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/>
  <mc:AlternateContent xmlns:mc="http://schemas.openxmlformats.org/markup-compatibility/2006">
    <mc:Choice Requires="x15">
      <x15ac:absPath xmlns:x15ac="http://schemas.microsoft.com/office/spreadsheetml/2010/11/ac" url="https://uonstaff-my.sharepoint.com/personal/slm380_newcastle_edu_au/Documents/Luke studies/WHO concept paper/00- WHO LHS systematic review/10- Results/"/>
    </mc:Choice>
  </mc:AlternateContent>
  <xr:revisionPtr revIDLastSave="106" documentId="13_ncr:1_{4E3F5F89-B1AE-4037-BCCA-989722E808CC}" xr6:coauthVersionLast="47" xr6:coauthVersionMax="47" xr10:uidLastSave="{FACD66DF-54DE-4DFA-8682-8B06A87DB692}"/>
  <bookViews>
    <workbookView xWindow="780" yWindow="780" windowWidth="21600" windowHeight="11385" xr2:uid="{00000000-000D-0000-FFFF-FFFF00000000}"/>
  </bookViews>
  <sheets>
    <sheet name="TOTAL" sheetId="3" r:id="rId1"/>
    <sheet name="Income country" sheetId="1" r:id="rId2"/>
    <sheet name="Applied in LMIC" sheetId="4" r:id="rId3"/>
    <sheet name="Audience" sheetId="6" r:id="rId4"/>
    <sheet name="Policy" sheetId="7" r:id="rId5"/>
    <sheet name="Purpose" sheetId="8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2" i="6" l="1"/>
  <c r="E12" i="6"/>
  <c r="G12" i="6"/>
  <c r="I12" i="6"/>
  <c r="K12" i="6"/>
  <c r="M12" i="6"/>
  <c r="O12" i="6"/>
  <c r="Q12" i="6"/>
  <c r="C3" i="1"/>
  <c r="E3" i="1"/>
  <c r="G3" i="1"/>
  <c r="C4" i="1"/>
  <c r="E4" i="1"/>
  <c r="G4" i="1"/>
  <c r="C5" i="1"/>
  <c r="E5" i="1"/>
  <c r="G5" i="1"/>
  <c r="C6" i="1"/>
  <c r="E6" i="1"/>
  <c r="G6" i="1"/>
  <c r="C7" i="1"/>
  <c r="E7" i="1"/>
  <c r="G7" i="1"/>
  <c r="C8" i="1"/>
  <c r="E8" i="1"/>
  <c r="G8" i="1"/>
  <c r="C9" i="1"/>
  <c r="E9" i="1"/>
  <c r="G9" i="1"/>
  <c r="C10" i="1"/>
  <c r="E10" i="1"/>
  <c r="G10" i="1"/>
  <c r="C11" i="1"/>
  <c r="E11" i="1"/>
  <c r="G11" i="1"/>
  <c r="I3" i="1"/>
  <c r="I4" i="1"/>
  <c r="I5" i="1"/>
  <c r="I6" i="1"/>
  <c r="I7" i="1"/>
  <c r="I8" i="1"/>
  <c r="I9" i="1"/>
  <c r="I10" i="1"/>
  <c r="I11" i="1"/>
  <c r="C12" i="3"/>
  <c r="C11" i="3"/>
  <c r="C10" i="3"/>
  <c r="C9" i="3"/>
  <c r="C8" i="3"/>
  <c r="C7" i="3"/>
  <c r="C6" i="3"/>
  <c r="C5" i="3"/>
  <c r="C4" i="3"/>
  <c r="I19" i="1"/>
  <c r="I17" i="1"/>
  <c r="I18" i="1"/>
  <c r="I16" i="1"/>
  <c r="I14" i="1"/>
  <c r="I15" i="1"/>
  <c r="I13" i="1"/>
  <c r="I12" i="1"/>
  <c r="C18" i="3"/>
  <c r="C19" i="3"/>
  <c r="C17" i="3"/>
  <c r="C15" i="3"/>
  <c r="C16" i="3"/>
  <c r="C14" i="3"/>
  <c r="C13" i="3"/>
  <c r="G19" i="1"/>
  <c r="Q19" i="8"/>
  <c r="Q17" i="8"/>
  <c r="Q18" i="8"/>
  <c r="Q16" i="8"/>
  <c r="Q14" i="8"/>
  <c r="Q15" i="8"/>
  <c r="Q13" i="8"/>
  <c r="Q12" i="8"/>
  <c r="Q11" i="8"/>
  <c r="Q10" i="8"/>
  <c r="Q9" i="8"/>
  <c r="Q8" i="8"/>
  <c r="Q7" i="8"/>
  <c r="Q6" i="8"/>
  <c r="Q5" i="8"/>
  <c r="Q4" i="8"/>
  <c r="Q3" i="8"/>
  <c r="O19" i="8"/>
  <c r="O17" i="8"/>
  <c r="O18" i="8"/>
  <c r="O16" i="8"/>
  <c r="O14" i="8"/>
  <c r="O15" i="8"/>
  <c r="O13" i="8"/>
  <c r="O12" i="8"/>
  <c r="O11" i="8"/>
  <c r="O10" i="8"/>
  <c r="O9" i="8"/>
  <c r="O8" i="8"/>
  <c r="O7" i="8"/>
  <c r="O6" i="8"/>
  <c r="O5" i="8"/>
  <c r="O4" i="8"/>
  <c r="O3" i="8"/>
  <c r="M19" i="8"/>
  <c r="M17" i="8"/>
  <c r="M18" i="8"/>
  <c r="M16" i="8"/>
  <c r="M14" i="8"/>
  <c r="M15" i="8"/>
  <c r="M13" i="8"/>
  <c r="M12" i="8"/>
  <c r="M11" i="8"/>
  <c r="M10" i="8"/>
  <c r="M9" i="8"/>
  <c r="M8" i="8"/>
  <c r="M7" i="8"/>
  <c r="M6" i="8"/>
  <c r="M5" i="8"/>
  <c r="M4" i="8"/>
  <c r="M3" i="8"/>
  <c r="K19" i="8"/>
  <c r="K17" i="8"/>
  <c r="K18" i="8"/>
  <c r="K16" i="8"/>
  <c r="K14" i="8"/>
  <c r="K15" i="8"/>
  <c r="K13" i="8"/>
  <c r="K12" i="8"/>
  <c r="K11" i="8"/>
  <c r="K10" i="8"/>
  <c r="K9" i="8"/>
  <c r="K8" i="8"/>
  <c r="K7" i="8"/>
  <c r="K6" i="8"/>
  <c r="K5" i="8"/>
  <c r="K4" i="8"/>
  <c r="K3" i="8"/>
  <c r="I19" i="8"/>
  <c r="I17" i="8"/>
  <c r="I18" i="8"/>
  <c r="I16" i="8"/>
  <c r="I14" i="8"/>
  <c r="I15" i="8"/>
  <c r="I13" i="8"/>
  <c r="I12" i="8"/>
  <c r="I11" i="8"/>
  <c r="I10" i="8"/>
  <c r="I9" i="8"/>
  <c r="I8" i="8"/>
  <c r="I7" i="8"/>
  <c r="I6" i="8"/>
  <c r="I5" i="8"/>
  <c r="I4" i="8"/>
  <c r="I3" i="8"/>
  <c r="G19" i="8"/>
  <c r="G17" i="8"/>
  <c r="G18" i="8"/>
  <c r="G16" i="8"/>
  <c r="G14" i="8"/>
  <c r="G15" i="8"/>
  <c r="G13" i="8"/>
  <c r="G12" i="8"/>
  <c r="G11" i="8"/>
  <c r="G10" i="8"/>
  <c r="G9" i="8"/>
  <c r="G8" i="8"/>
  <c r="G7" i="8"/>
  <c r="G6" i="8"/>
  <c r="G5" i="8"/>
  <c r="G4" i="8"/>
  <c r="G3" i="8"/>
  <c r="E19" i="8"/>
  <c r="E17" i="8"/>
  <c r="E18" i="8"/>
  <c r="E16" i="8"/>
  <c r="E14" i="8"/>
  <c r="E15" i="8"/>
  <c r="E13" i="8"/>
  <c r="E12" i="8"/>
  <c r="E11" i="8"/>
  <c r="E10" i="8"/>
  <c r="E9" i="8"/>
  <c r="E8" i="8"/>
  <c r="E7" i="8"/>
  <c r="E6" i="8"/>
  <c r="E5" i="8"/>
  <c r="E4" i="8"/>
  <c r="E3" i="8"/>
  <c r="C19" i="8"/>
  <c r="C17" i="8"/>
  <c r="C18" i="8"/>
  <c r="C16" i="8"/>
  <c r="C14" i="8"/>
  <c r="C15" i="8"/>
  <c r="C13" i="8"/>
  <c r="C12" i="8"/>
  <c r="C11" i="8"/>
  <c r="C10" i="8"/>
  <c r="C9" i="8"/>
  <c r="C8" i="8"/>
  <c r="C7" i="8"/>
  <c r="C6" i="8"/>
  <c r="C5" i="8"/>
  <c r="C4" i="8"/>
  <c r="C3" i="8"/>
  <c r="G19" i="7"/>
  <c r="G17" i="7"/>
  <c r="G18" i="7"/>
  <c r="G16" i="7"/>
  <c r="G14" i="7"/>
  <c r="G15" i="7"/>
  <c r="G13" i="7"/>
  <c r="G12" i="7"/>
  <c r="G11" i="7"/>
  <c r="G10" i="7"/>
  <c r="G9" i="7"/>
  <c r="G8" i="7"/>
  <c r="G7" i="7"/>
  <c r="G6" i="7"/>
  <c r="G5" i="7"/>
  <c r="G4" i="7"/>
  <c r="G3" i="7"/>
  <c r="E19" i="7"/>
  <c r="E17" i="7"/>
  <c r="E18" i="7"/>
  <c r="E16" i="7"/>
  <c r="E14" i="7"/>
  <c r="E15" i="7"/>
  <c r="E13" i="7"/>
  <c r="E12" i="7"/>
  <c r="E11" i="7"/>
  <c r="E10" i="7"/>
  <c r="E9" i="7"/>
  <c r="E8" i="7"/>
  <c r="E7" i="7"/>
  <c r="E6" i="7"/>
  <c r="E5" i="7"/>
  <c r="E4" i="7"/>
  <c r="E3" i="7"/>
  <c r="C19" i="7"/>
  <c r="C17" i="7"/>
  <c r="C18" i="7"/>
  <c r="C16" i="7"/>
  <c r="C14" i="7"/>
  <c r="C15" i="7"/>
  <c r="C13" i="7"/>
  <c r="C12" i="7"/>
  <c r="C11" i="7"/>
  <c r="C10" i="7"/>
  <c r="C9" i="7"/>
  <c r="C8" i="7"/>
  <c r="C7" i="7"/>
  <c r="C6" i="7"/>
  <c r="C5" i="7"/>
  <c r="C4" i="7"/>
  <c r="C3" i="7"/>
  <c r="Q19" i="6"/>
  <c r="Q17" i="6"/>
  <c r="Q18" i="6"/>
  <c r="Q16" i="6"/>
  <c r="Q14" i="6"/>
  <c r="Q15" i="6"/>
  <c r="Q13" i="6"/>
  <c r="Q11" i="6"/>
  <c r="Q10" i="6"/>
  <c r="Q9" i="6"/>
  <c r="Q8" i="6"/>
  <c r="Q7" i="6"/>
  <c r="Q6" i="6"/>
  <c r="Q5" i="6"/>
  <c r="Q4" i="6"/>
  <c r="Q3" i="6"/>
  <c r="O19" i="6"/>
  <c r="O17" i="6"/>
  <c r="O18" i="6"/>
  <c r="O16" i="6"/>
  <c r="O14" i="6"/>
  <c r="O15" i="6"/>
  <c r="O13" i="6"/>
  <c r="O11" i="6"/>
  <c r="O10" i="6"/>
  <c r="O9" i="6"/>
  <c r="O8" i="6"/>
  <c r="O7" i="6"/>
  <c r="O6" i="6"/>
  <c r="O5" i="6"/>
  <c r="O4" i="6"/>
  <c r="O3" i="6"/>
  <c r="M19" i="6"/>
  <c r="M17" i="6"/>
  <c r="M18" i="6"/>
  <c r="M16" i="6"/>
  <c r="M14" i="6"/>
  <c r="M15" i="6"/>
  <c r="M13" i="6"/>
  <c r="M11" i="6"/>
  <c r="M10" i="6"/>
  <c r="M9" i="6"/>
  <c r="M8" i="6"/>
  <c r="M7" i="6"/>
  <c r="M6" i="6"/>
  <c r="M5" i="6"/>
  <c r="M4" i="6"/>
  <c r="M3" i="6"/>
  <c r="K19" i="6"/>
  <c r="K17" i="6"/>
  <c r="K18" i="6"/>
  <c r="K16" i="6"/>
  <c r="K14" i="6"/>
  <c r="K15" i="6"/>
  <c r="K13" i="6"/>
  <c r="K11" i="6"/>
  <c r="K10" i="6"/>
  <c r="K9" i="6"/>
  <c r="K8" i="6"/>
  <c r="K7" i="6"/>
  <c r="K6" i="6"/>
  <c r="K5" i="6"/>
  <c r="K4" i="6"/>
  <c r="K3" i="6"/>
  <c r="I19" i="6"/>
  <c r="I17" i="6"/>
  <c r="I18" i="6"/>
  <c r="I16" i="6"/>
  <c r="I14" i="6"/>
  <c r="I15" i="6"/>
  <c r="I13" i="6"/>
  <c r="I11" i="6"/>
  <c r="I10" i="6"/>
  <c r="I9" i="6"/>
  <c r="I8" i="6"/>
  <c r="I7" i="6"/>
  <c r="I6" i="6"/>
  <c r="I5" i="6"/>
  <c r="I4" i="6"/>
  <c r="I3" i="6"/>
  <c r="G19" i="6"/>
  <c r="G17" i="6"/>
  <c r="G18" i="6"/>
  <c r="G16" i="6"/>
  <c r="G14" i="6"/>
  <c r="G15" i="6"/>
  <c r="G13" i="6"/>
  <c r="G11" i="6"/>
  <c r="G10" i="6"/>
  <c r="G9" i="6"/>
  <c r="G8" i="6"/>
  <c r="G7" i="6"/>
  <c r="G6" i="6"/>
  <c r="G5" i="6"/>
  <c r="G4" i="6"/>
  <c r="G3" i="6"/>
  <c r="E19" i="6"/>
  <c r="E17" i="6"/>
  <c r="E18" i="6"/>
  <c r="E16" i="6"/>
  <c r="E14" i="6"/>
  <c r="E15" i="6"/>
  <c r="E13" i="6"/>
  <c r="E11" i="6"/>
  <c r="E10" i="6"/>
  <c r="E9" i="6"/>
  <c r="E8" i="6"/>
  <c r="E7" i="6"/>
  <c r="E6" i="6"/>
  <c r="E5" i="6"/>
  <c r="E4" i="6"/>
  <c r="E3" i="6"/>
  <c r="C19" i="6"/>
  <c r="C17" i="6"/>
  <c r="C18" i="6"/>
  <c r="C16" i="6"/>
  <c r="C14" i="6"/>
  <c r="C15" i="6"/>
  <c r="C13" i="6"/>
  <c r="C11" i="6"/>
  <c r="C10" i="6"/>
  <c r="C9" i="6"/>
  <c r="C8" i="6"/>
  <c r="C7" i="6"/>
  <c r="C6" i="6"/>
  <c r="C5" i="6"/>
  <c r="C4" i="6"/>
  <c r="C3" i="6"/>
  <c r="E19" i="4"/>
  <c r="E17" i="4"/>
  <c r="E18" i="4"/>
  <c r="E16" i="4"/>
  <c r="E14" i="4"/>
  <c r="E15" i="4"/>
  <c r="E13" i="4"/>
  <c r="E12" i="4"/>
  <c r="E11" i="4"/>
  <c r="E10" i="4"/>
  <c r="E9" i="4"/>
  <c r="E8" i="4"/>
  <c r="E7" i="4"/>
  <c r="E6" i="4"/>
  <c r="E5" i="4"/>
  <c r="E4" i="4"/>
  <c r="E3" i="4"/>
  <c r="C19" i="4"/>
  <c r="C17" i="4"/>
  <c r="C18" i="4"/>
  <c r="C16" i="4"/>
  <c r="C14" i="4"/>
  <c r="C15" i="4"/>
  <c r="C13" i="4"/>
  <c r="C12" i="4"/>
  <c r="C11" i="4"/>
  <c r="C10" i="4"/>
  <c r="C9" i="4"/>
  <c r="C8" i="4"/>
  <c r="C7" i="4"/>
  <c r="C6" i="4"/>
  <c r="C5" i="4"/>
  <c r="C4" i="4"/>
  <c r="C3" i="4"/>
  <c r="C2" i="3"/>
  <c r="G17" i="1"/>
  <c r="G18" i="1"/>
  <c r="G16" i="1"/>
  <c r="G14" i="1"/>
  <c r="G15" i="1"/>
  <c r="G13" i="1"/>
  <c r="G12" i="1"/>
  <c r="E19" i="1"/>
  <c r="E17" i="1"/>
  <c r="E18" i="1"/>
  <c r="E16" i="1"/>
  <c r="E14" i="1"/>
  <c r="E15" i="1"/>
  <c r="E13" i="1"/>
  <c r="E12" i="1"/>
  <c r="C19" i="1"/>
  <c r="C17" i="1"/>
  <c r="C18" i="1"/>
  <c r="C16" i="1"/>
  <c r="C14" i="1"/>
  <c r="C15" i="1"/>
  <c r="C13" i="1"/>
  <c r="C12" i="1"/>
</calcChain>
</file>

<file path=xl/sharedStrings.xml><?xml version="1.0" encoding="utf-8"?>
<sst xmlns="http://schemas.openxmlformats.org/spreadsheetml/2006/main" count="140" uniqueCount="51">
  <si>
    <t>Framework</t>
  </si>
  <si>
    <t>Total (96)</t>
  </si>
  <si>
    <t>Total files coded (3 files no data for coding)</t>
  </si>
  <si>
    <t>****using 93 files (contributing data for coding)</t>
  </si>
  <si>
    <t>1.1 IDENTIFY &amp; UNDERSTAND THE PROBLEM</t>
  </si>
  <si>
    <t>1.1A IDENTIFY THE PROBLEM</t>
  </si>
  <si>
    <t>1.1B UNDERSTAND THE PROBLEM</t>
  </si>
  <si>
    <t>1.2 DECIDE AND PLAN FOR ACTION</t>
  </si>
  <si>
    <t>1.2A DEFINE THE SCOPE</t>
  </si>
  <si>
    <t>1.2B DEVELOP STRATEGY</t>
  </si>
  <si>
    <t>1.2C PLAN FOR ACTION</t>
  </si>
  <si>
    <t>1.2D IDENTIFY A TEAM &amp; INTEREST HOLDERS</t>
  </si>
  <si>
    <t>1.3 ASSESS &amp; BUILD CAPACITY</t>
  </si>
  <si>
    <t>1.4 PILOT</t>
  </si>
  <si>
    <t>2.1 EXECUTE THE ACTION</t>
  </si>
  <si>
    <t>3.1 ANALYSE AND EVALUATE</t>
  </si>
  <si>
    <t>3.2 DISSEMINATE</t>
  </si>
  <si>
    <t>3.3 DECIDE</t>
  </si>
  <si>
    <t>Variable: Income country</t>
  </si>
  <si>
    <t>High (81)</t>
  </si>
  <si>
    <t xml:space="preserve"> Low.Middle (7)</t>
  </si>
  <si>
    <t>HIC and LMIC (7)</t>
  </si>
  <si>
    <t xml:space="preserve"> No information (1)</t>
  </si>
  <si>
    <t>2.2 COLLECT DATA</t>
  </si>
  <si>
    <t>2.3 MONITOR AND RESPOND</t>
  </si>
  <si>
    <t>Total (unique)</t>
  </si>
  <si>
    <t>Variable: Applied in LMIC</t>
  </si>
  <si>
    <t>Applied in LMIC = Yes (16)</t>
  </si>
  <si>
    <t>Applied in LMIC = No (80)</t>
  </si>
  <si>
    <t>Variable: Audience</t>
  </si>
  <si>
    <t>Academics (3)</t>
  </si>
  <si>
    <t>Public Health practitioner (5)</t>
  </si>
  <si>
    <t>Clinicians (45)</t>
  </si>
  <si>
    <t>Multiple (32)</t>
  </si>
  <si>
    <t>School teachers (1)</t>
  </si>
  <si>
    <t>Business people (3)</t>
  </si>
  <si>
    <t>Implementation support practitioners (1)</t>
  </si>
  <si>
    <t>Governments/ Policymakers (6)</t>
  </si>
  <si>
    <t xml:space="preserve">Variable: Policy </t>
  </si>
  <si>
    <t>National or State policy, regulation, law (11)</t>
  </si>
  <si>
    <t>Local or Organisational policy, program, guideline (63)</t>
  </si>
  <si>
    <t>Both (22)</t>
  </si>
  <si>
    <t>Variable: Purpose of the framework</t>
  </si>
  <si>
    <t>Equity (2)</t>
  </si>
  <si>
    <t xml:space="preserve"> Implementation (68)</t>
  </si>
  <si>
    <t>Scale-up (7)</t>
  </si>
  <si>
    <t>Sustainability (3)</t>
  </si>
  <si>
    <t>LHS (11)</t>
  </si>
  <si>
    <t>De-adoption (1)</t>
  </si>
  <si>
    <t>Adapting (2)</t>
  </si>
  <si>
    <t>Multiple (2)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</si>
</sst>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indexed="67"/>
        <bgColor indexed="9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9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10" fontId="1" fillId="0" borderId="1" xfId="0" applyNumberFormat="1" applyFont="1" applyBorder="1" applyAlignment="1">
      <alignment horizontal="right" vertical="top"/>
    </xf>
    <xf numFmtId="0" fontId="1" fillId="3" borderId="2" xfId="0" applyFont="1" applyFill="1" applyBorder="1"/>
    <xf numFmtId="0" fontId="1" fillId="2" borderId="1" xfId="0" applyFont="1" applyFill="1" applyBorder="1" applyAlignment="1">
      <alignment horizontal="right" vertical="top"/>
    </xf>
    <xf numFmtId="0" fontId="2" fillId="3" borderId="2" xfId="0" applyFont="1" applyFill="1" applyBorder="1"/>
    <xf numFmtId="0" fontId="1" fillId="0" borderId="1" xfId="0" applyFont="1" applyBorder="1" applyAlignment="1">
      <alignment horizontal="right" vertical="top"/>
    </xf>
    <xf numFmtId="0" fontId="1" fillId="5" borderId="0" xfId="0" applyFont="1" applyFill="1"/>
    <xf numFmtId="0" fontId="3" fillId="0" borderId="0" xfId="0" applyFont="1"/>
    <xf numFmtId="0" fontId="1" fillId="6" borderId="11" xfId="0" applyFont="1" applyFill="1" applyBorder="1"/>
    <xf numFmtId="0" fontId="1" fillId="7" borderId="12" xfId="0" applyFont="1" applyFill="1" applyBorder="1" applyAlignment="1">
      <alignment horizontal="right" vertical="top"/>
    </xf>
    <xf numFmtId="10" fontId="1" fillId="7" borderId="12" xfId="0" applyNumberFormat="1" applyFont="1" applyFill="1" applyBorder="1"/>
    <xf numFmtId="0" fontId="1" fillId="3" borderId="10" xfId="0" applyFont="1" applyFill="1" applyBorder="1"/>
    <xf numFmtId="0" fontId="1" fillId="8" borderId="4" xfId="0" applyFont="1" applyFill="1" applyBorder="1" applyAlignment="1">
      <alignment wrapText="1"/>
    </xf>
    <xf numFmtId="0" fontId="1" fillId="8" borderId="4" xfId="0" applyFont="1" applyFill="1" applyBorder="1"/>
    <xf numFmtId="10" fontId="1" fillId="0" borderId="1" xfId="0" applyNumberFormat="1" applyFont="1" applyBorder="1"/>
    <xf numFmtId="0" fontId="1" fillId="0" borderId="0" xfId="0" applyFont="1"/>
    <xf numFmtId="10" fontId="1" fillId="0" borderId="0" xfId="0" applyNumberFormat="1" applyFont="1"/>
    <xf numFmtId="0" fontId="1" fillId="0" borderId="0" xfId="0" applyFont="1" applyAlignment="1">
      <alignment wrapText="1"/>
    </xf>
    <xf numFmtId="0" fontId="1" fillId="0" borderId="10" xfId="0" applyFont="1" applyBorder="1"/>
    <xf numFmtId="0" fontId="1" fillId="0" borderId="2" xfId="0" applyFont="1" applyBorder="1"/>
    <xf numFmtId="0" fontId="2" fillId="0" borderId="2" xfId="0" applyFont="1" applyBorder="1"/>
    <xf numFmtId="0" fontId="1" fillId="0" borderId="9" xfId="0" applyFont="1" applyBorder="1" applyAlignment="1">
      <alignment horizontal="right" vertical="top"/>
    </xf>
    <xf numFmtId="0" fontId="2" fillId="5" borderId="1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8" borderId="6" xfId="0" applyFont="1" applyFill="1" applyBorder="1" applyAlignment="1">
      <alignment horizontal="center" vertical="center"/>
    </xf>
    <xf numFmtId="0" fontId="2" fillId="8" borderId="7" xfId="0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center" vertical="center" wrapText="1"/>
    </xf>
    <xf numFmtId="0" fontId="2" fillId="8" borderId="4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6" xfId="0" applyFont="1" applyFill="1" applyBorder="1" applyAlignment="1"/>
    <xf numFmtId="0" fontId="2" fillId="4" borderId="5" xfId="0" applyFont="1" applyFill="1" applyBorder="1" applyAlignment="1"/>
    <xf numFmtId="0" fontId="2" fillId="8" borderId="6" xfId="0" applyFont="1" applyFill="1" applyBorder="1" applyAlignment="1">
      <alignment horizontal="center" vertical="center" wrapText="1"/>
    </xf>
    <xf numFmtId="0" fontId="2" fillId="8" borderId="7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/>
    <xf numFmtId="0" fontId="2" fillId="4" borderId="8" xfId="0" applyFont="1" applyFill="1" applyBorder="1" applyAlignment="1"/>
    <xf numFmtId="0" fontId="2" fillId="4" borderId="4" xfId="0" applyFont="1" applyFill="1" applyBorder="1" applyAlignment="1"/>
    <xf numFmtId="0" fontId="2" fillId="8" borderId="3" xfId="0" applyFont="1" applyFill="1" applyBorder="1" applyAlignment="1">
      <alignment horizontal="center" vertical="center"/>
    </xf>
    <xf numFmtId="0" fontId="2" fillId="8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99"/>
      <color rgb="FF99FF66"/>
      <color rgb="FF33CC33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886AB-6B1C-42CE-9CEA-67DBC616E95E}">
  <sheetPr>
    <outlinePr summaryBelow="0"/>
  </sheetPr>
  <dimension ref="A1:C20"/>
  <sheetViews>
    <sheetView tabSelected="1" zoomScaleNormal="100" workbookViewId="0">
      <selection activeCell="A18" sqref="A18"/>
    </sheetView>
  </sheetViews>
  <sheetFormatPr defaultColWidth="9.140625" defaultRowHeight="15" x14ac:dyDescent="0.25"/>
  <cols>
    <col min="1" max="1" width="53.85546875" customWidth="1"/>
    <col min="2" max="2" width="9.28515625" customWidth="1"/>
  </cols>
  <sheetData>
    <row r="1" spans="1:3" ht="15" customHeight="1" x14ac:dyDescent="0.25">
      <c r="A1" s="6" t="s">
        <v>0</v>
      </c>
      <c r="B1" s="22" t="s">
        <v>1</v>
      </c>
      <c r="C1" s="22"/>
    </row>
    <row r="2" spans="1:3" ht="15" customHeight="1" x14ac:dyDescent="0.25">
      <c r="A2" s="8" t="s">
        <v>2</v>
      </c>
      <c r="B2" s="9">
        <v>93</v>
      </c>
      <c r="C2" s="10">
        <f>B2/96</f>
        <v>0.96875</v>
      </c>
    </row>
    <row r="3" spans="1:3" ht="15" customHeight="1" x14ac:dyDescent="0.25">
      <c r="A3" s="23" t="s">
        <v>3</v>
      </c>
      <c r="B3" s="24"/>
      <c r="C3" s="25"/>
    </row>
    <row r="4" spans="1:3" s="7" customFormat="1" x14ac:dyDescent="0.25">
      <c r="A4" s="18" t="s">
        <v>4</v>
      </c>
      <c r="B4" s="21">
        <v>56</v>
      </c>
      <c r="C4" s="14">
        <f t="shared" ref="C4:C12" si="0">B4/93</f>
        <v>0.60215053763440862</v>
      </c>
    </row>
    <row r="5" spans="1:3" s="7" customFormat="1" x14ac:dyDescent="0.25">
      <c r="A5" s="18" t="s">
        <v>5</v>
      </c>
      <c r="B5" s="21">
        <v>38</v>
      </c>
      <c r="C5" s="14">
        <f t="shared" si="0"/>
        <v>0.40860215053763443</v>
      </c>
    </row>
    <row r="6" spans="1:3" s="7" customFormat="1" x14ac:dyDescent="0.25">
      <c r="A6" s="18" t="s">
        <v>6</v>
      </c>
      <c r="B6" s="21">
        <v>39</v>
      </c>
      <c r="C6" s="14">
        <f t="shared" si="0"/>
        <v>0.41935483870967744</v>
      </c>
    </row>
    <row r="7" spans="1:3" s="7" customFormat="1" x14ac:dyDescent="0.25">
      <c r="A7" s="19" t="s">
        <v>7</v>
      </c>
      <c r="B7" s="5">
        <v>92</v>
      </c>
      <c r="C7" s="14">
        <f t="shared" si="0"/>
        <v>0.989247311827957</v>
      </c>
    </row>
    <row r="8" spans="1:3" s="7" customFormat="1" x14ac:dyDescent="0.25">
      <c r="A8" s="19" t="s">
        <v>8</v>
      </c>
      <c r="B8" s="5">
        <v>55</v>
      </c>
      <c r="C8" s="14">
        <f t="shared" si="0"/>
        <v>0.59139784946236562</v>
      </c>
    </row>
    <row r="9" spans="1:3" s="7" customFormat="1" x14ac:dyDescent="0.25">
      <c r="A9" s="19" t="s">
        <v>9</v>
      </c>
      <c r="B9" s="5">
        <v>66</v>
      </c>
      <c r="C9" s="14">
        <f t="shared" si="0"/>
        <v>0.70967741935483875</v>
      </c>
    </row>
    <row r="10" spans="1:3" s="7" customFormat="1" x14ac:dyDescent="0.25">
      <c r="A10" s="19" t="s">
        <v>10</v>
      </c>
      <c r="B10" s="5">
        <v>57</v>
      </c>
      <c r="C10" s="14">
        <f t="shared" si="0"/>
        <v>0.61290322580645162</v>
      </c>
    </row>
    <row r="11" spans="1:3" s="7" customFormat="1" x14ac:dyDescent="0.25">
      <c r="A11" s="19" t="s">
        <v>11</v>
      </c>
      <c r="B11" s="5">
        <v>73</v>
      </c>
      <c r="C11" s="14">
        <f t="shared" si="0"/>
        <v>0.78494623655913975</v>
      </c>
    </row>
    <row r="12" spans="1:3" s="7" customFormat="1" x14ac:dyDescent="0.25">
      <c r="A12" s="19" t="s">
        <v>12</v>
      </c>
      <c r="B12" s="5">
        <v>54</v>
      </c>
      <c r="C12" s="14">
        <f t="shared" si="0"/>
        <v>0.58064516129032262</v>
      </c>
    </row>
    <row r="13" spans="1:3" s="7" customFormat="1" x14ac:dyDescent="0.25">
      <c r="A13" s="19" t="s">
        <v>13</v>
      </c>
      <c r="B13" s="5">
        <v>28</v>
      </c>
      <c r="C13" s="14">
        <f t="shared" ref="C13:C19" si="1">B13/93</f>
        <v>0.30107526881720431</v>
      </c>
    </row>
    <row r="14" spans="1:3" s="7" customFormat="1" x14ac:dyDescent="0.25">
      <c r="A14" s="19" t="s">
        <v>14</v>
      </c>
      <c r="B14" s="5">
        <v>70</v>
      </c>
      <c r="C14" s="14">
        <f t="shared" si="1"/>
        <v>0.75268817204301075</v>
      </c>
    </row>
    <row r="15" spans="1:3" s="7" customFormat="1" x14ac:dyDescent="0.25">
      <c r="A15" s="19" t="s">
        <v>23</v>
      </c>
      <c r="B15" s="5">
        <v>41</v>
      </c>
      <c r="C15" s="14">
        <f>B15/93</f>
        <v>0.44086021505376344</v>
      </c>
    </row>
    <row r="16" spans="1:3" s="7" customFormat="1" x14ac:dyDescent="0.25">
      <c r="A16" s="19" t="s">
        <v>24</v>
      </c>
      <c r="B16" s="5">
        <v>13</v>
      </c>
      <c r="C16" s="14">
        <f t="shared" si="1"/>
        <v>0.13978494623655913</v>
      </c>
    </row>
    <row r="17" spans="1:3" s="7" customFormat="1" x14ac:dyDescent="0.25">
      <c r="A17" s="19" t="s">
        <v>15</v>
      </c>
      <c r="B17" s="5">
        <v>49</v>
      </c>
      <c r="C17" s="14">
        <f t="shared" si="1"/>
        <v>0.5268817204301075</v>
      </c>
    </row>
    <row r="18" spans="1:3" s="7" customFormat="1" x14ac:dyDescent="0.25">
      <c r="A18" s="19" t="s">
        <v>16</v>
      </c>
      <c r="B18" s="5">
        <v>39</v>
      </c>
      <c r="C18" s="14">
        <f>B18/93</f>
        <v>0.41935483870967744</v>
      </c>
    </row>
    <row r="19" spans="1:3" s="7" customFormat="1" x14ac:dyDescent="0.25">
      <c r="A19" s="19" t="s">
        <v>17</v>
      </c>
      <c r="B19" s="5">
        <v>36</v>
      </c>
      <c r="C19" s="14">
        <f t="shared" si="1"/>
        <v>0.38709677419354838</v>
      </c>
    </row>
    <row r="20" spans="1:3" s="7" customFormat="1" x14ac:dyDescent="0.25"/>
  </sheetData>
  <mergeCells count="2">
    <mergeCell ref="B1:C1"/>
    <mergeCell ref="A3: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I19"/>
  <sheetViews>
    <sheetView zoomScaleNormal="100" workbookViewId="0">
      <selection activeCell="A23" sqref="A23"/>
    </sheetView>
  </sheetViews>
  <sheetFormatPr defaultColWidth="9.140625" defaultRowHeight="15" x14ac:dyDescent="0.25"/>
  <cols>
    <col min="1" max="1" width="40.140625" style="15" customWidth="1"/>
    <col min="2" max="2" width="9.85546875" style="15" customWidth="1"/>
    <col min="3" max="3" width="9.28515625" style="15" customWidth="1"/>
    <col min="4" max="4" width="8.140625" style="15" customWidth="1"/>
    <col min="5" max="5" width="8.85546875" style="15" customWidth="1"/>
    <col min="6" max="6" width="8.28515625" style="15" customWidth="1"/>
    <col min="7" max="8" width="10.140625" style="15" customWidth="1"/>
    <col min="9" max="9" width="9.140625" style="16" customWidth="1"/>
    <col min="10" max="16384" width="9.140625" style="15"/>
  </cols>
  <sheetData>
    <row r="1" spans="1:9" x14ac:dyDescent="0.25">
      <c r="A1" s="30" t="s">
        <v>18</v>
      </c>
      <c r="B1" s="31"/>
      <c r="C1" s="31"/>
      <c r="D1" s="31"/>
      <c r="E1" s="31"/>
      <c r="F1" s="31"/>
      <c r="G1" s="31"/>
      <c r="H1" s="31"/>
      <c r="I1" s="32"/>
    </row>
    <row r="2" spans="1:9" ht="24" customHeight="1" x14ac:dyDescent="0.25">
      <c r="A2" s="13" t="s">
        <v>0</v>
      </c>
      <c r="B2" s="26" t="s">
        <v>19</v>
      </c>
      <c r="C2" s="27"/>
      <c r="D2" s="26" t="s">
        <v>20</v>
      </c>
      <c r="E2" s="27"/>
      <c r="F2" s="26" t="s">
        <v>21</v>
      </c>
      <c r="G2" s="27"/>
      <c r="H2" s="28" t="s">
        <v>22</v>
      </c>
      <c r="I2" s="29"/>
    </row>
    <row r="3" spans="1:9" x14ac:dyDescent="0.25">
      <c r="A3" s="18" t="s">
        <v>4</v>
      </c>
      <c r="B3" s="5">
        <v>48</v>
      </c>
      <c r="C3" s="1">
        <f>B3/81</f>
        <v>0.59259259259259256</v>
      </c>
      <c r="D3" s="5">
        <v>4</v>
      </c>
      <c r="E3" s="1">
        <f>D3/7</f>
        <v>0.5714285714285714</v>
      </c>
      <c r="F3" s="5">
        <v>4</v>
      </c>
      <c r="G3" s="1">
        <f>F3/7</f>
        <v>0.5714285714285714</v>
      </c>
      <c r="H3" s="5">
        <v>0</v>
      </c>
      <c r="I3" s="14">
        <f>H3/1</f>
        <v>0</v>
      </c>
    </row>
    <row r="4" spans="1:9" x14ac:dyDescent="0.25">
      <c r="A4" s="18" t="s">
        <v>5</v>
      </c>
      <c r="B4" s="5">
        <v>31</v>
      </c>
      <c r="C4" s="1">
        <f t="shared" ref="C4:C19" si="0">B4/81</f>
        <v>0.38271604938271603</v>
      </c>
      <c r="D4" s="5">
        <v>3</v>
      </c>
      <c r="E4" s="1">
        <f t="shared" ref="E4:E19" si="1">D4/7</f>
        <v>0.42857142857142855</v>
      </c>
      <c r="F4" s="5">
        <v>4</v>
      </c>
      <c r="G4" s="1">
        <f t="shared" ref="G4:G18" si="2">F4/7</f>
        <v>0.5714285714285714</v>
      </c>
      <c r="H4" s="5">
        <v>0</v>
      </c>
      <c r="I4" s="14">
        <f>H4/1</f>
        <v>0</v>
      </c>
    </row>
    <row r="5" spans="1:9" x14ac:dyDescent="0.25">
      <c r="A5" s="18" t="s">
        <v>6</v>
      </c>
      <c r="B5" s="5">
        <v>36</v>
      </c>
      <c r="C5" s="1">
        <f t="shared" si="0"/>
        <v>0.44444444444444442</v>
      </c>
      <c r="D5" s="5">
        <v>2</v>
      </c>
      <c r="E5" s="1">
        <f t="shared" si="1"/>
        <v>0.2857142857142857</v>
      </c>
      <c r="F5" s="5">
        <v>1</v>
      </c>
      <c r="G5" s="1">
        <f t="shared" si="2"/>
        <v>0.14285714285714285</v>
      </c>
      <c r="H5" s="5">
        <v>0</v>
      </c>
      <c r="I5" s="14">
        <f t="shared" ref="I5:I19" si="3">H5/1</f>
        <v>0</v>
      </c>
    </row>
    <row r="6" spans="1:9" x14ac:dyDescent="0.25">
      <c r="A6" s="19" t="s">
        <v>7</v>
      </c>
      <c r="B6" s="5">
        <v>77</v>
      </c>
      <c r="C6" s="1">
        <f t="shared" si="0"/>
        <v>0.95061728395061729</v>
      </c>
      <c r="D6" s="5">
        <v>7</v>
      </c>
      <c r="E6" s="1">
        <f t="shared" si="1"/>
        <v>1</v>
      </c>
      <c r="F6" s="5">
        <v>7</v>
      </c>
      <c r="G6" s="1">
        <f t="shared" si="2"/>
        <v>1</v>
      </c>
      <c r="H6" s="5">
        <v>1</v>
      </c>
      <c r="I6" s="14">
        <f t="shared" si="3"/>
        <v>1</v>
      </c>
    </row>
    <row r="7" spans="1:9" x14ac:dyDescent="0.25">
      <c r="A7" s="19" t="s">
        <v>8</v>
      </c>
      <c r="B7" s="5">
        <v>45</v>
      </c>
      <c r="C7" s="1">
        <f t="shared" si="0"/>
        <v>0.55555555555555558</v>
      </c>
      <c r="D7" s="5">
        <v>4</v>
      </c>
      <c r="E7" s="1">
        <f t="shared" si="1"/>
        <v>0.5714285714285714</v>
      </c>
      <c r="F7" s="5">
        <v>5</v>
      </c>
      <c r="G7" s="1">
        <f t="shared" si="2"/>
        <v>0.7142857142857143</v>
      </c>
      <c r="H7" s="5">
        <v>1</v>
      </c>
      <c r="I7" s="14">
        <f t="shared" si="3"/>
        <v>1</v>
      </c>
    </row>
    <row r="8" spans="1:9" x14ac:dyDescent="0.25">
      <c r="A8" s="19" t="s">
        <v>9</v>
      </c>
      <c r="B8" s="5">
        <v>54</v>
      </c>
      <c r="C8" s="1">
        <f t="shared" si="0"/>
        <v>0.66666666666666663</v>
      </c>
      <c r="D8" s="5">
        <v>5</v>
      </c>
      <c r="E8" s="1">
        <f t="shared" si="1"/>
        <v>0.7142857142857143</v>
      </c>
      <c r="F8" s="5">
        <v>6</v>
      </c>
      <c r="G8" s="1">
        <f t="shared" si="2"/>
        <v>0.8571428571428571</v>
      </c>
      <c r="H8" s="5">
        <v>1</v>
      </c>
      <c r="I8" s="14">
        <f t="shared" si="3"/>
        <v>1</v>
      </c>
    </row>
    <row r="9" spans="1:9" x14ac:dyDescent="0.25">
      <c r="A9" s="19" t="s">
        <v>10</v>
      </c>
      <c r="B9" s="5">
        <v>46</v>
      </c>
      <c r="C9" s="1">
        <f t="shared" si="0"/>
        <v>0.5679012345679012</v>
      </c>
      <c r="D9" s="5">
        <v>5</v>
      </c>
      <c r="E9" s="1">
        <f t="shared" si="1"/>
        <v>0.7142857142857143</v>
      </c>
      <c r="F9" s="5">
        <v>5</v>
      </c>
      <c r="G9" s="1">
        <f t="shared" si="2"/>
        <v>0.7142857142857143</v>
      </c>
      <c r="H9" s="5">
        <v>1</v>
      </c>
      <c r="I9" s="14">
        <f t="shared" si="3"/>
        <v>1</v>
      </c>
    </row>
    <row r="10" spans="1:9" x14ac:dyDescent="0.25">
      <c r="A10" s="19" t="s">
        <v>11</v>
      </c>
      <c r="B10" s="5">
        <v>60</v>
      </c>
      <c r="C10" s="1">
        <f t="shared" si="0"/>
        <v>0.7407407407407407</v>
      </c>
      <c r="D10" s="5">
        <v>6</v>
      </c>
      <c r="E10" s="1">
        <f t="shared" si="1"/>
        <v>0.8571428571428571</v>
      </c>
      <c r="F10" s="5">
        <v>7</v>
      </c>
      <c r="G10" s="1">
        <f t="shared" si="2"/>
        <v>1</v>
      </c>
      <c r="H10" s="5">
        <v>0</v>
      </c>
      <c r="I10" s="14">
        <f t="shared" si="3"/>
        <v>0</v>
      </c>
    </row>
    <row r="11" spans="1:9" x14ac:dyDescent="0.25">
      <c r="A11" s="19" t="s">
        <v>12</v>
      </c>
      <c r="B11" s="5">
        <v>44</v>
      </c>
      <c r="C11" s="1">
        <f t="shared" si="0"/>
        <v>0.54320987654320985</v>
      </c>
      <c r="D11" s="5">
        <v>5</v>
      </c>
      <c r="E11" s="1">
        <f t="shared" si="1"/>
        <v>0.7142857142857143</v>
      </c>
      <c r="F11" s="5">
        <v>5</v>
      </c>
      <c r="G11" s="1">
        <f t="shared" si="2"/>
        <v>0.7142857142857143</v>
      </c>
      <c r="H11" s="5">
        <v>0</v>
      </c>
      <c r="I11" s="14">
        <f t="shared" si="3"/>
        <v>0</v>
      </c>
    </row>
    <row r="12" spans="1:9" x14ac:dyDescent="0.25">
      <c r="A12" s="19" t="s">
        <v>13</v>
      </c>
      <c r="B12" s="5">
        <v>26</v>
      </c>
      <c r="C12" s="1">
        <f t="shared" si="0"/>
        <v>0.32098765432098764</v>
      </c>
      <c r="D12" s="5">
        <v>1</v>
      </c>
      <c r="E12" s="1">
        <f t="shared" si="1"/>
        <v>0.14285714285714285</v>
      </c>
      <c r="F12" s="5">
        <v>1</v>
      </c>
      <c r="G12" s="1">
        <f t="shared" si="2"/>
        <v>0.14285714285714285</v>
      </c>
      <c r="H12" s="5">
        <v>0</v>
      </c>
      <c r="I12" s="14">
        <f t="shared" si="3"/>
        <v>0</v>
      </c>
    </row>
    <row r="13" spans="1:9" x14ac:dyDescent="0.25">
      <c r="A13" s="19" t="s">
        <v>14</v>
      </c>
      <c r="B13" s="5">
        <v>59</v>
      </c>
      <c r="C13" s="1">
        <f t="shared" si="0"/>
        <v>0.72839506172839508</v>
      </c>
      <c r="D13" s="5">
        <v>4</v>
      </c>
      <c r="E13" s="1">
        <f t="shared" si="1"/>
        <v>0.5714285714285714</v>
      </c>
      <c r="F13" s="5">
        <v>6</v>
      </c>
      <c r="G13" s="1">
        <f t="shared" si="2"/>
        <v>0.8571428571428571</v>
      </c>
      <c r="H13" s="5">
        <v>1</v>
      </c>
      <c r="I13" s="14">
        <f t="shared" si="3"/>
        <v>1</v>
      </c>
    </row>
    <row r="14" spans="1:9" x14ac:dyDescent="0.25">
      <c r="A14" s="19" t="s">
        <v>23</v>
      </c>
      <c r="B14" s="5">
        <v>31</v>
      </c>
      <c r="C14" s="1">
        <f>B14/81</f>
        <v>0.38271604938271603</v>
      </c>
      <c r="D14" s="5">
        <v>4</v>
      </c>
      <c r="E14" s="1">
        <f>D14/7</f>
        <v>0.5714285714285714</v>
      </c>
      <c r="F14" s="5">
        <v>4</v>
      </c>
      <c r="G14" s="1">
        <f>F14/7</f>
        <v>0.5714285714285714</v>
      </c>
      <c r="H14" s="5">
        <v>1</v>
      </c>
      <c r="I14" s="14">
        <f>H14/1</f>
        <v>1</v>
      </c>
    </row>
    <row r="15" spans="1:9" x14ac:dyDescent="0.25">
      <c r="A15" s="19" t="s">
        <v>24</v>
      </c>
      <c r="B15" s="5">
        <v>13</v>
      </c>
      <c r="C15" s="1">
        <f t="shared" si="0"/>
        <v>0.16049382716049382</v>
      </c>
      <c r="D15" s="5">
        <v>2</v>
      </c>
      <c r="E15" s="1">
        <f t="shared" si="1"/>
        <v>0.2857142857142857</v>
      </c>
      <c r="F15" s="5">
        <v>2</v>
      </c>
      <c r="G15" s="1">
        <f t="shared" si="2"/>
        <v>0.2857142857142857</v>
      </c>
      <c r="H15" s="5">
        <v>1</v>
      </c>
      <c r="I15" s="14">
        <f t="shared" si="3"/>
        <v>1</v>
      </c>
    </row>
    <row r="16" spans="1:9" x14ac:dyDescent="0.25">
      <c r="A16" s="19" t="s">
        <v>15</v>
      </c>
      <c r="B16" s="5">
        <v>43</v>
      </c>
      <c r="C16" s="1">
        <f t="shared" si="0"/>
        <v>0.53086419753086422</v>
      </c>
      <c r="D16" s="5">
        <v>3</v>
      </c>
      <c r="E16" s="1">
        <f t="shared" si="1"/>
        <v>0.42857142857142855</v>
      </c>
      <c r="F16" s="5">
        <v>2</v>
      </c>
      <c r="G16" s="1">
        <f t="shared" si="2"/>
        <v>0.2857142857142857</v>
      </c>
      <c r="H16" s="5">
        <v>1</v>
      </c>
      <c r="I16" s="14">
        <f t="shared" si="3"/>
        <v>1</v>
      </c>
    </row>
    <row r="17" spans="1:9" x14ac:dyDescent="0.25">
      <c r="A17" s="19" t="s">
        <v>16</v>
      </c>
      <c r="B17" s="5">
        <v>32</v>
      </c>
      <c r="C17" s="1">
        <f>B17/81</f>
        <v>0.39506172839506171</v>
      </c>
      <c r="D17" s="5">
        <v>6</v>
      </c>
      <c r="E17" s="1">
        <f>D17/7</f>
        <v>0.8571428571428571</v>
      </c>
      <c r="F17" s="5">
        <v>1</v>
      </c>
      <c r="G17" s="1">
        <f>F17/7</f>
        <v>0.14285714285714285</v>
      </c>
      <c r="H17" s="5">
        <v>0</v>
      </c>
      <c r="I17" s="14">
        <f>H17/1</f>
        <v>0</v>
      </c>
    </row>
    <row r="18" spans="1:9" x14ac:dyDescent="0.25">
      <c r="A18" s="19" t="s">
        <v>17</v>
      </c>
      <c r="B18" s="5">
        <v>31</v>
      </c>
      <c r="C18" s="1">
        <f t="shared" si="0"/>
        <v>0.38271604938271603</v>
      </c>
      <c r="D18" s="5">
        <v>2</v>
      </c>
      <c r="E18" s="1">
        <f t="shared" si="1"/>
        <v>0.2857142857142857</v>
      </c>
      <c r="F18" s="5">
        <v>3</v>
      </c>
      <c r="G18" s="1">
        <f t="shared" si="2"/>
        <v>0.42857142857142855</v>
      </c>
      <c r="H18" s="5">
        <v>0</v>
      </c>
      <c r="I18" s="14">
        <f t="shared" si="3"/>
        <v>0</v>
      </c>
    </row>
    <row r="19" spans="1:9" x14ac:dyDescent="0.25">
      <c r="A19" s="20" t="s">
        <v>25</v>
      </c>
      <c r="B19" s="3">
        <v>78</v>
      </c>
      <c r="C19" s="1">
        <f t="shared" si="0"/>
        <v>0.96296296296296291</v>
      </c>
      <c r="D19" s="3">
        <v>7</v>
      </c>
      <c r="E19" s="1">
        <f t="shared" si="1"/>
        <v>1</v>
      </c>
      <c r="F19" s="3">
        <v>7</v>
      </c>
      <c r="G19" s="1">
        <f>F19/7</f>
        <v>1</v>
      </c>
      <c r="H19" s="3">
        <v>1</v>
      </c>
      <c r="I19" s="14">
        <f t="shared" si="3"/>
        <v>1</v>
      </c>
    </row>
  </sheetData>
  <mergeCells count="5">
    <mergeCell ref="B2:C2"/>
    <mergeCell ref="D2:E2"/>
    <mergeCell ref="F2:G2"/>
    <mergeCell ref="H2:I2"/>
    <mergeCell ref="A1:I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19684-EDA7-4BFF-B27F-B6021149EC74}">
  <dimension ref="A1:E19"/>
  <sheetViews>
    <sheetView workbookViewId="0">
      <selection activeCell="A30" sqref="A30"/>
    </sheetView>
  </sheetViews>
  <sheetFormatPr defaultRowHeight="15" x14ac:dyDescent="0.25"/>
  <cols>
    <col min="1" max="1" width="40.42578125" style="15" customWidth="1"/>
    <col min="2" max="2" width="11.28515625" style="15" customWidth="1"/>
    <col min="3" max="3" width="15.7109375" style="15" customWidth="1"/>
    <col min="4" max="4" width="9.140625" style="15"/>
    <col min="5" max="5" width="16.5703125" style="15" customWidth="1"/>
    <col min="6" max="16384" width="9.140625" style="15"/>
  </cols>
  <sheetData>
    <row r="1" spans="1:5" x14ac:dyDescent="0.25">
      <c r="A1" s="30" t="s">
        <v>26</v>
      </c>
      <c r="B1" s="31"/>
      <c r="C1" s="31"/>
      <c r="D1" s="31"/>
      <c r="E1" s="32"/>
    </row>
    <row r="2" spans="1:5" x14ac:dyDescent="0.25">
      <c r="A2" s="13" t="s">
        <v>0</v>
      </c>
      <c r="B2" s="26" t="s">
        <v>27</v>
      </c>
      <c r="C2" s="27"/>
      <c r="D2" s="26" t="s">
        <v>28</v>
      </c>
      <c r="E2" s="27"/>
    </row>
    <row r="3" spans="1:5" x14ac:dyDescent="0.25">
      <c r="A3" s="18" t="s">
        <v>4</v>
      </c>
      <c r="B3" s="5">
        <v>9</v>
      </c>
      <c r="C3" s="1">
        <f>B3/16</f>
        <v>0.5625</v>
      </c>
      <c r="D3" s="5">
        <v>47</v>
      </c>
      <c r="E3" s="1">
        <f>D3/80</f>
        <v>0.58750000000000002</v>
      </c>
    </row>
    <row r="4" spans="1:5" x14ac:dyDescent="0.25">
      <c r="A4" s="18" t="s">
        <v>5</v>
      </c>
      <c r="B4" s="5">
        <v>8</v>
      </c>
      <c r="C4" s="1">
        <f t="shared" ref="C4:C19" si="0">B4/16</f>
        <v>0.5</v>
      </c>
      <c r="D4" s="5">
        <v>30</v>
      </c>
      <c r="E4" s="1">
        <f t="shared" ref="E4:E19" si="1">D4/80</f>
        <v>0.375</v>
      </c>
    </row>
    <row r="5" spans="1:5" x14ac:dyDescent="0.25">
      <c r="A5" s="18" t="s">
        <v>6</v>
      </c>
      <c r="B5" s="5">
        <v>3</v>
      </c>
      <c r="C5" s="1">
        <f t="shared" si="0"/>
        <v>0.1875</v>
      </c>
      <c r="D5" s="5">
        <v>36</v>
      </c>
      <c r="E5" s="1">
        <f t="shared" si="1"/>
        <v>0.45</v>
      </c>
    </row>
    <row r="6" spans="1:5" x14ac:dyDescent="0.25">
      <c r="A6" s="19" t="s">
        <v>7</v>
      </c>
      <c r="B6" s="5">
        <v>16</v>
      </c>
      <c r="C6" s="1">
        <f t="shared" si="0"/>
        <v>1</v>
      </c>
      <c r="D6" s="5">
        <v>76</v>
      </c>
      <c r="E6" s="1">
        <f t="shared" si="1"/>
        <v>0.95</v>
      </c>
    </row>
    <row r="7" spans="1:5" x14ac:dyDescent="0.25">
      <c r="A7" s="19" t="s">
        <v>8</v>
      </c>
      <c r="B7" s="5">
        <v>10</v>
      </c>
      <c r="C7" s="1">
        <f t="shared" si="0"/>
        <v>0.625</v>
      </c>
      <c r="D7" s="5">
        <v>45</v>
      </c>
      <c r="E7" s="1">
        <f t="shared" si="1"/>
        <v>0.5625</v>
      </c>
    </row>
    <row r="8" spans="1:5" x14ac:dyDescent="0.25">
      <c r="A8" s="19" t="s">
        <v>9</v>
      </c>
      <c r="B8" s="5">
        <v>13</v>
      </c>
      <c r="C8" s="1">
        <f t="shared" si="0"/>
        <v>0.8125</v>
      </c>
      <c r="D8" s="5">
        <v>53</v>
      </c>
      <c r="E8" s="1">
        <f t="shared" si="1"/>
        <v>0.66249999999999998</v>
      </c>
    </row>
    <row r="9" spans="1:5" x14ac:dyDescent="0.25">
      <c r="A9" s="19" t="s">
        <v>10</v>
      </c>
      <c r="B9" s="5">
        <v>12</v>
      </c>
      <c r="C9" s="1">
        <f t="shared" si="0"/>
        <v>0.75</v>
      </c>
      <c r="D9" s="5">
        <v>45</v>
      </c>
      <c r="E9" s="1">
        <f t="shared" si="1"/>
        <v>0.5625</v>
      </c>
    </row>
    <row r="10" spans="1:5" x14ac:dyDescent="0.25">
      <c r="A10" s="19" t="s">
        <v>11</v>
      </c>
      <c r="B10" s="5">
        <v>15</v>
      </c>
      <c r="C10" s="1">
        <f t="shared" si="0"/>
        <v>0.9375</v>
      </c>
      <c r="D10" s="5">
        <v>58</v>
      </c>
      <c r="E10" s="1">
        <f t="shared" si="1"/>
        <v>0.72499999999999998</v>
      </c>
    </row>
    <row r="11" spans="1:5" x14ac:dyDescent="0.25">
      <c r="A11" s="19" t="s">
        <v>12</v>
      </c>
      <c r="B11" s="5">
        <v>12</v>
      </c>
      <c r="C11" s="1">
        <f t="shared" si="0"/>
        <v>0.75</v>
      </c>
      <c r="D11" s="5">
        <v>42</v>
      </c>
      <c r="E11" s="1">
        <f t="shared" si="1"/>
        <v>0.52500000000000002</v>
      </c>
    </row>
    <row r="12" spans="1:5" x14ac:dyDescent="0.25">
      <c r="A12" s="19" t="s">
        <v>13</v>
      </c>
      <c r="B12" s="5">
        <v>4</v>
      </c>
      <c r="C12" s="1">
        <f t="shared" si="0"/>
        <v>0.25</v>
      </c>
      <c r="D12" s="5">
        <v>24</v>
      </c>
      <c r="E12" s="1">
        <f t="shared" si="1"/>
        <v>0.3</v>
      </c>
    </row>
    <row r="13" spans="1:5" x14ac:dyDescent="0.25">
      <c r="A13" s="19" t="s">
        <v>14</v>
      </c>
      <c r="B13" s="5">
        <v>12</v>
      </c>
      <c r="C13" s="1">
        <f t="shared" si="0"/>
        <v>0.75</v>
      </c>
      <c r="D13" s="5">
        <v>58</v>
      </c>
      <c r="E13" s="1">
        <f t="shared" si="1"/>
        <v>0.72499999999999998</v>
      </c>
    </row>
    <row r="14" spans="1:5" x14ac:dyDescent="0.25">
      <c r="A14" s="19" t="s">
        <v>23</v>
      </c>
      <c r="B14" s="5">
        <v>10</v>
      </c>
      <c r="C14" s="1">
        <f>B14/16</f>
        <v>0.625</v>
      </c>
      <c r="D14" s="5">
        <v>30</v>
      </c>
      <c r="E14" s="1">
        <f>D14/80</f>
        <v>0.375</v>
      </c>
    </row>
    <row r="15" spans="1:5" x14ac:dyDescent="0.25">
      <c r="A15" s="19" t="s">
        <v>24</v>
      </c>
      <c r="B15" s="5">
        <v>5</v>
      </c>
      <c r="C15" s="1">
        <f t="shared" si="0"/>
        <v>0.3125</v>
      </c>
      <c r="D15" s="5">
        <v>13</v>
      </c>
      <c r="E15" s="1">
        <f t="shared" si="1"/>
        <v>0.16250000000000001</v>
      </c>
    </row>
    <row r="16" spans="1:5" x14ac:dyDescent="0.25">
      <c r="A16" s="19" t="s">
        <v>15</v>
      </c>
      <c r="B16" s="5">
        <v>6</v>
      </c>
      <c r="C16" s="1">
        <f t="shared" si="0"/>
        <v>0.375</v>
      </c>
      <c r="D16" s="5">
        <v>43</v>
      </c>
      <c r="E16" s="1">
        <f t="shared" si="1"/>
        <v>0.53749999999999998</v>
      </c>
    </row>
    <row r="17" spans="1:5" x14ac:dyDescent="0.25">
      <c r="A17" s="19" t="s">
        <v>16</v>
      </c>
      <c r="B17" s="5">
        <v>8</v>
      </c>
      <c r="C17" s="1">
        <f>B17/16</f>
        <v>0.5</v>
      </c>
      <c r="D17" s="5">
        <v>31</v>
      </c>
      <c r="E17" s="1">
        <f>D17/80</f>
        <v>0.38750000000000001</v>
      </c>
    </row>
    <row r="18" spans="1:5" x14ac:dyDescent="0.25">
      <c r="A18" s="19" t="s">
        <v>17</v>
      </c>
      <c r="B18" s="5">
        <v>6</v>
      </c>
      <c r="C18" s="1">
        <f t="shared" si="0"/>
        <v>0.375</v>
      </c>
      <c r="D18" s="5">
        <v>30</v>
      </c>
      <c r="E18" s="1">
        <f t="shared" si="1"/>
        <v>0.375</v>
      </c>
    </row>
    <row r="19" spans="1:5" x14ac:dyDescent="0.25">
      <c r="A19" s="20" t="s">
        <v>25</v>
      </c>
      <c r="B19" s="3">
        <v>16</v>
      </c>
      <c r="C19" s="1">
        <f t="shared" si="0"/>
        <v>1</v>
      </c>
      <c r="D19" s="3">
        <v>77</v>
      </c>
      <c r="E19" s="1">
        <f t="shared" si="1"/>
        <v>0.96250000000000002</v>
      </c>
    </row>
  </sheetData>
  <mergeCells count="3">
    <mergeCell ref="B2:C2"/>
    <mergeCell ref="D2:E2"/>
    <mergeCell ref="A1:E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8E3594-A5B0-428B-BF06-205E0447F6C9}">
  <dimension ref="A1:Q19"/>
  <sheetViews>
    <sheetView workbookViewId="0">
      <selection activeCell="A20" sqref="A20"/>
    </sheetView>
  </sheetViews>
  <sheetFormatPr defaultRowHeight="15" x14ac:dyDescent="0.25"/>
  <cols>
    <col min="1" max="1" width="40.5703125" style="15" customWidth="1"/>
    <col min="2" max="2" width="9.140625" style="15"/>
    <col min="3" max="3" width="12.7109375" style="15" customWidth="1"/>
    <col min="4" max="4" width="9.140625" style="15"/>
    <col min="5" max="5" width="10.42578125" style="15" customWidth="1"/>
    <col min="6" max="6" width="9.140625" style="15"/>
    <col min="7" max="7" width="11.5703125" style="15" customWidth="1"/>
    <col min="8" max="14" width="9.140625" style="15"/>
    <col min="15" max="15" width="13.85546875" style="15" customWidth="1"/>
    <col min="16" max="16" width="9.140625" style="15"/>
    <col min="17" max="17" width="11.5703125" style="15" customWidth="1"/>
    <col min="18" max="16384" width="9.140625" style="15"/>
  </cols>
  <sheetData>
    <row r="1" spans="1:17" x14ac:dyDescent="0.25">
      <c r="A1" s="33" t="s">
        <v>29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</row>
    <row r="2" spans="1:17" s="17" customFormat="1" ht="30" customHeight="1" x14ac:dyDescent="0.25">
      <c r="A2" s="12" t="s">
        <v>0</v>
      </c>
      <c r="B2" s="35" t="s">
        <v>30</v>
      </c>
      <c r="C2" s="36"/>
      <c r="D2" s="35" t="s">
        <v>31</v>
      </c>
      <c r="E2" s="36"/>
      <c r="F2" s="35" t="s">
        <v>32</v>
      </c>
      <c r="G2" s="36"/>
      <c r="H2" s="35" t="s">
        <v>33</v>
      </c>
      <c r="I2" s="36"/>
      <c r="J2" s="28" t="s">
        <v>34</v>
      </c>
      <c r="K2" s="29"/>
      <c r="L2" s="28" t="s">
        <v>35</v>
      </c>
      <c r="M2" s="29"/>
      <c r="N2" s="28" t="s">
        <v>36</v>
      </c>
      <c r="O2" s="29"/>
      <c r="P2" s="28" t="s">
        <v>37</v>
      </c>
      <c r="Q2" s="29"/>
    </row>
    <row r="3" spans="1:17" x14ac:dyDescent="0.25">
      <c r="A3" s="11" t="s">
        <v>4</v>
      </c>
      <c r="B3" s="5">
        <v>2</v>
      </c>
      <c r="C3" s="1">
        <f>B3/3</f>
        <v>0.66666666666666663</v>
      </c>
      <c r="D3" s="5">
        <v>3</v>
      </c>
      <c r="E3" s="1">
        <f>D3/5</f>
        <v>0.6</v>
      </c>
      <c r="F3" s="5">
        <v>29</v>
      </c>
      <c r="G3" s="1">
        <f>F3/45</f>
        <v>0.64444444444444449</v>
      </c>
      <c r="H3" s="5">
        <v>16</v>
      </c>
      <c r="I3" s="1">
        <f>H3/32</f>
        <v>0.5</v>
      </c>
      <c r="J3" s="5">
        <v>1</v>
      </c>
      <c r="K3" s="1">
        <f>J3/1</f>
        <v>1</v>
      </c>
      <c r="L3" s="5">
        <v>2</v>
      </c>
      <c r="M3" s="1">
        <f>L3/3</f>
        <v>0.66666666666666663</v>
      </c>
      <c r="N3" s="5">
        <v>0</v>
      </c>
      <c r="O3" s="1">
        <f>N3/1</f>
        <v>0</v>
      </c>
      <c r="P3" s="5">
        <v>3</v>
      </c>
      <c r="Q3" s="1">
        <f>P3/6</f>
        <v>0.5</v>
      </c>
    </row>
    <row r="4" spans="1:17" x14ac:dyDescent="0.25">
      <c r="A4" s="11" t="s">
        <v>5</v>
      </c>
      <c r="B4" s="5">
        <v>2</v>
      </c>
      <c r="C4" s="1">
        <f t="shared" ref="C4:C19" si="0">B4/3</f>
        <v>0.66666666666666663</v>
      </c>
      <c r="D4" s="5">
        <v>2</v>
      </c>
      <c r="E4" s="1">
        <f t="shared" ref="E4:E19" si="1">D4/5</f>
        <v>0.4</v>
      </c>
      <c r="F4" s="5">
        <v>20</v>
      </c>
      <c r="G4" s="1">
        <f t="shared" ref="G4:G19" si="2">F4/45</f>
        <v>0.44444444444444442</v>
      </c>
      <c r="H4" s="5">
        <v>8</v>
      </c>
      <c r="I4" s="1">
        <f t="shared" ref="I4:I19" si="3">H4/32</f>
        <v>0.25</v>
      </c>
      <c r="J4" s="5">
        <v>1</v>
      </c>
      <c r="K4" s="1">
        <f t="shared" ref="K4:K19" si="4">J4/1</f>
        <v>1</v>
      </c>
      <c r="L4" s="5">
        <v>2</v>
      </c>
      <c r="M4" s="1">
        <f t="shared" ref="M4:M19" si="5">L4/3</f>
        <v>0.66666666666666663</v>
      </c>
      <c r="N4" s="5">
        <v>0</v>
      </c>
      <c r="O4" s="1">
        <f t="shared" ref="O4:O19" si="6">N4/1</f>
        <v>0</v>
      </c>
      <c r="P4" s="5">
        <v>3</v>
      </c>
      <c r="Q4" s="1">
        <f t="shared" ref="Q4:Q19" si="7">P4/6</f>
        <v>0.5</v>
      </c>
    </row>
    <row r="5" spans="1:17" x14ac:dyDescent="0.25">
      <c r="A5" s="11" t="s">
        <v>6</v>
      </c>
      <c r="B5" s="5">
        <v>2</v>
      </c>
      <c r="C5" s="1">
        <f t="shared" si="0"/>
        <v>0.66666666666666663</v>
      </c>
      <c r="D5" s="5">
        <v>2</v>
      </c>
      <c r="E5" s="1">
        <f t="shared" si="1"/>
        <v>0.4</v>
      </c>
      <c r="F5" s="5">
        <v>20</v>
      </c>
      <c r="G5" s="1">
        <f t="shared" si="2"/>
        <v>0.44444444444444442</v>
      </c>
      <c r="H5" s="5">
        <v>13</v>
      </c>
      <c r="I5" s="1">
        <f t="shared" si="3"/>
        <v>0.40625</v>
      </c>
      <c r="J5" s="5">
        <v>0</v>
      </c>
      <c r="K5" s="1">
        <f t="shared" si="4"/>
        <v>0</v>
      </c>
      <c r="L5" s="5">
        <v>1</v>
      </c>
      <c r="M5" s="1">
        <f t="shared" si="5"/>
        <v>0.33333333333333331</v>
      </c>
      <c r="N5" s="5">
        <v>0</v>
      </c>
      <c r="O5" s="1">
        <f t="shared" si="6"/>
        <v>0</v>
      </c>
      <c r="P5" s="5">
        <v>1</v>
      </c>
      <c r="Q5" s="1">
        <f t="shared" si="7"/>
        <v>0.16666666666666666</v>
      </c>
    </row>
    <row r="6" spans="1:17" x14ac:dyDescent="0.25">
      <c r="A6" s="2" t="s">
        <v>7</v>
      </c>
      <c r="B6" s="5">
        <v>3</v>
      </c>
      <c r="C6" s="1">
        <f t="shared" si="0"/>
        <v>1</v>
      </c>
      <c r="D6" s="5">
        <v>5</v>
      </c>
      <c r="E6" s="1">
        <f t="shared" si="1"/>
        <v>1</v>
      </c>
      <c r="F6" s="5">
        <v>45</v>
      </c>
      <c r="G6" s="1">
        <f t="shared" si="2"/>
        <v>1</v>
      </c>
      <c r="H6" s="5">
        <v>29</v>
      </c>
      <c r="I6" s="1">
        <f t="shared" si="3"/>
        <v>0.90625</v>
      </c>
      <c r="J6" s="5">
        <v>1</v>
      </c>
      <c r="K6" s="1">
        <f t="shared" si="4"/>
        <v>1</v>
      </c>
      <c r="L6" s="5">
        <v>2</v>
      </c>
      <c r="M6" s="1">
        <f t="shared" si="5"/>
        <v>0.66666666666666663</v>
      </c>
      <c r="N6" s="5">
        <v>1</v>
      </c>
      <c r="O6" s="1">
        <f t="shared" si="6"/>
        <v>1</v>
      </c>
      <c r="P6" s="5">
        <v>6</v>
      </c>
      <c r="Q6" s="1">
        <f t="shared" si="7"/>
        <v>1</v>
      </c>
    </row>
    <row r="7" spans="1:17" x14ac:dyDescent="0.25">
      <c r="A7" s="2" t="s">
        <v>8</v>
      </c>
      <c r="B7" s="5">
        <v>2</v>
      </c>
      <c r="C7" s="1">
        <f t="shared" si="0"/>
        <v>0.66666666666666663</v>
      </c>
      <c r="D7" s="5">
        <v>3</v>
      </c>
      <c r="E7" s="1">
        <f t="shared" si="1"/>
        <v>0.6</v>
      </c>
      <c r="F7" s="5">
        <v>32</v>
      </c>
      <c r="G7" s="1">
        <f t="shared" si="2"/>
        <v>0.71111111111111114</v>
      </c>
      <c r="H7" s="5">
        <v>11</v>
      </c>
      <c r="I7" s="1">
        <f t="shared" si="3"/>
        <v>0.34375</v>
      </c>
      <c r="J7" s="5">
        <v>1</v>
      </c>
      <c r="K7" s="1">
        <f t="shared" si="4"/>
        <v>1</v>
      </c>
      <c r="L7" s="5">
        <v>2</v>
      </c>
      <c r="M7" s="1">
        <f t="shared" si="5"/>
        <v>0.66666666666666663</v>
      </c>
      <c r="N7" s="5">
        <v>1</v>
      </c>
      <c r="O7" s="1">
        <f t="shared" si="6"/>
        <v>1</v>
      </c>
      <c r="P7" s="5">
        <v>3</v>
      </c>
      <c r="Q7" s="1">
        <f t="shared" si="7"/>
        <v>0.5</v>
      </c>
    </row>
    <row r="8" spans="1:17" x14ac:dyDescent="0.25">
      <c r="A8" s="2" t="s">
        <v>9</v>
      </c>
      <c r="B8" s="5">
        <v>3</v>
      </c>
      <c r="C8" s="1">
        <f t="shared" si="0"/>
        <v>1</v>
      </c>
      <c r="D8" s="5">
        <v>4</v>
      </c>
      <c r="E8" s="1">
        <f t="shared" si="1"/>
        <v>0.8</v>
      </c>
      <c r="F8" s="5">
        <v>33</v>
      </c>
      <c r="G8" s="1">
        <f t="shared" si="2"/>
        <v>0.73333333333333328</v>
      </c>
      <c r="H8" s="5">
        <v>19</v>
      </c>
      <c r="I8" s="1">
        <f t="shared" si="3"/>
        <v>0.59375</v>
      </c>
      <c r="J8" s="5">
        <v>1</v>
      </c>
      <c r="K8" s="1">
        <f t="shared" si="4"/>
        <v>1</v>
      </c>
      <c r="L8" s="5">
        <v>0</v>
      </c>
      <c r="M8" s="1">
        <f t="shared" si="5"/>
        <v>0</v>
      </c>
      <c r="N8" s="5">
        <v>1</v>
      </c>
      <c r="O8" s="1">
        <f t="shared" si="6"/>
        <v>1</v>
      </c>
      <c r="P8" s="5">
        <v>5</v>
      </c>
      <c r="Q8" s="1">
        <f t="shared" si="7"/>
        <v>0.83333333333333337</v>
      </c>
    </row>
    <row r="9" spans="1:17" x14ac:dyDescent="0.25">
      <c r="A9" s="2" t="s">
        <v>10</v>
      </c>
      <c r="B9" s="5">
        <v>0</v>
      </c>
      <c r="C9" s="1">
        <f t="shared" si="0"/>
        <v>0</v>
      </c>
      <c r="D9" s="5">
        <v>5</v>
      </c>
      <c r="E9" s="1">
        <f t="shared" si="1"/>
        <v>1</v>
      </c>
      <c r="F9" s="5">
        <v>27</v>
      </c>
      <c r="G9" s="1">
        <f t="shared" si="2"/>
        <v>0.6</v>
      </c>
      <c r="H9" s="5">
        <v>17</v>
      </c>
      <c r="I9" s="1">
        <f t="shared" si="3"/>
        <v>0.53125</v>
      </c>
      <c r="J9" s="5">
        <v>1</v>
      </c>
      <c r="K9" s="1">
        <f t="shared" si="4"/>
        <v>1</v>
      </c>
      <c r="L9" s="5">
        <v>2</v>
      </c>
      <c r="M9" s="1">
        <f t="shared" si="5"/>
        <v>0.66666666666666663</v>
      </c>
      <c r="N9" s="5">
        <v>1</v>
      </c>
      <c r="O9" s="1">
        <f t="shared" si="6"/>
        <v>1</v>
      </c>
      <c r="P9" s="5">
        <v>4</v>
      </c>
      <c r="Q9" s="1">
        <f t="shared" si="7"/>
        <v>0.66666666666666663</v>
      </c>
    </row>
    <row r="10" spans="1:17" x14ac:dyDescent="0.25">
      <c r="A10" s="2" t="s">
        <v>11</v>
      </c>
      <c r="B10" s="5">
        <v>2</v>
      </c>
      <c r="C10" s="1">
        <f t="shared" si="0"/>
        <v>0.66666666666666663</v>
      </c>
      <c r="D10" s="5">
        <v>4</v>
      </c>
      <c r="E10" s="1">
        <f t="shared" si="1"/>
        <v>0.8</v>
      </c>
      <c r="F10" s="5">
        <v>37</v>
      </c>
      <c r="G10" s="1">
        <f t="shared" si="2"/>
        <v>0.82222222222222219</v>
      </c>
      <c r="H10" s="5">
        <v>22</v>
      </c>
      <c r="I10" s="1">
        <f t="shared" si="3"/>
        <v>0.6875</v>
      </c>
      <c r="J10" s="5">
        <v>1</v>
      </c>
      <c r="K10" s="1">
        <f t="shared" si="4"/>
        <v>1</v>
      </c>
      <c r="L10" s="5">
        <v>2</v>
      </c>
      <c r="M10" s="1">
        <f t="shared" si="5"/>
        <v>0.66666666666666663</v>
      </c>
      <c r="N10" s="5">
        <v>1</v>
      </c>
      <c r="O10" s="1">
        <f t="shared" si="6"/>
        <v>1</v>
      </c>
      <c r="P10" s="5">
        <v>4</v>
      </c>
      <c r="Q10" s="1">
        <f t="shared" si="7"/>
        <v>0.66666666666666663</v>
      </c>
    </row>
    <row r="11" spans="1:17" x14ac:dyDescent="0.25">
      <c r="A11" s="2" t="s">
        <v>12</v>
      </c>
      <c r="B11" s="5">
        <v>0</v>
      </c>
      <c r="C11" s="1">
        <f t="shared" si="0"/>
        <v>0</v>
      </c>
      <c r="D11" s="5">
        <v>5</v>
      </c>
      <c r="E11" s="1">
        <f t="shared" si="1"/>
        <v>1</v>
      </c>
      <c r="F11" s="5">
        <v>26</v>
      </c>
      <c r="G11" s="1">
        <f t="shared" si="2"/>
        <v>0.57777777777777772</v>
      </c>
      <c r="H11" s="5">
        <v>17</v>
      </c>
      <c r="I11" s="1">
        <f t="shared" si="3"/>
        <v>0.53125</v>
      </c>
      <c r="J11" s="5">
        <v>0</v>
      </c>
      <c r="K11" s="1">
        <f t="shared" si="4"/>
        <v>0</v>
      </c>
      <c r="L11" s="5">
        <v>1</v>
      </c>
      <c r="M11" s="1">
        <f t="shared" si="5"/>
        <v>0.33333333333333331</v>
      </c>
      <c r="N11" s="5">
        <v>1</v>
      </c>
      <c r="O11" s="1">
        <f t="shared" si="6"/>
        <v>1</v>
      </c>
      <c r="P11" s="5">
        <v>4</v>
      </c>
      <c r="Q11" s="1">
        <f t="shared" si="7"/>
        <v>0.66666666666666663</v>
      </c>
    </row>
    <row r="12" spans="1:17" x14ac:dyDescent="0.25">
      <c r="A12" s="2" t="s">
        <v>13</v>
      </c>
      <c r="B12" s="5">
        <v>0</v>
      </c>
      <c r="C12" s="1">
        <f t="shared" si="0"/>
        <v>0</v>
      </c>
      <c r="D12" s="5">
        <v>0</v>
      </c>
      <c r="E12" s="1">
        <f t="shared" si="1"/>
        <v>0</v>
      </c>
      <c r="F12" s="5">
        <v>18</v>
      </c>
      <c r="G12" s="1">
        <f t="shared" si="2"/>
        <v>0.4</v>
      </c>
      <c r="H12" s="5">
        <v>8</v>
      </c>
      <c r="I12" s="1">
        <f t="shared" si="3"/>
        <v>0.25</v>
      </c>
      <c r="J12" s="5">
        <v>0</v>
      </c>
      <c r="K12" s="1">
        <f t="shared" si="4"/>
        <v>0</v>
      </c>
      <c r="L12" s="5">
        <v>1</v>
      </c>
      <c r="M12" s="1">
        <f t="shared" si="5"/>
        <v>0.33333333333333331</v>
      </c>
      <c r="N12" s="5">
        <v>0</v>
      </c>
      <c r="O12" s="1">
        <f t="shared" si="6"/>
        <v>0</v>
      </c>
      <c r="P12" s="5">
        <v>1</v>
      </c>
      <c r="Q12" s="1">
        <f t="shared" si="7"/>
        <v>0.16666666666666666</v>
      </c>
    </row>
    <row r="13" spans="1:17" x14ac:dyDescent="0.25">
      <c r="A13" s="2" t="s">
        <v>14</v>
      </c>
      <c r="B13" s="5">
        <v>2</v>
      </c>
      <c r="C13" s="1">
        <f t="shared" si="0"/>
        <v>0.66666666666666663</v>
      </c>
      <c r="D13" s="5">
        <v>4</v>
      </c>
      <c r="E13" s="1">
        <f t="shared" si="1"/>
        <v>0.8</v>
      </c>
      <c r="F13" s="5">
        <v>34</v>
      </c>
      <c r="G13" s="1">
        <f t="shared" si="2"/>
        <v>0.75555555555555554</v>
      </c>
      <c r="H13" s="5">
        <v>22</v>
      </c>
      <c r="I13" s="1">
        <f t="shared" si="3"/>
        <v>0.6875</v>
      </c>
      <c r="J13" s="5">
        <v>1</v>
      </c>
      <c r="K13" s="1">
        <f t="shared" si="4"/>
        <v>1</v>
      </c>
      <c r="L13" s="5">
        <v>2</v>
      </c>
      <c r="M13" s="1">
        <f t="shared" si="5"/>
        <v>0.66666666666666663</v>
      </c>
      <c r="N13" s="5">
        <v>1</v>
      </c>
      <c r="O13" s="1">
        <f t="shared" si="6"/>
        <v>1</v>
      </c>
      <c r="P13" s="5">
        <v>4</v>
      </c>
      <c r="Q13" s="1">
        <f t="shared" si="7"/>
        <v>0.66666666666666663</v>
      </c>
    </row>
    <row r="14" spans="1:17" x14ac:dyDescent="0.25">
      <c r="A14" s="2" t="s">
        <v>23</v>
      </c>
      <c r="B14" s="5">
        <v>1</v>
      </c>
      <c r="C14" s="1">
        <f>B14/3</f>
        <v>0.33333333333333331</v>
      </c>
      <c r="D14" s="5">
        <v>3</v>
      </c>
      <c r="E14" s="1">
        <f>D14/5</f>
        <v>0.6</v>
      </c>
      <c r="F14" s="5">
        <v>20</v>
      </c>
      <c r="G14" s="1">
        <f>F14/45</f>
        <v>0.44444444444444442</v>
      </c>
      <c r="H14" s="5">
        <v>12</v>
      </c>
      <c r="I14" s="1">
        <f>H14/32</f>
        <v>0.375</v>
      </c>
      <c r="J14" s="5">
        <v>0</v>
      </c>
      <c r="K14" s="1">
        <f>J14/1</f>
        <v>0</v>
      </c>
      <c r="L14" s="5">
        <v>1</v>
      </c>
      <c r="M14" s="1">
        <f>L14/3</f>
        <v>0.33333333333333331</v>
      </c>
      <c r="N14" s="5">
        <v>0</v>
      </c>
      <c r="O14" s="1">
        <f>N14/1</f>
        <v>0</v>
      </c>
      <c r="P14" s="5">
        <v>3</v>
      </c>
      <c r="Q14" s="1">
        <f>P14/6</f>
        <v>0.5</v>
      </c>
    </row>
    <row r="15" spans="1:17" x14ac:dyDescent="0.25">
      <c r="A15" s="2" t="s">
        <v>24</v>
      </c>
      <c r="B15" s="5">
        <v>0</v>
      </c>
      <c r="C15" s="1">
        <f t="shared" si="0"/>
        <v>0</v>
      </c>
      <c r="D15" s="5">
        <v>2</v>
      </c>
      <c r="E15" s="1">
        <f t="shared" si="1"/>
        <v>0.4</v>
      </c>
      <c r="F15" s="5">
        <v>6</v>
      </c>
      <c r="G15" s="1">
        <f t="shared" si="2"/>
        <v>0.13333333333333333</v>
      </c>
      <c r="H15" s="5">
        <v>8</v>
      </c>
      <c r="I15" s="1">
        <f t="shared" si="3"/>
        <v>0.25</v>
      </c>
      <c r="J15" s="5">
        <v>0</v>
      </c>
      <c r="K15" s="1">
        <f t="shared" si="4"/>
        <v>0</v>
      </c>
      <c r="L15" s="5">
        <v>0</v>
      </c>
      <c r="M15" s="1">
        <f t="shared" si="5"/>
        <v>0</v>
      </c>
      <c r="N15" s="5">
        <v>0</v>
      </c>
      <c r="O15" s="1">
        <f t="shared" si="6"/>
        <v>0</v>
      </c>
      <c r="P15" s="5">
        <v>2</v>
      </c>
      <c r="Q15" s="1">
        <f t="shared" si="7"/>
        <v>0.33333333333333331</v>
      </c>
    </row>
    <row r="16" spans="1:17" x14ac:dyDescent="0.25">
      <c r="A16" s="2" t="s">
        <v>15</v>
      </c>
      <c r="B16" s="5">
        <v>2</v>
      </c>
      <c r="C16" s="1">
        <f t="shared" si="0"/>
        <v>0.66666666666666663</v>
      </c>
      <c r="D16" s="5">
        <v>3</v>
      </c>
      <c r="E16" s="1">
        <f t="shared" si="1"/>
        <v>0.6</v>
      </c>
      <c r="F16" s="5">
        <v>25</v>
      </c>
      <c r="G16" s="1">
        <f t="shared" si="2"/>
        <v>0.55555555555555558</v>
      </c>
      <c r="H16" s="5">
        <v>16</v>
      </c>
      <c r="I16" s="1">
        <f t="shared" si="3"/>
        <v>0.5</v>
      </c>
      <c r="J16" s="5">
        <v>1</v>
      </c>
      <c r="K16" s="1">
        <f t="shared" si="4"/>
        <v>1</v>
      </c>
      <c r="L16" s="5">
        <v>0</v>
      </c>
      <c r="M16" s="1">
        <f t="shared" si="5"/>
        <v>0</v>
      </c>
      <c r="N16" s="5">
        <v>0</v>
      </c>
      <c r="O16" s="1">
        <f t="shared" si="6"/>
        <v>0</v>
      </c>
      <c r="P16" s="5">
        <v>2</v>
      </c>
      <c r="Q16" s="1">
        <f t="shared" si="7"/>
        <v>0.33333333333333331</v>
      </c>
    </row>
    <row r="17" spans="1:17" x14ac:dyDescent="0.25">
      <c r="A17" s="2" t="s">
        <v>16</v>
      </c>
      <c r="B17" s="5">
        <v>1</v>
      </c>
      <c r="C17" s="1">
        <f>B17/3</f>
        <v>0.33333333333333331</v>
      </c>
      <c r="D17" s="5">
        <v>1</v>
      </c>
      <c r="E17" s="1">
        <f>D17/5</f>
        <v>0.2</v>
      </c>
      <c r="F17" s="5">
        <v>21</v>
      </c>
      <c r="G17" s="1">
        <f>F17/45</f>
        <v>0.46666666666666667</v>
      </c>
      <c r="H17" s="5">
        <v>12</v>
      </c>
      <c r="I17" s="1">
        <f>H17/32</f>
        <v>0.375</v>
      </c>
      <c r="J17" s="5">
        <v>0</v>
      </c>
      <c r="K17" s="1">
        <f>J17/1</f>
        <v>0</v>
      </c>
      <c r="L17" s="5">
        <v>1</v>
      </c>
      <c r="M17" s="1">
        <f>L17/3</f>
        <v>0.33333333333333331</v>
      </c>
      <c r="N17" s="5">
        <v>0</v>
      </c>
      <c r="O17" s="1">
        <f>N17/1</f>
        <v>0</v>
      </c>
      <c r="P17" s="5">
        <v>3</v>
      </c>
      <c r="Q17" s="1">
        <f>P17/6</f>
        <v>0.5</v>
      </c>
    </row>
    <row r="18" spans="1:17" x14ac:dyDescent="0.25">
      <c r="A18" s="2" t="s">
        <v>17</v>
      </c>
      <c r="B18" s="5">
        <v>1</v>
      </c>
      <c r="C18" s="1">
        <f t="shared" si="0"/>
        <v>0.33333333333333331</v>
      </c>
      <c r="D18" s="5">
        <v>2</v>
      </c>
      <c r="E18" s="1">
        <f t="shared" si="1"/>
        <v>0.4</v>
      </c>
      <c r="F18" s="5">
        <v>17</v>
      </c>
      <c r="G18" s="1">
        <f t="shared" si="2"/>
        <v>0.37777777777777777</v>
      </c>
      <c r="H18" s="5">
        <v>14</v>
      </c>
      <c r="I18" s="1">
        <f t="shared" si="3"/>
        <v>0.4375</v>
      </c>
      <c r="J18" s="5">
        <v>0</v>
      </c>
      <c r="K18" s="1">
        <f t="shared" si="4"/>
        <v>0</v>
      </c>
      <c r="L18" s="5">
        <v>1</v>
      </c>
      <c r="M18" s="1">
        <f t="shared" si="5"/>
        <v>0.33333333333333331</v>
      </c>
      <c r="N18" s="5">
        <v>1</v>
      </c>
      <c r="O18" s="1">
        <f t="shared" si="6"/>
        <v>1</v>
      </c>
      <c r="P18" s="5">
        <v>0</v>
      </c>
      <c r="Q18" s="1">
        <f t="shared" si="7"/>
        <v>0</v>
      </c>
    </row>
    <row r="19" spans="1:17" x14ac:dyDescent="0.25">
      <c r="A19" s="4" t="s">
        <v>25</v>
      </c>
      <c r="B19" s="3">
        <v>3</v>
      </c>
      <c r="C19" s="1">
        <f t="shared" si="0"/>
        <v>1</v>
      </c>
      <c r="D19" s="3">
        <v>5</v>
      </c>
      <c r="E19" s="1">
        <f t="shared" si="1"/>
        <v>1</v>
      </c>
      <c r="F19" s="3">
        <v>45</v>
      </c>
      <c r="G19" s="1">
        <f t="shared" si="2"/>
        <v>1</v>
      </c>
      <c r="H19" s="3">
        <v>29</v>
      </c>
      <c r="I19" s="1">
        <f t="shared" si="3"/>
        <v>0.90625</v>
      </c>
      <c r="J19" s="3">
        <v>1</v>
      </c>
      <c r="K19" s="1">
        <f t="shared" si="4"/>
        <v>1</v>
      </c>
      <c r="L19" s="3">
        <v>3</v>
      </c>
      <c r="M19" s="1">
        <f t="shared" si="5"/>
        <v>1</v>
      </c>
      <c r="N19" s="3">
        <v>1</v>
      </c>
      <c r="O19" s="1">
        <f t="shared" si="6"/>
        <v>1</v>
      </c>
      <c r="P19" s="3">
        <v>6</v>
      </c>
      <c r="Q19" s="1">
        <f t="shared" si="7"/>
        <v>1</v>
      </c>
    </row>
  </sheetData>
  <mergeCells count="9">
    <mergeCell ref="L2:M2"/>
    <mergeCell ref="N2:O2"/>
    <mergeCell ref="P2:Q2"/>
    <mergeCell ref="A1:Q1"/>
    <mergeCell ref="B2:C2"/>
    <mergeCell ref="D2:E2"/>
    <mergeCell ref="F2:G2"/>
    <mergeCell ref="H2:I2"/>
    <mergeCell ref="J2:K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8D4ED1-5183-4D9E-B3F6-8FADC7F9E3C3}">
  <dimension ref="A1:G19"/>
  <sheetViews>
    <sheetView workbookViewId="0">
      <selection activeCell="A22" sqref="A22"/>
    </sheetView>
  </sheetViews>
  <sheetFormatPr defaultRowHeight="15" x14ac:dyDescent="0.25"/>
  <cols>
    <col min="1" max="1" width="41.7109375" style="15" customWidth="1"/>
    <col min="2" max="2" width="14.42578125" style="15" customWidth="1"/>
    <col min="3" max="3" width="11.7109375" style="15" customWidth="1"/>
    <col min="4" max="4" width="12" style="15" customWidth="1"/>
    <col min="5" max="5" width="15.140625" style="15" customWidth="1"/>
    <col min="6" max="6" width="9.140625" style="15"/>
    <col min="7" max="7" width="7.28515625" style="15" customWidth="1"/>
    <col min="8" max="16384" width="9.140625" style="15"/>
  </cols>
  <sheetData>
    <row r="1" spans="1:7" x14ac:dyDescent="0.25">
      <c r="A1" s="30" t="s">
        <v>38</v>
      </c>
      <c r="B1" s="31"/>
      <c r="C1" s="31"/>
      <c r="D1" s="31"/>
      <c r="E1" s="31"/>
      <c r="F1" s="31"/>
      <c r="G1" s="32"/>
    </row>
    <row r="2" spans="1:7" s="17" customFormat="1" ht="33" customHeight="1" x14ac:dyDescent="0.25">
      <c r="A2" s="12" t="s">
        <v>0</v>
      </c>
      <c r="B2" s="35" t="s">
        <v>39</v>
      </c>
      <c r="C2" s="36"/>
      <c r="D2" s="35" t="s">
        <v>40</v>
      </c>
      <c r="E2" s="36"/>
      <c r="F2" s="35" t="s">
        <v>41</v>
      </c>
      <c r="G2" s="36"/>
    </row>
    <row r="3" spans="1:7" x14ac:dyDescent="0.25">
      <c r="A3" s="11" t="s">
        <v>4</v>
      </c>
      <c r="B3" s="5">
        <v>3</v>
      </c>
      <c r="C3" s="1">
        <f>B3/11</f>
        <v>0.27272727272727271</v>
      </c>
      <c r="D3" s="5">
        <v>39</v>
      </c>
      <c r="E3" s="1">
        <f>D3/63</f>
        <v>0.61904761904761907</v>
      </c>
      <c r="F3" s="5">
        <v>14</v>
      </c>
      <c r="G3" s="1">
        <f>F3/22</f>
        <v>0.63636363636363635</v>
      </c>
    </row>
    <row r="4" spans="1:7" x14ac:dyDescent="0.25">
      <c r="A4" s="11" t="s">
        <v>5</v>
      </c>
      <c r="B4" s="5">
        <v>3</v>
      </c>
      <c r="C4" s="1">
        <f t="shared" ref="C4:C19" si="0">B4/11</f>
        <v>0.27272727272727271</v>
      </c>
      <c r="D4" s="5">
        <v>26</v>
      </c>
      <c r="E4" s="1">
        <f t="shared" ref="E4:E19" si="1">D4/63</f>
        <v>0.41269841269841268</v>
      </c>
      <c r="F4" s="5">
        <v>9</v>
      </c>
      <c r="G4" s="1">
        <f t="shared" ref="G4:G19" si="2">F4/22</f>
        <v>0.40909090909090912</v>
      </c>
    </row>
    <row r="5" spans="1:7" x14ac:dyDescent="0.25">
      <c r="A5" s="11" t="s">
        <v>6</v>
      </c>
      <c r="B5" s="5">
        <v>1</v>
      </c>
      <c r="C5" s="1">
        <f t="shared" si="0"/>
        <v>9.0909090909090912E-2</v>
      </c>
      <c r="D5" s="5">
        <v>28</v>
      </c>
      <c r="E5" s="1">
        <f t="shared" si="1"/>
        <v>0.44444444444444442</v>
      </c>
      <c r="F5" s="5">
        <v>10</v>
      </c>
      <c r="G5" s="1">
        <f t="shared" si="2"/>
        <v>0.45454545454545453</v>
      </c>
    </row>
    <row r="6" spans="1:7" x14ac:dyDescent="0.25">
      <c r="A6" s="2" t="s">
        <v>7</v>
      </c>
      <c r="B6" s="5">
        <v>11</v>
      </c>
      <c r="C6" s="1">
        <f t="shared" si="0"/>
        <v>1</v>
      </c>
      <c r="D6" s="5">
        <v>61</v>
      </c>
      <c r="E6" s="1">
        <f t="shared" si="1"/>
        <v>0.96825396825396826</v>
      </c>
      <c r="F6" s="5">
        <v>20</v>
      </c>
      <c r="G6" s="1">
        <f t="shared" si="2"/>
        <v>0.90909090909090906</v>
      </c>
    </row>
    <row r="7" spans="1:7" x14ac:dyDescent="0.25">
      <c r="A7" s="2" t="s">
        <v>8</v>
      </c>
      <c r="B7" s="5">
        <v>5</v>
      </c>
      <c r="C7" s="1">
        <f t="shared" si="0"/>
        <v>0.45454545454545453</v>
      </c>
      <c r="D7" s="5">
        <v>42</v>
      </c>
      <c r="E7" s="1">
        <f t="shared" si="1"/>
        <v>0.66666666666666663</v>
      </c>
      <c r="F7" s="5">
        <v>8</v>
      </c>
      <c r="G7" s="1">
        <f t="shared" si="2"/>
        <v>0.36363636363636365</v>
      </c>
    </row>
    <row r="8" spans="1:7" x14ac:dyDescent="0.25">
      <c r="A8" s="2" t="s">
        <v>9</v>
      </c>
      <c r="B8" s="5">
        <v>9</v>
      </c>
      <c r="C8" s="1">
        <f t="shared" si="0"/>
        <v>0.81818181818181823</v>
      </c>
      <c r="D8" s="5">
        <v>42</v>
      </c>
      <c r="E8" s="1">
        <f t="shared" si="1"/>
        <v>0.66666666666666663</v>
      </c>
      <c r="F8" s="5">
        <v>15</v>
      </c>
      <c r="G8" s="1">
        <f t="shared" si="2"/>
        <v>0.68181818181818177</v>
      </c>
    </row>
    <row r="9" spans="1:7" x14ac:dyDescent="0.25">
      <c r="A9" s="2" t="s">
        <v>10</v>
      </c>
      <c r="B9" s="5">
        <v>9</v>
      </c>
      <c r="C9" s="1">
        <f t="shared" si="0"/>
        <v>0.81818181818181823</v>
      </c>
      <c r="D9" s="5">
        <v>35</v>
      </c>
      <c r="E9" s="1">
        <f t="shared" si="1"/>
        <v>0.55555555555555558</v>
      </c>
      <c r="F9" s="5">
        <v>13</v>
      </c>
      <c r="G9" s="1">
        <f t="shared" si="2"/>
        <v>0.59090909090909094</v>
      </c>
    </row>
    <row r="10" spans="1:7" x14ac:dyDescent="0.25">
      <c r="A10" s="2" t="s">
        <v>11</v>
      </c>
      <c r="B10" s="5">
        <v>9</v>
      </c>
      <c r="C10" s="1">
        <f t="shared" si="0"/>
        <v>0.81818181818181823</v>
      </c>
      <c r="D10" s="5">
        <v>47</v>
      </c>
      <c r="E10" s="1">
        <f t="shared" si="1"/>
        <v>0.74603174603174605</v>
      </c>
      <c r="F10" s="5">
        <v>17</v>
      </c>
      <c r="G10" s="1">
        <f t="shared" si="2"/>
        <v>0.77272727272727271</v>
      </c>
    </row>
    <row r="11" spans="1:7" x14ac:dyDescent="0.25">
      <c r="A11" s="2" t="s">
        <v>12</v>
      </c>
      <c r="B11" s="5">
        <v>9</v>
      </c>
      <c r="C11" s="1">
        <f t="shared" si="0"/>
        <v>0.81818181818181823</v>
      </c>
      <c r="D11" s="5">
        <v>35</v>
      </c>
      <c r="E11" s="1">
        <f t="shared" si="1"/>
        <v>0.55555555555555558</v>
      </c>
      <c r="F11" s="5">
        <v>10</v>
      </c>
      <c r="G11" s="1">
        <f t="shared" si="2"/>
        <v>0.45454545454545453</v>
      </c>
    </row>
    <row r="12" spans="1:7" x14ac:dyDescent="0.25">
      <c r="A12" s="2" t="s">
        <v>13</v>
      </c>
      <c r="B12" s="5">
        <v>3</v>
      </c>
      <c r="C12" s="1">
        <f t="shared" si="0"/>
        <v>0.27272727272727271</v>
      </c>
      <c r="D12" s="5">
        <v>23</v>
      </c>
      <c r="E12" s="1">
        <f t="shared" si="1"/>
        <v>0.36507936507936506</v>
      </c>
      <c r="F12" s="5">
        <v>2</v>
      </c>
      <c r="G12" s="1">
        <f t="shared" si="2"/>
        <v>9.0909090909090912E-2</v>
      </c>
    </row>
    <row r="13" spans="1:7" x14ac:dyDescent="0.25">
      <c r="A13" s="2" t="s">
        <v>14</v>
      </c>
      <c r="B13" s="5">
        <v>8</v>
      </c>
      <c r="C13" s="1">
        <f t="shared" si="0"/>
        <v>0.72727272727272729</v>
      </c>
      <c r="D13" s="5">
        <v>46</v>
      </c>
      <c r="E13" s="1">
        <f t="shared" si="1"/>
        <v>0.73015873015873012</v>
      </c>
      <c r="F13" s="5">
        <v>16</v>
      </c>
      <c r="G13" s="1">
        <f t="shared" si="2"/>
        <v>0.72727272727272729</v>
      </c>
    </row>
    <row r="14" spans="1:7" x14ac:dyDescent="0.25">
      <c r="A14" s="2" t="s">
        <v>23</v>
      </c>
      <c r="B14" s="5">
        <v>6</v>
      </c>
      <c r="C14" s="1">
        <f>B14/11</f>
        <v>0.54545454545454541</v>
      </c>
      <c r="D14" s="5">
        <v>26</v>
      </c>
      <c r="E14" s="1">
        <f>D14/63</f>
        <v>0.41269841269841268</v>
      </c>
      <c r="F14" s="5">
        <v>8</v>
      </c>
      <c r="G14" s="1">
        <f>F14/22</f>
        <v>0.36363636363636365</v>
      </c>
    </row>
    <row r="15" spans="1:7" x14ac:dyDescent="0.25">
      <c r="A15" s="2" t="s">
        <v>24</v>
      </c>
      <c r="B15" s="5">
        <v>6</v>
      </c>
      <c r="C15" s="1">
        <f t="shared" si="0"/>
        <v>0.54545454545454541</v>
      </c>
      <c r="D15" s="5">
        <v>8</v>
      </c>
      <c r="E15" s="1">
        <f t="shared" si="1"/>
        <v>0.12698412698412698</v>
      </c>
      <c r="F15" s="5">
        <v>4</v>
      </c>
      <c r="G15" s="1">
        <f t="shared" si="2"/>
        <v>0.18181818181818182</v>
      </c>
    </row>
    <row r="16" spans="1:7" x14ac:dyDescent="0.25">
      <c r="A16" s="2" t="s">
        <v>15</v>
      </c>
      <c r="B16" s="5">
        <v>4</v>
      </c>
      <c r="C16" s="1">
        <f t="shared" si="0"/>
        <v>0.36363636363636365</v>
      </c>
      <c r="D16" s="5">
        <v>34</v>
      </c>
      <c r="E16" s="1">
        <f t="shared" si="1"/>
        <v>0.53968253968253965</v>
      </c>
      <c r="F16" s="5">
        <v>11</v>
      </c>
      <c r="G16" s="1">
        <f t="shared" si="2"/>
        <v>0.5</v>
      </c>
    </row>
    <row r="17" spans="1:7" x14ac:dyDescent="0.25">
      <c r="A17" s="2" t="s">
        <v>16</v>
      </c>
      <c r="B17" s="5">
        <v>6</v>
      </c>
      <c r="C17" s="1">
        <f>B17/11</f>
        <v>0.54545454545454541</v>
      </c>
      <c r="D17" s="5">
        <v>28</v>
      </c>
      <c r="E17" s="1">
        <f>D17/63</f>
        <v>0.44444444444444442</v>
      </c>
      <c r="F17" s="5">
        <v>5</v>
      </c>
      <c r="G17" s="1">
        <f>F17/22</f>
        <v>0.22727272727272727</v>
      </c>
    </row>
    <row r="18" spans="1:7" x14ac:dyDescent="0.25">
      <c r="A18" s="2" t="s">
        <v>17</v>
      </c>
      <c r="B18" s="5">
        <v>3</v>
      </c>
      <c r="C18" s="1">
        <f t="shared" si="0"/>
        <v>0.27272727272727271</v>
      </c>
      <c r="D18" s="5">
        <v>22</v>
      </c>
      <c r="E18" s="1">
        <f t="shared" si="1"/>
        <v>0.34920634920634919</v>
      </c>
      <c r="F18" s="5">
        <v>11</v>
      </c>
      <c r="G18" s="1">
        <f t="shared" si="2"/>
        <v>0.5</v>
      </c>
    </row>
    <row r="19" spans="1:7" x14ac:dyDescent="0.25">
      <c r="A19" s="4" t="s">
        <v>25</v>
      </c>
      <c r="B19" s="3">
        <v>11</v>
      </c>
      <c r="C19" s="1">
        <f t="shared" si="0"/>
        <v>1</v>
      </c>
      <c r="D19" s="3">
        <v>62</v>
      </c>
      <c r="E19" s="1">
        <f t="shared" si="1"/>
        <v>0.98412698412698407</v>
      </c>
      <c r="F19" s="3">
        <v>20</v>
      </c>
      <c r="G19" s="1">
        <f t="shared" si="2"/>
        <v>0.90909090909090906</v>
      </c>
    </row>
  </sheetData>
  <mergeCells count="4">
    <mergeCell ref="A1:G1"/>
    <mergeCell ref="B2:C2"/>
    <mergeCell ref="D2:E2"/>
    <mergeCell ref="F2:G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96B95D-0FA1-4C82-B8EE-171A20D7B65B}">
  <dimension ref="A1:Q19"/>
  <sheetViews>
    <sheetView workbookViewId="0">
      <selection activeCell="A22" sqref="A22"/>
    </sheetView>
  </sheetViews>
  <sheetFormatPr defaultRowHeight="15" x14ac:dyDescent="0.25"/>
  <cols>
    <col min="1" max="1" width="39.7109375" style="15" customWidth="1"/>
    <col min="2" max="4" width="9.140625" style="15"/>
    <col min="5" max="5" width="10.5703125" style="15" customWidth="1"/>
    <col min="6" max="16384" width="9.140625" style="15"/>
  </cols>
  <sheetData>
    <row r="1" spans="1:17" x14ac:dyDescent="0.25">
      <c r="A1" s="37" t="s">
        <v>42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9"/>
    </row>
    <row r="2" spans="1:17" x14ac:dyDescent="0.25">
      <c r="A2" s="13" t="s">
        <v>0</v>
      </c>
      <c r="B2" s="26" t="s">
        <v>43</v>
      </c>
      <c r="C2" s="27"/>
      <c r="D2" s="26" t="s">
        <v>44</v>
      </c>
      <c r="E2" s="27"/>
      <c r="F2" s="26" t="s">
        <v>45</v>
      </c>
      <c r="G2" s="27"/>
      <c r="H2" s="26" t="s">
        <v>46</v>
      </c>
      <c r="I2" s="27"/>
      <c r="J2" s="40" t="s">
        <v>47</v>
      </c>
      <c r="K2" s="41"/>
      <c r="L2" s="40" t="s">
        <v>48</v>
      </c>
      <c r="M2" s="41"/>
      <c r="N2" s="40" t="s">
        <v>49</v>
      </c>
      <c r="O2" s="41"/>
      <c r="P2" s="40" t="s">
        <v>50</v>
      </c>
      <c r="Q2" s="41"/>
    </row>
    <row r="3" spans="1:17" x14ac:dyDescent="0.25">
      <c r="A3" s="11" t="s">
        <v>4</v>
      </c>
      <c r="B3" s="5">
        <v>1</v>
      </c>
      <c r="C3" s="1">
        <f>B3/2</f>
        <v>0.5</v>
      </c>
      <c r="D3" s="5">
        <v>44</v>
      </c>
      <c r="E3" s="1">
        <f>D3/68</f>
        <v>0.6470588235294118</v>
      </c>
      <c r="F3" s="5">
        <v>3</v>
      </c>
      <c r="G3" s="1">
        <f>F3/7</f>
        <v>0.42857142857142855</v>
      </c>
      <c r="H3" s="5">
        <v>1</v>
      </c>
      <c r="I3" s="1">
        <f>H3/3</f>
        <v>0.33333333333333331</v>
      </c>
      <c r="J3" s="5">
        <v>4</v>
      </c>
      <c r="K3" s="1">
        <f>J3/11</f>
        <v>0.36363636363636365</v>
      </c>
      <c r="L3" s="5">
        <v>1</v>
      </c>
      <c r="M3" s="1">
        <f>L3/1</f>
        <v>1</v>
      </c>
      <c r="N3" s="5">
        <v>1</v>
      </c>
      <c r="O3" s="1">
        <f>N3/2</f>
        <v>0.5</v>
      </c>
      <c r="P3" s="5">
        <v>1</v>
      </c>
      <c r="Q3" s="1">
        <f>P3/2</f>
        <v>0.5</v>
      </c>
    </row>
    <row r="4" spans="1:17" x14ac:dyDescent="0.25">
      <c r="A4" s="11" t="s">
        <v>5</v>
      </c>
      <c r="B4" s="5">
        <v>1</v>
      </c>
      <c r="C4" s="1">
        <f t="shared" ref="C4:C19" si="0">B4/2</f>
        <v>0.5</v>
      </c>
      <c r="D4" s="5">
        <v>33</v>
      </c>
      <c r="E4" s="1">
        <f t="shared" ref="E4:E19" si="1">D4/68</f>
        <v>0.48529411764705882</v>
      </c>
      <c r="F4" s="5">
        <v>0</v>
      </c>
      <c r="G4" s="1">
        <f t="shared" ref="G4:G19" si="2">F4/7</f>
        <v>0</v>
      </c>
      <c r="H4" s="5">
        <v>0</v>
      </c>
      <c r="I4" s="1">
        <f t="shared" ref="I4:I19" si="3">H4/3</f>
        <v>0</v>
      </c>
      <c r="J4" s="5">
        <v>2</v>
      </c>
      <c r="K4" s="1">
        <f t="shared" ref="K4:K19" si="4">J4/11</f>
        <v>0.18181818181818182</v>
      </c>
      <c r="L4" s="5">
        <v>1</v>
      </c>
      <c r="M4" s="1">
        <f t="shared" ref="M4:M19" si="5">L4/1</f>
        <v>1</v>
      </c>
      <c r="N4" s="5">
        <v>1</v>
      </c>
      <c r="O4" s="1">
        <f t="shared" ref="O4:O19" si="6">N4/2</f>
        <v>0.5</v>
      </c>
      <c r="P4" s="5">
        <v>0</v>
      </c>
      <c r="Q4" s="1">
        <f t="shared" ref="Q4:Q19" si="7">P4/2</f>
        <v>0</v>
      </c>
    </row>
    <row r="5" spans="1:17" x14ac:dyDescent="0.25">
      <c r="A5" s="11" t="s">
        <v>6</v>
      </c>
      <c r="B5" s="5">
        <v>1</v>
      </c>
      <c r="C5" s="1">
        <f t="shared" si="0"/>
        <v>0.5</v>
      </c>
      <c r="D5" s="5">
        <v>28</v>
      </c>
      <c r="E5" s="1">
        <f t="shared" si="1"/>
        <v>0.41176470588235292</v>
      </c>
      <c r="F5" s="5">
        <v>3</v>
      </c>
      <c r="G5" s="1">
        <f t="shared" si="2"/>
        <v>0.42857142857142855</v>
      </c>
      <c r="H5" s="5">
        <v>1</v>
      </c>
      <c r="I5" s="1">
        <f t="shared" si="3"/>
        <v>0.33333333333333331</v>
      </c>
      <c r="J5" s="5">
        <v>4</v>
      </c>
      <c r="K5" s="1">
        <f t="shared" si="4"/>
        <v>0.36363636363636365</v>
      </c>
      <c r="L5" s="5">
        <v>1</v>
      </c>
      <c r="M5" s="1">
        <f t="shared" si="5"/>
        <v>1</v>
      </c>
      <c r="N5" s="5">
        <v>0</v>
      </c>
      <c r="O5" s="1">
        <f t="shared" si="6"/>
        <v>0</v>
      </c>
      <c r="P5" s="5">
        <v>1</v>
      </c>
      <c r="Q5" s="1">
        <f t="shared" si="7"/>
        <v>0.5</v>
      </c>
    </row>
    <row r="6" spans="1:17" x14ac:dyDescent="0.25">
      <c r="A6" s="2" t="s">
        <v>7</v>
      </c>
      <c r="B6" s="5">
        <v>2</v>
      </c>
      <c r="C6" s="1">
        <f t="shared" si="0"/>
        <v>1</v>
      </c>
      <c r="D6" s="5">
        <v>67</v>
      </c>
      <c r="E6" s="1">
        <f t="shared" si="1"/>
        <v>0.98529411764705888</v>
      </c>
      <c r="F6" s="5">
        <v>7</v>
      </c>
      <c r="G6" s="1">
        <f t="shared" si="2"/>
        <v>1</v>
      </c>
      <c r="H6" s="5">
        <v>3</v>
      </c>
      <c r="I6" s="1">
        <f t="shared" si="3"/>
        <v>1</v>
      </c>
      <c r="J6" s="5">
        <v>8</v>
      </c>
      <c r="K6" s="1">
        <f t="shared" si="4"/>
        <v>0.72727272727272729</v>
      </c>
      <c r="L6" s="5">
        <v>1</v>
      </c>
      <c r="M6" s="1">
        <f t="shared" si="5"/>
        <v>1</v>
      </c>
      <c r="N6" s="5">
        <v>2</v>
      </c>
      <c r="O6" s="1">
        <f t="shared" si="6"/>
        <v>1</v>
      </c>
      <c r="P6" s="5">
        <v>2</v>
      </c>
      <c r="Q6" s="1">
        <f t="shared" si="7"/>
        <v>1</v>
      </c>
    </row>
    <row r="7" spans="1:17" x14ac:dyDescent="0.25">
      <c r="A7" s="2" t="s">
        <v>8</v>
      </c>
      <c r="B7" s="5">
        <v>2</v>
      </c>
      <c r="C7" s="1">
        <f t="shared" si="0"/>
        <v>1</v>
      </c>
      <c r="D7" s="5">
        <v>44</v>
      </c>
      <c r="E7" s="1">
        <f t="shared" si="1"/>
        <v>0.6470588235294118</v>
      </c>
      <c r="F7" s="5">
        <v>3</v>
      </c>
      <c r="G7" s="1">
        <f t="shared" si="2"/>
        <v>0.42857142857142855</v>
      </c>
      <c r="H7" s="5">
        <v>2</v>
      </c>
      <c r="I7" s="1">
        <f t="shared" si="3"/>
        <v>0.66666666666666663</v>
      </c>
      <c r="J7" s="5">
        <v>1</v>
      </c>
      <c r="K7" s="1">
        <f t="shared" si="4"/>
        <v>9.0909090909090912E-2</v>
      </c>
      <c r="L7" s="5">
        <v>1</v>
      </c>
      <c r="M7" s="1">
        <f t="shared" si="5"/>
        <v>1</v>
      </c>
      <c r="N7" s="5">
        <v>1</v>
      </c>
      <c r="O7" s="1">
        <f t="shared" si="6"/>
        <v>0.5</v>
      </c>
      <c r="P7" s="5">
        <v>1</v>
      </c>
      <c r="Q7" s="1">
        <f t="shared" si="7"/>
        <v>0.5</v>
      </c>
    </row>
    <row r="8" spans="1:17" x14ac:dyDescent="0.25">
      <c r="A8" s="2" t="s">
        <v>9</v>
      </c>
      <c r="B8" s="5">
        <v>2</v>
      </c>
      <c r="C8" s="1">
        <f t="shared" si="0"/>
        <v>1</v>
      </c>
      <c r="D8" s="5">
        <v>48</v>
      </c>
      <c r="E8" s="1">
        <f t="shared" si="1"/>
        <v>0.70588235294117652</v>
      </c>
      <c r="F8" s="5">
        <v>5</v>
      </c>
      <c r="G8" s="1">
        <f t="shared" si="2"/>
        <v>0.7142857142857143</v>
      </c>
      <c r="H8" s="5">
        <v>1</v>
      </c>
      <c r="I8" s="1">
        <f t="shared" si="3"/>
        <v>0.33333333333333331</v>
      </c>
      <c r="J8" s="5">
        <v>6</v>
      </c>
      <c r="K8" s="1">
        <f t="shared" si="4"/>
        <v>0.54545454545454541</v>
      </c>
      <c r="L8" s="5">
        <v>1</v>
      </c>
      <c r="M8" s="1">
        <f t="shared" si="5"/>
        <v>1</v>
      </c>
      <c r="N8" s="5">
        <v>1</v>
      </c>
      <c r="O8" s="1">
        <f t="shared" si="6"/>
        <v>0.5</v>
      </c>
      <c r="P8" s="5">
        <v>2</v>
      </c>
      <c r="Q8" s="1">
        <f t="shared" si="7"/>
        <v>1</v>
      </c>
    </row>
    <row r="9" spans="1:17" x14ac:dyDescent="0.25">
      <c r="A9" s="2" t="s">
        <v>10</v>
      </c>
      <c r="B9" s="5">
        <v>1</v>
      </c>
      <c r="C9" s="1">
        <f t="shared" si="0"/>
        <v>0.5</v>
      </c>
      <c r="D9" s="5">
        <v>40</v>
      </c>
      <c r="E9" s="1">
        <f t="shared" si="1"/>
        <v>0.58823529411764708</v>
      </c>
      <c r="F9" s="5">
        <v>7</v>
      </c>
      <c r="G9" s="1">
        <f t="shared" si="2"/>
        <v>1</v>
      </c>
      <c r="H9" s="5">
        <v>2</v>
      </c>
      <c r="I9" s="1">
        <f t="shared" si="3"/>
        <v>0.66666666666666663</v>
      </c>
      <c r="J9" s="5">
        <v>4</v>
      </c>
      <c r="K9" s="1">
        <f t="shared" si="4"/>
        <v>0.36363636363636365</v>
      </c>
      <c r="L9" s="5">
        <v>0</v>
      </c>
      <c r="M9" s="1">
        <f t="shared" si="5"/>
        <v>0</v>
      </c>
      <c r="N9" s="5">
        <v>2</v>
      </c>
      <c r="O9" s="1">
        <f t="shared" si="6"/>
        <v>1</v>
      </c>
      <c r="P9" s="5">
        <v>1</v>
      </c>
      <c r="Q9" s="1">
        <f t="shared" si="7"/>
        <v>0.5</v>
      </c>
    </row>
    <row r="10" spans="1:17" x14ac:dyDescent="0.25">
      <c r="A10" s="2" t="s">
        <v>11</v>
      </c>
      <c r="B10" s="5">
        <v>2</v>
      </c>
      <c r="C10" s="1">
        <f t="shared" si="0"/>
        <v>1</v>
      </c>
      <c r="D10" s="5">
        <v>51</v>
      </c>
      <c r="E10" s="1">
        <f t="shared" si="1"/>
        <v>0.75</v>
      </c>
      <c r="F10" s="5">
        <v>7</v>
      </c>
      <c r="G10" s="1">
        <f t="shared" si="2"/>
        <v>1</v>
      </c>
      <c r="H10" s="5">
        <v>2</v>
      </c>
      <c r="I10" s="1">
        <f t="shared" si="3"/>
        <v>0.66666666666666663</v>
      </c>
      <c r="J10" s="5">
        <v>6</v>
      </c>
      <c r="K10" s="1">
        <f t="shared" si="4"/>
        <v>0.54545454545454541</v>
      </c>
      <c r="L10" s="5">
        <v>1</v>
      </c>
      <c r="M10" s="1">
        <f t="shared" si="5"/>
        <v>1</v>
      </c>
      <c r="N10" s="5">
        <v>2</v>
      </c>
      <c r="O10" s="1">
        <f t="shared" si="6"/>
        <v>1</v>
      </c>
      <c r="P10" s="5">
        <v>2</v>
      </c>
      <c r="Q10" s="1">
        <f t="shared" si="7"/>
        <v>1</v>
      </c>
    </row>
    <row r="11" spans="1:17" x14ac:dyDescent="0.25">
      <c r="A11" s="2" t="s">
        <v>12</v>
      </c>
      <c r="B11" s="5">
        <v>1</v>
      </c>
      <c r="C11" s="1">
        <f t="shared" si="0"/>
        <v>0.5</v>
      </c>
      <c r="D11" s="5">
        <v>37</v>
      </c>
      <c r="E11" s="1">
        <f t="shared" si="1"/>
        <v>0.54411764705882348</v>
      </c>
      <c r="F11" s="5">
        <v>6</v>
      </c>
      <c r="G11" s="1">
        <f t="shared" si="2"/>
        <v>0.8571428571428571</v>
      </c>
      <c r="H11" s="5">
        <v>2</v>
      </c>
      <c r="I11" s="1">
        <f t="shared" si="3"/>
        <v>0.66666666666666663</v>
      </c>
      <c r="J11" s="5">
        <v>4</v>
      </c>
      <c r="K11" s="1">
        <f t="shared" si="4"/>
        <v>0.36363636363636365</v>
      </c>
      <c r="L11" s="5">
        <v>0</v>
      </c>
      <c r="M11" s="1">
        <f t="shared" si="5"/>
        <v>0</v>
      </c>
      <c r="N11" s="5">
        <v>2</v>
      </c>
      <c r="O11" s="1">
        <f t="shared" si="6"/>
        <v>1</v>
      </c>
      <c r="P11" s="5">
        <v>2</v>
      </c>
      <c r="Q11" s="1">
        <f t="shared" si="7"/>
        <v>1</v>
      </c>
    </row>
    <row r="12" spans="1:17" x14ac:dyDescent="0.25">
      <c r="A12" s="2" t="s">
        <v>13</v>
      </c>
      <c r="B12" s="5">
        <v>0</v>
      </c>
      <c r="C12" s="1">
        <f t="shared" si="0"/>
        <v>0</v>
      </c>
      <c r="D12" s="5">
        <v>23</v>
      </c>
      <c r="E12" s="1">
        <f t="shared" si="1"/>
        <v>0.33823529411764708</v>
      </c>
      <c r="F12" s="5">
        <v>1</v>
      </c>
      <c r="G12" s="1">
        <f t="shared" si="2"/>
        <v>0.14285714285714285</v>
      </c>
      <c r="H12" s="5">
        <v>1</v>
      </c>
      <c r="I12" s="1">
        <f t="shared" si="3"/>
        <v>0.33333333333333331</v>
      </c>
      <c r="J12" s="5">
        <v>2</v>
      </c>
      <c r="K12" s="1">
        <f t="shared" si="4"/>
        <v>0.18181818181818182</v>
      </c>
      <c r="L12" s="5">
        <v>0</v>
      </c>
      <c r="M12" s="1">
        <f t="shared" si="5"/>
        <v>0</v>
      </c>
      <c r="N12" s="5">
        <v>0</v>
      </c>
      <c r="O12" s="1">
        <f t="shared" si="6"/>
        <v>0</v>
      </c>
      <c r="P12" s="5">
        <v>1</v>
      </c>
      <c r="Q12" s="1">
        <f t="shared" si="7"/>
        <v>0.5</v>
      </c>
    </row>
    <row r="13" spans="1:17" x14ac:dyDescent="0.25">
      <c r="A13" s="2" t="s">
        <v>14</v>
      </c>
      <c r="B13" s="5">
        <v>0</v>
      </c>
      <c r="C13" s="1">
        <f t="shared" si="0"/>
        <v>0</v>
      </c>
      <c r="D13" s="5">
        <v>52</v>
      </c>
      <c r="E13" s="1">
        <f t="shared" si="1"/>
        <v>0.76470588235294112</v>
      </c>
      <c r="F13" s="5">
        <v>7</v>
      </c>
      <c r="G13" s="1">
        <f t="shared" si="2"/>
        <v>1</v>
      </c>
      <c r="H13" s="5">
        <v>3</v>
      </c>
      <c r="I13" s="1">
        <f t="shared" si="3"/>
        <v>1</v>
      </c>
      <c r="J13" s="5">
        <v>4</v>
      </c>
      <c r="K13" s="1">
        <f t="shared" si="4"/>
        <v>0.36363636363636365</v>
      </c>
      <c r="L13" s="5">
        <v>1</v>
      </c>
      <c r="M13" s="1">
        <f t="shared" si="5"/>
        <v>1</v>
      </c>
      <c r="N13" s="5">
        <v>1</v>
      </c>
      <c r="O13" s="1">
        <f t="shared" si="6"/>
        <v>0.5</v>
      </c>
      <c r="P13" s="5">
        <v>2</v>
      </c>
      <c r="Q13" s="1">
        <f t="shared" si="7"/>
        <v>1</v>
      </c>
    </row>
    <row r="14" spans="1:17" x14ac:dyDescent="0.25">
      <c r="A14" s="2" t="s">
        <v>23</v>
      </c>
      <c r="B14" s="5">
        <v>1</v>
      </c>
      <c r="C14" s="1">
        <f>B14/2</f>
        <v>0.5</v>
      </c>
      <c r="D14" s="5">
        <v>28</v>
      </c>
      <c r="E14" s="1">
        <f>D14/68</f>
        <v>0.41176470588235292</v>
      </c>
      <c r="F14" s="5">
        <v>4</v>
      </c>
      <c r="G14" s="1">
        <f>F14/7</f>
        <v>0.5714285714285714</v>
      </c>
      <c r="H14" s="5">
        <v>3</v>
      </c>
      <c r="I14" s="1">
        <f>H14/3</f>
        <v>1</v>
      </c>
      <c r="J14" s="5">
        <v>3</v>
      </c>
      <c r="K14" s="1">
        <f>J14/11</f>
        <v>0.27272727272727271</v>
      </c>
      <c r="L14" s="5">
        <v>0</v>
      </c>
      <c r="M14" s="1">
        <f>L14/1</f>
        <v>0</v>
      </c>
      <c r="N14" s="5">
        <v>1</v>
      </c>
      <c r="O14" s="1">
        <f>N14/2</f>
        <v>0.5</v>
      </c>
      <c r="P14" s="5">
        <v>0</v>
      </c>
      <c r="Q14" s="1">
        <f>P14/2</f>
        <v>0</v>
      </c>
    </row>
    <row r="15" spans="1:17" x14ac:dyDescent="0.25">
      <c r="A15" s="2" t="s">
        <v>24</v>
      </c>
      <c r="B15" s="5">
        <v>0</v>
      </c>
      <c r="C15" s="1">
        <f t="shared" si="0"/>
        <v>0</v>
      </c>
      <c r="D15" s="5">
        <v>12</v>
      </c>
      <c r="E15" s="1">
        <f t="shared" si="1"/>
        <v>0.17647058823529413</v>
      </c>
      <c r="F15" s="5">
        <v>4</v>
      </c>
      <c r="G15" s="1">
        <f t="shared" si="2"/>
        <v>0.5714285714285714</v>
      </c>
      <c r="H15" s="5">
        <v>1</v>
      </c>
      <c r="I15" s="1">
        <f t="shared" si="3"/>
        <v>0.33333333333333331</v>
      </c>
      <c r="J15" s="5">
        <v>1</v>
      </c>
      <c r="K15" s="1">
        <f t="shared" si="4"/>
        <v>9.0909090909090912E-2</v>
      </c>
      <c r="L15" s="5">
        <v>0</v>
      </c>
      <c r="M15" s="1">
        <f t="shared" si="5"/>
        <v>0</v>
      </c>
      <c r="N15" s="5">
        <v>0</v>
      </c>
      <c r="O15" s="1">
        <f t="shared" si="6"/>
        <v>0</v>
      </c>
      <c r="P15" s="5">
        <v>0</v>
      </c>
      <c r="Q15" s="1">
        <f t="shared" si="7"/>
        <v>0</v>
      </c>
    </row>
    <row r="16" spans="1:17" x14ac:dyDescent="0.25">
      <c r="A16" s="2" t="s">
        <v>15</v>
      </c>
      <c r="B16" s="5">
        <v>0</v>
      </c>
      <c r="C16" s="1">
        <f t="shared" si="0"/>
        <v>0</v>
      </c>
      <c r="D16" s="5">
        <v>35</v>
      </c>
      <c r="E16" s="1">
        <f t="shared" si="1"/>
        <v>0.51470588235294112</v>
      </c>
      <c r="F16" s="5">
        <v>2</v>
      </c>
      <c r="G16" s="1">
        <f t="shared" si="2"/>
        <v>0.2857142857142857</v>
      </c>
      <c r="H16" s="5">
        <v>3</v>
      </c>
      <c r="I16" s="1">
        <f t="shared" si="3"/>
        <v>1</v>
      </c>
      <c r="J16" s="5">
        <v>7</v>
      </c>
      <c r="K16" s="1">
        <f t="shared" si="4"/>
        <v>0.63636363636363635</v>
      </c>
      <c r="L16" s="5">
        <v>1</v>
      </c>
      <c r="M16" s="1">
        <f t="shared" si="5"/>
        <v>1</v>
      </c>
      <c r="N16" s="5">
        <v>0</v>
      </c>
      <c r="O16" s="1">
        <f t="shared" si="6"/>
        <v>0</v>
      </c>
      <c r="P16" s="5">
        <v>1</v>
      </c>
      <c r="Q16" s="1">
        <f t="shared" si="7"/>
        <v>0.5</v>
      </c>
    </row>
    <row r="17" spans="1:17" x14ac:dyDescent="0.25">
      <c r="A17" s="2" t="s">
        <v>16</v>
      </c>
      <c r="B17" s="5">
        <v>2</v>
      </c>
      <c r="C17" s="1">
        <f>B17/2</f>
        <v>1</v>
      </c>
      <c r="D17" s="5">
        <v>31</v>
      </c>
      <c r="E17" s="1">
        <f>D17/68</f>
        <v>0.45588235294117646</v>
      </c>
      <c r="F17" s="5">
        <v>3</v>
      </c>
      <c r="G17" s="1">
        <f>F17/7</f>
        <v>0.42857142857142855</v>
      </c>
      <c r="H17" s="5">
        <v>0</v>
      </c>
      <c r="I17" s="1">
        <f>H17/3</f>
        <v>0</v>
      </c>
      <c r="J17" s="5">
        <v>3</v>
      </c>
      <c r="K17" s="1">
        <f>J17/11</f>
        <v>0.27272727272727271</v>
      </c>
      <c r="L17" s="5">
        <v>0</v>
      </c>
      <c r="M17" s="1">
        <f>L17/1</f>
        <v>0</v>
      </c>
      <c r="N17" s="5">
        <v>0</v>
      </c>
      <c r="O17" s="1">
        <f>N17/2</f>
        <v>0</v>
      </c>
      <c r="P17" s="5">
        <v>0</v>
      </c>
      <c r="Q17" s="1">
        <f>P17/2</f>
        <v>0</v>
      </c>
    </row>
    <row r="18" spans="1:17" x14ac:dyDescent="0.25">
      <c r="A18" s="2" t="s">
        <v>17</v>
      </c>
      <c r="B18" s="5">
        <v>1</v>
      </c>
      <c r="C18" s="1">
        <f t="shared" si="0"/>
        <v>0.5</v>
      </c>
      <c r="D18" s="5">
        <v>27</v>
      </c>
      <c r="E18" s="1">
        <f t="shared" si="1"/>
        <v>0.39705882352941174</v>
      </c>
      <c r="F18" s="5">
        <v>2</v>
      </c>
      <c r="G18" s="1">
        <f t="shared" si="2"/>
        <v>0.2857142857142857</v>
      </c>
      <c r="H18" s="5">
        <v>2</v>
      </c>
      <c r="I18" s="1">
        <f t="shared" si="3"/>
        <v>0.66666666666666663</v>
      </c>
      <c r="J18" s="5">
        <v>3</v>
      </c>
      <c r="K18" s="1">
        <f t="shared" si="4"/>
        <v>0.27272727272727271</v>
      </c>
      <c r="L18" s="5">
        <v>0</v>
      </c>
      <c r="M18" s="1">
        <f t="shared" si="5"/>
        <v>0</v>
      </c>
      <c r="N18" s="5">
        <v>0</v>
      </c>
      <c r="O18" s="1">
        <f t="shared" si="6"/>
        <v>0</v>
      </c>
      <c r="P18" s="5">
        <v>1</v>
      </c>
      <c r="Q18" s="1">
        <f t="shared" si="7"/>
        <v>0.5</v>
      </c>
    </row>
    <row r="19" spans="1:17" x14ac:dyDescent="0.25">
      <c r="A19" s="4" t="s">
        <v>25</v>
      </c>
      <c r="B19" s="3">
        <v>2</v>
      </c>
      <c r="C19" s="1">
        <f t="shared" si="0"/>
        <v>1</v>
      </c>
      <c r="D19" s="3">
        <v>68</v>
      </c>
      <c r="E19" s="1">
        <f t="shared" si="1"/>
        <v>1</v>
      </c>
      <c r="F19" s="3">
        <v>7</v>
      </c>
      <c r="G19" s="1">
        <f t="shared" si="2"/>
        <v>1</v>
      </c>
      <c r="H19" s="3">
        <v>3</v>
      </c>
      <c r="I19" s="1">
        <f t="shared" si="3"/>
        <v>1</v>
      </c>
      <c r="J19" s="3">
        <v>8</v>
      </c>
      <c r="K19" s="1">
        <f t="shared" si="4"/>
        <v>0.72727272727272729</v>
      </c>
      <c r="L19" s="3">
        <v>1</v>
      </c>
      <c r="M19" s="1">
        <f t="shared" si="5"/>
        <v>1</v>
      </c>
      <c r="N19" s="3">
        <v>2</v>
      </c>
      <c r="O19" s="1">
        <f t="shared" si="6"/>
        <v>1</v>
      </c>
      <c r="P19" s="3">
        <v>2</v>
      </c>
      <c r="Q19" s="1">
        <f t="shared" si="7"/>
        <v>1</v>
      </c>
    </row>
  </sheetData>
  <mergeCells count="9">
    <mergeCell ref="A1:Q1"/>
    <mergeCell ref="B2:C2"/>
    <mergeCell ref="D2:E2"/>
    <mergeCell ref="F2:G2"/>
    <mergeCell ref="H2:I2"/>
    <mergeCell ref="J2:K2"/>
    <mergeCell ref="L2:M2"/>
    <mergeCell ref="N2:O2"/>
    <mergeCell ref="P2:Q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TOTAL</vt:lpstr>
      <vt:lpstr>Income country</vt:lpstr>
      <vt:lpstr>Applied in LMIC</vt:lpstr>
      <vt:lpstr>Audience</vt:lpstr>
      <vt:lpstr>Policy</vt:lpstr>
      <vt:lpstr>Purpose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Cassandra Lane</cp:lastModifiedBy>
  <cp:revision/>
  <dcterms:created xsi:type="dcterms:W3CDTF">2025-03-12T04:05:58Z</dcterms:created>
  <dcterms:modified xsi:type="dcterms:W3CDTF">2025-07-15T01:25:04Z</dcterms:modified>
  <cp:category/>
  <cp:contentStatus/>
</cp:coreProperties>
</file>