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x Sync\Grants, reviews &amp; papers\1. My papers\3-Chronic MS on eCB system\Edited figures &amp; tables\"/>
    </mc:Choice>
  </mc:AlternateContent>
  <xr:revisionPtr revIDLastSave="0" documentId="13_ncr:1_{1847ADFA-0E4C-4217-AD2F-EBEA45CFE7C0}" xr6:coauthVersionLast="44" xr6:coauthVersionMax="44" xr10:uidLastSave="{00000000-0000-0000-0000-000000000000}"/>
  <bookViews>
    <workbookView xWindow="47880" yWindow="-120" windowWidth="29040" windowHeight="15840" xr2:uid="{00000000-000D-0000-FFFF-FFFF00000000}"/>
  </bookViews>
  <sheets>
    <sheet name="VTA_Proteome Morphine vs Sali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1" l="1"/>
  <c r="S4" i="1"/>
  <c r="R5" i="1"/>
  <c r="S5" i="1"/>
  <c r="R6" i="1"/>
  <c r="S6" i="1"/>
  <c r="R7" i="1"/>
  <c r="S7" i="1"/>
  <c r="R8" i="1"/>
  <c r="S8" i="1"/>
  <c r="R9" i="1"/>
  <c r="S9" i="1"/>
  <c r="R10" i="1"/>
  <c r="S10" i="1"/>
  <c r="R11" i="1"/>
  <c r="S11" i="1"/>
  <c r="R12" i="1"/>
  <c r="S12" i="1"/>
  <c r="R13" i="1"/>
  <c r="S13" i="1"/>
  <c r="R14" i="1"/>
  <c r="S14" i="1"/>
  <c r="R15" i="1"/>
  <c r="S15" i="1"/>
  <c r="R16" i="1"/>
  <c r="S16" i="1"/>
  <c r="R17" i="1"/>
  <c r="S17" i="1"/>
  <c r="R18" i="1"/>
  <c r="S18" i="1"/>
  <c r="R19" i="1"/>
  <c r="S19" i="1"/>
  <c r="R20" i="1"/>
  <c r="S20" i="1"/>
  <c r="R21" i="1"/>
  <c r="S21" i="1"/>
  <c r="R22" i="1"/>
  <c r="S22" i="1"/>
  <c r="R23" i="1"/>
  <c r="S23" i="1"/>
  <c r="R24" i="1"/>
  <c r="S24" i="1"/>
  <c r="R25" i="1"/>
  <c r="S25" i="1"/>
  <c r="R26" i="1"/>
  <c r="S26" i="1"/>
  <c r="R27" i="1"/>
  <c r="S27" i="1"/>
  <c r="R28" i="1"/>
  <c r="S28" i="1"/>
  <c r="R29" i="1"/>
  <c r="S29" i="1"/>
  <c r="R30" i="1"/>
  <c r="S30" i="1"/>
  <c r="R31" i="1"/>
  <c r="S31" i="1"/>
  <c r="R32" i="1"/>
  <c r="S32" i="1"/>
  <c r="R33" i="1"/>
  <c r="S33" i="1"/>
  <c r="R34" i="1"/>
  <c r="S34" i="1"/>
  <c r="R35" i="1"/>
  <c r="S35" i="1"/>
  <c r="R36" i="1"/>
  <c r="S36" i="1"/>
  <c r="R37" i="1"/>
  <c r="S37" i="1"/>
  <c r="R38" i="1"/>
  <c r="S38" i="1"/>
  <c r="R39" i="1"/>
  <c r="S39" i="1"/>
  <c r="R40" i="1"/>
  <c r="S40" i="1"/>
  <c r="R41" i="1"/>
  <c r="S41" i="1"/>
  <c r="R42" i="1"/>
  <c r="S42" i="1"/>
  <c r="R43" i="1"/>
  <c r="S43" i="1"/>
  <c r="R44" i="1"/>
  <c r="S44" i="1"/>
  <c r="R45" i="1"/>
  <c r="S45" i="1"/>
  <c r="R46" i="1"/>
  <c r="S46" i="1"/>
  <c r="R47" i="1"/>
  <c r="S47" i="1"/>
  <c r="R48" i="1"/>
  <c r="S48" i="1"/>
  <c r="R49" i="1"/>
  <c r="S49" i="1"/>
  <c r="R50" i="1"/>
  <c r="S50" i="1"/>
  <c r="R51" i="1"/>
  <c r="S51" i="1"/>
  <c r="R52" i="1"/>
  <c r="S52" i="1"/>
  <c r="R53" i="1"/>
  <c r="S53" i="1"/>
  <c r="R54" i="1"/>
  <c r="S54" i="1"/>
  <c r="R55" i="1"/>
  <c r="S55" i="1"/>
  <c r="R56" i="1"/>
  <c r="S56" i="1"/>
  <c r="R57" i="1"/>
  <c r="S57" i="1"/>
  <c r="R58" i="1"/>
  <c r="S58" i="1"/>
  <c r="R59" i="1"/>
  <c r="S59" i="1"/>
  <c r="R60" i="1"/>
  <c r="S60" i="1"/>
  <c r="R61" i="1"/>
  <c r="S61" i="1"/>
  <c r="R62" i="1"/>
  <c r="S62" i="1"/>
  <c r="R63" i="1"/>
  <c r="S63" i="1"/>
  <c r="R64" i="1"/>
  <c r="S64" i="1"/>
  <c r="R65" i="1"/>
  <c r="S65" i="1"/>
  <c r="R66" i="1"/>
  <c r="S66" i="1"/>
  <c r="R67" i="1"/>
  <c r="S67" i="1"/>
  <c r="R68" i="1"/>
  <c r="S68" i="1"/>
  <c r="R69" i="1"/>
  <c r="S69" i="1"/>
  <c r="R70" i="1"/>
  <c r="S70" i="1"/>
  <c r="R71" i="1"/>
  <c r="S71" i="1"/>
  <c r="R72" i="1"/>
  <c r="S72" i="1"/>
  <c r="R73" i="1"/>
  <c r="S73" i="1"/>
  <c r="R74" i="1"/>
  <c r="S74" i="1"/>
  <c r="R75" i="1"/>
  <c r="S75" i="1"/>
  <c r="R76" i="1"/>
  <c r="S76" i="1"/>
  <c r="R77" i="1"/>
  <c r="S77" i="1"/>
  <c r="R78" i="1"/>
  <c r="S78" i="1"/>
  <c r="R79" i="1"/>
  <c r="S79" i="1"/>
  <c r="R80" i="1"/>
  <c r="S80" i="1"/>
  <c r="R81" i="1"/>
  <c r="S81" i="1"/>
  <c r="R82" i="1"/>
  <c r="S82" i="1"/>
  <c r="R83" i="1"/>
  <c r="S83" i="1"/>
  <c r="R84" i="1"/>
  <c r="S84" i="1"/>
  <c r="R85" i="1"/>
  <c r="S85" i="1"/>
  <c r="R86" i="1"/>
  <c r="S86" i="1"/>
  <c r="R87" i="1"/>
  <c r="S87" i="1"/>
  <c r="R88" i="1"/>
  <c r="S88" i="1"/>
  <c r="R89" i="1"/>
  <c r="S89" i="1"/>
  <c r="R90" i="1"/>
  <c r="S90" i="1"/>
  <c r="R91" i="1"/>
  <c r="S91" i="1"/>
  <c r="R92" i="1"/>
  <c r="S92" i="1"/>
  <c r="R93" i="1"/>
  <c r="S93" i="1"/>
  <c r="R94" i="1"/>
  <c r="S94" i="1"/>
  <c r="R95" i="1"/>
  <c r="S95" i="1"/>
  <c r="R96" i="1"/>
  <c r="S96" i="1"/>
  <c r="R97" i="1"/>
  <c r="S97" i="1"/>
  <c r="R98" i="1"/>
  <c r="S98" i="1"/>
  <c r="R99" i="1"/>
  <c r="S99" i="1"/>
  <c r="R100" i="1"/>
  <c r="S100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R109" i="1"/>
  <c r="S109" i="1"/>
  <c r="R110" i="1"/>
  <c r="S110" i="1"/>
  <c r="R111" i="1"/>
  <c r="S111" i="1"/>
  <c r="R112" i="1"/>
  <c r="S112" i="1"/>
  <c r="R113" i="1"/>
  <c r="S113" i="1"/>
  <c r="R114" i="1"/>
  <c r="S114" i="1"/>
  <c r="R115" i="1"/>
  <c r="S115" i="1"/>
  <c r="R116" i="1"/>
  <c r="S116" i="1"/>
  <c r="R117" i="1"/>
  <c r="S117" i="1"/>
  <c r="R118" i="1"/>
  <c r="S118" i="1"/>
  <c r="R119" i="1"/>
  <c r="S119" i="1"/>
  <c r="R120" i="1"/>
  <c r="S120" i="1"/>
  <c r="R121" i="1"/>
  <c r="S121" i="1"/>
  <c r="R122" i="1"/>
  <c r="S122" i="1"/>
  <c r="R123" i="1"/>
  <c r="S123" i="1"/>
  <c r="R124" i="1"/>
  <c r="S124" i="1"/>
  <c r="R125" i="1"/>
  <c r="S125" i="1"/>
  <c r="R126" i="1"/>
  <c r="S126" i="1"/>
  <c r="R127" i="1"/>
  <c r="S127" i="1"/>
  <c r="R128" i="1"/>
  <c r="S128" i="1"/>
  <c r="R129" i="1"/>
  <c r="S129" i="1"/>
  <c r="R130" i="1"/>
  <c r="S130" i="1"/>
  <c r="R131" i="1"/>
  <c r="S131" i="1"/>
  <c r="R132" i="1"/>
  <c r="S132" i="1"/>
  <c r="R133" i="1"/>
  <c r="S133" i="1"/>
  <c r="R134" i="1"/>
  <c r="S134" i="1"/>
  <c r="R135" i="1"/>
  <c r="S135" i="1"/>
  <c r="R136" i="1"/>
  <c r="S136" i="1"/>
  <c r="R137" i="1"/>
  <c r="S137" i="1"/>
  <c r="R138" i="1"/>
  <c r="S138" i="1"/>
  <c r="R139" i="1"/>
  <c r="S139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R154" i="1"/>
  <c r="S154" i="1"/>
  <c r="R155" i="1"/>
  <c r="S155" i="1"/>
  <c r="R156" i="1"/>
  <c r="S156" i="1"/>
  <c r="R157" i="1"/>
  <c r="S157" i="1"/>
  <c r="R158" i="1"/>
  <c r="S158" i="1"/>
  <c r="R159" i="1"/>
  <c r="S159" i="1"/>
  <c r="R160" i="1"/>
  <c r="S160" i="1"/>
  <c r="R161" i="1"/>
  <c r="S161" i="1"/>
  <c r="R162" i="1"/>
  <c r="S162" i="1"/>
  <c r="R163" i="1"/>
  <c r="S163" i="1"/>
  <c r="R164" i="1"/>
  <c r="S164" i="1"/>
  <c r="R165" i="1"/>
  <c r="S165" i="1"/>
  <c r="R166" i="1"/>
  <c r="S166" i="1"/>
  <c r="R167" i="1"/>
  <c r="S167" i="1"/>
  <c r="R168" i="1"/>
  <c r="S168" i="1"/>
  <c r="R169" i="1"/>
  <c r="S169" i="1"/>
  <c r="R170" i="1"/>
  <c r="S170" i="1"/>
  <c r="R171" i="1"/>
  <c r="S171" i="1"/>
  <c r="R172" i="1"/>
  <c r="S172" i="1"/>
  <c r="R173" i="1"/>
  <c r="S173" i="1"/>
  <c r="R174" i="1"/>
  <c r="S174" i="1"/>
  <c r="R175" i="1"/>
  <c r="S175" i="1"/>
  <c r="R177" i="1"/>
  <c r="S177" i="1"/>
  <c r="R178" i="1"/>
  <c r="S178" i="1"/>
  <c r="R179" i="1"/>
  <c r="S179" i="1"/>
  <c r="R181" i="1"/>
  <c r="S181" i="1"/>
  <c r="R182" i="1"/>
  <c r="S182" i="1"/>
  <c r="R183" i="1"/>
  <c r="S183" i="1"/>
  <c r="R184" i="1"/>
  <c r="S184" i="1"/>
  <c r="R185" i="1"/>
  <c r="S185" i="1"/>
  <c r="R186" i="1"/>
  <c r="S186" i="1"/>
  <c r="R187" i="1"/>
  <c r="S187" i="1"/>
  <c r="R188" i="1"/>
  <c r="S188" i="1"/>
  <c r="R189" i="1"/>
  <c r="S189" i="1"/>
  <c r="R190" i="1"/>
  <c r="S190" i="1"/>
  <c r="R191" i="1"/>
  <c r="S191" i="1"/>
  <c r="R192" i="1"/>
  <c r="S192" i="1"/>
  <c r="R193" i="1"/>
  <c r="S193" i="1"/>
  <c r="R194" i="1"/>
  <c r="S194" i="1"/>
  <c r="R195" i="1"/>
  <c r="S195" i="1"/>
  <c r="R196" i="1"/>
  <c r="S196" i="1"/>
  <c r="R197" i="1"/>
  <c r="S197" i="1"/>
  <c r="R198" i="1"/>
  <c r="S198" i="1"/>
  <c r="R199" i="1"/>
  <c r="S199" i="1"/>
  <c r="R200" i="1"/>
  <c r="S200" i="1"/>
  <c r="R201" i="1"/>
  <c r="S201" i="1"/>
  <c r="R202" i="1"/>
  <c r="S202" i="1"/>
  <c r="R203" i="1"/>
  <c r="S203" i="1"/>
  <c r="R204" i="1"/>
  <c r="S204" i="1"/>
  <c r="R205" i="1"/>
  <c r="S205" i="1"/>
  <c r="R206" i="1"/>
  <c r="S206" i="1"/>
  <c r="R208" i="1"/>
  <c r="S208" i="1"/>
  <c r="R209" i="1"/>
  <c r="S209" i="1"/>
  <c r="R210" i="1"/>
  <c r="S210" i="1"/>
  <c r="R211" i="1"/>
  <c r="S211" i="1"/>
  <c r="R212" i="1"/>
  <c r="S212" i="1"/>
  <c r="R213" i="1"/>
  <c r="S213" i="1"/>
  <c r="R214" i="1"/>
  <c r="S214" i="1"/>
  <c r="R215" i="1"/>
  <c r="S215" i="1"/>
  <c r="R216" i="1"/>
  <c r="S216" i="1"/>
  <c r="R217" i="1"/>
  <c r="S217" i="1"/>
  <c r="R218" i="1"/>
  <c r="S218" i="1"/>
  <c r="R219" i="1"/>
  <c r="S219" i="1"/>
  <c r="R220" i="1"/>
  <c r="S220" i="1"/>
  <c r="R221" i="1"/>
  <c r="S221" i="1"/>
  <c r="R222" i="1"/>
  <c r="S222" i="1"/>
  <c r="R223" i="1"/>
  <c r="S223" i="1"/>
  <c r="R224" i="1"/>
  <c r="S224" i="1"/>
  <c r="R225" i="1"/>
  <c r="S225" i="1"/>
  <c r="R226" i="1"/>
  <c r="S226" i="1"/>
  <c r="R227" i="1"/>
  <c r="S227" i="1"/>
  <c r="R228" i="1"/>
  <c r="S228" i="1"/>
  <c r="R229" i="1"/>
  <c r="S229" i="1"/>
  <c r="R230" i="1"/>
  <c r="S230" i="1"/>
  <c r="R231" i="1"/>
  <c r="S231" i="1"/>
  <c r="R232" i="1"/>
  <c r="S232" i="1"/>
  <c r="R233" i="1"/>
  <c r="S233" i="1"/>
  <c r="R234" i="1"/>
  <c r="S234" i="1"/>
  <c r="R235" i="1"/>
  <c r="S235" i="1"/>
  <c r="R236" i="1"/>
  <c r="S236" i="1"/>
  <c r="R237" i="1"/>
  <c r="S237" i="1"/>
  <c r="R238" i="1"/>
  <c r="S238" i="1"/>
  <c r="R239" i="1"/>
  <c r="S239" i="1"/>
  <c r="R240" i="1"/>
  <c r="S240" i="1"/>
  <c r="R241" i="1"/>
  <c r="S241" i="1"/>
  <c r="R242" i="1"/>
  <c r="S242" i="1"/>
  <c r="R243" i="1"/>
  <c r="S243" i="1"/>
  <c r="R244" i="1"/>
  <c r="S244" i="1"/>
  <c r="R245" i="1"/>
  <c r="S245" i="1"/>
  <c r="R246" i="1"/>
  <c r="S246" i="1"/>
  <c r="R247" i="1"/>
  <c r="S247" i="1"/>
  <c r="R248" i="1"/>
  <c r="S248" i="1"/>
  <c r="R249" i="1"/>
  <c r="S249" i="1"/>
  <c r="R250" i="1"/>
  <c r="S250" i="1"/>
  <c r="R251" i="1"/>
  <c r="S251" i="1"/>
  <c r="R252" i="1"/>
  <c r="S252" i="1"/>
  <c r="R253" i="1"/>
  <c r="S253" i="1"/>
  <c r="R254" i="1"/>
  <c r="S254" i="1"/>
  <c r="R255" i="1"/>
  <c r="S255" i="1"/>
  <c r="R256" i="1"/>
  <c r="S256" i="1"/>
  <c r="R257" i="1"/>
  <c r="S257" i="1"/>
  <c r="R258" i="1"/>
  <c r="S258" i="1"/>
  <c r="R259" i="1"/>
  <c r="S259" i="1"/>
  <c r="R260" i="1"/>
  <c r="S260" i="1"/>
  <c r="R261" i="1"/>
  <c r="S261" i="1"/>
  <c r="R262" i="1"/>
  <c r="S262" i="1"/>
  <c r="R263" i="1"/>
  <c r="S263" i="1"/>
  <c r="R264" i="1"/>
  <c r="S264" i="1"/>
  <c r="R265" i="1"/>
  <c r="S265" i="1"/>
  <c r="R266" i="1"/>
  <c r="S266" i="1"/>
  <c r="R267" i="1"/>
  <c r="S267" i="1"/>
  <c r="R268" i="1"/>
  <c r="S268" i="1"/>
  <c r="R269" i="1"/>
  <c r="S269" i="1"/>
  <c r="R270" i="1"/>
  <c r="S270" i="1"/>
  <c r="R271" i="1"/>
  <c r="S271" i="1"/>
  <c r="R272" i="1"/>
  <c r="S272" i="1"/>
  <c r="R273" i="1"/>
  <c r="S273" i="1"/>
  <c r="R274" i="1"/>
  <c r="S274" i="1"/>
  <c r="R275" i="1"/>
  <c r="S275" i="1"/>
  <c r="R276" i="1"/>
  <c r="S276" i="1"/>
  <c r="R277" i="1"/>
  <c r="S277" i="1"/>
  <c r="R279" i="1"/>
  <c r="S279" i="1"/>
  <c r="R280" i="1"/>
  <c r="S280" i="1"/>
  <c r="R281" i="1"/>
  <c r="S281" i="1"/>
  <c r="R282" i="1"/>
  <c r="S282" i="1"/>
  <c r="R283" i="1"/>
  <c r="S283" i="1"/>
  <c r="R284" i="1"/>
  <c r="S284" i="1"/>
  <c r="R285" i="1"/>
  <c r="S285" i="1"/>
  <c r="R286" i="1"/>
  <c r="S286" i="1"/>
  <c r="R287" i="1"/>
  <c r="S287" i="1"/>
  <c r="R288" i="1"/>
  <c r="S288" i="1"/>
  <c r="R289" i="1"/>
  <c r="S289" i="1"/>
  <c r="R290" i="1"/>
  <c r="S290" i="1"/>
  <c r="R291" i="1"/>
  <c r="S291" i="1"/>
  <c r="R292" i="1"/>
  <c r="S292" i="1"/>
  <c r="R293" i="1"/>
  <c r="S293" i="1"/>
  <c r="R294" i="1"/>
  <c r="S294" i="1"/>
  <c r="R295" i="1"/>
  <c r="S295" i="1"/>
  <c r="R296" i="1"/>
  <c r="S296" i="1"/>
  <c r="R297" i="1"/>
  <c r="S297" i="1"/>
  <c r="R298" i="1"/>
  <c r="S298" i="1"/>
  <c r="R299" i="1"/>
  <c r="S299" i="1"/>
  <c r="R300" i="1"/>
  <c r="S300" i="1"/>
  <c r="R301" i="1"/>
  <c r="S301" i="1"/>
  <c r="R302" i="1"/>
  <c r="S302" i="1"/>
  <c r="R303" i="1"/>
  <c r="S303" i="1"/>
  <c r="R304" i="1"/>
  <c r="S304" i="1"/>
  <c r="R305" i="1"/>
  <c r="S305" i="1"/>
  <c r="R306" i="1"/>
  <c r="S306" i="1"/>
  <c r="R307" i="1"/>
  <c r="S307" i="1"/>
  <c r="R308" i="1"/>
  <c r="S308" i="1"/>
  <c r="R309" i="1"/>
  <c r="S309" i="1"/>
  <c r="R310" i="1"/>
  <c r="S310" i="1"/>
  <c r="R311" i="1"/>
  <c r="S311" i="1"/>
  <c r="R312" i="1"/>
  <c r="S312" i="1"/>
  <c r="R313" i="1"/>
  <c r="S313" i="1"/>
  <c r="R314" i="1"/>
  <c r="S314" i="1"/>
  <c r="R315" i="1"/>
  <c r="S315" i="1"/>
  <c r="R316" i="1"/>
  <c r="S316" i="1"/>
  <c r="R317" i="1"/>
  <c r="S317" i="1"/>
  <c r="R318" i="1"/>
  <c r="S318" i="1"/>
  <c r="R319" i="1"/>
  <c r="S319" i="1"/>
  <c r="R320" i="1"/>
  <c r="S320" i="1"/>
  <c r="R321" i="1"/>
  <c r="S321" i="1"/>
  <c r="R322" i="1"/>
  <c r="S322" i="1"/>
  <c r="R323" i="1"/>
  <c r="S323" i="1"/>
  <c r="R324" i="1"/>
  <c r="S324" i="1"/>
  <c r="R327" i="1"/>
  <c r="S327" i="1"/>
  <c r="R328" i="1"/>
  <c r="S328" i="1"/>
  <c r="R329" i="1"/>
  <c r="S329" i="1"/>
  <c r="R330" i="1"/>
  <c r="S330" i="1"/>
  <c r="R331" i="1"/>
  <c r="S331" i="1"/>
  <c r="R332" i="1"/>
  <c r="S332" i="1"/>
  <c r="R333" i="1"/>
  <c r="S333" i="1"/>
  <c r="R334" i="1"/>
  <c r="S334" i="1"/>
  <c r="R335" i="1"/>
  <c r="S335" i="1"/>
  <c r="R336" i="1"/>
  <c r="S336" i="1"/>
  <c r="R337" i="1"/>
  <c r="S337" i="1"/>
  <c r="R338" i="1"/>
  <c r="S338" i="1"/>
  <c r="R339" i="1"/>
  <c r="S339" i="1"/>
  <c r="R340" i="1"/>
  <c r="S340" i="1"/>
  <c r="R341" i="1"/>
  <c r="S341" i="1"/>
  <c r="R342" i="1"/>
  <c r="S342" i="1"/>
  <c r="R343" i="1"/>
  <c r="S343" i="1"/>
  <c r="R344" i="1"/>
  <c r="S344" i="1"/>
  <c r="R345" i="1"/>
  <c r="S345" i="1"/>
  <c r="R346" i="1"/>
  <c r="S346" i="1"/>
  <c r="R347" i="1"/>
  <c r="S347" i="1"/>
  <c r="R348" i="1"/>
  <c r="S348" i="1"/>
  <c r="R349" i="1"/>
  <c r="S349" i="1"/>
  <c r="R350" i="1"/>
  <c r="S350" i="1"/>
  <c r="R351" i="1"/>
  <c r="S351" i="1"/>
  <c r="R352" i="1"/>
  <c r="S352" i="1"/>
  <c r="R353" i="1"/>
  <c r="S353" i="1"/>
  <c r="R354" i="1"/>
  <c r="S354" i="1"/>
  <c r="R355" i="1"/>
  <c r="S355" i="1"/>
  <c r="R356" i="1"/>
  <c r="S356" i="1"/>
  <c r="R357" i="1"/>
  <c r="S357" i="1"/>
  <c r="R358" i="1"/>
  <c r="S358" i="1"/>
  <c r="R359" i="1"/>
  <c r="S359" i="1"/>
  <c r="R360" i="1"/>
  <c r="S360" i="1"/>
  <c r="R361" i="1"/>
  <c r="S361" i="1"/>
  <c r="R362" i="1"/>
  <c r="S362" i="1"/>
  <c r="R363" i="1"/>
  <c r="S363" i="1"/>
  <c r="R364" i="1"/>
  <c r="S364" i="1"/>
  <c r="R365" i="1"/>
  <c r="S365" i="1"/>
  <c r="R366" i="1"/>
  <c r="S366" i="1"/>
  <c r="R367" i="1"/>
  <c r="S367" i="1"/>
  <c r="R368" i="1"/>
  <c r="S368" i="1"/>
  <c r="R369" i="1"/>
  <c r="S369" i="1"/>
  <c r="R370" i="1"/>
  <c r="S370" i="1"/>
  <c r="R371" i="1"/>
  <c r="S371" i="1"/>
  <c r="R372" i="1"/>
  <c r="S372" i="1"/>
  <c r="R373" i="1"/>
  <c r="S373" i="1"/>
  <c r="R374" i="1"/>
  <c r="S374" i="1"/>
  <c r="R375" i="1"/>
  <c r="S375" i="1"/>
  <c r="R376" i="1"/>
  <c r="S376" i="1"/>
  <c r="R377" i="1"/>
  <c r="S377" i="1"/>
  <c r="R378" i="1"/>
  <c r="S378" i="1"/>
  <c r="R379" i="1"/>
  <c r="S379" i="1"/>
  <c r="R380" i="1"/>
  <c r="S380" i="1"/>
  <c r="R381" i="1"/>
  <c r="S381" i="1"/>
  <c r="R382" i="1"/>
  <c r="S382" i="1"/>
  <c r="R383" i="1"/>
  <c r="S383" i="1"/>
  <c r="R384" i="1"/>
  <c r="S384" i="1"/>
  <c r="R385" i="1"/>
  <c r="S385" i="1"/>
  <c r="R386" i="1"/>
  <c r="S386" i="1"/>
  <c r="R387" i="1"/>
  <c r="S387" i="1"/>
  <c r="R388" i="1"/>
  <c r="S388" i="1"/>
  <c r="R389" i="1"/>
  <c r="S389" i="1"/>
  <c r="R390" i="1"/>
  <c r="S390" i="1"/>
  <c r="R391" i="1"/>
  <c r="S391" i="1"/>
  <c r="R392" i="1"/>
  <c r="S392" i="1"/>
  <c r="R393" i="1"/>
  <c r="S393" i="1"/>
  <c r="R394" i="1"/>
  <c r="S394" i="1"/>
  <c r="R395" i="1"/>
  <c r="S395" i="1"/>
  <c r="R396" i="1"/>
  <c r="S396" i="1"/>
  <c r="R397" i="1"/>
  <c r="S397" i="1"/>
  <c r="R398" i="1"/>
  <c r="S398" i="1"/>
  <c r="R399" i="1"/>
  <c r="S399" i="1"/>
  <c r="R400" i="1"/>
  <c r="S400" i="1"/>
  <c r="R401" i="1"/>
  <c r="S401" i="1"/>
  <c r="R402" i="1"/>
  <c r="S402" i="1"/>
  <c r="R403" i="1"/>
  <c r="S403" i="1"/>
  <c r="R404" i="1"/>
  <c r="S404" i="1"/>
  <c r="R405" i="1"/>
  <c r="S405" i="1"/>
  <c r="R406" i="1"/>
  <c r="S406" i="1"/>
  <c r="R407" i="1"/>
  <c r="S407" i="1"/>
  <c r="R408" i="1"/>
  <c r="S408" i="1"/>
  <c r="R409" i="1"/>
  <c r="S409" i="1"/>
  <c r="R410" i="1"/>
  <c r="S410" i="1"/>
  <c r="R411" i="1"/>
  <c r="S411" i="1"/>
  <c r="R412" i="1"/>
  <c r="S412" i="1"/>
  <c r="R413" i="1"/>
  <c r="S413" i="1"/>
  <c r="R414" i="1"/>
  <c r="S414" i="1"/>
  <c r="R415" i="1"/>
  <c r="S415" i="1"/>
  <c r="R416" i="1"/>
  <c r="S416" i="1"/>
  <c r="R417" i="1"/>
  <c r="S417" i="1"/>
  <c r="R418" i="1"/>
  <c r="S418" i="1"/>
  <c r="R419" i="1"/>
  <c r="S419" i="1"/>
  <c r="R420" i="1"/>
  <c r="S420" i="1"/>
  <c r="R421" i="1"/>
  <c r="S421" i="1"/>
  <c r="R422" i="1"/>
  <c r="S422" i="1"/>
  <c r="R423" i="1"/>
  <c r="S423" i="1"/>
  <c r="R424" i="1"/>
  <c r="S424" i="1"/>
  <c r="R425" i="1"/>
  <c r="S425" i="1"/>
  <c r="R426" i="1"/>
  <c r="S426" i="1"/>
  <c r="R427" i="1"/>
  <c r="S427" i="1"/>
  <c r="R429" i="1"/>
  <c r="S429" i="1"/>
  <c r="R430" i="1"/>
  <c r="S430" i="1"/>
  <c r="R431" i="1"/>
  <c r="S431" i="1"/>
  <c r="R432" i="1"/>
  <c r="S432" i="1"/>
  <c r="R433" i="1"/>
  <c r="S433" i="1"/>
  <c r="R434" i="1"/>
  <c r="S434" i="1"/>
  <c r="R435" i="1"/>
  <c r="S435" i="1"/>
  <c r="R436" i="1"/>
  <c r="S436" i="1"/>
  <c r="R437" i="1"/>
  <c r="S437" i="1"/>
  <c r="R438" i="1"/>
  <c r="S438" i="1"/>
  <c r="R439" i="1"/>
  <c r="S439" i="1"/>
  <c r="R440" i="1"/>
  <c r="S440" i="1"/>
  <c r="R441" i="1"/>
  <c r="S441" i="1"/>
  <c r="R442" i="1"/>
  <c r="S442" i="1"/>
  <c r="R443" i="1"/>
  <c r="S443" i="1"/>
  <c r="R444" i="1"/>
  <c r="S444" i="1"/>
  <c r="R445" i="1"/>
  <c r="S445" i="1"/>
  <c r="R446" i="1"/>
  <c r="S446" i="1"/>
  <c r="R447" i="1"/>
  <c r="S447" i="1"/>
  <c r="R448" i="1"/>
  <c r="S448" i="1"/>
  <c r="R449" i="1"/>
  <c r="S449" i="1"/>
  <c r="R450" i="1"/>
  <c r="S450" i="1"/>
  <c r="R451" i="1"/>
  <c r="S451" i="1"/>
  <c r="R452" i="1"/>
  <c r="S452" i="1"/>
  <c r="R453" i="1"/>
  <c r="S453" i="1"/>
  <c r="R454" i="1"/>
  <c r="S454" i="1"/>
  <c r="R455" i="1"/>
  <c r="S455" i="1"/>
  <c r="R456" i="1"/>
  <c r="S456" i="1"/>
  <c r="R457" i="1"/>
  <c r="S457" i="1"/>
  <c r="R458" i="1"/>
  <c r="S458" i="1"/>
  <c r="R459" i="1"/>
  <c r="S459" i="1"/>
  <c r="R460" i="1"/>
  <c r="S460" i="1"/>
  <c r="R461" i="1"/>
  <c r="S461" i="1"/>
  <c r="R462" i="1"/>
  <c r="S462" i="1"/>
  <c r="R463" i="1"/>
  <c r="S463" i="1"/>
  <c r="R464" i="1"/>
  <c r="S464" i="1"/>
  <c r="R465" i="1"/>
  <c r="S465" i="1"/>
  <c r="R467" i="1"/>
  <c r="S467" i="1"/>
  <c r="R469" i="1"/>
  <c r="S469" i="1"/>
  <c r="R470" i="1"/>
  <c r="S470" i="1"/>
  <c r="R471" i="1"/>
  <c r="S471" i="1"/>
  <c r="R472" i="1"/>
  <c r="S472" i="1"/>
  <c r="R473" i="1"/>
  <c r="S473" i="1"/>
  <c r="R474" i="1"/>
  <c r="S474" i="1"/>
  <c r="R475" i="1"/>
  <c r="S475" i="1"/>
  <c r="R476" i="1"/>
  <c r="S476" i="1"/>
  <c r="R477" i="1"/>
  <c r="S477" i="1"/>
  <c r="R478" i="1"/>
  <c r="S478" i="1"/>
  <c r="R479" i="1"/>
  <c r="S479" i="1"/>
  <c r="R481" i="1"/>
  <c r="S481" i="1"/>
  <c r="R482" i="1"/>
  <c r="S482" i="1"/>
  <c r="R483" i="1"/>
  <c r="S483" i="1"/>
  <c r="R484" i="1"/>
  <c r="S484" i="1"/>
  <c r="R485" i="1"/>
  <c r="S485" i="1"/>
  <c r="R486" i="1"/>
  <c r="S486" i="1"/>
  <c r="R487" i="1"/>
  <c r="S487" i="1"/>
  <c r="R488" i="1"/>
  <c r="S488" i="1"/>
  <c r="R489" i="1"/>
  <c r="S489" i="1"/>
  <c r="R490" i="1"/>
  <c r="S490" i="1"/>
  <c r="R491" i="1"/>
  <c r="S491" i="1"/>
  <c r="R492" i="1"/>
  <c r="S492" i="1"/>
  <c r="R493" i="1"/>
  <c r="S493" i="1"/>
  <c r="R494" i="1"/>
  <c r="S494" i="1"/>
  <c r="R495" i="1"/>
  <c r="S495" i="1"/>
  <c r="R496" i="1"/>
  <c r="S496" i="1"/>
  <c r="R497" i="1"/>
  <c r="S497" i="1"/>
  <c r="R498" i="1"/>
  <c r="S498" i="1"/>
  <c r="R499" i="1"/>
  <c r="S499" i="1"/>
  <c r="R501" i="1"/>
  <c r="S501" i="1"/>
  <c r="R502" i="1"/>
  <c r="S502" i="1"/>
  <c r="R503" i="1"/>
  <c r="S503" i="1"/>
  <c r="R504" i="1"/>
  <c r="S504" i="1"/>
  <c r="R505" i="1"/>
  <c r="S505" i="1"/>
  <c r="R506" i="1"/>
  <c r="S506" i="1"/>
  <c r="R507" i="1"/>
  <c r="S507" i="1"/>
  <c r="R508" i="1"/>
  <c r="S508" i="1"/>
  <c r="R509" i="1"/>
  <c r="S509" i="1"/>
  <c r="R510" i="1"/>
  <c r="S510" i="1"/>
  <c r="R511" i="1"/>
  <c r="S511" i="1"/>
  <c r="R512" i="1"/>
  <c r="S512" i="1"/>
  <c r="R513" i="1"/>
  <c r="S513" i="1"/>
  <c r="R514" i="1"/>
  <c r="S514" i="1"/>
  <c r="R515" i="1"/>
  <c r="S515" i="1"/>
  <c r="R516" i="1"/>
  <c r="S516" i="1"/>
  <c r="R517" i="1"/>
  <c r="S517" i="1"/>
  <c r="R518" i="1"/>
  <c r="S518" i="1"/>
  <c r="R519" i="1"/>
  <c r="S519" i="1"/>
  <c r="R520" i="1"/>
  <c r="S520" i="1"/>
  <c r="R521" i="1"/>
  <c r="S521" i="1"/>
  <c r="R522" i="1"/>
  <c r="S522" i="1"/>
  <c r="R523" i="1"/>
  <c r="S523" i="1"/>
  <c r="R524" i="1"/>
  <c r="S524" i="1"/>
  <c r="R525" i="1"/>
  <c r="S525" i="1"/>
  <c r="R526" i="1"/>
  <c r="S526" i="1"/>
  <c r="R527" i="1"/>
  <c r="S527" i="1"/>
  <c r="R528" i="1"/>
  <c r="S528" i="1"/>
  <c r="R529" i="1"/>
  <c r="S529" i="1"/>
  <c r="R530" i="1"/>
  <c r="S530" i="1"/>
  <c r="R531" i="1"/>
  <c r="S531" i="1"/>
  <c r="R532" i="1"/>
  <c r="S532" i="1"/>
  <c r="R533" i="1"/>
  <c r="S533" i="1"/>
  <c r="R534" i="1"/>
  <c r="S534" i="1"/>
  <c r="R535" i="1"/>
  <c r="S535" i="1"/>
  <c r="R536" i="1"/>
  <c r="S536" i="1"/>
  <c r="R537" i="1"/>
  <c r="S537" i="1"/>
  <c r="R538" i="1"/>
  <c r="S538" i="1"/>
  <c r="R539" i="1"/>
  <c r="S539" i="1"/>
  <c r="R540" i="1"/>
  <c r="S540" i="1"/>
  <c r="R541" i="1"/>
  <c r="S541" i="1"/>
  <c r="R542" i="1"/>
  <c r="S542" i="1"/>
  <c r="R543" i="1"/>
  <c r="S543" i="1"/>
  <c r="R545" i="1"/>
  <c r="S545" i="1"/>
  <c r="R546" i="1"/>
  <c r="S546" i="1"/>
  <c r="R547" i="1"/>
  <c r="S547" i="1"/>
  <c r="R548" i="1"/>
  <c r="S548" i="1"/>
  <c r="R549" i="1"/>
  <c r="S549" i="1"/>
  <c r="R550" i="1"/>
  <c r="S550" i="1"/>
  <c r="R551" i="1"/>
  <c r="S551" i="1"/>
  <c r="R552" i="1"/>
  <c r="S552" i="1"/>
  <c r="R553" i="1"/>
  <c r="S553" i="1"/>
  <c r="R554" i="1"/>
  <c r="S554" i="1"/>
  <c r="R555" i="1"/>
  <c r="S555" i="1"/>
  <c r="R556" i="1"/>
  <c r="S556" i="1"/>
  <c r="R557" i="1"/>
  <c r="S557" i="1"/>
  <c r="R558" i="1"/>
  <c r="S558" i="1"/>
  <c r="R559" i="1"/>
  <c r="S559" i="1"/>
  <c r="R560" i="1"/>
  <c r="S560" i="1"/>
  <c r="R561" i="1"/>
  <c r="S561" i="1"/>
  <c r="R562" i="1"/>
  <c r="S562" i="1"/>
  <c r="R563" i="1"/>
  <c r="S563" i="1"/>
  <c r="R564" i="1"/>
  <c r="S564" i="1"/>
  <c r="R565" i="1"/>
  <c r="S565" i="1"/>
  <c r="R567" i="1"/>
  <c r="S567" i="1"/>
  <c r="R568" i="1"/>
  <c r="S568" i="1"/>
  <c r="R569" i="1"/>
  <c r="S569" i="1"/>
  <c r="R570" i="1"/>
  <c r="S570" i="1"/>
  <c r="R571" i="1"/>
  <c r="S571" i="1"/>
  <c r="R572" i="1"/>
  <c r="S572" i="1"/>
  <c r="R573" i="1"/>
  <c r="S573" i="1"/>
  <c r="R574" i="1"/>
  <c r="S574" i="1"/>
  <c r="R575" i="1"/>
  <c r="S575" i="1"/>
  <c r="R576" i="1"/>
  <c r="S576" i="1"/>
  <c r="R577" i="1"/>
  <c r="S577" i="1"/>
  <c r="R578" i="1"/>
  <c r="S578" i="1"/>
  <c r="R579" i="1"/>
  <c r="S579" i="1"/>
  <c r="R580" i="1"/>
  <c r="S580" i="1"/>
  <c r="R581" i="1"/>
  <c r="S581" i="1"/>
  <c r="R582" i="1"/>
  <c r="S582" i="1"/>
  <c r="R584" i="1"/>
  <c r="S584" i="1"/>
  <c r="R585" i="1"/>
  <c r="S585" i="1"/>
  <c r="R586" i="1"/>
  <c r="S586" i="1"/>
  <c r="R587" i="1"/>
  <c r="S587" i="1"/>
  <c r="R588" i="1"/>
  <c r="S588" i="1"/>
  <c r="R589" i="1"/>
  <c r="S589" i="1"/>
  <c r="R590" i="1"/>
  <c r="S590" i="1"/>
  <c r="R591" i="1"/>
  <c r="S591" i="1"/>
  <c r="R592" i="1"/>
  <c r="S592" i="1"/>
  <c r="R593" i="1"/>
  <c r="S593" i="1"/>
  <c r="R594" i="1"/>
  <c r="S594" i="1"/>
  <c r="R595" i="1"/>
  <c r="S595" i="1"/>
  <c r="R596" i="1"/>
  <c r="S596" i="1"/>
  <c r="R597" i="1"/>
  <c r="S597" i="1"/>
  <c r="R598" i="1"/>
  <c r="S598" i="1"/>
  <c r="R599" i="1"/>
  <c r="S599" i="1"/>
  <c r="R600" i="1"/>
  <c r="S600" i="1"/>
  <c r="R601" i="1"/>
  <c r="S601" i="1"/>
  <c r="R602" i="1"/>
  <c r="S602" i="1"/>
  <c r="R603" i="1"/>
  <c r="S603" i="1"/>
  <c r="R604" i="1"/>
  <c r="S604" i="1"/>
  <c r="R605" i="1"/>
  <c r="S605" i="1"/>
  <c r="R606" i="1"/>
  <c r="S606" i="1"/>
  <c r="R608" i="1"/>
  <c r="S608" i="1"/>
  <c r="R609" i="1"/>
  <c r="S609" i="1"/>
  <c r="R610" i="1"/>
  <c r="S610" i="1"/>
  <c r="R611" i="1"/>
  <c r="S611" i="1"/>
  <c r="R612" i="1"/>
  <c r="S612" i="1"/>
  <c r="R613" i="1"/>
  <c r="S613" i="1"/>
  <c r="R614" i="1"/>
  <c r="S614" i="1"/>
  <c r="R615" i="1"/>
  <c r="S615" i="1"/>
  <c r="R616" i="1"/>
  <c r="S616" i="1"/>
  <c r="R617" i="1"/>
  <c r="S617" i="1"/>
  <c r="R618" i="1"/>
  <c r="S618" i="1"/>
  <c r="R619" i="1"/>
  <c r="S619" i="1"/>
  <c r="R620" i="1"/>
  <c r="S620" i="1"/>
  <c r="R621" i="1"/>
  <c r="S621" i="1"/>
  <c r="R622" i="1"/>
  <c r="S622" i="1"/>
  <c r="R623" i="1"/>
  <c r="S623" i="1"/>
  <c r="R624" i="1"/>
  <c r="S624" i="1"/>
  <c r="R625" i="1"/>
  <c r="S625" i="1"/>
  <c r="R626" i="1"/>
  <c r="S626" i="1"/>
  <c r="R627" i="1"/>
  <c r="S627" i="1"/>
  <c r="R628" i="1"/>
  <c r="S628" i="1"/>
  <c r="R629" i="1"/>
  <c r="S629" i="1"/>
  <c r="R630" i="1"/>
  <c r="S630" i="1"/>
  <c r="R631" i="1"/>
  <c r="S631" i="1"/>
  <c r="R632" i="1"/>
  <c r="S632" i="1"/>
  <c r="R633" i="1"/>
  <c r="S633" i="1"/>
  <c r="R634" i="1"/>
  <c r="S634" i="1"/>
  <c r="R635" i="1"/>
  <c r="S635" i="1"/>
  <c r="R636" i="1"/>
  <c r="S636" i="1"/>
  <c r="R637" i="1"/>
  <c r="S637" i="1"/>
  <c r="R638" i="1"/>
  <c r="S638" i="1"/>
  <c r="R639" i="1"/>
  <c r="S639" i="1"/>
  <c r="R640" i="1"/>
  <c r="S640" i="1"/>
  <c r="R641" i="1"/>
  <c r="S641" i="1"/>
  <c r="R642" i="1"/>
  <c r="S642" i="1"/>
  <c r="R643" i="1"/>
  <c r="S643" i="1"/>
  <c r="R644" i="1"/>
  <c r="S644" i="1"/>
  <c r="R645" i="1"/>
  <c r="S645" i="1"/>
  <c r="R646" i="1"/>
  <c r="S646" i="1"/>
  <c r="R647" i="1"/>
  <c r="S647" i="1"/>
  <c r="R648" i="1"/>
  <c r="S648" i="1"/>
  <c r="R649" i="1"/>
  <c r="S649" i="1"/>
  <c r="R650" i="1"/>
  <c r="S650" i="1"/>
  <c r="R651" i="1"/>
  <c r="S651" i="1"/>
  <c r="R652" i="1"/>
  <c r="S652" i="1"/>
  <c r="R653" i="1"/>
  <c r="S653" i="1"/>
  <c r="R654" i="1"/>
  <c r="S654" i="1"/>
  <c r="R655" i="1"/>
  <c r="S655" i="1"/>
  <c r="R656" i="1"/>
  <c r="S656" i="1"/>
  <c r="R657" i="1"/>
  <c r="S657" i="1"/>
  <c r="R658" i="1"/>
  <c r="S658" i="1"/>
  <c r="R659" i="1"/>
  <c r="S659" i="1"/>
  <c r="R660" i="1"/>
  <c r="S660" i="1"/>
  <c r="R661" i="1"/>
  <c r="S661" i="1"/>
  <c r="R662" i="1"/>
  <c r="S662" i="1"/>
  <c r="R663" i="1"/>
  <c r="S663" i="1"/>
  <c r="R664" i="1"/>
  <c r="S664" i="1"/>
  <c r="R665" i="1"/>
  <c r="S665" i="1"/>
  <c r="R666" i="1"/>
  <c r="S666" i="1"/>
  <c r="R667" i="1"/>
  <c r="S667" i="1"/>
  <c r="R668" i="1"/>
  <c r="S668" i="1"/>
  <c r="R669" i="1"/>
  <c r="S669" i="1"/>
  <c r="R670" i="1"/>
  <c r="S670" i="1"/>
  <c r="R671" i="1"/>
  <c r="S671" i="1"/>
  <c r="R672" i="1"/>
  <c r="S672" i="1"/>
  <c r="R673" i="1"/>
  <c r="S673" i="1"/>
  <c r="R674" i="1"/>
  <c r="S674" i="1"/>
  <c r="R675" i="1"/>
  <c r="S675" i="1"/>
  <c r="R676" i="1"/>
  <c r="S676" i="1"/>
  <c r="R677" i="1"/>
  <c r="S677" i="1"/>
  <c r="R678" i="1"/>
  <c r="S678" i="1"/>
  <c r="R679" i="1"/>
  <c r="S679" i="1"/>
  <c r="R680" i="1"/>
  <c r="S680" i="1"/>
  <c r="R681" i="1"/>
  <c r="S681" i="1"/>
  <c r="R682" i="1"/>
  <c r="S682" i="1"/>
  <c r="R683" i="1"/>
  <c r="S683" i="1"/>
  <c r="R684" i="1"/>
  <c r="S684" i="1"/>
  <c r="R685" i="1"/>
  <c r="S685" i="1"/>
  <c r="R686" i="1"/>
  <c r="S686" i="1"/>
  <c r="R687" i="1"/>
  <c r="S687" i="1"/>
  <c r="R688" i="1"/>
  <c r="S688" i="1"/>
  <c r="R689" i="1"/>
  <c r="S689" i="1"/>
  <c r="R690" i="1"/>
  <c r="S690" i="1"/>
  <c r="R691" i="1"/>
  <c r="S691" i="1"/>
  <c r="R692" i="1"/>
  <c r="S692" i="1"/>
  <c r="R693" i="1"/>
  <c r="S693" i="1"/>
  <c r="R694" i="1"/>
  <c r="S694" i="1"/>
  <c r="R695" i="1"/>
  <c r="S695" i="1"/>
  <c r="R696" i="1"/>
  <c r="S696" i="1"/>
  <c r="R697" i="1"/>
  <c r="S697" i="1"/>
  <c r="R698" i="1"/>
  <c r="S698" i="1"/>
  <c r="R699" i="1"/>
  <c r="S699" i="1"/>
  <c r="R700" i="1"/>
  <c r="S700" i="1"/>
  <c r="R701" i="1"/>
  <c r="S701" i="1"/>
  <c r="R702" i="1"/>
  <c r="S702" i="1"/>
  <c r="R703" i="1"/>
  <c r="S703" i="1"/>
  <c r="R705" i="1"/>
  <c r="S705" i="1"/>
  <c r="R706" i="1"/>
  <c r="S706" i="1"/>
  <c r="R707" i="1"/>
  <c r="S707" i="1"/>
  <c r="R708" i="1"/>
  <c r="S708" i="1"/>
  <c r="R709" i="1"/>
  <c r="S709" i="1"/>
  <c r="R710" i="1"/>
  <c r="S710" i="1"/>
  <c r="R711" i="1"/>
  <c r="S711" i="1"/>
  <c r="R712" i="1"/>
  <c r="S712" i="1"/>
  <c r="R713" i="1"/>
  <c r="S713" i="1"/>
  <c r="R714" i="1"/>
  <c r="S714" i="1"/>
  <c r="R715" i="1"/>
  <c r="S715" i="1"/>
  <c r="R716" i="1"/>
  <c r="S716" i="1"/>
  <c r="R717" i="1"/>
  <c r="S717" i="1"/>
  <c r="R718" i="1"/>
  <c r="S718" i="1"/>
  <c r="R719" i="1"/>
  <c r="S719" i="1"/>
  <c r="R720" i="1"/>
  <c r="S720" i="1"/>
  <c r="R721" i="1"/>
  <c r="S721" i="1"/>
  <c r="R722" i="1"/>
  <c r="S722" i="1"/>
  <c r="R723" i="1"/>
  <c r="S723" i="1"/>
  <c r="R724" i="1"/>
  <c r="S724" i="1"/>
  <c r="R725" i="1"/>
  <c r="S725" i="1"/>
  <c r="R726" i="1"/>
  <c r="S726" i="1"/>
  <c r="R727" i="1"/>
  <c r="S727" i="1"/>
  <c r="R728" i="1"/>
  <c r="S728" i="1"/>
  <c r="R729" i="1"/>
  <c r="S729" i="1"/>
  <c r="R730" i="1"/>
  <c r="S730" i="1"/>
  <c r="R731" i="1"/>
  <c r="S731" i="1"/>
  <c r="R732" i="1"/>
  <c r="S732" i="1"/>
  <c r="R733" i="1"/>
  <c r="S733" i="1"/>
  <c r="R734" i="1"/>
  <c r="S734" i="1"/>
  <c r="R735" i="1"/>
  <c r="S735" i="1"/>
  <c r="R736" i="1"/>
  <c r="S736" i="1"/>
  <c r="R738" i="1"/>
  <c r="S738" i="1"/>
  <c r="R739" i="1"/>
  <c r="S739" i="1"/>
  <c r="R740" i="1"/>
  <c r="S740" i="1"/>
  <c r="R741" i="1"/>
  <c r="S741" i="1"/>
  <c r="R742" i="1"/>
  <c r="S742" i="1"/>
  <c r="R743" i="1"/>
  <c r="S743" i="1"/>
  <c r="R744" i="1"/>
  <c r="S744" i="1"/>
  <c r="R745" i="1"/>
  <c r="S745" i="1"/>
  <c r="R746" i="1"/>
  <c r="S746" i="1"/>
  <c r="R747" i="1"/>
  <c r="S747" i="1"/>
  <c r="R748" i="1"/>
  <c r="S748" i="1"/>
  <c r="R749" i="1"/>
  <c r="S749" i="1"/>
  <c r="R750" i="1"/>
  <c r="S750" i="1"/>
  <c r="R751" i="1"/>
  <c r="S751" i="1"/>
  <c r="R752" i="1"/>
  <c r="S752" i="1"/>
  <c r="R753" i="1"/>
  <c r="S753" i="1"/>
  <c r="R754" i="1"/>
  <c r="S754" i="1"/>
  <c r="R755" i="1"/>
  <c r="S755" i="1"/>
  <c r="R756" i="1"/>
  <c r="S756" i="1"/>
  <c r="R757" i="1"/>
  <c r="S757" i="1"/>
  <c r="R758" i="1"/>
  <c r="S758" i="1"/>
  <c r="R760" i="1"/>
  <c r="S760" i="1"/>
  <c r="R761" i="1"/>
  <c r="S761" i="1"/>
  <c r="R762" i="1"/>
  <c r="S762" i="1"/>
  <c r="R763" i="1"/>
  <c r="S763" i="1"/>
  <c r="R764" i="1"/>
  <c r="S764" i="1"/>
  <c r="R765" i="1"/>
  <c r="S765" i="1"/>
  <c r="R766" i="1"/>
  <c r="S766" i="1"/>
  <c r="R767" i="1"/>
  <c r="S767" i="1"/>
  <c r="R768" i="1"/>
  <c r="S768" i="1"/>
  <c r="R769" i="1"/>
  <c r="S769" i="1"/>
  <c r="R770" i="1"/>
  <c r="S770" i="1"/>
  <c r="R771" i="1"/>
  <c r="S771" i="1"/>
  <c r="R772" i="1"/>
  <c r="S772" i="1"/>
  <c r="R773" i="1"/>
  <c r="S773" i="1"/>
  <c r="R774" i="1"/>
  <c r="S774" i="1"/>
  <c r="R775" i="1"/>
  <c r="S775" i="1"/>
  <c r="R776" i="1"/>
  <c r="S776" i="1"/>
  <c r="R778" i="1"/>
  <c r="S778" i="1"/>
  <c r="R779" i="1"/>
  <c r="S779" i="1"/>
  <c r="R780" i="1"/>
  <c r="S780" i="1"/>
  <c r="R781" i="1"/>
  <c r="S781" i="1"/>
  <c r="R782" i="1"/>
  <c r="S782" i="1"/>
  <c r="R783" i="1"/>
  <c r="S783" i="1"/>
  <c r="R784" i="1"/>
  <c r="S784" i="1"/>
  <c r="R785" i="1"/>
  <c r="S785" i="1"/>
  <c r="R786" i="1"/>
  <c r="S786" i="1"/>
  <c r="R787" i="1"/>
  <c r="S787" i="1"/>
  <c r="R788" i="1"/>
  <c r="S788" i="1"/>
  <c r="R789" i="1"/>
  <c r="S789" i="1"/>
  <c r="R790" i="1"/>
  <c r="S790" i="1"/>
  <c r="R791" i="1"/>
  <c r="S791" i="1"/>
  <c r="R792" i="1"/>
  <c r="S792" i="1"/>
  <c r="R793" i="1"/>
  <c r="S793" i="1"/>
  <c r="R794" i="1"/>
  <c r="S794" i="1"/>
  <c r="R795" i="1"/>
  <c r="S795" i="1"/>
  <c r="R796" i="1"/>
  <c r="S796" i="1"/>
  <c r="R797" i="1"/>
  <c r="S797" i="1"/>
  <c r="R798" i="1"/>
  <c r="S798" i="1"/>
  <c r="R799" i="1"/>
  <c r="S799" i="1"/>
  <c r="R800" i="1"/>
  <c r="S800" i="1"/>
  <c r="R801" i="1"/>
  <c r="S801" i="1"/>
  <c r="R802" i="1"/>
  <c r="S802" i="1"/>
  <c r="R803" i="1"/>
  <c r="S803" i="1"/>
  <c r="R804" i="1"/>
  <c r="S804" i="1"/>
  <c r="R805" i="1"/>
  <c r="S805" i="1"/>
  <c r="R806" i="1"/>
  <c r="S806" i="1"/>
  <c r="R807" i="1"/>
  <c r="S807" i="1"/>
  <c r="R808" i="1"/>
  <c r="S808" i="1"/>
  <c r="R809" i="1"/>
  <c r="S809" i="1"/>
  <c r="R810" i="1"/>
  <c r="S810" i="1"/>
  <c r="R811" i="1"/>
  <c r="S811" i="1"/>
  <c r="R812" i="1"/>
  <c r="S812" i="1"/>
  <c r="R813" i="1"/>
  <c r="S813" i="1"/>
  <c r="R814" i="1"/>
  <c r="S814" i="1"/>
  <c r="R815" i="1"/>
  <c r="S815" i="1"/>
  <c r="R816" i="1"/>
  <c r="S816" i="1"/>
  <c r="R817" i="1"/>
  <c r="S817" i="1"/>
  <c r="R818" i="1"/>
  <c r="S818" i="1"/>
  <c r="R819" i="1"/>
  <c r="S819" i="1"/>
  <c r="R820" i="1"/>
  <c r="S820" i="1"/>
  <c r="R821" i="1"/>
  <c r="S821" i="1"/>
  <c r="R822" i="1"/>
  <c r="S822" i="1"/>
  <c r="R823" i="1"/>
  <c r="S823" i="1"/>
  <c r="R824" i="1"/>
  <c r="S824" i="1"/>
  <c r="R825" i="1"/>
  <c r="S825" i="1"/>
  <c r="R826" i="1"/>
  <c r="S826" i="1"/>
  <c r="R827" i="1"/>
  <c r="S827" i="1"/>
  <c r="R828" i="1"/>
  <c r="S828" i="1"/>
  <c r="R829" i="1"/>
  <c r="S829" i="1"/>
  <c r="R830" i="1"/>
  <c r="S830" i="1"/>
  <c r="R831" i="1"/>
  <c r="S831" i="1"/>
  <c r="R832" i="1"/>
  <c r="S832" i="1"/>
  <c r="R833" i="1"/>
  <c r="S833" i="1"/>
  <c r="R834" i="1"/>
  <c r="S834" i="1"/>
  <c r="R835" i="1"/>
  <c r="S835" i="1"/>
  <c r="R836" i="1"/>
  <c r="S836" i="1"/>
  <c r="R837" i="1"/>
  <c r="S837" i="1"/>
  <c r="R838" i="1"/>
  <c r="S838" i="1"/>
  <c r="R839" i="1"/>
  <c r="S839" i="1"/>
  <c r="R840" i="1"/>
  <c r="S840" i="1"/>
  <c r="R841" i="1"/>
  <c r="S841" i="1"/>
  <c r="R842" i="1"/>
  <c r="S842" i="1"/>
  <c r="R843" i="1"/>
  <c r="S843" i="1"/>
  <c r="R844" i="1"/>
  <c r="S844" i="1"/>
  <c r="R845" i="1"/>
  <c r="S845" i="1"/>
  <c r="R846" i="1"/>
  <c r="S846" i="1"/>
  <c r="R847" i="1"/>
  <c r="S847" i="1"/>
  <c r="R848" i="1"/>
  <c r="S848" i="1"/>
  <c r="R849" i="1"/>
  <c r="S849" i="1"/>
  <c r="R850" i="1"/>
  <c r="S850" i="1"/>
  <c r="R851" i="1"/>
  <c r="S851" i="1"/>
  <c r="R852" i="1"/>
  <c r="S852" i="1"/>
  <c r="R853" i="1"/>
  <c r="S853" i="1"/>
  <c r="R854" i="1"/>
  <c r="S854" i="1"/>
  <c r="R855" i="1"/>
  <c r="S855" i="1"/>
  <c r="R856" i="1"/>
  <c r="S856" i="1"/>
  <c r="R857" i="1"/>
  <c r="S857" i="1"/>
  <c r="R858" i="1"/>
  <c r="S858" i="1"/>
  <c r="R859" i="1"/>
  <c r="S859" i="1"/>
  <c r="R860" i="1"/>
  <c r="S860" i="1"/>
  <c r="R861" i="1"/>
  <c r="S861" i="1"/>
  <c r="R862" i="1"/>
  <c r="S862" i="1"/>
  <c r="R863" i="1"/>
  <c r="S863" i="1"/>
  <c r="R864" i="1"/>
  <c r="S864" i="1"/>
  <c r="R865" i="1"/>
  <c r="S865" i="1"/>
  <c r="R866" i="1"/>
  <c r="S866" i="1"/>
  <c r="R867" i="1"/>
  <c r="S867" i="1"/>
  <c r="R868" i="1"/>
  <c r="S868" i="1"/>
  <c r="R869" i="1"/>
  <c r="S869" i="1"/>
  <c r="R870" i="1"/>
  <c r="S870" i="1"/>
  <c r="R871" i="1"/>
  <c r="S871" i="1"/>
  <c r="R872" i="1"/>
  <c r="S872" i="1"/>
  <c r="R873" i="1"/>
  <c r="S873" i="1"/>
  <c r="R874" i="1"/>
  <c r="S874" i="1"/>
  <c r="R875" i="1"/>
  <c r="S875" i="1"/>
  <c r="R876" i="1"/>
  <c r="S876" i="1"/>
  <c r="R877" i="1"/>
  <c r="S877" i="1"/>
  <c r="R878" i="1"/>
  <c r="S878" i="1"/>
  <c r="R879" i="1"/>
  <c r="S879" i="1"/>
  <c r="R880" i="1"/>
  <c r="S880" i="1"/>
  <c r="R881" i="1"/>
  <c r="S881" i="1"/>
  <c r="R882" i="1"/>
  <c r="S882" i="1"/>
  <c r="R883" i="1"/>
  <c r="S883" i="1"/>
  <c r="R884" i="1"/>
  <c r="S884" i="1"/>
  <c r="R885" i="1"/>
  <c r="S885" i="1"/>
  <c r="R886" i="1"/>
  <c r="S886" i="1"/>
  <c r="R887" i="1"/>
  <c r="S887" i="1"/>
  <c r="R888" i="1"/>
  <c r="S888" i="1"/>
  <c r="R889" i="1"/>
  <c r="S889" i="1"/>
  <c r="R890" i="1"/>
  <c r="S890" i="1"/>
  <c r="R891" i="1"/>
  <c r="S891" i="1"/>
  <c r="R892" i="1"/>
  <c r="S892" i="1"/>
  <c r="R893" i="1"/>
  <c r="S893" i="1"/>
  <c r="R894" i="1"/>
  <c r="S894" i="1"/>
  <c r="R895" i="1"/>
  <c r="S895" i="1"/>
  <c r="R896" i="1"/>
  <c r="S896" i="1"/>
  <c r="R897" i="1"/>
  <c r="S897" i="1"/>
  <c r="R898" i="1"/>
  <c r="S898" i="1"/>
  <c r="R899" i="1"/>
  <c r="S899" i="1"/>
  <c r="R900" i="1"/>
  <c r="S900" i="1"/>
  <c r="R901" i="1"/>
  <c r="S901" i="1"/>
  <c r="R902" i="1"/>
  <c r="S902" i="1"/>
  <c r="R903" i="1"/>
  <c r="S903" i="1"/>
  <c r="R904" i="1"/>
  <c r="S904" i="1"/>
  <c r="R905" i="1"/>
  <c r="S905" i="1"/>
  <c r="R906" i="1"/>
  <c r="S906" i="1"/>
  <c r="R907" i="1"/>
  <c r="S907" i="1"/>
  <c r="R908" i="1"/>
  <c r="S908" i="1"/>
  <c r="R909" i="1"/>
  <c r="S909" i="1"/>
  <c r="R910" i="1"/>
  <c r="S910" i="1"/>
  <c r="R911" i="1"/>
  <c r="S911" i="1"/>
  <c r="R912" i="1"/>
  <c r="S912" i="1"/>
  <c r="R913" i="1"/>
  <c r="S913" i="1"/>
  <c r="R914" i="1"/>
  <c r="S914" i="1"/>
  <c r="R915" i="1"/>
  <c r="S915" i="1"/>
  <c r="R917" i="1"/>
  <c r="S917" i="1"/>
  <c r="R918" i="1"/>
  <c r="S918" i="1"/>
  <c r="R919" i="1"/>
  <c r="S919" i="1"/>
  <c r="R920" i="1"/>
  <c r="S920" i="1"/>
  <c r="R921" i="1"/>
  <c r="S921" i="1"/>
  <c r="R922" i="1"/>
  <c r="S922" i="1"/>
  <c r="R923" i="1"/>
  <c r="S923" i="1"/>
  <c r="R924" i="1"/>
  <c r="S924" i="1"/>
  <c r="R925" i="1"/>
  <c r="S925" i="1"/>
  <c r="R926" i="1"/>
  <c r="S926" i="1"/>
  <c r="R928" i="1"/>
  <c r="S928" i="1"/>
  <c r="R929" i="1"/>
  <c r="S929" i="1"/>
  <c r="R930" i="1"/>
  <c r="S930" i="1"/>
  <c r="R931" i="1"/>
  <c r="S931" i="1"/>
  <c r="R932" i="1"/>
  <c r="S932" i="1"/>
  <c r="R933" i="1"/>
  <c r="S933" i="1"/>
  <c r="R934" i="1"/>
  <c r="S934" i="1"/>
  <c r="R935" i="1"/>
  <c r="S935" i="1"/>
  <c r="R936" i="1"/>
  <c r="S936" i="1"/>
  <c r="R937" i="1"/>
  <c r="S937" i="1"/>
  <c r="R938" i="1"/>
  <c r="S938" i="1"/>
  <c r="R939" i="1"/>
  <c r="S939" i="1"/>
  <c r="R940" i="1"/>
  <c r="S940" i="1"/>
  <c r="R941" i="1"/>
  <c r="S941" i="1"/>
  <c r="R942" i="1"/>
  <c r="S942" i="1"/>
  <c r="R943" i="1"/>
  <c r="S943" i="1"/>
  <c r="R944" i="1"/>
  <c r="S944" i="1"/>
  <c r="R945" i="1"/>
  <c r="S945" i="1"/>
  <c r="R946" i="1"/>
  <c r="S946" i="1"/>
  <c r="R947" i="1"/>
  <c r="S947" i="1"/>
  <c r="R948" i="1"/>
  <c r="S948" i="1"/>
  <c r="R949" i="1"/>
  <c r="S949" i="1"/>
  <c r="R950" i="1"/>
  <c r="S950" i="1"/>
  <c r="R951" i="1"/>
  <c r="S951" i="1"/>
  <c r="R952" i="1"/>
  <c r="S952" i="1"/>
  <c r="R953" i="1"/>
  <c r="S953" i="1"/>
  <c r="R954" i="1"/>
  <c r="S954" i="1"/>
  <c r="R955" i="1"/>
  <c r="S955" i="1"/>
  <c r="R956" i="1"/>
  <c r="S956" i="1"/>
  <c r="R957" i="1"/>
  <c r="S957" i="1"/>
  <c r="R958" i="1"/>
  <c r="S958" i="1"/>
  <c r="R959" i="1"/>
  <c r="S959" i="1"/>
  <c r="R960" i="1"/>
  <c r="S960" i="1"/>
  <c r="R961" i="1"/>
  <c r="S961" i="1"/>
  <c r="R962" i="1"/>
  <c r="S962" i="1"/>
  <c r="R963" i="1"/>
  <c r="S963" i="1"/>
  <c r="R964" i="1"/>
  <c r="S964" i="1"/>
  <c r="R965" i="1"/>
  <c r="S965" i="1"/>
  <c r="R966" i="1"/>
  <c r="S966" i="1"/>
  <c r="R967" i="1"/>
  <c r="S967" i="1"/>
  <c r="R968" i="1"/>
  <c r="S968" i="1"/>
  <c r="R969" i="1"/>
  <c r="S969" i="1"/>
  <c r="R970" i="1"/>
  <c r="S970" i="1"/>
  <c r="R971" i="1"/>
  <c r="S971" i="1"/>
  <c r="R972" i="1"/>
  <c r="S972" i="1"/>
  <c r="R973" i="1"/>
  <c r="S973" i="1"/>
  <c r="R974" i="1"/>
  <c r="S974" i="1"/>
  <c r="R975" i="1"/>
  <c r="S975" i="1"/>
  <c r="R976" i="1"/>
  <c r="S976" i="1"/>
  <c r="R977" i="1"/>
  <c r="S977" i="1"/>
  <c r="R978" i="1"/>
  <c r="S978" i="1"/>
  <c r="R979" i="1"/>
  <c r="S979" i="1"/>
  <c r="R980" i="1"/>
  <c r="S980" i="1"/>
  <c r="R981" i="1"/>
  <c r="S981" i="1"/>
  <c r="R982" i="1"/>
  <c r="S982" i="1"/>
  <c r="R983" i="1"/>
  <c r="S983" i="1"/>
  <c r="R984" i="1"/>
  <c r="S984" i="1"/>
  <c r="R985" i="1"/>
  <c r="S985" i="1"/>
  <c r="R986" i="1"/>
  <c r="S986" i="1"/>
  <c r="R987" i="1"/>
  <c r="S987" i="1"/>
  <c r="R988" i="1"/>
  <c r="S988" i="1"/>
  <c r="R989" i="1"/>
  <c r="S989" i="1"/>
  <c r="R990" i="1"/>
  <c r="S990" i="1"/>
  <c r="R991" i="1"/>
  <c r="S991" i="1"/>
  <c r="R992" i="1"/>
  <c r="S992" i="1"/>
  <c r="R993" i="1"/>
  <c r="S993" i="1"/>
  <c r="R994" i="1"/>
  <c r="S994" i="1"/>
  <c r="R995" i="1"/>
  <c r="S995" i="1"/>
  <c r="R996" i="1"/>
  <c r="S996" i="1"/>
  <c r="R997" i="1"/>
  <c r="S997" i="1"/>
  <c r="R998" i="1"/>
  <c r="S998" i="1"/>
  <c r="R999" i="1"/>
  <c r="S999" i="1"/>
  <c r="R1000" i="1"/>
  <c r="S1000" i="1"/>
  <c r="R1001" i="1"/>
  <c r="S1001" i="1"/>
  <c r="R1002" i="1"/>
  <c r="S1002" i="1"/>
  <c r="R1003" i="1"/>
  <c r="S1003" i="1"/>
  <c r="R1004" i="1"/>
  <c r="S1004" i="1"/>
  <c r="R1005" i="1"/>
  <c r="S1005" i="1"/>
  <c r="R1006" i="1"/>
  <c r="S1006" i="1"/>
  <c r="R1007" i="1"/>
  <c r="S1007" i="1"/>
  <c r="R1008" i="1"/>
  <c r="S1008" i="1"/>
  <c r="R1009" i="1"/>
  <c r="S1009" i="1"/>
  <c r="R1010" i="1"/>
  <c r="S1010" i="1"/>
  <c r="R1011" i="1"/>
  <c r="S1011" i="1"/>
  <c r="R1012" i="1"/>
  <c r="S1012" i="1"/>
  <c r="R1013" i="1"/>
  <c r="S1013" i="1"/>
  <c r="R1014" i="1"/>
  <c r="S1014" i="1"/>
  <c r="R1015" i="1"/>
  <c r="S1015" i="1"/>
  <c r="R1016" i="1"/>
  <c r="S1016" i="1"/>
  <c r="R1017" i="1"/>
  <c r="S1017" i="1"/>
  <c r="R1018" i="1"/>
  <c r="S1018" i="1"/>
  <c r="R1019" i="1"/>
  <c r="S1019" i="1"/>
  <c r="R1020" i="1"/>
  <c r="S1020" i="1"/>
  <c r="R1021" i="1"/>
  <c r="S1021" i="1"/>
  <c r="R1022" i="1"/>
  <c r="S1022" i="1"/>
  <c r="R1023" i="1"/>
  <c r="S1023" i="1"/>
  <c r="R1024" i="1"/>
  <c r="S1024" i="1"/>
  <c r="R1025" i="1"/>
  <c r="S1025" i="1"/>
  <c r="R1026" i="1"/>
  <c r="S1026" i="1"/>
  <c r="R1027" i="1"/>
  <c r="S1027" i="1"/>
  <c r="R1028" i="1"/>
  <c r="S1028" i="1"/>
  <c r="R1029" i="1"/>
  <c r="S1029" i="1"/>
  <c r="R1030" i="1"/>
  <c r="S1030" i="1"/>
  <c r="R1031" i="1"/>
  <c r="S1031" i="1"/>
  <c r="R1032" i="1"/>
  <c r="S1032" i="1"/>
  <c r="R1033" i="1"/>
  <c r="S1033" i="1"/>
  <c r="R1034" i="1"/>
  <c r="S1034" i="1"/>
  <c r="R1035" i="1"/>
  <c r="S1035" i="1"/>
  <c r="R1036" i="1"/>
  <c r="S1036" i="1"/>
  <c r="R1037" i="1"/>
  <c r="S1037" i="1"/>
  <c r="R1038" i="1"/>
  <c r="S1038" i="1"/>
  <c r="R1039" i="1"/>
  <c r="S1039" i="1"/>
  <c r="R1040" i="1"/>
  <c r="S1040" i="1"/>
  <c r="R1041" i="1"/>
  <c r="S1041" i="1"/>
  <c r="R1042" i="1"/>
  <c r="S1042" i="1"/>
  <c r="R1043" i="1"/>
  <c r="S1043" i="1"/>
  <c r="R1044" i="1"/>
  <c r="S1044" i="1"/>
  <c r="R1045" i="1"/>
  <c r="S1045" i="1"/>
  <c r="R1046" i="1"/>
  <c r="S1046" i="1"/>
  <c r="R1047" i="1"/>
  <c r="S1047" i="1"/>
  <c r="R1048" i="1"/>
  <c r="S1048" i="1"/>
  <c r="R1049" i="1"/>
  <c r="S1049" i="1"/>
  <c r="R1050" i="1"/>
  <c r="S1050" i="1"/>
  <c r="R1051" i="1"/>
  <c r="S1051" i="1"/>
  <c r="R1052" i="1"/>
  <c r="S1052" i="1"/>
  <c r="R1053" i="1"/>
  <c r="S1053" i="1"/>
  <c r="R1054" i="1"/>
  <c r="S1054" i="1"/>
  <c r="R1055" i="1"/>
  <c r="S1055" i="1"/>
  <c r="R1056" i="1"/>
  <c r="S1056" i="1"/>
  <c r="R1057" i="1"/>
  <c r="S1057" i="1"/>
  <c r="R1058" i="1"/>
  <c r="S1058" i="1"/>
  <c r="R1059" i="1"/>
  <c r="S1059" i="1"/>
  <c r="R1060" i="1"/>
  <c r="S1060" i="1"/>
  <c r="R1061" i="1"/>
  <c r="S1061" i="1"/>
  <c r="R1062" i="1"/>
  <c r="S1062" i="1"/>
  <c r="R1063" i="1"/>
  <c r="S1063" i="1"/>
  <c r="R1064" i="1"/>
  <c r="S1064" i="1"/>
  <c r="R1065" i="1"/>
  <c r="S1065" i="1"/>
  <c r="R1066" i="1"/>
  <c r="S1066" i="1"/>
  <c r="R1067" i="1"/>
  <c r="S1067" i="1"/>
  <c r="R1069" i="1"/>
  <c r="S1069" i="1"/>
  <c r="R1070" i="1"/>
  <c r="S1070" i="1"/>
  <c r="R1071" i="1"/>
  <c r="S1071" i="1"/>
  <c r="R1072" i="1"/>
  <c r="S1072" i="1"/>
  <c r="R1073" i="1"/>
  <c r="S1073" i="1"/>
  <c r="R1074" i="1"/>
  <c r="S1074" i="1"/>
  <c r="R1075" i="1"/>
  <c r="S1075" i="1"/>
  <c r="R1076" i="1"/>
  <c r="S1076" i="1"/>
  <c r="R1077" i="1"/>
  <c r="S1077" i="1"/>
  <c r="R1078" i="1"/>
  <c r="S1078" i="1"/>
  <c r="R1079" i="1"/>
  <c r="S1079" i="1"/>
  <c r="R1080" i="1"/>
  <c r="S1080" i="1"/>
  <c r="R1081" i="1"/>
  <c r="S1081" i="1"/>
  <c r="R1082" i="1"/>
  <c r="S1082" i="1"/>
  <c r="R1083" i="1"/>
  <c r="S1083" i="1"/>
  <c r="R1084" i="1"/>
  <c r="S1084" i="1"/>
  <c r="R1085" i="1"/>
  <c r="S1085" i="1"/>
  <c r="R1086" i="1"/>
  <c r="S1086" i="1"/>
  <c r="R1087" i="1"/>
  <c r="S1087" i="1"/>
  <c r="R1088" i="1"/>
  <c r="S1088" i="1"/>
  <c r="R1089" i="1"/>
  <c r="S1089" i="1"/>
  <c r="R1090" i="1"/>
  <c r="S1090" i="1"/>
  <c r="R1091" i="1"/>
  <c r="S1091" i="1"/>
  <c r="R1092" i="1"/>
  <c r="S1092" i="1"/>
  <c r="R1093" i="1"/>
  <c r="S1093" i="1"/>
  <c r="R1094" i="1"/>
  <c r="S1094" i="1"/>
  <c r="R1095" i="1"/>
  <c r="S1095" i="1"/>
  <c r="R1096" i="1"/>
  <c r="S1096" i="1"/>
  <c r="R1097" i="1"/>
  <c r="S1097" i="1"/>
  <c r="R1098" i="1"/>
  <c r="S1098" i="1"/>
  <c r="R1099" i="1"/>
  <c r="S1099" i="1"/>
  <c r="R1100" i="1"/>
  <c r="S1100" i="1"/>
  <c r="R1102" i="1"/>
  <c r="S1102" i="1"/>
  <c r="R1103" i="1"/>
  <c r="S1103" i="1"/>
  <c r="R1104" i="1"/>
  <c r="S1104" i="1"/>
  <c r="R1105" i="1"/>
  <c r="S1105" i="1"/>
  <c r="R1106" i="1"/>
  <c r="S1106" i="1"/>
  <c r="R1107" i="1"/>
  <c r="S1107" i="1"/>
  <c r="R1108" i="1"/>
  <c r="S1108" i="1"/>
  <c r="R1109" i="1"/>
  <c r="S1109" i="1"/>
  <c r="R1110" i="1"/>
  <c r="S1110" i="1"/>
  <c r="R1111" i="1"/>
  <c r="S1111" i="1"/>
  <c r="R1112" i="1"/>
  <c r="S1112" i="1"/>
  <c r="R1113" i="1"/>
  <c r="S1113" i="1"/>
  <c r="R1114" i="1"/>
  <c r="S1114" i="1"/>
  <c r="R1115" i="1"/>
  <c r="S1115" i="1"/>
  <c r="R1116" i="1"/>
  <c r="S1116" i="1"/>
  <c r="R1117" i="1"/>
  <c r="S1117" i="1"/>
  <c r="R1118" i="1"/>
  <c r="S1118" i="1"/>
  <c r="R1119" i="1"/>
  <c r="S1119" i="1"/>
  <c r="R1120" i="1"/>
  <c r="S1120" i="1"/>
  <c r="R1121" i="1"/>
  <c r="S1121" i="1"/>
  <c r="R1122" i="1"/>
  <c r="S1122" i="1"/>
  <c r="R1123" i="1"/>
  <c r="S1123" i="1"/>
  <c r="R1124" i="1"/>
  <c r="S1124" i="1"/>
  <c r="R1125" i="1"/>
  <c r="S1125" i="1"/>
  <c r="R1126" i="1"/>
  <c r="S1126" i="1"/>
  <c r="R1127" i="1"/>
  <c r="S1127" i="1"/>
  <c r="R1128" i="1"/>
  <c r="S1128" i="1"/>
  <c r="R1129" i="1"/>
  <c r="S1129" i="1"/>
  <c r="R1130" i="1"/>
  <c r="S1130" i="1"/>
  <c r="R1131" i="1"/>
  <c r="S1131" i="1"/>
  <c r="R1132" i="1"/>
  <c r="S1132" i="1"/>
  <c r="R1133" i="1"/>
  <c r="S1133" i="1"/>
  <c r="R1134" i="1"/>
  <c r="S1134" i="1"/>
  <c r="R1135" i="1"/>
  <c r="S1135" i="1"/>
  <c r="R1136" i="1"/>
  <c r="S1136" i="1"/>
  <c r="R1137" i="1"/>
  <c r="S1137" i="1"/>
  <c r="R1138" i="1"/>
  <c r="S1138" i="1"/>
  <c r="R1140" i="1"/>
  <c r="S1140" i="1"/>
  <c r="R1141" i="1"/>
  <c r="S1141" i="1"/>
  <c r="R1142" i="1"/>
  <c r="S1142" i="1"/>
  <c r="R1143" i="1"/>
  <c r="S1143" i="1"/>
  <c r="R1144" i="1"/>
  <c r="S1144" i="1"/>
  <c r="R1145" i="1"/>
  <c r="S1145" i="1"/>
  <c r="R1146" i="1"/>
  <c r="S1146" i="1"/>
  <c r="R1147" i="1"/>
  <c r="S1147" i="1"/>
  <c r="R1148" i="1"/>
  <c r="S1148" i="1"/>
  <c r="R1149" i="1"/>
  <c r="S1149" i="1"/>
  <c r="R1150" i="1"/>
  <c r="S1150" i="1"/>
  <c r="R1151" i="1"/>
  <c r="S1151" i="1"/>
  <c r="R1152" i="1"/>
  <c r="S1152" i="1"/>
  <c r="R1153" i="1"/>
  <c r="S1153" i="1"/>
  <c r="R1154" i="1"/>
  <c r="S1154" i="1"/>
  <c r="R1155" i="1"/>
  <c r="S1155" i="1"/>
  <c r="R1156" i="1"/>
  <c r="S1156" i="1"/>
  <c r="R1157" i="1"/>
  <c r="S1157" i="1"/>
  <c r="R1158" i="1"/>
  <c r="S1158" i="1"/>
  <c r="R1159" i="1"/>
  <c r="S1159" i="1"/>
  <c r="R1160" i="1"/>
  <c r="S1160" i="1"/>
  <c r="R1161" i="1"/>
  <c r="S1161" i="1"/>
  <c r="R1162" i="1"/>
  <c r="S1162" i="1"/>
  <c r="R1163" i="1"/>
  <c r="S1163" i="1"/>
  <c r="R1164" i="1"/>
  <c r="S1164" i="1"/>
  <c r="R1165" i="1"/>
  <c r="S1165" i="1"/>
  <c r="R1166" i="1"/>
  <c r="S1166" i="1"/>
  <c r="R1167" i="1"/>
  <c r="S1167" i="1"/>
  <c r="R1168" i="1"/>
  <c r="S1168" i="1"/>
  <c r="R1169" i="1"/>
  <c r="S1169" i="1"/>
  <c r="R1170" i="1"/>
  <c r="S1170" i="1"/>
  <c r="R1171" i="1"/>
  <c r="S1171" i="1"/>
  <c r="R1172" i="1"/>
  <c r="S1172" i="1"/>
  <c r="R1173" i="1"/>
  <c r="S1173" i="1"/>
  <c r="R1174" i="1"/>
  <c r="S1174" i="1"/>
  <c r="R1175" i="1"/>
  <c r="S1175" i="1"/>
  <c r="R1176" i="1"/>
  <c r="S1176" i="1"/>
  <c r="R1177" i="1"/>
  <c r="S1177" i="1"/>
  <c r="R1178" i="1"/>
  <c r="S1178" i="1"/>
  <c r="R1179" i="1"/>
  <c r="S1179" i="1"/>
  <c r="R1180" i="1"/>
  <c r="S1180" i="1"/>
  <c r="R1181" i="1"/>
  <c r="S1181" i="1"/>
  <c r="R1182" i="1"/>
  <c r="S1182" i="1"/>
  <c r="R1183" i="1"/>
  <c r="S1183" i="1"/>
  <c r="R1184" i="1"/>
  <c r="S1184" i="1"/>
  <c r="R1185" i="1"/>
  <c r="S1185" i="1"/>
  <c r="R1186" i="1"/>
  <c r="S1186" i="1"/>
  <c r="R1187" i="1"/>
  <c r="S1187" i="1"/>
  <c r="R1188" i="1"/>
  <c r="S1188" i="1"/>
  <c r="R1189" i="1"/>
  <c r="S1189" i="1"/>
  <c r="R1190" i="1"/>
  <c r="S1190" i="1"/>
  <c r="R1191" i="1"/>
  <c r="S1191" i="1"/>
  <c r="R1192" i="1"/>
  <c r="S1192" i="1"/>
  <c r="R1193" i="1"/>
  <c r="S1193" i="1"/>
  <c r="R1194" i="1"/>
  <c r="S1194" i="1"/>
  <c r="R1195" i="1"/>
  <c r="S1195" i="1"/>
  <c r="R1196" i="1"/>
  <c r="S1196" i="1"/>
  <c r="R1197" i="1"/>
  <c r="S1197" i="1"/>
  <c r="R1198" i="1"/>
  <c r="S1198" i="1"/>
  <c r="R1199" i="1"/>
  <c r="S1199" i="1"/>
  <c r="R1200" i="1"/>
  <c r="S1200" i="1"/>
  <c r="R1201" i="1"/>
  <c r="S1201" i="1"/>
  <c r="R1202" i="1"/>
  <c r="S1202" i="1"/>
  <c r="R1204" i="1"/>
  <c r="S1204" i="1"/>
  <c r="R1206" i="1"/>
  <c r="S1206" i="1"/>
  <c r="R1207" i="1"/>
  <c r="S1207" i="1"/>
  <c r="R1208" i="1"/>
  <c r="S1208" i="1"/>
  <c r="R1209" i="1"/>
  <c r="S1209" i="1"/>
  <c r="R1210" i="1"/>
  <c r="S1210" i="1"/>
  <c r="R1211" i="1"/>
  <c r="S1211" i="1"/>
  <c r="R1212" i="1"/>
  <c r="S1212" i="1"/>
  <c r="R1213" i="1"/>
  <c r="S1213" i="1"/>
  <c r="R1214" i="1"/>
  <c r="S1214" i="1"/>
  <c r="R1215" i="1"/>
  <c r="S1215" i="1"/>
  <c r="R1216" i="1"/>
  <c r="S1216" i="1"/>
  <c r="R1217" i="1"/>
  <c r="S1217" i="1"/>
  <c r="R1218" i="1"/>
  <c r="S1218" i="1"/>
  <c r="R1219" i="1"/>
  <c r="S1219" i="1"/>
  <c r="R1220" i="1"/>
  <c r="S1220" i="1"/>
  <c r="R1221" i="1"/>
  <c r="S1221" i="1"/>
  <c r="R1222" i="1"/>
  <c r="S1222" i="1"/>
  <c r="R1223" i="1"/>
  <c r="S1223" i="1"/>
  <c r="R1224" i="1"/>
  <c r="S1224" i="1"/>
  <c r="R1225" i="1"/>
  <c r="S1225" i="1"/>
  <c r="R1226" i="1"/>
  <c r="S1226" i="1"/>
  <c r="R1227" i="1"/>
  <c r="S1227" i="1"/>
  <c r="R1228" i="1"/>
  <c r="S1228" i="1"/>
  <c r="R1229" i="1"/>
  <c r="S1229" i="1"/>
  <c r="R1230" i="1"/>
  <c r="S1230" i="1"/>
  <c r="R1231" i="1"/>
  <c r="S1231" i="1"/>
  <c r="R1232" i="1"/>
  <c r="S1232" i="1"/>
  <c r="R1233" i="1"/>
  <c r="S1233" i="1"/>
  <c r="R1234" i="1"/>
  <c r="S1234" i="1"/>
  <c r="R1235" i="1"/>
  <c r="S1235" i="1"/>
  <c r="R1236" i="1"/>
  <c r="S1236" i="1"/>
  <c r="R1237" i="1"/>
  <c r="S1237" i="1"/>
  <c r="R1238" i="1"/>
  <c r="S1238" i="1"/>
  <c r="R1239" i="1"/>
  <c r="S1239" i="1"/>
  <c r="R1240" i="1"/>
  <c r="S1240" i="1"/>
  <c r="R1241" i="1"/>
  <c r="S1241" i="1"/>
  <c r="R1242" i="1"/>
  <c r="S1242" i="1"/>
  <c r="R1243" i="1"/>
  <c r="S1243" i="1"/>
  <c r="R1244" i="1"/>
  <c r="S1244" i="1"/>
  <c r="R1245" i="1"/>
  <c r="S1245" i="1"/>
  <c r="R1246" i="1"/>
  <c r="S1246" i="1"/>
  <c r="R1247" i="1"/>
  <c r="S1247" i="1"/>
  <c r="R1248" i="1"/>
  <c r="S1248" i="1"/>
  <c r="R1249" i="1"/>
  <c r="S1249" i="1"/>
  <c r="R1250" i="1"/>
  <c r="S1250" i="1"/>
  <c r="R1251" i="1"/>
  <c r="S1251" i="1"/>
  <c r="R1252" i="1"/>
  <c r="S1252" i="1"/>
  <c r="R1253" i="1"/>
  <c r="S1253" i="1"/>
  <c r="R1254" i="1"/>
  <c r="S1254" i="1"/>
  <c r="R1255" i="1"/>
  <c r="S1255" i="1"/>
  <c r="R1256" i="1"/>
  <c r="S1256" i="1"/>
  <c r="R1257" i="1"/>
  <c r="S1257" i="1"/>
  <c r="R1258" i="1"/>
  <c r="S1258" i="1"/>
  <c r="R1259" i="1"/>
  <c r="S1259" i="1"/>
  <c r="R1260" i="1"/>
  <c r="S1260" i="1"/>
  <c r="R1261" i="1"/>
  <c r="S1261" i="1"/>
  <c r="R1262" i="1"/>
  <c r="S1262" i="1"/>
  <c r="R1263" i="1"/>
  <c r="S1263" i="1"/>
  <c r="R1264" i="1"/>
  <c r="S1264" i="1"/>
  <c r="R1265" i="1"/>
  <c r="S1265" i="1"/>
  <c r="R1266" i="1"/>
  <c r="S1266" i="1"/>
  <c r="R1267" i="1"/>
  <c r="S1267" i="1"/>
  <c r="R1268" i="1"/>
  <c r="S1268" i="1"/>
  <c r="R1269" i="1"/>
  <c r="S1269" i="1"/>
  <c r="R1271" i="1"/>
  <c r="S1271" i="1"/>
  <c r="R1272" i="1"/>
  <c r="S1272" i="1"/>
  <c r="R1273" i="1"/>
  <c r="S1273" i="1"/>
  <c r="R1275" i="1"/>
  <c r="S1275" i="1"/>
  <c r="R1276" i="1"/>
  <c r="S1276" i="1"/>
  <c r="R1277" i="1"/>
  <c r="S1277" i="1"/>
  <c r="R1278" i="1"/>
  <c r="S1278" i="1"/>
  <c r="R1280" i="1"/>
  <c r="S1280" i="1"/>
  <c r="R1281" i="1"/>
  <c r="S1281" i="1"/>
  <c r="R1282" i="1"/>
  <c r="S1282" i="1"/>
  <c r="R1283" i="1"/>
  <c r="S1283" i="1"/>
  <c r="R1284" i="1"/>
  <c r="S1284" i="1"/>
  <c r="R1285" i="1"/>
  <c r="S1285" i="1"/>
  <c r="R1286" i="1"/>
  <c r="S1286" i="1"/>
  <c r="R1287" i="1"/>
  <c r="S1287" i="1"/>
  <c r="R1288" i="1"/>
  <c r="S1288" i="1"/>
  <c r="R1289" i="1"/>
  <c r="S1289" i="1"/>
  <c r="R1291" i="1"/>
  <c r="S1291" i="1"/>
  <c r="R1292" i="1"/>
  <c r="S1292" i="1"/>
  <c r="R1293" i="1"/>
  <c r="S1293" i="1"/>
  <c r="R1294" i="1"/>
  <c r="S1294" i="1"/>
  <c r="R1295" i="1"/>
  <c r="S1295" i="1"/>
  <c r="R1296" i="1"/>
  <c r="S1296" i="1"/>
  <c r="R1297" i="1"/>
  <c r="S1297" i="1"/>
  <c r="R1298" i="1"/>
  <c r="S1298" i="1"/>
  <c r="R1299" i="1"/>
  <c r="S1299" i="1"/>
  <c r="R1300" i="1"/>
  <c r="S1300" i="1"/>
  <c r="R1301" i="1"/>
  <c r="S1301" i="1"/>
  <c r="R1302" i="1"/>
  <c r="S1302" i="1"/>
  <c r="R1303" i="1"/>
  <c r="S1303" i="1"/>
  <c r="R1304" i="1"/>
  <c r="S1304" i="1"/>
  <c r="R1305" i="1"/>
  <c r="S1305" i="1"/>
  <c r="R1306" i="1"/>
  <c r="S1306" i="1"/>
  <c r="R1307" i="1"/>
  <c r="S1307" i="1"/>
  <c r="R1308" i="1"/>
  <c r="S1308" i="1"/>
  <c r="R1309" i="1"/>
  <c r="S1309" i="1"/>
  <c r="R1310" i="1"/>
  <c r="S1310" i="1"/>
  <c r="R1311" i="1"/>
  <c r="S1311" i="1"/>
  <c r="R1312" i="1"/>
  <c r="S1312" i="1"/>
  <c r="R1313" i="1"/>
  <c r="S1313" i="1"/>
  <c r="R1314" i="1"/>
  <c r="S1314" i="1"/>
  <c r="R1315" i="1"/>
  <c r="S1315" i="1"/>
  <c r="R1316" i="1"/>
  <c r="S1316" i="1"/>
  <c r="R1317" i="1"/>
  <c r="S1317" i="1"/>
  <c r="R1318" i="1"/>
  <c r="S1318" i="1"/>
  <c r="R1319" i="1"/>
  <c r="S1319" i="1"/>
  <c r="R1320" i="1"/>
  <c r="S1320" i="1"/>
  <c r="R1321" i="1"/>
  <c r="S1321" i="1"/>
  <c r="R1322" i="1"/>
  <c r="S1322" i="1"/>
  <c r="R1323" i="1"/>
  <c r="S1323" i="1"/>
  <c r="R1324" i="1"/>
  <c r="S1324" i="1"/>
  <c r="R1326" i="1"/>
  <c r="S1326" i="1"/>
  <c r="R1327" i="1"/>
  <c r="S1327" i="1"/>
  <c r="R1328" i="1"/>
  <c r="S1328" i="1"/>
  <c r="R1329" i="1"/>
  <c r="S1329" i="1"/>
  <c r="R1330" i="1"/>
  <c r="S1330" i="1"/>
  <c r="R1331" i="1"/>
  <c r="S1331" i="1"/>
  <c r="R1332" i="1"/>
  <c r="S1332" i="1"/>
  <c r="R1333" i="1"/>
  <c r="S1333" i="1"/>
  <c r="R1334" i="1"/>
  <c r="S1334" i="1"/>
  <c r="R1335" i="1"/>
  <c r="S1335" i="1"/>
  <c r="R1337" i="1"/>
  <c r="S1337" i="1"/>
  <c r="R1338" i="1"/>
  <c r="S1338" i="1"/>
  <c r="R1339" i="1"/>
  <c r="S1339" i="1"/>
  <c r="R1340" i="1"/>
  <c r="S1340" i="1"/>
  <c r="R1341" i="1"/>
  <c r="S1341" i="1"/>
  <c r="R1342" i="1"/>
  <c r="S1342" i="1"/>
  <c r="R1343" i="1"/>
  <c r="S1343" i="1"/>
  <c r="R1344" i="1"/>
  <c r="S1344" i="1"/>
  <c r="R1345" i="1"/>
  <c r="S1345" i="1"/>
  <c r="R1346" i="1"/>
  <c r="S1346" i="1"/>
  <c r="R1347" i="1"/>
  <c r="S1347" i="1"/>
  <c r="R1348" i="1"/>
  <c r="S1348" i="1"/>
  <c r="R1349" i="1"/>
  <c r="S1349" i="1"/>
  <c r="R1350" i="1"/>
  <c r="S1350" i="1"/>
  <c r="R1351" i="1"/>
  <c r="S1351" i="1"/>
  <c r="R1352" i="1"/>
  <c r="S1352" i="1"/>
  <c r="R1353" i="1"/>
  <c r="S1353" i="1"/>
  <c r="R1354" i="1"/>
  <c r="S1354" i="1"/>
  <c r="R1356" i="1"/>
  <c r="S1356" i="1"/>
  <c r="R1357" i="1"/>
  <c r="S1357" i="1"/>
  <c r="R1358" i="1"/>
  <c r="S1358" i="1"/>
  <c r="R1360" i="1"/>
  <c r="S1360" i="1"/>
  <c r="R1361" i="1"/>
  <c r="S1361" i="1"/>
  <c r="R1362" i="1"/>
  <c r="S1362" i="1"/>
  <c r="R1363" i="1"/>
  <c r="S1363" i="1"/>
  <c r="R1364" i="1"/>
  <c r="S1364" i="1"/>
  <c r="R1365" i="1"/>
  <c r="S1365" i="1"/>
  <c r="R1366" i="1"/>
  <c r="S1366" i="1"/>
  <c r="R1367" i="1"/>
  <c r="S1367" i="1"/>
  <c r="R1368" i="1"/>
  <c r="S1368" i="1"/>
  <c r="R1369" i="1"/>
  <c r="S1369" i="1"/>
  <c r="R1370" i="1"/>
  <c r="S1370" i="1"/>
  <c r="R1371" i="1"/>
  <c r="S1371" i="1"/>
  <c r="R1372" i="1"/>
  <c r="S1372" i="1"/>
  <c r="R1373" i="1"/>
  <c r="S1373" i="1"/>
  <c r="R1374" i="1"/>
  <c r="S1374" i="1"/>
  <c r="R1375" i="1"/>
  <c r="S1375" i="1"/>
  <c r="R1376" i="1"/>
  <c r="S1376" i="1"/>
  <c r="R1377" i="1"/>
  <c r="S1377" i="1"/>
  <c r="R1378" i="1"/>
  <c r="S1378" i="1"/>
  <c r="R1379" i="1"/>
  <c r="S1379" i="1"/>
  <c r="R1380" i="1"/>
  <c r="S1380" i="1"/>
  <c r="R1381" i="1"/>
  <c r="S1381" i="1"/>
  <c r="R1382" i="1"/>
  <c r="S1382" i="1"/>
  <c r="R1383" i="1"/>
  <c r="S1383" i="1"/>
  <c r="R1384" i="1"/>
  <c r="S1384" i="1"/>
  <c r="R1385" i="1"/>
  <c r="S1385" i="1"/>
  <c r="R1386" i="1"/>
  <c r="S1386" i="1"/>
  <c r="R1387" i="1"/>
  <c r="S1387" i="1"/>
  <c r="R1388" i="1"/>
  <c r="S1388" i="1"/>
  <c r="R1389" i="1"/>
  <c r="S1389" i="1"/>
  <c r="R1390" i="1"/>
  <c r="S1390" i="1"/>
  <c r="R1391" i="1"/>
  <c r="S1391" i="1"/>
  <c r="R1392" i="1"/>
  <c r="S1392" i="1"/>
  <c r="R1393" i="1"/>
  <c r="S1393" i="1"/>
  <c r="R1394" i="1"/>
  <c r="S1394" i="1"/>
  <c r="R1396" i="1"/>
  <c r="S1396" i="1"/>
  <c r="R1397" i="1"/>
  <c r="S1397" i="1"/>
  <c r="R1398" i="1"/>
  <c r="S1398" i="1"/>
  <c r="R1399" i="1"/>
  <c r="S1399" i="1"/>
  <c r="R1400" i="1"/>
  <c r="S1400" i="1"/>
  <c r="R1401" i="1"/>
  <c r="S1401" i="1"/>
  <c r="R1402" i="1"/>
  <c r="S1402" i="1"/>
  <c r="R1403" i="1"/>
  <c r="S1403" i="1"/>
  <c r="R1404" i="1"/>
  <c r="S1404" i="1"/>
  <c r="R1405" i="1"/>
  <c r="S1405" i="1"/>
  <c r="R1406" i="1"/>
  <c r="S1406" i="1"/>
  <c r="R1407" i="1"/>
  <c r="S1407" i="1"/>
  <c r="R1408" i="1"/>
  <c r="S1408" i="1"/>
  <c r="R1409" i="1"/>
  <c r="S1409" i="1"/>
  <c r="R1410" i="1"/>
  <c r="S1410" i="1"/>
  <c r="R1411" i="1"/>
  <c r="S1411" i="1"/>
  <c r="R1412" i="1"/>
  <c r="S1412" i="1"/>
  <c r="R1413" i="1"/>
  <c r="S1413" i="1"/>
  <c r="R1414" i="1"/>
  <c r="S1414" i="1"/>
  <c r="R1415" i="1"/>
  <c r="S1415" i="1"/>
  <c r="R1416" i="1"/>
  <c r="S1416" i="1"/>
  <c r="R1417" i="1"/>
  <c r="S1417" i="1"/>
  <c r="R1418" i="1"/>
  <c r="S1418" i="1"/>
  <c r="R1419" i="1"/>
  <c r="S1419" i="1"/>
  <c r="R1420" i="1"/>
  <c r="S1420" i="1"/>
  <c r="R1421" i="1"/>
  <c r="S1421" i="1"/>
  <c r="R1422" i="1"/>
  <c r="S1422" i="1"/>
  <c r="R1423" i="1"/>
  <c r="S1423" i="1"/>
  <c r="R1424" i="1"/>
  <c r="S1424" i="1"/>
  <c r="R1425" i="1"/>
  <c r="S1425" i="1"/>
  <c r="R1426" i="1"/>
  <c r="S1426" i="1"/>
  <c r="R1427" i="1"/>
  <c r="S1427" i="1"/>
  <c r="R1428" i="1"/>
  <c r="S1428" i="1"/>
  <c r="R1429" i="1"/>
  <c r="S1429" i="1"/>
  <c r="R1430" i="1"/>
  <c r="S1430" i="1"/>
  <c r="R1431" i="1"/>
  <c r="S1431" i="1"/>
  <c r="R1432" i="1"/>
  <c r="S1432" i="1"/>
  <c r="R1433" i="1"/>
  <c r="S1433" i="1"/>
  <c r="R1434" i="1"/>
  <c r="S1434" i="1"/>
  <c r="R1435" i="1"/>
  <c r="S1435" i="1"/>
  <c r="R1436" i="1"/>
  <c r="S1436" i="1"/>
  <c r="R1437" i="1"/>
  <c r="S1437" i="1"/>
  <c r="R1438" i="1"/>
  <c r="S1438" i="1"/>
  <c r="R1439" i="1"/>
  <c r="S1439" i="1"/>
  <c r="R1440" i="1"/>
  <c r="S1440" i="1"/>
  <c r="R1441" i="1"/>
  <c r="S1441" i="1"/>
  <c r="R1442" i="1"/>
  <c r="S1442" i="1"/>
  <c r="R1443" i="1"/>
  <c r="S1443" i="1"/>
  <c r="R1444" i="1"/>
  <c r="S1444" i="1"/>
  <c r="R1445" i="1"/>
  <c r="S1445" i="1"/>
  <c r="R1446" i="1"/>
  <c r="S1446" i="1"/>
  <c r="R1447" i="1"/>
  <c r="S1447" i="1"/>
  <c r="R1448" i="1"/>
  <c r="S1448" i="1"/>
  <c r="R1449" i="1"/>
  <c r="S1449" i="1"/>
  <c r="R1450" i="1"/>
  <c r="S1450" i="1"/>
  <c r="R1451" i="1"/>
  <c r="S1451" i="1"/>
  <c r="R1453" i="1"/>
  <c r="S1453" i="1"/>
  <c r="R1454" i="1"/>
  <c r="S1454" i="1"/>
  <c r="R1455" i="1"/>
  <c r="S1455" i="1"/>
  <c r="R1456" i="1"/>
  <c r="S1456" i="1"/>
  <c r="R1457" i="1"/>
  <c r="S1457" i="1"/>
  <c r="R1458" i="1"/>
  <c r="S1458" i="1"/>
  <c r="R1459" i="1"/>
  <c r="S1459" i="1"/>
  <c r="R1460" i="1"/>
  <c r="S1460" i="1"/>
  <c r="R1461" i="1"/>
  <c r="S1461" i="1"/>
  <c r="R1462" i="1"/>
  <c r="S1462" i="1"/>
  <c r="R1463" i="1"/>
  <c r="S1463" i="1"/>
  <c r="R1464" i="1"/>
  <c r="S1464" i="1"/>
  <c r="R1465" i="1"/>
  <c r="S1465" i="1"/>
  <c r="R1466" i="1"/>
  <c r="S1466" i="1"/>
  <c r="R1467" i="1"/>
  <c r="S1467" i="1"/>
  <c r="R1468" i="1"/>
  <c r="S1468" i="1"/>
  <c r="R1469" i="1"/>
  <c r="S1469" i="1"/>
  <c r="R1470" i="1"/>
  <c r="S1470" i="1"/>
  <c r="R1471" i="1"/>
  <c r="S1471" i="1"/>
  <c r="R1472" i="1"/>
  <c r="S1472" i="1"/>
  <c r="R1473" i="1"/>
  <c r="S1473" i="1"/>
  <c r="R1474" i="1"/>
  <c r="S1474" i="1"/>
  <c r="R1475" i="1"/>
  <c r="S1475" i="1"/>
  <c r="R1476" i="1"/>
  <c r="S1476" i="1"/>
  <c r="R1477" i="1"/>
  <c r="S1477" i="1"/>
  <c r="R1478" i="1"/>
  <c r="S1478" i="1"/>
  <c r="R1479" i="1"/>
  <c r="S1479" i="1"/>
  <c r="R1480" i="1"/>
  <c r="S1480" i="1"/>
  <c r="R1481" i="1"/>
  <c r="S1481" i="1"/>
  <c r="R1482" i="1"/>
  <c r="S1482" i="1"/>
  <c r="R1483" i="1"/>
  <c r="S1483" i="1"/>
  <c r="R1484" i="1"/>
  <c r="S1484" i="1"/>
  <c r="R1485" i="1"/>
  <c r="S1485" i="1"/>
  <c r="R1486" i="1"/>
  <c r="S1486" i="1"/>
  <c r="R1487" i="1"/>
  <c r="S1487" i="1"/>
  <c r="R1489" i="1"/>
  <c r="S1489" i="1"/>
  <c r="R1490" i="1"/>
  <c r="S1490" i="1"/>
  <c r="R1491" i="1"/>
  <c r="S1491" i="1"/>
  <c r="R1492" i="1"/>
  <c r="S1492" i="1"/>
  <c r="R1493" i="1"/>
  <c r="S1493" i="1"/>
  <c r="R1494" i="1"/>
  <c r="S1494" i="1"/>
  <c r="R1495" i="1"/>
  <c r="S1495" i="1"/>
  <c r="R1496" i="1"/>
  <c r="S1496" i="1"/>
  <c r="R1497" i="1"/>
  <c r="S1497" i="1"/>
  <c r="R1498" i="1"/>
  <c r="S1498" i="1"/>
  <c r="R1499" i="1"/>
  <c r="S1499" i="1"/>
  <c r="R1500" i="1"/>
  <c r="S1500" i="1"/>
  <c r="R1501" i="1"/>
  <c r="S1501" i="1"/>
  <c r="R1502" i="1"/>
  <c r="S1502" i="1"/>
  <c r="R1503" i="1"/>
  <c r="S1503" i="1"/>
  <c r="R1504" i="1"/>
  <c r="S1504" i="1"/>
  <c r="R1505" i="1"/>
  <c r="S1505" i="1"/>
  <c r="R1506" i="1"/>
  <c r="S1506" i="1"/>
  <c r="R1507" i="1"/>
  <c r="S1507" i="1"/>
  <c r="R1508" i="1"/>
  <c r="S1508" i="1"/>
  <c r="R1509" i="1"/>
  <c r="S1509" i="1"/>
  <c r="R1510" i="1"/>
  <c r="S1510" i="1"/>
  <c r="R1511" i="1"/>
  <c r="S1511" i="1"/>
  <c r="R1512" i="1"/>
  <c r="S1512" i="1"/>
  <c r="R1513" i="1"/>
  <c r="S1513" i="1"/>
  <c r="R1514" i="1"/>
  <c r="S1514" i="1"/>
  <c r="R1515" i="1"/>
  <c r="S1515" i="1"/>
  <c r="R1516" i="1"/>
  <c r="S1516" i="1"/>
  <c r="R1517" i="1"/>
  <c r="S1517" i="1"/>
  <c r="R1518" i="1"/>
  <c r="S1518" i="1"/>
  <c r="R1519" i="1"/>
  <c r="S1519" i="1"/>
  <c r="R1520" i="1"/>
  <c r="S1520" i="1"/>
  <c r="R1521" i="1"/>
  <c r="S1521" i="1"/>
  <c r="R1522" i="1"/>
  <c r="S1522" i="1"/>
  <c r="R1523" i="1"/>
  <c r="S1523" i="1"/>
  <c r="R1524" i="1"/>
  <c r="S1524" i="1"/>
  <c r="R1525" i="1"/>
  <c r="S1525" i="1"/>
  <c r="R1526" i="1"/>
  <c r="S1526" i="1"/>
  <c r="R1527" i="1"/>
  <c r="S1527" i="1"/>
  <c r="R1528" i="1"/>
  <c r="S1528" i="1"/>
  <c r="R1529" i="1"/>
  <c r="S1529" i="1"/>
  <c r="R1530" i="1"/>
  <c r="S1530" i="1"/>
  <c r="R1531" i="1"/>
  <c r="S1531" i="1"/>
  <c r="R1532" i="1"/>
  <c r="S1532" i="1"/>
  <c r="R1533" i="1"/>
  <c r="S1533" i="1"/>
  <c r="R1534" i="1"/>
  <c r="S1534" i="1"/>
  <c r="R1535" i="1"/>
  <c r="S1535" i="1"/>
  <c r="R1536" i="1"/>
  <c r="S1536" i="1"/>
  <c r="R1537" i="1"/>
  <c r="S1537" i="1"/>
  <c r="R1538" i="1"/>
  <c r="S1538" i="1"/>
  <c r="R1539" i="1"/>
  <c r="S1539" i="1"/>
  <c r="R1540" i="1"/>
  <c r="S1540" i="1"/>
  <c r="R1541" i="1"/>
  <c r="S1541" i="1"/>
  <c r="R1542" i="1"/>
  <c r="S1542" i="1"/>
  <c r="R1543" i="1"/>
  <c r="S1543" i="1"/>
  <c r="R1544" i="1"/>
  <c r="S1544" i="1"/>
  <c r="R1545" i="1"/>
  <c r="S1545" i="1"/>
  <c r="R1546" i="1"/>
  <c r="S1546" i="1"/>
  <c r="R1547" i="1"/>
  <c r="S1547" i="1"/>
  <c r="R1548" i="1"/>
  <c r="S1548" i="1"/>
  <c r="R1549" i="1"/>
  <c r="S1549" i="1"/>
  <c r="R1550" i="1"/>
  <c r="S1550" i="1"/>
  <c r="R1551" i="1"/>
  <c r="S1551" i="1"/>
  <c r="R1552" i="1"/>
  <c r="S1552" i="1"/>
  <c r="R1553" i="1"/>
  <c r="S1553" i="1"/>
  <c r="R1554" i="1"/>
  <c r="S1554" i="1"/>
  <c r="R1555" i="1"/>
  <c r="S1555" i="1"/>
  <c r="R1556" i="1"/>
  <c r="S1556" i="1"/>
  <c r="R1557" i="1"/>
  <c r="S1557" i="1"/>
  <c r="R1558" i="1"/>
  <c r="S1558" i="1"/>
  <c r="R1559" i="1"/>
  <c r="S1559" i="1"/>
  <c r="R1560" i="1"/>
  <c r="S1560" i="1"/>
  <c r="R1561" i="1"/>
  <c r="S1561" i="1"/>
  <c r="R1562" i="1"/>
  <c r="S1562" i="1"/>
  <c r="R1563" i="1"/>
  <c r="S1563" i="1"/>
  <c r="R1564" i="1"/>
  <c r="S1564" i="1"/>
  <c r="R1565" i="1"/>
  <c r="S1565" i="1"/>
  <c r="R1566" i="1"/>
  <c r="S1566" i="1"/>
  <c r="R1567" i="1"/>
  <c r="S1567" i="1"/>
  <c r="R1568" i="1"/>
  <c r="S1568" i="1"/>
  <c r="R1569" i="1"/>
  <c r="S1569" i="1"/>
  <c r="R1570" i="1"/>
  <c r="S1570" i="1"/>
  <c r="R1571" i="1"/>
  <c r="S1571" i="1"/>
  <c r="R1572" i="1"/>
  <c r="S1572" i="1"/>
  <c r="R1573" i="1"/>
  <c r="S1573" i="1"/>
  <c r="R1574" i="1"/>
  <c r="S1574" i="1"/>
  <c r="R1575" i="1"/>
  <c r="S1575" i="1"/>
  <c r="R1576" i="1"/>
  <c r="S1576" i="1"/>
  <c r="R1577" i="1"/>
  <c r="S1577" i="1"/>
  <c r="R1578" i="1"/>
  <c r="S1578" i="1"/>
  <c r="R1579" i="1"/>
  <c r="S1579" i="1"/>
  <c r="R1580" i="1"/>
  <c r="S1580" i="1"/>
  <c r="R1581" i="1"/>
  <c r="S1581" i="1"/>
  <c r="R1582" i="1"/>
  <c r="S1582" i="1"/>
  <c r="R1583" i="1"/>
  <c r="S1583" i="1"/>
  <c r="R1584" i="1"/>
  <c r="S1584" i="1"/>
  <c r="R1585" i="1"/>
  <c r="S1585" i="1"/>
  <c r="R1586" i="1"/>
  <c r="S1586" i="1"/>
  <c r="R1587" i="1"/>
  <c r="S1587" i="1"/>
  <c r="R1588" i="1"/>
  <c r="S1588" i="1"/>
  <c r="R1589" i="1"/>
  <c r="S1589" i="1"/>
  <c r="R1590" i="1"/>
  <c r="S1590" i="1"/>
  <c r="R1591" i="1"/>
  <c r="S1591" i="1"/>
  <c r="R1592" i="1"/>
  <c r="S1592" i="1"/>
  <c r="R1593" i="1"/>
  <c r="S1593" i="1"/>
  <c r="R1594" i="1"/>
  <c r="S1594" i="1"/>
  <c r="R1595" i="1"/>
  <c r="S1595" i="1"/>
  <c r="R1596" i="1"/>
  <c r="S1596" i="1"/>
  <c r="R1597" i="1"/>
  <c r="S1597" i="1"/>
  <c r="R1598" i="1"/>
  <c r="S1598" i="1"/>
  <c r="R1599" i="1"/>
  <c r="S1599" i="1"/>
  <c r="R1600" i="1"/>
  <c r="S1600" i="1"/>
  <c r="R1601" i="1"/>
  <c r="S1601" i="1"/>
  <c r="R1602" i="1"/>
  <c r="S1602" i="1"/>
  <c r="R1603" i="1"/>
  <c r="S1603" i="1"/>
  <c r="R1605" i="1"/>
  <c r="S1605" i="1"/>
  <c r="R1606" i="1"/>
  <c r="S1606" i="1"/>
  <c r="R1607" i="1"/>
  <c r="S1607" i="1"/>
  <c r="R1608" i="1"/>
  <c r="S1608" i="1"/>
  <c r="R1609" i="1"/>
  <c r="S1609" i="1"/>
  <c r="R1610" i="1"/>
  <c r="S1610" i="1"/>
  <c r="R1611" i="1"/>
  <c r="S1611" i="1"/>
  <c r="R1612" i="1"/>
  <c r="S1612" i="1"/>
  <c r="R1613" i="1"/>
  <c r="S1613" i="1"/>
  <c r="R1614" i="1"/>
  <c r="S1614" i="1"/>
  <c r="R1615" i="1"/>
  <c r="S1615" i="1"/>
  <c r="R1616" i="1"/>
  <c r="S1616" i="1"/>
  <c r="R1617" i="1"/>
  <c r="S1617" i="1"/>
  <c r="R1618" i="1"/>
  <c r="S1618" i="1"/>
  <c r="R1619" i="1"/>
  <c r="S1619" i="1"/>
  <c r="R1620" i="1"/>
  <c r="S1620" i="1"/>
  <c r="R1621" i="1"/>
  <c r="S1621" i="1"/>
  <c r="R1622" i="1"/>
  <c r="S1622" i="1"/>
  <c r="R1623" i="1"/>
  <c r="S1623" i="1"/>
  <c r="R1624" i="1"/>
  <c r="S1624" i="1"/>
  <c r="R1625" i="1"/>
  <c r="S1625" i="1"/>
  <c r="R1626" i="1"/>
  <c r="S1626" i="1"/>
  <c r="R1627" i="1"/>
  <c r="S1627" i="1"/>
  <c r="R1628" i="1"/>
  <c r="S1628" i="1"/>
  <c r="R1629" i="1"/>
  <c r="S1629" i="1"/>
  <c r="R1630" i="1"/>
  <c r="S1630" i="1"/>
  <c r="R1631" i="1"/>
  <c r="S1631" i="1"/>
  <c r="R1632" i="1"/>
  <c r="S1632" i="1"/>
  <c r="R1633" i="1"/>
  <c r="S1633" i="1"/>
  <c r="R1634" i="1"/>
  <c r="S1634" i="1"/>
  <c r="R1635" i="1"/>
  <c r="S1635" i="1"/>
  <c r="R1636" i="1"/>
  <c r="S1636" i="1"/>
  <c r="R1637" i="1"/>
  <c r="S1637" i="1"/>
  <c r="R1638" i="1"/>
  <c r="S1638" i="1"/>
  <c r="R1639" i="1"/>
  <c r="S1639" i="1"/>
  <c r="R1640" i="1"/>
  <c r="S1640" i="1"/>
  <c r="R1641" i="1"/>
  <c r="S1641" i="1"/>
  <c r="R1642" i="1"/>
  <c r="S1642" i="1"/>
  <c r="R1643" i="1"/>
  <c r="S1643" i="1"/>
  <c r="R1644" i="1"/>
  <c r="S1644" i="1"/>
  <c r="R1645" i="1"/>
  <c r="S1645" i="1"/>
  <c r="R1646" i="1"/>
  <c r="S1646" i="1"/>
  <c r="R1647" i="1"/>
  <c r="S1647" i="1"/>
  <c r="R1648" i="1"/>
  <c r="S1648" i="1"/>
  <c r="R1649" i="1"/>
  <c r="S1649" i="1"/>
  <c r="R1650" i="1"/>
  <c r="S1650" i="1"/>
  <c r="R1651" i="1"/>
  <c r="S1651" i="1"/>
  <c r="R1652" i="1"/>
  <c r="S1652" i="1"/>
  <c r="R1653" i="1"/>
  <c r="S1653" i="1"/>
  <c r="R1654" i="1"/>
  <c r="S1654" i="1"/>
  <c r="R1655" i="1"/>
  <c r="S1655" i="1"/>
  <c r="R1656" i="1"/>
  <c r="S1656" i="1"/>
  <c r="R1657" i="1"/>
  <c r="S1657" i="1"/>
  <c r="R1658" i="1"/>
  <c r="S1658" i="1"/>
  <c r="R1659" i="1"/>
  <c r="S1659" i="1"/>
  <c r="R1660" i="1"/>
  <c r="S1660" i="1"/>
  <c r="R1661" i="1"/>
  <c r="S1661" i="1"/>
  <c r="R1662" i="1"/>
  <c r="S1662" i="1"/>
  <c r="R1663" i="1"/>
  <c r="S1663" i="1"/>
  <c r="R1664" i="1"/>
  <c r="S1664" i="1"/>
  <c r="R1665" i="1"/>
  <c r="S1665" i="1"/>
  <c r="R1666" i="1"/>
  <c r="S1666" i="1"/>
  <c r="R1667" i="1"/>
  <c r="S1667" i="1"/>
  <c r="R1668" i="1"/>
  <c r="S1668" i="1"/>
  <c r="R1669" i="1"/>
  <c r="S1669" i="1"/>
  <c r="R1670" i="1"/>
  <c r="S1670" i="1"/>
  <c r="R1671" i="1"/>
  <c r="S1671" i="1"/>
  <c r="R1672" i="1"/>
  <c r="S1672" i="1"/>
  <c r="R1673" i="1"/>
  <c r="S1673" i="1"/>
  <c r="R1674" i="1"/>
  <c r="S1674" i="1"/>
  <c r="R1675" i="1"/>
  <c r="S1675" i="1"/>
  <c r="R1676" i="1"/>
  <c r="S1676" i="1"/>
  <c r="R1677" i="1"/>
  <c r="S1677" i="1"/>
  <c r="R1678" i="1"/>
  <c r="S1678" i="1"/>
  <c r="R1679" i="1"/>
  <c r="S1679" i="1"/>
  <c r="R1681" i="1"/>
  <c r="S1681" i="1"/>
  <c r="R1682" i="1"/>
  <c r="S1682" i="1"/>
  <c r="R1683" i="1"/>
  <c r="S1683" i="1"/>
  <c r="R1684" i="1"/>
  <c r="S1684" i="1"/>
  <c r="R1687" i="1"/>
  <c r="S1687" i="1"/>
  <c r="R1688" i="1"/>
  <c r="S1688" i="1"/>
  <c r="R1689" i="1"/>
  <c r="S1689" i="1"/>
  <c r="R1690" i="1"/>
  <c r="S1690" i="1"/>
  <c r="R1691" i="1"/>
  <c r="S1691" i="1"/>
  <c r="R1692" i="1"/>
  <c r="S1692" i="1"/>
  <c r="R1693" i="1"/>
  <c r="S1693" i="1"/>
  <c r="R1694" i="1"/>
  <c r="S1694" i="1"/>
  <c r="R1695" i="1"/>
  <c r="S1695" i="1"/>
  <c r="R1696" i="1"/>
  <c r="S1696" i="1"/>
  <c r="R1697" i="1"/>
  <c r="S1697" i="1"/>
  <c r="R1698" i="1"/>
  <c r="S1698" i="1"/>
  <c r="R1699" i="1"/>
  <c r="S1699" i="1"/>
  <c r="R1700" i="1"/>
  <c r="S1700" i="1"/>
  <c r="R1701" i="1"/>
  <c r="S1701" i="1"/>
  <c r="R1702" i="1"/>
  <c r="S1702" i="1"/>
  <c r="R1703" i="1"/>
  <c r="S1703" i="1"/>
  <c r="R1704" i="1"/>
  <c r="S1704" i="1"/>
  <c r="R1705" i="1"/>
  <c r="S1705" i="1"/>
  <c r="R1706" i="1"/>
  <c r="S1706" i="1"/>
  <c r="R1707" i="1"/>
  <c r="S1707" i="1"/>
  <c r="R1708" i="1"/>
  <c r="S1708" i="1"/>
  <c r="R1709" i="1"/>
  <c r="S1709" i="1"/>
  <c r="R1710" i="1"/>
  <c r="S1710" i="1"/>
  <c r="R1711" i="1"/>
  <c r="S1711" i="1"/>
  <c r="R1712" i="1"/>
  <c r="S1712" i="1"/>
  <c r="R1713" i="1"/>
  <c r="S1713" i="1"/>
  <c r="R1714" i="1"/>
  <c r="S1714" i="1"/>
  <c r="R1716" i="1"/>
  <c r="S1716" i="1"/>
  <c r="R1717" i="1"/>
  <c r="S1717" i="1"/>
  <c r="R1718" i="1"/>
  <c r="S1718" i="1"/>
  <c r="R1719" i="1"/>
  <c r="S1719" i="1"/>
  <c r="R1720" i="1"/>
  <c r="S1720" i="1"/>
  <c r="R1721" i="1"/>
  <c r="S1721" i="1"/>
  <c r="R1722" i="1"/>
  <c r="S1722" i="1"/>
  <c r="R1723" i="1"/>
  <c r="S1723" i="1"/>
  <c r="R1724" i="1"/>
  <c r="S1724" i="1"/>
  <c r="R1725" i="1"/>
  <c r="S1725" i="1"/>
  <c r="R1726" i="1"/>
  <c r="S1726" i="1"/>
  <c r="R1727" i="1"/>
  <c r="S1727" i="1"/>
  <c r="R1728" i="1"/>
  <c r="S1728" i="1"/>
  <c r="R1729" i="1"/>
  <c r="S1729" i="1"/>
  <c r="R1730" i="1"/>
  <c r="S1730" i="1"/>
  <c r="R1731" i="1"/>
  <c r="S1731" i="1"/>
  <c r="R1732" i="1"/>
  <c r="S1732" i="1"/>
  <c r="R1733" i="1"/>
  <c r="S1733" i="1"/>
  <c r="R1734" i="1"/>
  <c r="S1734" i="1"/>
  <c r="R1735" i="1"/>
  <c r="S1735" i="1"/>
  <c r="R1736" i="1"/>
  <c r="S1736" i="1"/>
  <c r="R1737" i="1"/>
  <c r="S1737" i="1"/>
  <c r="R1738" i="1"/>
  <c r="S1738" i="1"/>
  <c r="R1740" i="1"/>
  <c r="S1740" i="1"/>
  <c r="R1741" i="1"/>
  <c r="S1741" i="1"/>
  <c r="R1742" i="1"/>
  <c r="S1742" i="1"/>
  <c r="R1743" i="1"/>
  <c r="S1743" i="1"/>
  <c r="R1744" i="1"/>
  <c r="S1744" i="1"/>
  <c r="R1745" i="1"/>
  <c r="S1745" i="1"/>
  <c r="R1746" i="1"/>
  <c r="S1746" i="1"/>
  <c r="R1747" i="1"/>
  <c r="S1747" i="1"/>
  <c r="R1748" i="1"/>
  <c r="S1748" i="1"/>
  <c r="R1749" i="1"/>
  <c r="S1749" i="1"/>
  <c r="R1750" i="1"/>
  <c r="S1750" i="1"/>
  <c r="R1751" i="1"/>
  <c r="S1751" i="1"/>
  <c r="R1752" i="1"/>
  <c r="S1752" i="1"/>
  <c r="R1753" i="1"/>
  <c r="S1753" i="1"/>
  <c r="R1754" i="1"/>
  <c r="S1754" i="1"/>
  <c r="R1755" i="1"/>
  <c r="S1755" i="1"/>
  <c r="R1756" i="1"/>
  <c r="S1756" i="1"/>
  <c r="R1757" i="1"/>
  <c r="S1757" i="1"/>
  <c r="R1758" i="1"/>
  <c r="S1758" i="1"/>
  <c r="R1759" i="1"/>
  <c r="S1759" i="1"/>
  <c r="R1760" i="1"/>
  <c r="S1760" i="1"/>
  <c r="R1762" i="1"/>
  <c r="S1762" i="1"/>
  <c r="R1763" i="1"/>
  <c r="S1763" i="1"/>
  <c r="R1764" i="1"/>
  <c r="S1764" i="1"/>
  <c r="R1765" i="1"/>
  <c r="S1765" i="1"/>
  <c r="R1766" i="1"/>
  <c r="S1766" i="1"/>
  <c r="R1767" i="1"/>
  <c r="S1767" i="1"/>
  <c r="R1768" i="1"/>
  <c r="S1768" i="1"/>
  <c r="R1769" i="1"/>
  <c r="S1769" i="1"/>
  <c r="R1770" i="1"/>
  <c r="S1770" i="1"/>
  <c r="R1772" i="1"/>
  <c r="S1772" i="1"/>
  <c r="R1773" i="1"/>
  <c r="S1773" i="1"/>
  <c r="R1774" i="1"/>
  <c r="S1774" i="1"/>
  <c r="R1775" i="1"/>
  <c r="S1775" i="1"/>
  <c r="R1776" i="1"/>
  <c r="S1776" i="1"/>
  <c r="R1777" i="1"/>
  <c r="S1777" i="1"/>
  <c r="R1778" i="1"/>
  <c r="S1778" i="1"/>
  <c r="R1779" i="1"/>
  <c r="S1779" i="1"/>
  <c r="R1780" i="1"/>
  <c r="S1780" i="1"/>
  <c r="R1781" i="1"/>
  <c r="S1781" i="1"/>
  <c r="R1782" i="1"/>
  <c r="S1782" i="1"/>
  <c r="R1783" i="1"/>
  <c r="S1783" i="1"/>
  <c r="R1784" i="1"/>
  <c r="S1784" i="1"/>
  <c r="R1785" i="1"/>
  <c r="S1785" i="1"/>
  <c r="R1786" i="1"/>
  <c r="S1786" i="1"/>
  <c r="R1787" i="1"/>
  <c r="S1787" i="1"/>
  <c r="R1788" i="1"/>
  <c r="S1788" i="1"/>
  <c r="R1789" i="1"/>
  <c r="S1789" i="1"/>
  <c r="R1790" i="1"/>
  <c r="S1790" i="1"/>
  <c r="R1791" i="1"/>
  <c r="S1791" i="1"/>
  <c r="R1792" i="1"/>
  <c r="S1792" i="1"/>
  <c r="R1793" i="1"/>
  <c r="S1793" i="1"/>
  <c r="R1794" i="1"/>
  <c r="S1794" i="1"/>
  <c r="R1795" i="1"/>
  <c r="S1795" i="1"/>
  <c r="R1796" i="1"/>
  <c r="S1796" i="1"/>
  <c r="R1797" i="1"/>
  <c r="S1797" i="1"/>
  <c r="R1798" i="1"/>
  <c r="S1798" i="1"/>
  <c r="R1799" i="1"/>
  <c r="S1799" i="1"/>
  <c r="R1800" i="1"/>
  <c r="S1800" i="1"/>
  <c r="R1801" i="1"/>
  <c r="S1801" i="1"/>
  <c r="R1802" i="1"/>
  <c r="S1802" i="1"/>
  <c r="R1803" i="1"/>
  <c r="S1803" i="1"/>
  <c r="R1804" i="1"/>
  <c r="S1804" i="1"/>
  <c r="R1805" i="1"/>
  <c r="S1805" i="1"/>
  <c r="R1806" i="1"/>
  <c r="S1806" i="1"/>
  <c r="R1807" i="1"/>
  <c r="S1807" i="1"/>
  <c r="R1808" i="1"/>
  <c r="S1808" i="1"/>
  <c r="R1809" i="1"/>
  <c r="S1809" i="1"/>
  <c r="R1810" i="1"/>
  <c r="S1810" i="1"/>
  <c r="R1811" i="1"/>
  <c r="S1811" i="1"/>
  <c r="R1812" i="1"/>
  <c r="S1812" i="1"/>
  <c r="R1813" i="1"/>
  <c r="S1813" i="1"/>
  <c r="R1814" i="1"/>
  <c r="S1814" i="1"/>
  <c r="R1815" i="1"/>
  <c r="S1815" i="1"/>
  <c r="R1816" i="1"/>
  <c r="S1816" i="1"/>
  <c r="R1817" i="1"/>
  <c r="S1817" i="1"/>
  <c r="R1818" i="1"/>
  <c r="S1818" i="1"/>
  <c r="R1819" i="1"/>
  <c r="S1819" i="1"/>
  <c r="R1820" i="1"/>
  <c r="S1820" i="1"/>
  <c r="R1821" i="1"/>
  <c r="S1821" i="1"/>
  <c r="R1822" i="1"/>
  <c r="S1822" i="1"/>
  <c r="R1823" i="1"/>
  <c r="S1823" i="1"/>
  <c r="R1824" i="1"/>
  <c r="S1824" i="1"/>
  <c r="R1825" i="1"/>
  <c r="S1825" i="1"/>
  <c r="R1826" i="1"/>
  <c r="S1826" i="1"/>
  <c r="R1827" i="1"/>
  <c r="S1827" i="1"/>
  <c r="R1828" i="1"/>
  <c r="S1828" i="1"/>
  <c r="R1829" i="1"/>
  <c r="S1829" i="1"/>
  <c r="R1830" i="1"/>
  <c r="S1830" i="1"/>
  <c r="R1831" i="1"/>
  <c r="S1831" i="1"/>
  <c r="R1832" i="1"/>
  <c r="S1832" i="1"/>
  <c r="R1833" i="1"/>
  <c r="S1833" i="1"/>
  <c r="R1835" i="1"/>
  <c r="S1835" i="1"/>
  <c r="R1836" i="1"/>
  <c r="S1836" i="1"/>
  <c r="R1837" i="1"/>
  <c r="S1837" i="1"/>
  <c r="R1838" i="1"/>
  <c r="S1838" i="1"/>
  <c r="R1839" i="1"/>
  <c r="S1839" i="1"/>
  <c r="R1840" i="1"/>
  <c r="S1840" i="1"/>
  <c r="R1841" i="1"/>
  <c r="S1841" i="1"/>
  <c r="R1842" i="1"/>
  <c r="S1842" i="1"/>
  <c r="R1843" i="1"/>
  <c r="S1843" i="1"/>
  <c r="R1844" i="1"/>
  <c r="S1844" i="1"/>
  <c r="R1845" i="1"/>
  <c r="S1845" i="1"/>
  <c r="R1846" i="1"/>
  <c r="S1846" i="1"/>
  <c r="R1847" i="1"/>
  <c r="S1847" i="1"/>
  <c r="R1848" i="1"/>
  <c r="S1848" i="1"/>
  <c r="R1849" i="1"/>
  <c r="S1849" i="1"/>
  <c r="R1850" i="1"/>
  <c r="S1850" i="1"/>
  <c r="R1851" i="1"/>
  <c r="S1851" i="1"/>
  <c r="R1852" i="1"/>
  <c r="S1852" i="1"/>
  <c r="R1853" i="1"/>
  <c r="S1853" i="1"/>
  <c r="R1854" i="1"/>
  <c r="S1854" i="1"/>
  <c r="R1855" i="1"/>
  <c r="S1855" i="1"/>
  <c r="R1857" i="1"/>
  <c r="S1857" i="1"/>
  <c r="R1858" i="1"/>
  <c r="S1858" i="1"/>
  <c r="R1859" i="1"/>
  <c r="S1859" i="1"/>
  <c r="R1860" i="1"/>
  <c r="S1860" i="1"/>
  <c r="R1861" i="1"/>
  <c r="S1861" i="1"/>
  <c r="R1862" i="1"/>
  <c r="S1862" i="1"/>
  <c r="R1863" i="1"/>
  <c r="S1863" i="1"/>
  <c r="R1864" i="1"/>
  <c r="S1864" i="1"/>
  <c r="R1865" i="1"/>
  <c r="S1865" i="1"/>
  <c r="R1866" i="1"/>
  <c r="S1866" i="1"/>
  <c r="R1867" i="1"/>
  <c r="S1867" i="1"/>
  <c r="R1868" i="1"/>
  <c r="S1868" i="1"/>
  <c r="R1869" i="1"/>
  <c r="S1869" i="1"/>
  <c r="R1870" i="1"/>
  <c r="S1870" i="1"/>
  <c r="R1871" i="1"/>
  <c r="S1871" i="1"/>
  <c r="R1872" i="1"/>
  <c r="S1872" i="1"/>
  <c r="R1873" i="1"/>
  <c r="S1873" i="1"/>
  <c r="R1874" i="1"/>
  <c r="S1874" i="1"/>
  <c r="R1875" i="1"/>
  <c r="S1875" i="1"/>
  <c r="R1876" i="1"/>
  <c r="S1876" i="1"/>
  <c r="R1877" i="1"/>
  <c r="S1877" i="1"/>
  <c r="R1878" i="1"/>
  <c r="S1878" i="1"/>
  <c r="R1879" i="1"/>
  <c r="S1879" i="1"/>
  <c r="R1880" i="1"/>
  <c r="S1880" i="1"/>
  <c r="R1881" i="1"/>
  <c r="S1881" i="1"/>
  <c r="R1882" i="1"/>
  <c r="S1882" i="1"/>
  <c r="R1883" i="1"/>
  <c r="S1883" i="1"/>
  <c r="R1884" i="1"/>
  <c r="S1884" i="1"/>
  <c r="R1885" i="1"/>
  <c r="S1885" i="1"/>
  <c r="R1886" i="1"/>
  <c r="S1886" i="1"/>
  <c r="R1887" i="1"/>
  <c r="S1887" i="1"/>
  <c r="R1888" i="1"/>
  <c r="S1888" i="1"/>
  <c r="R1889" i="1"/>
  <c r="S1889" i="1"/>
  <c r="R1890" i="1"/>
  <c r="S1890" i="1"/>
  <c r="R1891" i="1"/>
  <c r="S1891" i="1"/>
  <c r="R1892" i="1"/>
  <c r="S1892" i="1"/>
  <c r="R1893" i="1"/>
  <c r="S1893" i="1"/>
  <c r="R1894" i="1"/>
  <c r="S1894" i="1"/>
  <c r="R1895" i="1"/>
  <c r="S1895" i="1"/>
  <c r="R1896" i="1"/>
  <c r="S1896" i="1"/>
  <c r="R1897" i="1"/>
  <c r="S1897" i="1"/>
  <c r="R1898" i="1"/>
  <c r="S1898" i="1"/>
  <c r="R1899" i="1"/>
  <c r="S1899" i="1"/>
  <c r="R1900" i="1"/>
  <c r="S1900" i="1"/>
  <c r="R1901" i="1"/>
  <c r="S1901" i="1"/>
  <c r="R1902" i="1"/>
  <c r="S1902" i="1"/>
  <c r="R1903" i="1"/>
  <c r="S1903" i="1"/>
  <c r="R1904" i="1"/>
  <c r="S1904" i="1"/>
  <c r="R1905" i="1"/>
  <c r="S1905" i="1"/>
  <c r="R1906" i="1"/>
  <c r="S1906" i="1"/>
  <c r="R1907" i="1"/>
  <c r="S1907" i="1"/>
  <c r="R1908" i="1"/>
  <c r="S1908" i="1"/>
  <c r="R1909" i="1"/>
  <c r="S1909" i="1"/>
  <c r="R1910" i="1"/>
  <c r="S1910" i="1"/>
  <c r="R1911" i="1"/>
  <c r="S1911" i="1"/>
  <c r="R1912" i="1"/>
  <c r="S1912" i="1"/>
  <c r="R1913" i="1"/>
  <c r="S1913" i="1"/>
  <c r="R1914" i="1"/>
  <c r="S1914" i="1"/>
  <c r="R1915" i="1"/>
  <c r="S1915" i="1"/>
  <c r="R1916" i="1"/>
  <c r="S1916" i="1"/>
  <c r="R1917" i="1"/>
  <c r="S1917" i="1"/>
  <c r="R1918" i="1"/>
  <c r="S1918" i="1"/>
  <c r="R1919" i="1"/>
  <c r="S1919" i="1"/>
  <c r="R1920" i="1"/>
  <c r="S1920" i="1"/>
  <c r="R1921" i="1"/>
  <c r="S1921" i="1"/>
  <c r="R1922" i="1"/>
  <c r="S1922" i="1"/>
  <c r="R1923" i="1"/>
  <c r="S1923" i="1"/>
  <c r="R1924" i="1"/>
  <c r="S1924" i="1"/>
  <c r="R1925" i="1"/>
  <c r="S1925" i="1"/>
  <c r="R1926" i="1"/>
  <c r="S1926" i="1"/>
  <c r="R1927" i="1"/>
  <c r="S1927" i="1"/>
  <c r="R1928" i="1"/>
  <c r="S1928" i="1"/>
  <c r="R1929" i="1"/>
  <c r="S1929" i="1"/>
  <c r="R1930" i="1"/>
  <c r="S1930" i="1"/>
  <c r="R1931" i="1"/>
  <c r="S1931" i="1"/>
  <c r="R1932" i="1"/>
  <c r="S1932" i="1"/>
  <c r="R1933" i="1"/>
  <c r="S1933" i="1"/>
  <c r="R1934" i="1"/>
  <c r="S1934" i="1"/>
  <c r="R1935" i="1"/>
  <c r="S1935" i="1"/>
  <c r="R1936" i="1"/>
  <c r="S1936" i="1"/>
  <c r="R1937" i="1"/>
  <c r="S1937" i="1"/>
  <c r="R1938" i="1"/>
  <c r="S1938" i="1"/>
  <c r="R1939" i="1"/>
  <c r="S1939" i="1"/>
  <c r="R1940" i="1"/>
  <c r="S1940" i="1"/>
  <c r="R1941" i="1"/>
  <c r="S1941" i="1"/>
  <c r="R1942" i="1"/>
  <c r="S1942" i="1"/>
  <c r="R1943" i="1"/>
  <c r="S1943" i="1"/>
  <c r="R1944" i="1"/>
  <c r="S1944" i="1"/>
  <c r="R1945" i="1"/>
  <c r="S1945" i="1"/>
  <c r="R1946" i="1"/>
  <c r="S1946" i="1"/>
  <c r="R1947" i="1"/>
  <c r="S1947" i="1"/>
  <c r="R1948" i="1"/>
  <c r="S1948" i="1"/>
  <c r="R1949" i="1"/>
  <c r="S1949" i="1"/>
  <c r="R1950" i="1"/>
  <c r="S1950" i="1"/>
  <c r="R1951" i="1"/>
  <c r="S1951" i="1"/>
  <c r="R1952" i="1"/>
  <c r="S1952" i="1"/>
  <c r="R1953" i="1"/>
  <c r="S1953" i="1"/>
  <c r="R1954" i="1"/>
  <c r="S1954" i="1"/>
  <c r="R1955" i="1"/>
  <c r="S1955" i="1"/>
  <c r="R1956" i="1"/>
  <c r="S1956" i="1"/>
  <c r="R1957" i="1"/>
  <c r="S1957" i="1"/>
  <c r="R1958" i="1"/>
  <c r="S1958" i="1"/>
  <c r="R1959" i="1"/>
  <c r="S1959" i="1"/>
  <c r="R1960" i="1"/>
  <c r="S1960" i="1"/>
  <c r="R1961" i="1"/>
  <c r="S1961" i="1"/>
  <c r="R1962" i="1"/>
  <c r="S1962" i="1"/>
  <c r="R1963" i="1"/>
  <c r="S1963" i="1"/>
  <c r="R1964" i="1"/>
  <c r="S1964" i="1"/>
  <c r="R1965" i="1"/>
  <c r="S1965" i="1"/>
  <c r="R1966" i="1"/>
  <c r="S1966" i="1"/>
  <c r="R1967" i="1"/>
  <c r="S1967" i="1"/>
  <c r="R1968" i="1"/>
  <c r="S1968" i="1"/>
  <c r="R1969" i="1"/>
  <c r="S1969" i="1"/>
  <c r="R1970" i="1"/>
  <c r="S1970" i="1"/>
  <c r="R1971" i="1"/>
  <c r="S1971" i="1"/>
  <c r="R1973" i="1"/>
  <c r="S1973" i="1"/>
  <c r="R1974" i="1"/>
  <c r="S1974" i="1"/>
  <c r="R1975" i="1"/>
  <c r="S1975" i="1"/>
  <c r="R1976" i="1"/>
  <c r="S1976" i="1"/>
  <c r="R1977" i="1"/>
  <c r="S1977" i="1"/>
  <c r="R1978" i="1"/>
  <c r="S1978" i="1"/>
  <c r="R1979" i="1"/>
  <c r="S1979" i="1"/>
  <c r="R1980" i="1"/>
  <c r="S1980" i="1"/>
  <c r="R1981" i="1"/>
  <c r="S1981" i="1"/>
  <c r="R1982" i="1"/>
  <c r="S1982" i="1"/>
  <c r="R1983" i="1"/>
  <c r="S1983" i="1"/>
  <c r="R1984" i="1"/>
  <c r="S1984" i="1"/>
  <c r="R1985" i="1"/>
  <c r="S1985" i="1"/>
  <c r="R1986" i="1"/>
  <c r="S1986" i="1"/>
  <c r="R1987" i="1"/>
  <c r="S1987" i="1"/>
  <c r="R1988" i="1"/>
  <c r="S1988" i="1"/>
  <c r="R1989" i="1"/>
  <c r="S1989" i="1"/>
  <c r="R1990" i="1"/>
  <c r="S1990" i="1"/>
  <c r="R1991" i="1"/>
  <c r="S1991" i="1"/>
  <c r="R1993" i="1"/>
  <c r="S1993" i="1"/>
  <c r="R1994" i="1"/>
  <c r="S1994" i="1"/>
  <c r="R1995" i="1"/>
  <c r="S1995" i="1"/>
  <c r="R1996" i="1"/>
  <c r="S1996" i="1"/>
  <c r="R1997" i="1"/>
  <c r="S1997" i="1"/>
  <c r="R1998" i="1"/>
  <c r="S1998" i="1"/>
  <c r="R1999" i="1"/>
  <c r="S1999" i="1"/>
  <c r="R2000" i="1"/>
  <c r="S2000" i="1"/>
  <c r="R2001" i="1"/>
  <c r="S2001" i="1"/>
  <c r="R2002" i="1"/>
  <c r="S2002" i="1"/>
  <c r="R2003" i="1"/>
  <c r="S2003" i="1"/>
  <c r="R2004" i="1"/>
  <c r="S2004" i="1"/>
  <c r="R2005" i="1"/>
  <c r="S2005" i="1"/>
  <c r="R2006" i="1"/>
  <c r="S2006" i="1"/>
  <c r="R2007" i="1"/>
  <c r="S2007" i="1"/>
  <c r="R2008" i="1"/>
  <c r="S2008" i="1"/>
  <c r="R2009" i="1"/>
  <c r="S2009" i="1"/>
  <c r="R2010" i="1"/>
  <c r="S2010" i="1"/>
  <c r="R2011" i="1"/>
  <c r="S2011" i="1"/>
  <c r="R2012" i="1"/>
  <c r="S2012" i="1"/>
  <c r="R2013" i="1"/>
  <c r="S2013" i="1"/>
  <c r="R2014" i="1"/>
  <c r="S2014" i="1"/>
  <c r="R2015" i="1"/>
  <c r="S2015" i="1"/>
  <c r="R2016" i="1"/>
  <c r="S2016" i="1"/>
  <c r="R2017" i="1"/>
  <c r="S2017" i="1"/>
  <c r="R2018" i="1"/>
  <c r="S2018" i="1"/>
  <c r="R2019" i="1"/>
  <c r="S2019" i="1"/>
  <c r="R2020" i="1"/>
  <c r="S2020" i="1"/>
  <c r="R2021" i="1"/>
  <c r="S2021" i="1"/>
  <c r="R2022" i="1"/>
  <c r="S2022" i="1"/>
  <c r="R2023" i="1"/>
  <c r="S2023" i="1"/>
  <c r="R2024" i="1"/>
  <c r="S2024" i="1"/>
  <c r="R2025" i="1"/>
  <c r="S2025" i="1"/>
  <c r="R2026" i="1"/>
  <c r="S2026" i="1"/>
  <c r="R2027" i="1"/>
  <c r="S2027" i="1"/>
  <c r="R2028" i="1"/>
  <c r="S2028" i="1"/>
  <c r="R2029" i="1"/>
  <c r="S2029" i="1"/>
  <c r="R2030" i="1"/>
  <c r="S2030" i="1"/>
  <c r="R2031" i="1"/>
  <c r="S2031" i="1"/>
  <c r="R2032" i="1"/>
  <c r="S2032" i="1"/>
  <c r="R2033" i="1"/>
  <c r="S2033" i="1"/>
  <c r="R2034" i="1"/>
  <c r="S2034" i="1"/>
  <c r="R2035" i="1"/>
  <c r="S2035" i="1"/>
  <c r="R2036" i="1"/>
  <c r="S2036" i="1"/>
  <c r="R2037" i="1"/>
  <c r="S2037" i="1"/>
  <c r="R2038" i="1"/>
  <c r="S2038" i="1"/>
  <c r="R2039" i="1"/>
  <c r="S2039" i="1"/>
  <c r="R2040" i="1"/>
  <c r="S2040" i="1"/>
  <c r="R2041" i="1"/>
  <c r="S2041" i="1"/>
  <c r="R2042" i="1"/>
  <c r="S2042" i="1"/>
  <c r="R2043" i="1"/>
  <c r="S2043" i="1"/>
  <c r="R2044" i="1"/>
  <c r="S2044" i="1"/>
  <c r="R2045" i="1"/>
  <c r="S2045" i="1"/>
  <c r="R2046" i="1"/>
  <c r="S2046" i="1"/>
  <c r="R2047" i="1"/>
  <c r="S2047" i="1"/>
  <c r="R2048" i="1"/>
  <c r="S2048" i="1"/>
  <c r="R2049" i="1"/>
  <c r="S2049" i="1"/>
  <c r="R2050" i="1"/>
  <c r="S2050" i="1"/>
  <c r="R2051" i="1"/>
  <c r="S2051" i="1"/>
  <c r="R2052" i="1"/>
  <c r="S2052" i="1"/>
  <c r="R2053" i="1"/>
  <c r="S2053" i="1"/>
  <c r="R2055" i="1"/>
  <c r="S2055" i="1"/>
  <c r="R2056" i="1"/>
  <c r="S2056" i="1"/>
  <c r="R2057" i="1"/>
  <c r="S2057" i="1"/>
  <c r="R2058" i="1"/>
  <c r="S2058" i="1"/>
  <c r="R2059" i="1"/>
  <c r="S2059" i="1"/>
  <c r="R2060" i="1"/>
  <c r="S2060" i="1"/>
  <c r="R2061" i="1"/>
  <c r="S2061" i="1"/>
  <c r="R2062" i="1"/>
  <c r="S2062" i="1"/>
  <c r="R2063" i="1"/>
  <c r="S2063" i="1"/>
  <c r="R2064" i="1"/>
  <c r="S2064" i="1"/>
  <c r="R2065" i="1"/>
  <c r="S2065" i="1"/>
  <c r="R2066" i="1"/>
  <c r="S2066" i="1"/>
  <c r="R2067" i="1"/>
  <c r="S2067" i="1"/>
  <c r="R2068" i="1"/>
  <c r="S2068" i="1"/>
  <c r="R2069" i="1"/>
  <c r="S2069" i="1"/>
  <c r="R2070" i="1"/>
  <c r="S2070" i="1"/>
  <c r="R2071" i="1"/>
  <c r="S2071" i="1"/>
  <c r="R2072" i="1"/>
  <c r="S2072" i="1"/>
  <c r="R2073" i="1"/>
  <c r="S2073" i="1"/>
  <c r="R2074" i="1"/>
  <c r="S2074" i="1"/>
  <c r="R2076" i="1"/>
  <c r="S2076" i="1"/>
  <c r="R2078" i="1"/>
  <c r="S2078" i="1"/>
  <c r="R2079" i="1"/>
  <c r="S2079" i="1"/>
  <c r="R2080" i="1"/>
  <c r="S2080" i="1"/>
  <c r="R2081" i="1"/>
  <c r="S2081" i="1"/>
  <c r="R2082" i="1"/>
  <c r="S2082" i="1"/>
  <c r="R2083" i="1"/>
  <c r="S2083" i="1"/>
  <c r="R2084" i="1"/>
  <c r="S2084" i="1"/>
  <c r="R2085" i="1"/>
  <c r="S2085" i="1"/>
  <c r="R2086" i="1"/>
  <c r="S2086" i="1"/>
  <c r="R2087" i="1"/>
  <c r="S2087" i="1"/>
  <c r="R2088" i="1"/>
  <c r="S2088" i="1"/>
  <c r="R2089" i="1"/>
  <c r="S2089" i="1"/>
  <c r="R2090" i="1"/>
  <c r="S2090" i="1"/>
  <c r="R2091" i="1"/>
  <c r="S2091" i="1"/>
  <c r="R2092" i="1"/>
  <c r="S2092" i="1"/>
  <c r="R2093" i="1"/>
  <c r="S2093" i="1"/>
  <c r="R2094" i="1"/>
  <c r="S2094" i="1"/>
  <c r="R2095" i="1"/>
  <c r="S2095" i="1"/>
  <c r="R2096" i="1"/>
  <c r="S2096" i="1"/>
  <c r="R2097" i="1"/>
  <c r="S2097" i="1"/>
  <c r="R2098" i="1"/>
  <c r="S2098" i="1"/>
  <c r="R2099" i="1"/>
  <c r="S2099" i="1"/>
  <c r="R2100" i="1"/>
  <c r="S2100" i="1"/>
  <c r="R2101" i="1"/>
  <c r="S2101" i="1"/>
  <c r="R2102" i="1"/>
  <c r="S2102" i="1"/>
  <c r="R2103" i="1"/>
  <c r="S2103" i="1"/>
  <c r="R2104" i="1"/>
  <c r="S2104" i="1"/>
  <c r="R2105" i="1"/>
  <c r="S2105" i="1"/>
  <c r="R2106" i="1"/>
  <c r="S2106" i="1"/>
  <c r="R2107" i="1"/>
  <c r="S2107" i="1"/>
  <c r="R2109" i="1"/>
  <c r="S2109" i="1"/>
  <c r="R2110" i="1"/>
  <c r="S2110" i="1"/>
  <c r="R2111" i="1"/>
  <c r="S2111" i="1"/>
  <c r="R2112" i="1"/>
  <c r="S2112" i="1"/>
  <c r="R2113" i="1"/>
  <c r="S2113" i="1"/>
  <c r="R2114" i="1"/>
  <c r="S2114" i="1"/>
  <c r="R2115" i="1"/>
  <c r="S2115" i="1"/>
  <c r="R2116" i="1"/>
  <c r="S2116" i="1"/>
  <c r="R2117" i="1"/>
  <c r="S2117" i="1"/>
  <c r="R2118" i="1"/>
  <c r="S2118" i="1"/>
  <c r="R2119" i="1"/>
  <c r="S2119" i="1"/>
  <c r="R2120" i="1"/>
  <c r="S2120" i="1"/>
  <c r="R2121" i="1"/>
  <c r="S2121" i="1"/>
  <c r="R2122" i="1"/>
  <c r="S2122" i="1"/>
  <c r="R2123" i="1"/>
  <c r="S2123" i="1"/>
  <c r="R2124" i="1"/>
  <c r="S2124" i="1"/>
  <c r="R2125" i="1"/>
  <c r="S2125" i="1"/>
  <c r="R2126" i="1"/>
  <c r="S2126" i="1"/>
  <c r="R2127" i="1"/>
  <c r="S2127" i="1"/>
  <c r="R2128" i="1"/>
  <c r="S2128" i="1"/>
  <c r="R2129" i="1"/>
  <c r="S2129" i="1"/>
  <c r="R2130" i="1"/>
  <c r="S2130" i="1"/>
  <c r="R2131" i="1"/>
  <c r="S2131" i="1"/>
  <c r="R2132" i="1"/>
  <c r="S2132" i="1"/>
  <c r="R2133" i="1"/>
  <c r="S2133" i="1"/>
  <c r="R2134" i="1"/>
  <c r="S2134" i="1"/>
  <c r="R2135" i="1"/>
  <c r="S2135" i="1"/>
  <c r="R2136" i="1"/>
  <c r="S2136" i="1"/>
  <c r="R2137" i="1"/>
  <c r="S2137" i="1"/>
  <c r="R2138" i="1"/>
  <c r="S2138" i="1"/>
  <c r="R2139" i="1"/>
  <c r="S2139" i="1"/>
  <c r="R2140" i="1"/>
  <c r="S2140" i="1"/>
  <c r="R2141" i="1"/>
  <c r="S2141" i="1"/>
  <c r="R2142" i="1"/>
  <c r="S2142" i="1"/>
  <c r="R2143" i="1"/>
  <c r="S2143" i="1"/>
  <c r="R2144" i="1"/>
  <c r="S2144" i="1"/>
  <c r="R2145" i="1"/>
  <c r="S2145" i="1"/>
  <c r="R2146" i="1"/>
  <c r="S2146" i="1"/>
  <c r="R2147" i="1"/>
  <c r="S2147" i="1"/>
  <c r="R2148" i="1"/>
  <c r="S2148" i="1"/>
  <c r="R2149" i="1"/>
  <c r="S2149" i="1"/>
  <c r="R2150" i="1"/>
  <c r="S2150" i="1"/>
  <c r="R2151" i="1"/>
  <c r="S2151" i="1"/>
  <c r="R2152" i="1"/>
  <c r="S2152" i="1"/>
  <c r="R2153" i="1"/>
  <c r="S2153" i="1"/>
  <c r="R2154" i="1"/>
  <c r="S2154" i="1"/>
  <c r="R2155" i="1"/>
  <c r="S2155" i="1"/>
  <c r="R2156" i="1"/>
  <c r="S2156" i="1"/>
  <c r="R2157" i="1"/>
  <c r="S2157" i="1"/>
  <c r="R2158" i="1"/>
  <c r="S2158" i="1"/>
  <c r="R2159" i="1"/>
  <c r="S2159" i="1"/>
  <c r="R2160" i="1"/>
  <c r="S2160" i="1"/>
  <c r="R2161" i="1"/>
  <c r="S2161" i="1"/>
  <c r="R2162" i="1"/>
  <c r="S2162" i="1"/>
  <c r="R2163" i="1"/>
  <c r="S2163" i="1"/>
  <c r="R2164" i="1"/>
  <c r="S2164" i="1"/>
  <c r="R2165" i="1"/>
  <c r="S2165" i="1"/>
  <c r="R2166" i="1"/>
  <c r="S2166" i="1"/>
  <c r="R2167" i="1"/>
  <c r="S2167" i="1"/>
  <c r="R2168" i="1"/>
  <c r="S2168" i="1"/>
  <c r="R2169" i="1"/>
  <c r="S2169" i="1"/>
  <c r="R2170" i="1"/>
  <c r="S2170" i="1"/>
  <c r="R2171" i="1"/>
  <c r="S2171" i="1"/>
  <c r="R2172" i="1"/>
  <c r="S2172" i="1"/>
  <c r="R2173" i="1"/>
  <c r="S2173" i="1"/>
  <c r="R2174" i="1"/>
  <c r="S2174" i="1"/>
  <c r="R2175" i="1"/>
  <c r="S2175" i="1"/>
  <c r="R2176" i="1"/>
  <c r="S2176" i="1"/>
  <c r="R2177" i="1"/>
  <c r="S2177" i="1"/>
  <c r="R2178" i="1"/>
  <c r="S2178" i="1"/>
  <c r="R2179" i="1"/>
  <c r="S2179" i="1"/>
  <c r="R2180" i="1"/>
  <c r="S2180" i="1"/>
  <c r="R2181" i="1"/>
  <c r="S2181" i="1"/>
  <c r="R2182" i="1"/>
  <c r="S2182" i="1"/>
  <c r="R2183" i="1"/>
  <c r="S2183" i="1"/>
  <c r="R2184" i="1"/>
  <c r="S2184" i="1"/>
  <c r="R2185" i="1"/>
  <c r="S2185" i="1"/>
  <c r="R2186" i="1"/>
  <c r="S2186" i="1"/>
  <c r="R2187" i="1"/>
  <c r="S2187" i="1"/>
  <c r="R2188" i="1"/>
  <c r="S2188" i="1"/>
  <c r="R2189" i="1"/>
  <c r="S2189" i="1"/>
  <c r="R2190" i="1"/>
  <c r="S2190" i="1"/>
  <c r="R2191" i="1"/>
  <c r="S2191" i="1"/>
  <c r="R2192" i="1"/>
  <c r="S2192" i="1"/>
  <c r="R2193" i="1"/>
  <c r="S2193" i="1"/>
  <c r="R2194" i="1"/>
  <c r="S2194" i="1"/>
  <c r="R2195" i="1"/>
  <c r="S2195" i="1"/>
  <c r="R2196" i="1"/>
  <c r="S2196" i="1"/>
  <c r="R2197" i="1"/>
  <c r="S2197" i="1"/>
  <c r="R2198" i="1"/>
  <c r="S2198" i="1"/>
  <c r="R2199" i="1"/>
  <c r="S2199" i="1"/>
  <c r="R2200" i="1"/>
  <c r="S2200" i="1"/>
  <c r="R2201" i="1"/>
  <c r="S2201" i="1"/>
  <c r="R2202" i="1"/>
  <c r="S2202" i="1"/>
  <c r="R2203" i="1"/>
  <c r="S2203" i="1"/>
  <c r="R2204" i="1"/>
  <c r="S2204" i="1"/>
  <c r="R2205" i="1"/>
  <c r="S2205" i="1"/>
  <c r="R2206" i="1"/>
  <c r="S2206" i="1"/>
  <c r="R2207" i="1"/>
  <c r="S2207" i="1"/>
  <c r="R2208" i="1"/>
  <c r="S2208" i="1"/>
  <c r="R2209" i="1"/>
  <c r="S2209" i="1"/>
  <c r="R2210" i="1"/>
  <c r="S2210" i="1"/>
  <c r="R2211" i="1"/>
  <c r="S2211" i="1"/>
  <c r="R2212" i="1"/>
  <c r="S2212" i="1"/>
  <c r="R2213" i="1"/>
  <c r="S2213" i="1"/>
  <c r="R2214" i="1"/>
  <c r="S2214" i="1"/>
  <c r="R2215" i="1"/>
  <c r="S2215" i="1"/>
  <c r="R2216" i="1"/>
  <c r="S2216" i="1"/>
  <c r="R2217" i="1"/>
  <c r="S2217" i="1"/>
  <c r="R2218" i="1"/>
  <c r="S2218" i="1"/>
  <c r="R2219" i="1"/>
  <c r="S2219" i="1"/>
  <c r="R2220" i="1"/>
  <c r="S2220" i="1"/>
  <c r="R2221" i="1"/>
  <c r="S2221" i="1"/>
  <c r="R2222" i="1"/>
  <c r="S2222" i="1"/>
  <c r="R2223" i="1"/>
  <c r="S2223" i="1"/>
  <c r="R2224" i="1"/>
  <c r="S2224" i="1"/>
  <c r="R2225" i="1"/>
  <c r="S2225" i="1"/>
  <c r="R2226" i="1"/>
  <c r="S2226" i="1"/>
  <c r="R2227" i="1"/>
  <c r="S2227" i="1"/>
  <c r="R2228" i="1"/>
  <c r="S2228" i="1"/>
  <c r="R2229" i="1"/>
  <c r="S2229" i="1"/>
  <c r="R2230" i="1"/>
  <c r="S2230" i="1"/>
  <c r="R2231" i="1"/>
  <c r="S2231" i="1"/>
  <c r="R2232" i="1"/>
  <c r="S2232" i="1"/>
  <c r="R2233" i="1"/>
  <c r="S2233" i="1"/>
  <c r="R2234" i="1"/>
  <c r="S2234" i="1"/>
  <c r="R2235" i="1"/>
  <c r="S2235" i="1"/>
  <c r="R2236" i="1"/>
  <c r="S2236" i="1"/>
  <c r="R2237" i="1"/>
  <c r="S2237" i="1"/>
  <c r="R2238" i="1"/>
  <c r="S2238" i="1"/>
  <c r="R2239" i="1"/>
  <c r="S2239" i="1"/>
  <c r="R2240" i="1"/>
  <c r="S2240" i="1"/>
  <c r="R2241" i="1"/>
  <c r="S2241" i="1"/>
  <c r="R2242" i="1"/>
  <c r="S2242" i="1"/>
  <c r="R2243" i="1"/>
  <c r="S2243" i="1"/>
  <c r="R2244" i="1"/>
  <c r="S2244" i="1"/>
  <c r="R2245" i="1"/>
  <c r="S2245" i="1"/>
  <c r="R2246" i="1"/>
  <c r="S2246" i="1"/>
  <c r="R2247" i="1"/>
  <c r="S2247" i="1"/>
  <c r="R2248" i="1"/>
  <c r="S2248" i="1"/>
  <c r="R2249" i="1"/>
  <c r="S2249" i="1"/>
  <c r="R2250" i="1"/>
  <c r="S2250" i="1"/>
  <c r="R2251" i="1"/>
  <c r="S2251" i="1"/>
  <c r="R2252" i="1"/>
  <c r="S2252" i="1"/>
  <c r="R2253" i="1"/>
  <c r="S2253" i="1"/>
  <c r="R2254" i="1"/>
  <c r="S2254" i="1"/>
  <c r="R2255" i="1"/>
  <c r="S2255" i="1"/>
  <c r="R2256" i="1"/>
  <c r="S2256" i="1"/>
  <c r="R2257" i="1"/>
  <c r="S2257" i="1"/>
  <c r="R2258" i="1"/>
  <c r="S2258" i="1"/>
  <c r="R2259" i="1"/>
  <c r="S2259" i="1"/>
  <c r="R2260" i="1"/>
  <c r="S2260" i="1"/>
  <c r="R2261" i="1"/>
  <c r="S2261" i="1"/>
  <c r="R2262" i="1"/>
  <c r="S2262" i="1"/>
  <c r="R2263" i="1"/>
  <c r="S2263" i="1"/>
  <c r="R2264" i="1"/>
  <c r="S2264" i="1"/>
  <c r="R2265" i="1"/>
  <c r="S2265" i="1"/>
  <c r="R2266" i="1"/>
  <c r="S2266" i="1"/>
  <c r="R2267" i="1"/>
  <c r="S2267" i="1"/>
  <c r="R2268" i="1"/>
  <c r="S2268" i="1"/>
  <c r="R2269" i="1"/>
  <c r="S2269" i="1"/>
  <c r="R2270" i="1"/>
  <c r="S2270" i="1"/>
  <c r="R2271" i="1"/>
  <c r="S2271" i="1"/>
  <c r="R2272" i="1"/>
  <c r="S2272" i="1"/>
  <c r="R2273" i="1"/>
  <c r="S2273" i="1"/>
  <c r="R2274" i="1"/>
  <c r="S2274" i="1"/>
  <c r="R2275" i="1"/>
  <c r="S2275" i="1"/>
  <c r="R2276" i="1"/>
  <c r="S2276" i="1"/>
  <c r="R2277" i="1"/>
  <c r="S2277" i="1"/>
  <c r="R2278" i="1"/>
  <c r="S2278" i="1"/>
  <c r="R2279" i="1"/>
  <c r="S2279" i="1"/>
  <c r="R2280" i="1"/>
  <c r="S2280" i="1"/>
  <c r="R2281" i="1"/>
  <c r="S2281" i="1"/>
  <c r="R2282" i="1"/>
  <c r="S2282" i="1"/>
  <c r="R2283" i="1"/>
  <c r="S2283" i="1"/>
  <c r="R2284" i="1"/>
  <c r="S2284" i="1"/>
  <c r="R2285" i="1"/>
  <c r="S2285" i="1"/>
  <c r="R2286" i="1"/>
  <c r="S2286" i="1"/>
  <c r="R2287" i="1"/>
  <c r="S2287" i="1"/>
  <c r="R2288" i="1"/>
  <c r="S2288" i="1"/>
  <c r="R2289" i="1"/>
  <c r="S2289" i="1"/>
  <c r="R2290" i="1"/>
  <c r="S2290" i="1"/>
  <c r="R2291" i="1"/>
  <c r="S2291" i="1"/>
  <c r="R2292" i="1"/>
  <c r="S2292" i="1"/>
  <c r="R2293" i="1"/>
  <c r="S2293" i="1"/>
  <c r="R2294" i="1"/>
  <c r="S2294" i="1"/>
  <c r="R2295" i="1"/>
  <c r="S2295" i="1"/>
  <c r="R2296" i="1"/>
  <c r="S2296" i="1"/>
  <c r="R2297" i="1"/>
  <c r="S2297" i="1"/>
  <c r="R2298" i="1"/>
  <c r="S2298" i="1"/>
  <c r="R2299" i="1"/>
  <c r="S2299" i="1"/>
  <c r="R2300" i="1"/>
  <c r="S2300" i="1"/>
  <c r="R2301" i="1"/>
  <c r="S2301" i="1"/>
  <c r="R2302" i="1"/>
  <c r="S2302" i="1"/>
  <c r="R2303" i="1"/>
  <c r="S2303" i="1"/>
  <c r="R2304" i="1"/>
  <c r="S2304" i="1"/>
  <c r="R2305" i="1"/>
  <c r="S2305" i="1"/>
  <c r="R2306" i="1"/>
  <c r="S2306" i="1"/>
  <c r="R2307" i="1"/>
  <c r="S2307" i="1"/>
  <c r="R2308" i="1"/>
  <c r="S2308" i="1"/>
  <c r="R2309" i="1"/>
  <c r="S2309" i="1"/>
  <c r="R2310" i="1"/>
  <c r="S2310" i="1"/>
  <c r="R2311" i="1"/>
  <c r="S2311" i="1"/>
  <c r="R2312" i="1"/>
  <c r="S2312" i="1"/>
  <c r="R2313" i="1"/>
  <c r="S2313" i="1"/>
  <c r="R2314" i="1"/>
  <c r="S2314" i="1"/>
  <c r="R2315" i="1"/>
  <c r="S2315" i="1"/>
  <c r="R2316" i="1"/>
  <c r="S2316" i="1"/>
  <c r="R2317" i="1"/>
  <c r="S2317" i="1"/>
  <c r="R2318" i="1"/>
  <c r="S2318" i="1"/>
  <c r="R2319" i="1"/>
  <c r="S2319" i="1"/>
  <c r="R2320" i="1"/>
  <c r="S2320" i="1"/>
  <c r="R2321" i="1"/>
  <c r="S2321" i="1"/>
  <c r="R2322" i="1"/>
  <c r="S2322" i="1"/>
  <c r="R2323" i="1"/>
  <c r="S2323" i="1"/>
  <c r="R2324" i="1"/>
  <c r="S2324" i="1"/>
  <c r="R2325" i="1"/>
  <c r="S2325" i="1"/>
  <c r="R2326" i="1"/>
  <c r="S2326" i="1"/>
  <c r="R2327" i="1"/>
  <c r="S2327" i="1"/>
  <c r="R2328" i="1"/>
  <c r="S2328" i="1"/>
  <c r="R2329" i="1"/>
  <c r="S2329" i="1"/>
  <c r="R2330" i="1"/>
  <c r="S2330" i="1"/>
  <c r="R2331" i="1"/>
  <c r="S2331" i="1"/>
  <c r="R2332" i="1"/>
  <c r="S2332" i="1"/>
  <c r="R2333" i="1"/>
  <c r="S2333" i="1"/>
  <c r="R2334" i="1"/>
  <c r="S2334" i="1"/>
  <c r="R2335" i="1"/>
  <c r="S2335" i="1"/>
  <c r="R2336" i="1"/>
  <c r="S2336" i="1"/>
  <c r="R2337" i="1"/>
  <c r="S2337" i="1"/>
  <c r="R2338" i="1"/>
  <c r="S2338" i="1"/>
  <c r="R2340" i="1"/>
  <c r="S2340" i="1"/>
  <c r="R2341" i="1"/>
  <c r="S2341" i="1"/>
  <c r="R2342" i="1"/>
  <c r="S2342" i="1"/>
  <c r="R2343" i="1"/>
  <c r="S2343" i="1"/>
  <c r="R2344" i="1"/>
  <c r="S2344" i="1"/>
  <c r="R2345" i="1"/>
  <c r="S2345" i="1"/>
  <c r="R2346" i="1"/>
  <c r="S2346" i="1"/>
  <c r="R2347" i="1"/>
  <c r="S2347" i="1"/>
  <c r="R2348" i="1"/>
  <c r="S2348" i="1"/>
  <c r="R2349" i="1"/>
  <c r="S2349" i="1"/>
  <c r="R2350" i="1"/>
  <c r="S2350" i="1"/>
  <c r="R2351" i="1"/>
  <c r="S2351" i="1"/>
  <c r="R2352" i="1"/>
  <c r="S2352" i="1"/>
  <c r="R2353" i="1"/>
  <c r="S2353" i="1"/>
  <c r="R2354" i="1"/>
  <c r="S2354" i="1"/>
  <c r="R2355" i="1"/>
  <c r="S2355" i="1"/>
  <c r="R2356" i="1"/>
  <c r="S2356" i="1"/>
  <c r="R2357" i="1"/>
  <c r="S2357" i="1"/>
  <c r="R2358" i="1"/>
  <c r="S2358" i="1"/>
  <c r="R2359" i="1"/>
  <c r="S2359" i="1"/>
  <c r="R2360" i="1"/>
  <c r="S2360" i="1"/>
  <c r="R2361" i="1"/>
  <c r="S2361" i="1"/>
  <c r="R2362" i="1"/>
  <c r="S2362" i="1"/>
  <c r="R2363" i="1"/>
  <c r="S2363" i="1"/>
  <c r="R2364" i="1"/>
  <c r="S2364" i="1"/>
  <c r="R2365" i="1"/>
  <c r="S2365" i="1"/>
  <c r="R2366" i="1"/>
  <c r="S2366" i="1"/>
  <c r="R2367" i="1"/>
  <c r="S2367" i="1"/>
  <c r="R2368" i="1"/>
  <c r="S2368" i="1"/>
  <c r="R2369" i="1"/>
  <c r="S2369" i="1"/>
  <c r="R2370" i="1"/>
  <c r="S2370" i="1"/>
  <c r="R2371" i="1"/>
  <c r="S2371" i="1"/>
  <c r="R2372" i="1"/>
  <c r="S2372" i="1"/>
  <c r="R2373" i="1"/>
  <c r="S2373" i="1"/>
  <c r="R2374" i="1"/>
  <c r="S2374" i="1"/>
  <c r="R2375" i="1"/>
  <c r="S2375" i="1"/>
  <c r="R2376" i="1"/>
  <c r="S2376" i="1"/>
  <c r="R2378" i="1"/>
  <c r="S2378" i="1"/>
  <c r="R2379" i="1"/>
  <c r="S2379" i="1"/>
  <c r="R2380" i="1"/>
  <c r="S2380" i="1"/>
  <c r="R2381" i="1"/>
  <c r="S2381" i="1"/>
  <c r="R2382" i="1"/>
  <c r="S2382" i="1"/>
  <c r="R2383" i="1"/>
  <c r="S2383" i="1"/>
  <c r="R2384" i="1"/>
  <c r="S2384" i="1"/>
  <c r="R2385" i="1"/>
  <c r="S2385" i="1"/>
  <c r="R2386" i="1"/>
  <c r="S2386" i="1"/>
  <c r="R2387" i="1"/>
  <c r="S2387" i="1"/>
  <c r="R2388" i="1"/>
  <c r="S2388" i="1"/>
  <c r="R2389" i="1"/>
  <c r="S2389" i="1"/>
  <c r="R2390" i="1"/>
  <c r="S2390" i="1"/>
  <c r="R2391" i="1"/>
  <c r="S2391" i="1"/>
  <c r="R2392" i="1"/>
  <c r="S2392" i="1"/>
  <c r="R2393" i="1"/>
  <c r="S2393" i="1"/>
  <c r="R2394" i="1"/>
  <c r="S2394" i="1"/>
  <c r="R2395" i="1"/>
  <c r="S2395" i="1"/>
  <c r="R2396" i="1"/>
  <c r="S2396" i="1"/>
  <c r="R2397" i="1"/>
  <c r="S2397" i="1"/>
  <c r="R2398" i="1"/>
  <c r="S2398" i="1"/>
  <c r="R2399" i="1"/>
  <c r="S2399" i="1"/>
  <c r="R2400" i="1"/>
  <c r="S2400" i="1"/>
  <c r="R2401" i="1"/>
  <c r="S2401" i="1"/>
  <c r="R2402" i="1"/>
  <c r="S2402" i="1"/>
  <c r="R2403" i="1"/>
  <c r="S2403" i="1"/>
  <c r="R2404" i="1"/>
  <c r="S2404" i="1"/>
  <c r="R2405" i="1"/>
  <c r="S2405" i="1"/>
  <c r="R2406" i="1"/>
  <c r="S2406" i="1"/>
  <c r="R2407" i="1"/>
  <c r="S2407" i="1"/>
  <c r="R2408" i="1"/>
  <c r="S2408" i="1"/>
  <c r="R2409" i="1"/>
  <c r="S2409" i="1"/>
  <c r="R2410" i="1"/>
  <c r="S2410" i="1"/>
  <c r="R2411" i="1"/>
  <c r="S2411" i="1"/>
  <c r="R2412" i="1"/>
  <c r="S2412" i="1"/>
  <c r="R2413" i="1"/>
  <c r="S2413" i="1"/>
  <c r="R2414" i="1"/>
  <c r="S2414" i="1"/>
  <c r="R2415" i="1"/>
  <c r="S2415" i="1"/>
  <c r="R2416" i="1"/>
  <c r="S2416" i="1"/>
  <c r="R2417" i="1"/>
  <c r="S2417" i="1"/>
  <c r="R2418" i="1"/>
  <c r="S2418" i="1"/>
  <c r="R2419" i="1"/>
  <c r="S2419" i="1"/>
  <c r="R2420" i="1"/>
  <c r="S2420" i="1"/>
  <c r="R2421" i="1"/>
  <c r="S2421" i="1"/>
  <c r="R2422" i="1"/>
  <c r="S2422" i="1"/>
  <c r="R2423" i="1"/>
  <c r="S2423" i="1"/>
  <c r="R2424" i="1"/>
  <c r="S2424" i="1"/>
  <c r="R2425" i="1"/>
  <c r="S2425" i="1"/>
  <c r="R2426" i="1"/>
  <c r="S2426" i="1"/>
  <c r="R2427" i="1"/>
  <c r="S2427" i="1"/>
  <c r="R2428" i="1"/>
  <c r="S2428" i="1"/>
  <c r="R2429" i="1"/>
  <c r="S2429" i="1"/>
  <c r="R2430" i="1"/>
  <c r="S2430" i="1"/>
  <c r="R2431" i="1"/>
  <c r="S2431" i="1"/>
  <c r="R2432" i="1"/>
  <c r="S2432" i="1"/>
  <c r="R2433" i="1"/>
  <c r="S2433" i="1"/>
  <c r="R2434" i="1"/>
  <c r="S2434" i="1"/>
  <c r="R2435" i="1"/>
  <c r="S2435" i="1"/>
  <c r="R2436" i="1"/>
  <c r="S2436" i="1"/>
  <c r="R2437" i="1"/>
  <c r="S2437" i="1"/>
  <c r="R2438" i="1"/>
  <c r="S2438" i="1"/>
  <c r="R2439" i="1"/>
  <c r="S2439" i="1"/>
  <c r="R2440" i="1"/>
  <c r="S2440" i="1"/>
  <c r="R2441" i="1"/>
  <c r="S2441" i="1"/>
  <c r="R2442" i="1"/>
  <c r="S2442" i="1"/>
  <c r="R2443" i="1"/>
  <c r="S2443" i="1"/>
  <c r="R2444" i="1"/>
  <c r="S2444" i="1"/>
  <c r="R2445" i="1"/>
  <c r="S2445" i="1"/>
  <c r="R2446" i="1"/>
  <c r="S2446" i="1"/>
  <c r="R2447" i="1"/>
  <c r="S2447" i="1"/>
  <c r="R2448" i="1"/>
  <c r="S2448" i="1"/>
  <c r="R2449" i="1"/>
  <c r="S2449" i="1"/>
  <c r="R2450" i="1"/>
  <c r="S2450" i="1"/>
  <c r="R2451" i="1"/>
  <c r="S2451" i="1"/>
  <c r="R2452" i="1"/>
  <c r="S2452" i="1"/>
  <c r="R2453" i="1"/>
  <c r="S2453" i="1"/>
  <c r="R2454" i="1"/>
  <c r="S2454" i="1"/>
  <c r="R2455" i="1"/>
  <c r="S2455" i="1"/>
  <c r="R2456" i="1"/>
  <c r="S2456" i="1"/>
  <c r="R2457" i="1"/>
  <c r="S2457" i="1"/>
  <c r="R2458" i="1"/>
  <c r="S2458" i="1"/>
  <c r="R2459" i="1"/>
  <c r="S2459" i="1"/>
  <c r="R2461" i="1"/>
  <c r="S2461" i="1"/>
  <c r="R2462" i="1"/>
  <c r="S2462" i="1"/>
  <c r="R2463" i="1"/>
  <c r="S2463" i="1"/>
  <c r="R2464" i="1"/>
  <c r="S2464" i="1"/>
  <c r="R2465" i="1"/>
  <c r="S2465" i="1"/>
  <c r="R2466" i="1"/>
  <c r="S2466" i="1"/>
  <c r="R2467" i="1"/>
  <c r="S2467" i="1"/>
  <c r="R2468" i="1"/>
  <c r="S2468" i="1"/>
  <c r="R2469" i="1"/>
  <c r="S2469" i="1"/>
  <c r="R2470" i="1"/>
  <c r="S2470" i="1"/>
  <c r="R2472" i="1"/>
  <c r="S2472" i="1"/>
  <c r="R2473" i="1"/>
  <c r="S2473" i="1"/>
  <c r="R2474" i="1"/>
  <c r="S2474" i="1"/>
  <c r="R2475" i="1"/>
  <c r="S2475" i="1"/>
  <c r="R2476" i="1"/>
  <c r="S2476" i="1"/>
  <c r="R2477" i="1"/>
  <c r="S2477" i="1"/>
  <c r="R2478" i="1"/>
  <c r="S2478" i="1"/>
  <c r="R2479" i="1"/>
  <c r="S2479" i="1"/>
  <c r="R2480" i="1"/>
  <c r="S2480" i="1"/>
  <c r="R2481" i="1"/>
  <c r="S2481" i="1"/>
  <c r="R2482" i="1"/>
  <c r="S2482" i="1"/>
  <c r="R2483" i="1"/>
  <c r="S2483" i="1"/>
  <c r="R2484" i="1"/>
  <c r="S2484" i="1"/>
  <c r="R2485" i="1"/>
  <c r="S2485" i="1"/>
  <c r="R2486" i="1"/>
  <c r="S2486" i="1"/>
  <c r="R2487" i="1"/>
  <c r="S2487" i="1"/>
  <c r="R2488" i="1"/>
  <c r="S2488" i="1"/>
  <c r="R2489" i="1"/>
  <c r="S2489" i="1"/>
  <c r="R2490" i="1"/>
  <c r="S2490" i="1"/>
  <c r="R2491" i="1"/>
  <c r="S2491" i="1"/>
  <c r="R2492" i="1"/>
  <c r="S2492" i="1"/>
  <c r="R2493" i="1"/>
  <c r="S2493" i="1"/>
  <c r="R2494" i="1"/>
  <c r="S2494" i="1"/>
  <c r="R2495" i="1"/>
  <c r="S2495" i="1"/>
  <c r="R2496" i="1"/>
  <c r="S2496" i="1"/>
  <c r="R2497" i="1"/>
  <c r="S2497" i="1"/>
  <c r="R2498" i="1"/>
  <c r="S2498" i="1"/>
  <c r="R2499" i="1"/>
  <c r="S2499" i="1"/>
  <c r="R2500" i="1"/>
  <c r="S2500" i="1"/>
  <c r="R2501" i="1"/>
  <c r="S2501" i="1"/>
  <c r="R2502" i="1"/>
  <c r="S2502" i="1"/>
  <c r="R2503" i="1"/>
  <c r="S2503" i="1"/>
  <c r="R2504" i="1"/>
  <c r="S2504" i="1"/>
  <c r="R2505" i="1"/>
  <c r="S2505" i="1"/>
  <c r="R2506" i="1"/>
  <c r="S2506" i="1"/>
  <c r="R2507" i="1"/>
  <c r="S2507" i="1"/>
  <c r="R2508" i="1"/>
  <c r="S2508" i="1"/>
  <c r="R2509" i="1"/>
  <c r="S2509" i="1"/>
  <c r="R2510" i="1"/>
  <c r="S2510" i="1"/>
  <c r="R2511" i="1"/>
  <c r="S2511" i="1"/>
  <c r="R2512" i="1"/>
  <c r="S2512" i="1"/>
  <c r="R2513" i="1"/>
  <c r="S2513" i="1"/>
  <c r="R2514" i="1"/>
  <c r="S2514" i="1"/>
  <c r="R2515" i="1"/>
  <c r="S2515" i="1"/>
  <c r="R2516" i="1"/>
  <c r="S2516" i="1"/>
  <c r="R2517" i="1"/>
  <c r="S2517" i="1"/>
  <c r="R2518" i="1"/>
  <c r="S2518" i="1"/>
  <c r="R2519" i="1"/>
  <c r="S2519" i="1"/>
  <c r="R2520" i="1"/>
  <c r="S2520" i="1"/>
  <c r="R2521" i="1"/>
  <c r="S2521" i="1"/>
  <c r="R2522" i="1"/>
  <c r="S2522" i="1"/>
  <c r="R2523" i="1"/>
  <c r="S2523" i="1"/>
  <c r="R2524" i="1"/>
  <c r="S2524" i="1"/>
  <c r="R2525" i="1"/>
  <c r="S2525" i="1"/>
  <c r="R2526" i="1"/>
  <c r="S2526" i="1"/>
  <c r="R2527" i="1"/>
  <c r="S2527" i="1"/>
  <c r="R2528" i="1"/>
  <c r="S2528" i="1"/>
  <c r="R2529" i="1"/>
  <c r="S2529" i="1"/>
  <c r="R2530" i="1"/>
  <c r="S2530" i="1"/>
  <c r="R2531" i="1"/>
  <c r="S2531" i="1"/>
  <c r="R2532" i="1"/>
  <c r="S2532" i="1"/>
  <c r="R2533" i="1"/>
  <c r="S2533" i="1"/>
  <c r="R2534" i="1"/>
  <c r="S2534" i="1"/>
  <c r="R2535" i="1"/>
  <c r="S2535" i="1"/>
  <c r="R2536" i="1"/>
  <c r="S2536" i="1"/>
  <c r="R2537" i="1"/>
  <c r="S2537" i="1"/>
  <c r="R2538" i="1"/>
  <c r="S2538" i="1"/>
  <c r="R2539" i="1"/>
  <c r="S2539" i="1"/>
  <c r="R2540" i="1"/>
  <c r="S2540" i="1"/>
  <c r="R2541" i="1"/>
  <c r="S2541" i="1"/>
  <c r="R2542" i="1"/>
  <c r="S2542" i="1"/>
  <c r="R2543" i="1"/>
  <c r="S2543" i="1"/>
  <c r="R2544" i="1"/>
  <c r="S2544" i="1"/>
  <c r="R2545" i="1"/>
  <c r="S2545" i="1"/>
  <c r="R2546" i="1"/>
  <c r="S2546" i="1"/>
  <c r="R2547" i="1"/>
  <c r="S2547" i="1"/>
  <c r="R2548" i="1"/>
  <c r="S2548" i="1"/>
  <c r="R2549" i="1"/>
  <c r="S2549" i="1"/>
  <c r="R2550" i="1"/>
  <c r="S2550" i="1"/>
  <c r="R2551" i="1"/>
  <c r="S2551" i="1"/>
  <c r="R2552" i="1"/>
  <c r="S2552" i="1"/>
  <c r="R2553" i="1"/>
  <c r="S2553" i="1"/>
  <c r="R2554" i="1"/>
  <c r="S2554" i="1"/>
  <c r="R2555" i="1"/>
  <c r="S2555" i="1"/>
  <c r="R2556" i="1"/>
  <c r="S2556" i="1"/>
  <c r="R2557" i="1"/>
  <c r="S2557" i="1"/>
  <c r="R2558" i="1"/>
  <c r="S2558" i="1"/>
  <c r="R2559" i="1"/>
  <c r="S2559" i="1"/>
  <c r="R2560" i="1"/>
  <c r="S2560" i="1"/>
  <c r="R2561" i="1"/>
  <c r="S2561" i="1"/>
  <c r="R2562" i="1"/>
  <c r="S2562" i="1"/>
  <c r="R2563" i="1"/>
  <c r="S2563" i="1"/>
  <c r="R2564" i="1"/>
  <c r="S2564" i="1"/>
  <c r="R2565" i="1"/>
  <c r="S2565" i="1"/>
  <c r="R2566" i="1"/>
  <c r="S2566" i="1"/>
  <c r="R2567" i="1"/>
  <c r="S2567" i="1"/>
  <c r="R2568" i="1"/>
  <c r="S2568" i="1"/>
  <c r="R2569" i="1"/>
  <c r="S2569" i="1"/>
  <c r="R2570" i="1"/>
  <c r="S2570" i="1"/>
  <c r="R2571" i="1"/>
  <c r="S2571" i="1"/>
  <c r="R2572" i="1"/>
  <c r="S2572" i="1"/>
  <c r="R2573" i="1"/>
  <c r="S2573" i="1"/>
  <c r="R2574" i="1"/>
  <c r="S2574" i="1"/>
  <c r="R2575" i="1"/>
  <c r="S2575" i="1"/>
  <c r="R2576" i="1"/>
  <c r="S2576" i="1"/>
  <c r="R2577" i="1"/>
  <c r="S2577" i="1"/>
  <c r="R2578" i="1"/>
  <c r="S2578" i="1"/>
  <c r="R2579" i="1"/>
  <c r="S2579" i="1"/>
  <c r="R2580" i="1"/>
  <c r="S2580" i="1"/>
  <c r="R2581" i="1"/>
  <c r="S2581" i="1"/>
  <c r="R2582" i="1"/>
  <c r="S2582" i="1"/>
  <c r="R2583" i="1"/>
  <c r="S2583" i="1"/>
  <c r="R2584" i="1"/>
  <c r="S2584" i="1"/>
  <c r="R2585" i="1"/>
  <c r="S2585" i="1"/>
  <c r="R2586" i="1"/>
  <c r="S2586" i="1"/>
  <c r="R2587" i="1"/>
  <c r="S2587" i="1"/>
  <c r="R2588" i="1"/>
  <c r="S2588" i="1"/>
  <c r="R2589" i="1"/>
  <c r="S2589" i="1"/>
  <c r="R2590" i="1"/>
  <c r="S2590" i="1"/>
  <c r="R2591" i="1"/>
  <c r="S2591" i="1"/>
  <c r="R2592" i="1"/>
  <c r="S2592" i="1"/>
  <c r="R2593" i="1"/>
  <c r="S2593" i="1"/>
  <c r="R2594" i="1"/>
  <c r="S2594" i="1"/>
  <c r="R2595" i="1"/>
  <c r="S2595" i="1"/>
  <c r="R2596" i="1"/>
  <c r="S2596" i="1"/>
  <c r="R2597" i="1"/>
  <c r="S2597" i="1"/>
  <c r="R2598" i="1"/>
  <c r="S2598" i="1"/>
  <c r="R2599" i="1"/>
  <c r="S2599" i="1"/>
  <c r="R2600" i="1"/>
  <c r="S2600" i="1"/>
  <c r="R2601" i="1"/>
  <c r="S2601" i="1"/>
  <c r="R2602" i="1"/>
  <c r="S2602" i="1"/>
  <c r="R2603" i="1"/>
  <c r="S2603" i="1"/>
  <c r="R2604" i="1"/>
  <c r="S2604" i="1"/>
  <c r="R2605" i="1"/>
  <c r="S2605" i="1"/>
  <c r="R2606" i="1"/>
  <c r="S2606" i="1"/>
  <c r="R2607" i="1"/>
  <c r="S2607" i="1"/>
  <c r="R2608" i="1"/>
  <c r="S2608" i="1"/>
  <c r="R2609" i="1"/>
  <c r="S2609" i="1"/>
  <c r="R2611" i="1"/>
  <c r="S2611" i="1"/>
  <c r="R2612" i="1"/>
  <c r="S2612" i="1"/>
  <c r="R2613" i="1"/>
  <c r="S2613" i="1"/>
  <c r="R2614" i="1"/>
  <c r="S2614" i="1"/>
  <c r="R2615" i="1"/>
  <c r="S2615" i="1"/>
  <c r="R2616" i="1"/>
  <c r="S2616" i="1"/>
  <c r="R2617" i="1"/>
  <c r="S2617" i="1"/>
  <c r="R2618" i="1"/>
  <c r="S2618" i="1"/>
  <c r="R2619" i="1"/>
  <c r="S2619" i="1"/>
  <c r="R2620" i="1"/>
  <c r="S2620" i="1"/>
  <c r="R2621" i="1"/>
  <c r="S2621" i="1"/>
  <c r="R2622" i="1"/>
  <c r="S2622" i="1"/>
  <c r="R2623" i="1"/>
  <c r="S2623" i="1"/>
  <c r="R2624" i="1"/>
  <c r="S2624" i="1"/>
  <c r="R2625" i="1"/>
  <c r="S2625" i="1"/>
  <c r="R2626" i="1"/>
  <c r="S2626" i="1"/>
  <c r="R2627" i="1"/>
  <c r="S2627" i="1"/>
  <c r="R2628" i="1"/>
  <c r="S2628" i="1"/>
  <c r="R2629" i="1"/>
  <c r="S2629" i="1"/>
  <c r="R2630" i="1"/>
  <c r="S2630" i="1"/>
  <c r="R2631" i="1"/>
  <c r="S2631" i="1"/>
  <c r="R2632" i="1"/>
  <c r="S2632" i="1"/>
  <c r="R2633" i="1"/>
  <c r="S2633" i="1"/>
  <c r="R2634" i="1"/>
  <c r="S2634" i="1"/>
  <c r="R2635" i="1"/>
  <c r="S2635" i="1"/>
  <c r="R2636" i="1"/>
  <c r="S2636" i="1"/>
  <c r="R2637" i="1"/>
  <c r="S2637" i="1"/>
  <c r="R2638" i="1"/>
  <c r="S2638" i="1"/>
  <c r="R2639" i="1"/>
  <c r="S2639" i="1"/>
  <c r="R2640" i="1"/>
  <c r="S2640" i="1"/>
  <c r="R2641" i="1"/>
  <c r="S2641" i="1"/>
  <c r="R2642" i="1"/>
  <c r="S2642" i="1"/>
  <c r="R2643" i="1"/>
  <c r="S2643" i="1"/>
  <c r="R2644" i="1"/>
  <c r="S2644" i="1"/>
  <c r="R2645" i="1"/>
  <c r="S2645" i="1"/>
  <c r="R2646" i="1"/>
  <c r="S2646" i="1"/>
  <c r="R2647" i="1"/>
  <c r="S2647" i="1"/>
  <c r="R2648" i="1"/>
  <c r="S2648" i="1"/>
  <c r="R2649" i="1"/>
  <c r="S2649" i="1"/>
  <c r="R2650" i="1"/>
  <c r="S2650" i="1"/>
  <c r="R2651" i="1"/>
  <c r="S2651" i="1"/>
  <c r="R2652" i="1"/>
  <c r="S2652" i="1"/>
  <c r="R2653" i="1"/>
  <c r="S2653" i="1"/>
  <c r="R2654" i="1"/>
  <c r="S2654" i="1"/>
  <c r="R2655" i="1"/>
  <c r="S2655" i="1"/>
  <c r="R2656" i="1"/>
  <c r="S2656" i="1"/>
  <c r="R2657" i="1"/>
  <c r="S2657" i="1"/>
  <c r="R2658" i="1"/>
  <c r="S2658" i="1"/>
  <c r="R2659" i="1"/>
  <c r="S2659" i="1"/>
  <c r="R2660" i="1"/>
  <c r="S2660" i="1"/>
  <c r="R2661" i="1"/>
  <c r="S2661" i="1"/>
  <c r="R2662" i="1"/>
  <c r="S2662" i="1"/>
  <c r="R2663" i="1"/>
  <c r="S2663" i="1"/>
  <c r="R2664" i="1"/>
  <c r="S2664" i="1"/>
  <c r="R2665" i="1"/>
  <c r="S2665" i="1"/>
  <c r="R2666" i="1"/>
  <c r="S2666" i="1"/>
  <c r="R2667" i="1"/>
  <c r="S2667" i="1"/>
  <c r="R2668" i="1"/>
  <c r="S2668" i="1"/>
  <c r="R2669" i="1"/>
  <c r="S2669" i="1"/>
  <c r="R2670" i="1"/>
  <c r="S2670" i="1"/>
  <c r="R2671" i="1"/>
  <c r="S2671" i="1"/>
  <c r="R2672" i="1"/>
  <c r="S2672" i="1"/>
  <c r="R2673" i="1"/>
  <c r="S2673" i="1"/>
  <c r="R2674" i="1"/>
  <c r="S2674" i="1"/>
  <c r="R2675" i="1"/>
  <c r="S2675" i="1"/>
  <c r="R2676" i="1"/>
  <c r="S2676" i="1"/>
  <c r="R2677" i="1"/>
  <c r="S2677" i="1"/>
  <c r="R2678" i="1"/>
  <c r="S2678" i="1"/>
  <c r="R2679" i="1"/>
  <c r="S2679" i="1"/>
  <c r="R2680" i="1"/>
  <c r="S2680" i="1"/>
  <c r="R2681" i="1"/>
  <c r="S2681" i="1"/>
  <c r="R2682" i="1"/>
  <c r="S2682" i="1"/>
  <c r="R2683" i="1"/>
  <c r="S2683" i="1"/>
  <c r="R2684" i="1"/>
  <c r="S2684" i="1"/>
  <c r="R2685" i="1"/>
  <c r="S2685" i="1"/>
  <c r="R2686" i="1"/>
  <c r="S2686" i="1"/>
  <c r="R2687" i="1"/>
  <c r="S2687" i="1"/>
  <c r="R2688" i="1"/>
  <c r="S2688" i="1"/>
  <c r="R2690" i="1"/>
  <c r="S2690" i="1"/>
  <c r="R2691" i="1"/>
  <c r="S2691" i="1"/>
  <c r="R2692" i="1"/>
  <c r="S2692" i="1"/>
  <c r="R2693" i="1"/>
  <c r="S2693" i="1"/>
  <c r="R2694" i="1"/>
  <c r="S2694" i="1"/>
  <c r="R2695" i="1"/>
  <c r="S2695" i="1"/>
  <c r="R2696" i="1"/>
  <c r="S2696" i="1"/>
  <c r="R2697" i="1"/>
  <c r="S2697" i="1"/>
  <c r="R2698" i="1"/>
  <c r="S2698" i="1"/>
  <c r="R2699" i="1"/>
  <c r="S2699" i="1"/>
  <c r="R2700" i="1"/>
  <c r="S2700" i="1"/>
  <c r="R2701" i="1"/>
  <c r="S2701" i="1"/>
  <c r="R2702" i="1"/>
  <c r="S2702" i="1"/>
  <c r="R2703" i="1"/>
  <c r="S2703" i="1"/>
  <c r="R2704" i="1"/>
  <c r="S2704" i="1"/>
  <c r="R2705" i="1"/>
  <c r="S2705" i="1"/>
  <c r="R2706" i="1"/>
  <c r="S2706" i="1"/>
  <c r="R2707" i="1"/>
  <c r="S2707" i="1"/>
  <c r="R2708" i="1"/>
  <c r="S2708" i="1"/>
  <c r="R2709" i="1"/>
  <c r="S2709" i="1"/>
  <c r="R2710" i="1"/>
  <c r="S2710" i="1"/>
  <c r="R2711" i="1"/>
  <c r="S2711" i="1"/>
  <c r="R2712" i="1"/>
  <c r="S2712" i="1"/>
  <c r="R2713" i="1"/>
  <c r="S2713" i="1"/>
  <c r="R2714" i="1"/>
  <c r="S2714" i="1"/>
  <c r="R2715" i="1"/>
  <c r="S2715" i="1"/>
  <c r="R2716" i="1"/>
  <c r="S2716" i="1"/>
  <c r="R2717" i="1"/>
  <c r="S2717" i="1"/>
  <c r="R2718" i="1"/>
  <c r="S2718" i="1"/>
  <c r="R2719" i="1"/>
  <c r="S2719" i="1"/>
  <c r="R2720" i="1"/>
  <c r="S2720" i="1"/>
  <c r="R2721" i="1"/>
  <c r="S2721" i="1"/>
  <c r="R2722" i="1"/>
  <c r="S2722" i="1"/>
  <c r="R2723" i="1"/>
  <c r="S2723" i="1"/>
  <c r="R2724" i="1"/>
  <c r="S2724" i="1"/>
  <c r="R2725" i="1"/>
  <c r="S2725" i="1"/>
  <c r="R2726" i="1"/>
  <c r="S2726" i="1"/>
  <c r="R2727" i="1"/>
  <c r="S2727" i="1"/>
  <c r="R2728" i="1"/>
  <c r="S2728" i="1"/>
  <c r="R2729" i="1"/>
  <c r="S2729" i="1"/>
  <c r="R2730" i="1"/>
  <c r="S2730" i="1"/>
  <c r="R2731" i="1"/>
  <c r="S2731" i="1"/>
  <c r="R2732" i="1"/>
  <c r="S2732" i="1"/>
  <c r="R2733" i="1"/>
  <c r="S2733" i="1"/>
  <c r="R2734" i="1"/>
  <c r="S2734" i="1"/>
  <c r="R2735" i="1"/>
  <c r="S2735" i="1"/>
  <c r="R2736" i="1"/>
  <c r="S2736" i="1"/>
  <c r="R2737" i="1"/>
  <c r="S2737" i="1"/>
  <c r="R2738" i="1"/>
  <c r="S2738" i="1"/>
  <c r="R2739" i="1"/>
  <c r="S2739" i="1"/>
  <c r="R2740" i="1"/>
  <c r="S2740" i="1"/>
  <c r="R2741" i="1"/>
  <c r="S2741" i="1"/>
  <c r="R2742" i="1"/>
  <c r="S2742" i="1"/>
  <c r="R2743" i="1"/>
  <c r="S2743" i="1"/>
  <c r="R2744" i="1"/>
  <c r="S2744" i="1"/>
  <c r="R2745" i="1"/>
  <c r="S2745" i="1"/>
  <c r="R2747" i="1"/>
  <c r="S2747" i="1"/>
  <c r="R2748" i="1"/>
  <c r="S2748" i="1"/>
  <c r="R2749" i="1"/>
  <c r="S2749" i="1"/>
  <c r="R2750" i="1"/>
  <c r="S2750" i="1"/>
  <c r="R2751" i="1"/>
  <c r="S2751" i="1"/>
  <c r="R2752" i="1"/>
  <c r="S2752" i="1"/>
  <c r="R2753" i="1"/>
  <c r="S2753" i="1"/>
  <c r="R2754" i="1"/>
  <c r="S2754" i="1"/>
  <c r="R2755" i="1"/>
  <c r="S2755" i="1"/>
  <c r="R2756" i="1"/>
  <c r="S2756" i="1"/>
  <c r="R2757" i="1"/>
  <c r="S2757" i="1"/>
  <c r="R2758" i="1"/>
  <c r="S2758" i="1"/>
  <c r="R2759" i="1"/>
  <c r="S2759" i="1"/>
  <c r="R2760" i="1"/>
  <c r="S2760" i="1"/>
  <c r="R2761" i="1"/>
  <c r="S2761" i="1"/>
  <c r="R2762" i="1"/>
  <c r="S2762" i="1"/>
  <c r="R2763" i="1"/>
  <c r="S2763" i="1"/>
  <c r="R2764" i="1"/>
  <c r="S2764" i="1"/>
  <c r="R2765" i="1"/>
  <c r="S2765" i="1"/>
  <c r="R2766" i="1"/>
  <c r="S2766" i="1"/>
  <c r="R2767" i="1"/>
  <c r="S2767" i="1"/>
  <c r="R2768" i="1"/>
  <c r="S2768" i="1"/>
  <c r="R2769" i="1"/>
  <c r="S2769" i="1"/>
  <c r="R2770" i="1"/>
  <c r="S2770" i="1"/>
  <c r="R2771" i="1"/>
  <c r="S2771" i="1"/>
  <c r="R2772" i="1"/>
  <c r="S2772" i="1"/>
  <c r="R2774" i="1"/>
  <c r="S2774" i="1"/>
  <c r="R2775" i="1"/>
  <c r="S2775" i="1"/>
  <c r="R2776" i="1"/>
  <c r="S2776" i="1"/>
  <c r="R2777" i="1"/>
  <c r="S2777" i="1"/>
  <c r="R2778" i="1"/>
  <c r="S2778" i="1"/>
  <c r="R2779" i="1"/>
  <c r="S2779" i="1"/>
  <c r="R2780" i="1"/>
  <c r="S2780" i="1"/>
  <c r="R2781" i="1"/>
  <c r="S2781" i="1"/>
  <c r="R2782" i="1"/>
  <c r="S2782" i="1"/>
  <c r="R2783" i="1"/>
  <c r="S2783" i="1"/>
  <c r="R2784" i="1"/>
  <c r="S2784" i="1"/>
  <c r="R2785" i="1"/>
  <c r="S2785" i="1"/>
  <c r="R2786" i="1"/>
  <c r="S2786" i="1"/>
  <c r="R2787" i="1"/>
  <c r="S2787" i="1"/>
  <c r="R2788" i="1"/>
  <c r="S2788" i="1"/>
  <c r="R2789" i="1"/>
  <c r="S2789" i="1"/>
  <c r="R2790" i="1"/>
  <c r="S2790" i="1"/>
  <c r="R2791" i="1"/>
  <c r="S2791" i="1"/>
  <c r="R2792" i="1"/>
  <c r="S2792" i="1"/>
  <c r="R2793" i="1"/>
  <c r="S2793" i="1"/>
  <c r="R2794" i="1"/>
  <c r="S2794" i="1"/>
  <c r="R2795" i="1"/>
  <c r="S2795" i="1"/>
  <c r="R2796" i="1"/>
  <c r="S2796" i="1"/>
  <c r="R2797" i="1"/>
  <c r="S2797" i="1"/>
  <c r="R2798" i="1"/>
  <c r="S2798" i="1"/>
  <c r="R2799" i="1"/>
  <c r="S2799" i="1"/>
  <c r="R2800" i="1"/>
  <c r="S2800" i="1"/>
  <c r="R2801" i="1"/>
  <c r="S2801" i="1"/>
  <c r="R2802" i="1"/>
  <c r="S2802" i="1"/>
  <c r="R2803" i="1"/>
  <c r="S2803" i="1"/>
  <c r="R2804" i="1"/>
  <c r="S2804" i="1"/>
  <c r="R2805" i="1"/>
  <c r="S2805" i="1"/>
  <c r="R2806" i="1"/>
  <c r="S2806" i="1"/>
  <c r="R2807" i="1"/>
  <c r="S2807" i="1"/>
  <c r="R2808" i="1"/>
  <c r="S2808" i="1"/>
  <c r="R2809" i="1"/>
  <c r="S2809" i="1"/>
  <c r="R2810" i="1"/>
  <c r="S2810" i="1"/>
  <c r="R2811" i="1"/>
  <c r="S2811" i="1"/>
  <c r="R2812" i="1"/>
  <c r="S2812" i="1"/>
  <c r="R2813" i="1"/>
  <c r="S2813" i="1"/>
  <c r="R2814" i="1"/>
  <c r="S2814" i="1"/>
  <c r="R2815" i="1"/>
  <c r="S2815" i="1"/>
  <c r="R2816" i="1"/>
  <c r="S2816" i="1"/>
  <c r="R2817" i="1"/>
  <c r="S2817" i="1"/>
  <c r="R2818" i="1"/>
  <c r="S2818" i="1"/>
  <c r="R2819" i="1"/>
  <c r="S2819" i="1"/>
  <c r="R2820" i="1"/>
  <c r="S2820" i="1"/>
  <c r="R2821" i="1"/>
  <c r="S2821" i="1"/>
  <c r="R2822" i="1"/>
  <c r="S2822" i="1"/>
  <c r="R2823" i="1"/>
  <c r="S2823" i="1"/>
  <c r="R2824" i="1"/>
  <c r="S2824" i="1"/>
  <c r="R2825" i="1"/>
  <c r="S2825" i="1"/>
  <c r="R2826" i="1"/>
  <c r="S2826" i="1"/>
  <c r="R2827" i="1"/>
  <c r="S2827" i="1"/>
  <c r="R2828" i="1"/>
  <c r="S2828" i="1"/>
  <c r="R2829" i="1"/>
  <c r="S2829" i="1"/>
  <c r="R2830" i="1"/>
  <c r="S2830" i="1"/>
  <c r="R2831" i="1"/>
  <c r="S2831" i="1"/>
  <c r="R2832" i="1"/>
  <c r="S2832" i="1"/>
  <c r="R2833" i="1"/>
  <c r="S2833" i="1"/>
  <c r="R2834" i="1"/>
  <c r="S2834" i="1"/>
  <c r="R2835" i="1"/>
  <c r="S2835" i="1"/>
  <c r="R2836" i="1"/>
  <c r="S2836" i="1"/>
  <c r="R2837" i="1"/>
  <c r="S2837" i="1"/>
  <c r="R2838" i="1"/>
  <c r="S2838" i="1"/>
  <c r="R2839" i="1"/>
  <c r="S2839" i="1"/>
  <c r="R2840" i="1"/>
  <c r="S2840" i="1"/>
  <c r="R2841" i="1"/>
  <c r="S2841" i="1"/>
  <c r="R2842" i="1"/>
  <c r="S2842" i="1"/>
  <c r="R2843" i="1"/>
  <c r="S2843" i="1"/>
  <c r="R2844" i="1"/>
  <c r="S2844" i="1"/>
  <c r="R2845" i="1"/>
  <c r="S2845" i="1"/>
  <c r="R2846" i="1"/>
  <c r="S2846" i="1"/>
  <c r="R2847" i="1"/>
  <c r="S2847" i="1"/>
  <c r="R2848" i="1"/>
  <c r="S2848" i="1"/>
  <c r="R2849" i="1"/>
  <c r="S2849" i="1"/>
  <c r="R2850" i="1"/>
  <c r="S2850" i="1"/>
  <c r="R2851" i="1"/>
  <c r="S2851" i="1"/>
  <c r="R2852" i="1"/>
  <c r="S2852" i="1"/>
  <c r="R2853" i="1"/>
  <c r="S2853" i="1"/>
  <c r="R2854" i="1"/>
  <c r="S2854" i="1"/>
  <c r="R2855" i="1"/>
  <c r="S2855" i="1"/>
  <c r="R2856" i="1"/>
  <c r="S2856" i="1"/>
  <c r="R2857" i="1"/>
  <c r="S2857" i="1"/>
  <c r="R2858" i="1"/>
  <c r="S2858" i="1"/>
  <c r="R2859" i="1"/>
  <c r="S2859" i="1"/>
  <c r="R2860" i="1"/>
  <c r="S2860" i="1"/>
  <c r="R2861" i="1"/>
  <c r="S2861" i="1"/>
  <c r="R2862" i="1"/>
  <c r="S2862" i="1"/>
  <c r="R2863" i="1"/>
  <c r="S2863" i="1"/>
  <c r="R2864" i="1"/>
  <c r="S2864" i="1"/>
  <c r="R2865" i="1"/>
  <c r="S2865" i="1"/>
  <c r="R2866" i="1"/>
  <c r="S2866" i="1"/>
  <c r="R2867" i="1"/>
  <c r="S2867" i="1"/>
  <c r="R2868" i="1"/>
  <c r="S2868" i="1"/>
  <c r="R2870" i="1"/>
  <c r="S2870" i="1"/>
  <c r="R2872" i="1"/>
  <c r="S2872" i="1"/>
  <c r="R2873" i="1"/>
  <c r="S2873" i="1"/>
  <c r="R2874" i="1"/>
  <c r="S2874" i="1"/>
  <c r="R2875" i="1"/>
  <c r="S2875" i="1"/>
  <c r="R2876" i="1"/>
  <c r="S2876" i="1"/>
  <c r="R2877" i="1"/>
  <c r="S2877" i="1"/>
  <c r="R2878" i="1"/>
  <c r="S2878" i="1"/>
  <c r="R2879" i="1"/>
  <c r="S2879" i="1"/>
  <c r="R2880" i="1"/>
  <c r="S2880" i="1"/>
  <c r="R2881" i="1"/>
  <c r="S2881" i="1"/>
  <c r="R2882" i="1"/>
  <c r="S2882" i="1"/>
  <c r="R2883" i="1"/>
  <c r="S2883" i="1"/>
  <c r="R2884" i="1"/>
  <c r="S2884" i="1"/>
  <c r="R2885" i="1"/>
  <c r="S2885" i="1"/>
  <c r="R2886" i="1"/>
  <c r="S2886" i="1"/>
  <c r="R2887" i="1"/>
  <c r="S2887" i="1"/>
  <c r="R2888" i="1"/>
  <c r="S2888" i="1"/>
  <c r="R2889" i="1"/>
  <c r="S2889" i="1"/>
  <c r="R2890" i="1"/>
  <c r="S2890" i="1"/>
  <c r="R2891" i="1"/>
  <c r="S2891" i="1"/>
  <c r="R2892" i="1"/>
  <c r="S2892" i="1"/>
  <c r="R2893" i="1"/>
  <c r="S2893" i="1"/>
  <c r="R2894" i="1"/>
  <c r="S2894" i="1"/>
  <c r="R2895" i="1"/>
  <c r="S2895" i="1"/>
  <c r="R2896" i="1"/>
  <c r="S2896" i="1"/>
  <c r="R2897" i="1"/>
  <c r="S2897" i="1"/>
  <c r="R2898" i="1"/>
  <c r="S2898" i="1"/>
  <c r="R2899" i="1"/>
  <c r="S2899" i="1"/>
  <c r="R2900" i="1"/>
  <c r="S2900" i="1"/>
  <c r="R2901" i="1"/>
  <c r="S2901" i="1"/>
  <c r="R2902" i="1"/>
  <c r="S2902" i="1"/>
  <c r="R2903" i="1"/>
  <c r="S2903" i="1"/>
  <c r="R2904" i="1"/>
  <c r="S2904" i="1"/>
  <c r="R2905" i="1"/>
  <c r="S2905" i="1"/>
  <c r="R2906" i="1"/>
  <c r="S2906" i="1"/>
  <c r="R2907" i="1"/>
  <c r="S2907" i="1"/>
  <c r="R2908" i="1"/>
  <c r="S2908" i="1"/>
  <c r="R2909" i="1"/>
  <c r="S2909" i="1"/>
  <c r="R2910" i="1"/>
  <c r="S2910" i="1"/>
  <c r="R2911" i="1"/>
  <c r="S2911" i="1"/>
  <c r="R2912" i="1"/>
  <c r="S2912" i="1"/>
  <c r="R2913" i="1"/>
  <c r="S2913" i="1"/>
  <c r="R2914" i="1"/>
  <c r="S2914" i="1"/>
  <c r="R2915" i="1"/>
  <c r="S2915" i="1"/>
  <c r="R2916" i="1"/>
  <c r="S2916" i="1"/>
  <c r="R2917" i="1"/>
  <c r="S2917" i="1"/>
  <c r="R2918" i="1"/>
  <c r="S2918" i="1"/>
  <c r="R2919" i="1"/>
  <c r="S2919" i="1"/>
  <c r="R2920" i="1"/>
  <c r="S2920" i="1"/>
  <c r="R2921" i="1"/>
  <c r="S2921" i="1"/>
  <c r="R2922" i="1"/>
  <c r="S2922" i="1"/>
  <c r="R2923" i="1"/>
  <c r="S2923" i="1"/>
  <c r="R2924" i="1"/>
  <c r="S2924" i="1"/>
  <c r="R2925" i="1"/>
  <c r="S2925" i="1"/>
  <c r="R2926" i="1"/>
  <c r="S2926" i="1"/>
  <c r="R2927" i="1"/>
  <c r="S2927" i="1"/>
  <c r="R2928" i="1"/>
  <c r="S2928" i="1"/>
  <c r="R2929" i="1"/>
  <c r="S2929" i="1"/>
  <c r="R2930" i="1"/>
  <c r="S2930" i="1"/>
  <c r="R2931" i="1"/>
  <c r="S2931" i="1"/>
  <c r="R2932" i="1"/>
  <c r="S2932" i="1"/>
  <c r="R2933" i="1"/>
  <c r="S2933" i="1"/>
  <c r="R2934" i="1"/>
  <c r="S2934" i="1"/>
  <c r="R2935" i="1"/>
  <c r="S2935" i="1"/>
  <c r="R2936" i="1"/>
  <c r="S2936" i="1"/>
  <c r="R2937" i="1"/>
  <c r="S2937" i="1"/>
  <c r="R2938" i="1"/>
  <c r="S2938" i="1"/>
  <c r="R2939" i="1"/>
  <c r="S2939" i="1"/>
  <c r="R2940" i="1"/>
  <c r="S2940" i="1"/>
  <c r="R2941" i="1"/>
  <c r="S2941" i="1"/>
  <c r="R2942" i="1"/>
  <c r="S2942" i="1"/>
  <c r="R2943" i="1"/>
  <c r="S2943" i="1"/>
  <c r="R2944" i="1"/>
  <c r="S2944" i="1"/>
  <c r="R2945" i="1"/>
  <c r="S2945" i="1"/>
  <c r="R2947" i="1"/>
  <c r="S2947" i="1"/>
  <c r="R2948" i="1"/>
  <c r="S2948" i="1"/>
  <c r="R2949" i="1"/>
  <c r="S2949" i="1"/>
  <c r="R2950" i="1"/>
  <c r="S2950" i="1"/>
  <c r="R2951" i="1"/>
  <c r="S2951" i="1"/>
  <c r="R2952" i="1"/>
  <c r="S2952" i="1"/>
  <c r="R2953" i="1"/>
  <c r="S2953" i="1"/>
  <c r="R2954" i="1"/>
  <c r="S2954" i="1"/>
  <c r="R2955" i="1"/>
  <c r="S2955" i="1"/>
  <c r="R2956" i="1"/>
  <c r="S2956" i="1"/>
  <c r="R2957" i="1"/>
  <c r="S2957" i="1"/>
  <c r="R2958" i="1"/>
  <c r="S2958" i="1"/>
  <c r="R2959" i="1"/>
  <c r="S2959" i="1"/>
  <c r="R2960" i="1"/>
  <c r="S2960" i="1"/>
  <c r="R2961" i="1"/>
  <c r="S2961" i="1"/>
  <c r="R2962" i="1"/>
  <c r="S2962" i="1"/>
  <c r="R2963" i="1"/>
  <c r="S2963" i="1"/>
  <c r="R2964" i="1"/>
  <c r="S2964" i="1"/>
  <c r="R2965" i="1"/>
  <c r="S2965" i="1"/>
  <c r="R2966" i="1"/>
  <c r="S2966" i="1"/>
  <c r="R2967" i="1"/>
  <c r="S2967" i="1"/>
  <c r="R2968" i="1"/>
  <c r="S2968" i="1"/>
  <c r="R2969" i="1"/>
  <c r="S2969" i="1"/>
  <c r="R2970" i="1"/>
  <c r="S2970" i="1"/>
  <c r="R2971" i="1"/>
  <c r="S2971" i="1"/>
  <c r="R2972" i="1"/>
  <c r="S2972" i="1"/>
  <c r="R2973" i="1"/>
  <c r="S2973" i="1"/>
  <c r="R2974" i="1"/>
  <c r="S2974" i="1"/>
  <c r="R2975" i="1"/>
  <c r="S2975" i="1"/>
  <c r="R2976" i="1"/>
  <c r="S2976" i="1"/>
  <c r="R2977" i="1"/>
  <c r="S2977" i="1"/>
  <c r="R2978" i="1"/>
  <c r="S2978" i="1"/>
  <c r="R2979" i="1"/>
  <c r="S2979" i="1"/>
  <c r="R2980" i="1"/>
  <c r="S2980" i="1"/>
  <c r="R2981" i="1"/>
  <c r="S2981" i="1"/>
  <c r="R2982" i="1"/>
  <c r="S2982" i="1"/>
  <c r="R2983" i="1"/>
  <c r="S2983" i="1"/>
  <c r="R2984" i="1"/>
  <c r="S2984" i="1"/>
  <c r="R2985" i="1"/>
  <c r="S2985" i="1"/>
  <c r="R2986" i="1"/>
  <c r="S2986" i="1"/>
  <c r="R2987" i="1"/>
  <c r="S2987" i="1"/>
  <c r="R2988" i="1"/>
  <c r="S2988" i="1"/>
  <c r="R2989" i="1"/>
  <c r="S2989" i="1"/>
  <c r="R2990" i="1"/>
  <c r="S2990" i="1"/>
  <c r="R2991" i="1"/>
  <c r="S2991" i="1"/>
  <c r="R2992" i="1"/>
  <c r="S2992" i="1"/>
  <c r="R2993" i="1"/>
  <c r="S2993" i="1"/>
  <c r="R2994" i="1"/>
  <c r="S2994" i="1"/>
  <c r="R2995" i="1"/>
  <c r="S2995" i="1"/>
  <c r="R2996" i="1"/>
  <c r="S2996" i="1"/>
  <c r="R2997" i="1"/>
  <c r="S2997" i="1"/>
  <c r="R2998" i="1"/>
  <c r="S2998" i="1"/>
  <c r="R2999" i="1"/>
  <c r="S2999" i="1"/>
  <c r="R3000" i="1"/>
  <c r="S3000" i="1"/>
  <c r="R3001" i="1"/>
  <c r="S3001" i="1"/>
  <c r="R3002" i="1"/>
  <c r="S3002" i="1"/>
  <c r="R3003" i="1"/>
  <c r="S3003" i="1"/>
  <c r="R3004" i="1"/>
  <c r="S3004" i="1"/>
  <c r="R3005" i="1"/>
  <c r="S3005" i="1"/>
  <c r="R3006" i="1"/>
  <c r="S3006" i="1"/>
  <c r="R3007" i="1"/>
  <c r="S3007" i="1"/>
  <c r="R3008" i="1"/>
  <c r="S3008" i="1"/>
  <c r="R3009" i="1"/>
  <c r="S3009" i="1"/>
  <c r="R3010" i="1"/>
  <c r="S3010" i="1"/>
  <c r="R3011" i="1"/>
  <c r="S3011" i="1"/>
  <c r="R3012" i="1"/>
  <c r="S3012" i="1"/>
  <c r="R3013" i="1"/>
  <c r="S3013" i="1"/>
  <c r="R3014" i="1"/>
  <c r="S3014" i="1"/>
  <c r="R3015" i="1"/>
  <c r="S3015" i="1"/>
  <c r="R3016" i="1"/>
  <c r="S3016" i="1"/>
  <c r="R3017" i="1"/>
  <c r="S3017" i="1"/>
  <c r="R3018" i="1"/>
  <c r="S3018" i="1"/>
  <c r="R3019" i="1"/>
  <c r="S3019" i="1"/>
  <c r="R3020" i="1"/>
  <c r="S3020" i="1"/>
  <c r="R3021" i="1"/>
  <c r="S3021" i="1"/>
  <c r="R3022" i="1"/>
  <c r="S3022" i="1"/>
  <c r="R3023" i="1"/>
  <c r="S3023" i="1"/>
  <c r="R3024" i="1"/>
  <c r="S3024" i="1"/>
  <c r="R3025" i="1"/>
  <c r="S3025" i="1"/>
  <c r="R3026" i="1"/>
  <c r="S3026" i="1"/>
  <c r="R3027" i="1"/>
  <c r="S3027" i="1"/>
  <c r="R3028" i="1"/>
  <c r="S3028" i="1"/>
  <c r="R3029" i="1"/>
  <c r="S3029" i="1"/>
  <c r="R3030" i="1"/>
  <c r="S3030" i="1"/>
  <c r="R3031" i="1"/>
  <c r="S3031" i="1"/>
  <c r="R3032" i="1"/>
  <c r="S3032" i="1"/>
  <c r="R3033" i="1"/>
  <c r="S3033" i="1"/>
  <c r="R3034" i="1"/>
  <c r="S3034" i="1"/>
  <c r="R3035" i="1"/>
  <c r="S3035" i="1"/>
  <c r="R3036" i="1"/>
  <c r="S3036" i="1"/>
  <c r="R3037" i="1"/>
  <c r="S3037" i="1"/>
  <c r="R3038" i="1"/>
  <c r="S3038" i="1"/>
  <c r="R3039" i="1"/>
  <c r="S3039" i="1"/>
  <c r="R3040" i="1"/>
  <c r="S3040" i="1"/>
  <c r="R3041" i="1"/>
  <c r="S3041" i="1"/>
  <c r="R3042" i="1"/>
  <c r="S3042" i="1"/>
  <c r="R3043" i="1"/>
  <c r="S3043" i="1"/>
  <c r="R3044" i="1"/>
  <c r="S3044" i="1"/>
  <c r="R3045" i="1"/>
  <c r="S3045" i="1"/>
  <c r="R3046" i="1"/>
  <c r="S3046" i="1"/>
  <c r="R3047" i="1"/>
  <c r="S3047" i="1"/>
  <c r="R3048" i="1"/>
  <c r="S3048" i="1"/>
  <c r="R3049" i="1"/>
  <c r="S3049" i="1"/>
  <c r="R3050" i="1"/>
  <c r="S3050" i="1"/>
  <c r="R3051" i="1"/>
  <c r="S3051" i="1"/>
  <c r="R3052" i="1"/>
  <c r="S3052" i="1"/>
  <c r="R3053" i="1"/>
  <c r="S3053" i="1"/>
  <c r="R3054" i="1"/>
  <c r="S3054" i="1"/>
  <c r="R3055" i="1"/>
  <c r="S3055" i="1"/>
  <c r="R3056" i="1"/>
  <c r="S3056" i="1"/>
  <c r="R3057" i="1"/>
  <c r="S3057" i="1"/>
  <c r="R3058" i="1"/>
  <c r="S3058" i="1"/>
  <c r="R3059" i="1"/>
  <c r="S3059" i="1"/>
  <c r="R3060" i="1"/>
  <c r="S3060" i="1"/>
  <c r="R3061" i="1"/>
  <c r="S3061" i="1"/>
  <c r="R3062" i="1"/>
  <c r="S3062" i="1"/>
  <c r="R3063" i="1"/>
  <c r="S3063" i="1"/>
  <c r="R3064" i="1"/>
  <c r="S3064" i="1"/>
  <c r="R3065" i="1"/>
  <c r="S3065" i="1"/>
  <c r="R3066" i="1"/>
  <c r="S3066" i="1"/>
  <c r="R3067" i="1"/>
  <c r="S3067" i="1"/>
  <c r="R3068" i="1"/>
  <c r="S3068" i="1"/>
  <c r="R3069" i="1"/>
  <c r="S3069" i="1"/>
  <c r="R3070" i="1"/>
  <c r="S3070" i="1"/>
  <c r="R3071" i="1"/>
  <c r="S3071" i="1"/>
  <c r="R3072" i="1"/>
  <c r="S3072" i="1"/>
  <c r="R3073" i="1"/>
  <c r="S3073" i="1"/>
  <c r="R3074" i="1"/>
  <c r="S3074" i="1"/>
  <c r="R3075" i="1"/>
  <c r="S3075" i="1"/>
  <c r="R3076" i="1"/>
  <c r="S3076" i="1"/>
  <c r="R3077" i="1"/>
  <c r="S3077" i="1"/>
  <c r="R3078" i="1"/>
  <c r="S3078" i="1"/>
  <c r="R3079" i="1"/>
  <c r="S3079" i="1"/>
  <c r="R3080" i="1"/>
  <c r="S3080" i="1"/>
  <c r="R3082" i="1"/>
  <c r="S3082" i="1"/>
  <c r="R3083" i="1"/>
  <c r="S3083" i="1"/>
  <c r="R3084" i="1"/>
  <c r="S3084" i="1"/>
  <c r="R3085" i="1"/>
  <c r="S3085" i="1"/>
  <c r="R3086" i="1"/>
  <c r="S3086" i="1"/>
  <c r="R3087" i="1"/>
  <c r="S3087" i="1"/>
  <c r="R3088" i="1"/>
  <c r="S3088" i="1"/>
  <c r="R3089" i="1"/>
  <c r="S3089" i="1"/>
  <c r="R3090" i="1"/>
  <c r="S3090" i="1"/>
  <c r="R3091" i="1"/>
  <c r="S3091" i="1"/>
  <c r="R3093" i="1"/>
  <c r="S3093" i="1"/>
  <c r="R3094" i="1"/>
  <c r="S3094" i="1"/>
  <c r="R3096" i="1"/>
  <c r="S3096" i="1"/>
  <c r="R3097" i="1"/>
  <c r="S3097" i="1"/>
  <c r="R3098" i="1"/>
  <c r="S3098" i="1"/>
  <c r="R3099" i="1"/>
  <c r="S3099" i="1"/>
  <c r="R3100" i="1"/>
  <c r="S3100" i="1"/>
  <c r="R3101" i="1"/>
  <c r="S3101" i="1"/>
  <c r="R3102" i="1"/>
  <c r="S3102" i="1"/>
  <c r="R3103" i="1"/>
  <c r="S3103" i="1"/>
  <c r="R3104" i="1"/>
  <c r="S3104" i="1"/>
  <c r="R3105" i="1"/>
  <c r="S3105" i="1"/>
  <c r="R3106" i="1"/>
  <c r="S3106" i="1"/>
  <c r="R3107" i="1"/>
  <c r="S3107" i="1"/>
  <c r="R3108" i="1"/>
  <c r="S3108" i="1"/>
  <c r="R3109" i="1"/>
  <c r="S3109" i="1"/>
  <c r="R3110" i="1"/>
  <c r="S3110" i="1"/>
  <c r="R3111" i="1"/>
  <c r="S3111" i="1"/>
  <c r="R3112" i="1"/>
  <c r="S3112" i="1"/>
  <c r="R3113" i="1"/>
  <c r="S3113" i="1"/>
  <c r="R3114" i="1"/>
  <c r="S3114" i="1"/>
  <c r="R3115" i="1"/>
  <c r="S3115" i="1"/>
  <c r="R3116" i="1"/>
  <c r="S3116" i="1"/>
  <c r="R3117" i="1"/>
  <c r="S3117" i="1"/>
  <c r="R3118" i="1"/>
  <c r="S3118" i="1"/>
  <c r="R3119" i="1"/>
  <c r="S3119" i="1"/>
  <c r="R3120" i="1"/>
  <c r="S3120" i="1"/>
  <c r="R3121" i="1"/>
  <c r="S3121" i="1"/>
  <c r="R3122" i="1"/>
  <c r="S3122" i="1"/>
  <c r="R3123" i="1"/>
  <c r="S3123" i="1"/>
  <c r="R3124" i="1"/>
  <c r="S3124" i="1"/>
  <c r="R3125" i="1"/>
  <c r="S3125" i="1"/>
  <c r="R3126" i="1"/>
  <c r="S3126" i="1"/>
  <c r="R3127" i="1"/>
  <c r="S3127" i="1"/>
  <c r="R3128" i="1"/>
  <c r="S3128" i="1"/>
  <c r="R3129" i="1"/>
  <c r="S3129" i="1"/>
  <c r="R3130" i="1"/>
  <c r="S3130" i="1"/>
  <c r="R3131" i="1"/>
  <c r="S3131" i="1"/>
  <c r="R3132" i="1"/>
  <c r="S3132" i="1"/>
  <c r="R3133" i="1"/>
  <c r="S3133" i="1"/>
  <c r="R3134" i="1"/>
  <c r="S3134" i="1"/>
  <c r="R3135" i="1"/>
  <c r="S3135" i="1"/>
  <c r="R3136" i="1"/>
  <c r="S3136" i="1"/>
  <c r="R3137" i="1"/>
  <c r="S3137" i="1"/>
  <c r="R3138" i="1"/>
  <c r="S3138" i="1"/>
  <c r="R3139" i="1"/>
  <c r="S3139" i="1"/>
  <c r="R3140" i="1"/>
  <c r="S3140" i="1"/>
  <c r="R3141" i="1"/>
  <c r="S3141" i="1"/>
  <c r="R3142" i="1"/>
  <c r="S3142" i="1"/>
  <c r="R3143" i="1"/>
  <c r="S3143" i="1"/>
  <c r="R3144" i="1"/>
  <c r="S3144" i="1"/>
  <c r="R3145" i="1"/>
  <c r="S3145" i="1"/>
  <c r="R3146" i="1"/>
  <c r="S3146" i="1"/>
  <c r="R3147" i="1"/>
  <c r="S3147" i="1"/>
  <c r="R3148" i="1"/>
  <c r="S3148" i="1"/>
  <c r="R3149" i="1"/>
  <c r="S3149" i="1"/>
  <c r="R3150" i="1"/>
  <c r="S3150" i="1"/>
  <c r="R3151" i="1"/>
  <c r="S3151" i="1"/>
  <c r="R3152" i="1"/>
  <c r="S3152" i="1"/>
  <c r="R3153" i="1"/>
  <c r="S3153" i="1"/>
  <c r="R3154" i="1"/>
  <c r="S3154" i="1"/>
  <c r="R3155" i="1"/>
  <c r="S3155" i="1"/>
  <c r="R3156" i="1"/>
  <c r="S3156" i="1"/>
  <c r="R3157" i="1"/>
  <c r="S3157" i="1"/>
  <c r="R3158" i="1"/>
  <c r="S3158" i="1"/>
  <c r="R3159" i="1"/>
  <c r="S3159" i="1"/>
  <c r="R3160" i="1"/>
  <c r="S3160" i="1"/>
  <c r="R3161" i="1"/>
  <c r="S3161" i="1"/>
  <c r="R3162" i="1"/>
  <c r="S3162" i="1"/>
  <c r="R3163" i="1"/>
  <c r="S3163" i="1"/>
  <c r="R3164" i="1"/>
  <c r="S3164" i="1"/>
  <c r="R3165" i="1"/>
  <c r="S3165" i="1"/>
  <c r="R3166" i="1"/>
  <c r="S3166" i="1"/>
  <c r="R3167" i="1"/>
  <c r="S3167" i="1"/>
  <c r="R3168" i="1"/>
  <c r="S3168" i="1"/>
  <c r="R3169" i="1"/>
  <c r="S3169" i="1"/>
  <c r="R3170" i="1"/>
  <c r="S3170" i="1"/>
  <c r="R3171" i="1"/>
  <c r="S3171" i="1"/>
  <c r="R3172" i="1"/>
  <c r="S3172" i="1"/>
  <c r="R3173" i="1"/>
  <c r="S3173" i="1"/>
  <c r="R3174" i="1"/>
  <c r="S3174" i="1"/>
  <c r="R3175" i="1"/>
  <c r="S3175" i="1"/>
  <c r="R3176" i="1"/>
  <c r="S3176" i="1"/>
  <c r="R3177" i="1"/>
  <c r="S3177" i="1"/>
  <c r="R3178" i="1"/>
  <c r="S3178" i="1"/>
  <c r="R3179" i="1"/>
  <c r="S3179" i="1"/>
  <c r="R3180" i="1"/>
  <c r="S3180" i="1"/>
  <c r="R3181" i="1"/>
  <c r="S3181" i="1"/>
  <c r="R3182" i="1"/>
  <c r="S3182" i="1"/>
  <c r="R3183" i="1"/>
  <c r="S3183" i="1"/>
  <c r="R3184" i="1"/>
  <c r="S3184" i="1"/>
  <c r="R3185" i="1"/>
  <c r="S3185" i="1"/>
  <c r="R3186" i="1"/>
  <c r="S3186" i="1"/>
  <c r="R3187" i="1"/>
  <c r="S3187" i="1"/>
  <c r="R3188" i="1"/>
  <c r="S3188" i="1"/>
  <c r="R3189" i="1"/>
  <c r="S3189" i="1"/>
  <c r="R3190" i="1"/>
  <c r="S3190" i="1"/>
  <c r="R3191" i="1"/>
  <c r="S3191" i="1"/>
  <c r="R3192" i="1"/>
  <c r="S3192" i="1"/>
  <c r="R3193" i="1"/>
  <c r="S3193" i="1"/>
  <c r="R3194" i="1"/>
  <c r="S3194" i="1"/>
  <c r="R3195" i="1"/>
  <c r="S3195" i="1"/>
  <c r="R3196" i="1"/>
  <c r="S3196" i="1"/>
  <c r="R3197" i="1"/>
  <c r="S3197" i="1"/>
  <c r="R3198" i="1"/>
  <c r="S3198" i="1"/>
  <c r="R3199" i="1"/>
  <c r="S3199" i="1"/>
  <c r="R3200" i="1"/>
  <c r="S3200" i="1"/>
  <c r="R3201" i="1"/>
  <c r="S3201" i="1"/>
  <c r="R3202" i="1"/>
  <c r="S3202" i="1"/>
  <c r="R3203" i="1"/>
  <c r="S3203" i="1"/>
  <c r="R3204" i="1"/>
  <c r="S3204" i="1"/>
  <c r="R3205" i="1"/>
  <c r="S3205" i="1"/>
  <c r="R3206" i="1"/>
  <c r="S3206" i="1"/>
  <c r="R3207" i="1"/>
  <c r="S3207" i="1"/>
  <c r="R3208" i="1"/>
  <c r="S3208" i="1"/>
  <c r="R3209" i="1"/>
  <c r="S3209" i="1"/>
  <c r="R3210" i="1"/>
  <c r="S3210" i="1"/>
  <c r="R3211" i="1"/>
  <c r="S3211" i="1"/>
  <c r="R3212" i="1"/>
  <c r="S3212" i="1"/>
  <c r="R3213" i="1"/>
  <c r="S3213" i="1"/>
  <c r="R3214" i="1"/>
  <c r="S3214" i="1"/>
  <c r="R3215" i="1"/>
  <c r="S3215" i="1"/>
  <c r="R3216" i="1"/>
  <c r="S3216" i="1"/>
  <c r="R3217" i="1"/>
  <c r="S3217" i="1"/>
  <c r="R3218" i="1"/>
  <c r="S3218" i="1"/>
  <c r="R3219" i="1"/>
  <c r="S3219" i="1"/>
  <c r="R3220" i="1"/>
  <c r="S3220" i="1"/>
  <c r="R3221" i="1"/>
  <c r="S3221" i="1"/>
  <c r="R3222" i="1"/>
  <c r="S3222" i="1"/>
  <c r="R3223" i="1"/>
  <c r="S3223" i="1"/>
  <c r="R3224" i="1"/>
  <c r="S3224" i="1"/>
  <c r="R3225" i="1"/>
  <c r="S3225" i="1"/>
  <c r="R3226" i="1"/>
  <c r="S3226" i="1"/>
  <c r="R3227" i="1"/>
  <c r="S3227" i="1"/>
  <c r="R3228" i="1"/>
  <c r="S3228" i="1"/>
  <c r="R3229" i="1"/>
  <c r="S3229" i="1"/>
  <c r="R3230" i="1"/>
  <c r="S3230" i="1"/>
  <c r="R3231" i="1"/>
  <c r="S3231" i="1"/>
  <c r="R3233" i="1"/>
  <c r="S3233" i="1"/>
  <c r="R3234" i="1"/>
  <c r="S3234" i="1"/>
  <c r="R3235" i="1"/>
  <c r="S3235" i="1"/>
  <c r="R3236" i="1"/>
  <c r="S3236" i="1"/>
  <c r="R3237" i="1"/>
  <c r="S3237" i="1"/>
  <c r="R3238" i="1"/>
  <c r="S3238" i="1"/>
  <c r="R3239" i="1"/>
  <c r="S3239" i="1"/>
  <c r="R3240" i="1"/>
  <c r="S3240" i="1"/>
  <c r="R3241" i="1"/>
  <c r="S3241" i="1"/>
  <c r="R3242" i="1"/>
  <c r="S3242" i="1"/>
  <c r="R3243" i="1"/>
  <c r="S3243" i="1"/>
  <c r="R3244" i="1"/>
  <c r="S3244" i="1"/>
  <c r="R3245" i="1"/>
  <c r="S3245" i="1"/>
  <c r="R3247" i="1"/>
  <c r="S3247" i="1"/>
  <c r="R3248" i="1"/>
  <c r="S3248" i="1"/>
  <c r="R3249" i="1"/>
  <c r="S3249" i="1"/>
  <c r="R3250" i="1"/>
  <c r="S3250" i="1"/>
  <c r="R3251" i="1"/>
  <c r="S3251" i="1"/>
  <c r="R3252" i="1"/>
  <c r="S3252" i="1"/>
  <c r="R3253" i="1"/>
  <c r="S3253" i="1"/>
  <c r="R3254" i="1"/>
  <c r="S3254" i="1"/>
  <c r="R3255" i="1"/>
  <c r="S3255" i="1"/>
  <c r="R3256" i="1"/>
  <c r="S3256" i="1"/>
  <c r="R3257" i="1"/>
  <c r="S3257" i="1"/>
  <c r="R3258" i="1"/>
  <c r="S3258" i="1"/>
  <c r="R3259" i="1"/>
  <c r="S3259" i="1"/>
  <c r="R3260" i="1"/>
  <c r="S3260" i="1"/>
  <c r="R3261" i="1"/>
  <c r="S3261" i="1"/>
  <c r="R3262" i="1"/>
  <c r="S3262" i="1"/>
  <c r="R3263" i="1"/>
  <c r="S3263" i="1"/>
  <c r="R3264" i="1"/>
  <c r="S3264" i="1"/>
  <c r="R3265" i="1"/>
  <c r="S3265" i="1"/>
  <c r="R3266" i="1"/>
  <c r="S3266" i="1"/>
  <c r="R3267" i="1"/>
  <c r="S3267" i="1"/>
  <c r="R3268" i="1"/>
  <c r="S3268" i="1"/>
  <c r="R3269" i="1"/>
  <c r="S3269" i="1"/>
  <c r="R3270" i="1"/>
  <c r="S3270" i="1"/>
  <c r="R3271" i="1"/>
  <c r="S3271" i="1"/>
  <c r="R3272" i="1"/>
  <c r="S3272" i="1"/>
  <c r="R3273" i="1"/>
  <c r="S3273" i="1"/>
  <c r="R3274" i="1"/>
  <c r="S3274" i="1"/>
  <c r="R3275" i="1"/>
  <c r="S3275" i="1"/>
  <c r="R3276" i="1"/>
  <c r="S3276" i="1"/>
  <c r="R3277" i="1"/>
  <c r="S3277" i="1"/>
  <c r="R3278" i="1"/>
  <c r="S3278" i="1"/>
  <c r="R3279" i="1"/>
  <c r="S3279" i="1"/>
  <c r="R3280" i="1"/>
  <c r="S3280" i="1"/>
  <c r="R3281" i="1"/>
  <c r="S3281" i="1"/>
  <c r="R3282" i="1"/>
  <c r="S3282" i="1"/>
  <c r="R3283" i="1"/>
  <c r="S3283" i="1"/>
  <c r="R3284" i="1"/>
  <c r="S3284" i="1"/>
  <c r="R3285" i="1"/>
  <c r="S3285" i="1"/>
  <c r="R3286" i="1"/>
  <c r="S3286" i="1"/>
  <c r="R3287" i="1"/>
  <c r="S3287" i="1"/>
  <c r="R3288" i="1"/>
  <c r="S3288" i="1"/>
  <c r="R3289" i="1"/>
  <c r="S3289" i="1"/>
  <c r="R3290" i="1"/>
  <c r="S3290" i="1"/>
  <c r="R3291" i="1"/>
  <c r="S3291" i="1"/>
  <c r="R3292" i="1"/>
  <c r="S3292" i="1"/>
  <c r="R3294" i="1"/>
  <c r="S3294" i="1"/>
  <c r="R3295" i="1"/>
  <c r="S3295" i="1"/>
  <c r="R3296" i="1"/>
  <c r="S3296" i="1"/>
  <c r="R3297" i="1"/>
  <c r="S3297" i="1"/>
  <c r="R3298" i="1"/>
  <c r="S3298" i="1"/>
  <c r="R3299" i="1"/>
  <c r="S3299" i="1"/>
  <c r="R3300" i="1"/>
  <c r="S3300" i="1"/>
  <c r="R3301" i="1"/>
  <c r="S3301" i="1"/>
  <c r="R3302" i="1"/>
  <c r="S3302" i="1"/>
  <c r="R3303" i="1"/>
  <c r="S3303" i="1"/>
  <c r="R3304" i="1"/>
  <c r="S3304" i="1"/>
  <c r="R3305" i="1"/>
  <c r="S3305" i="1"/>
  <c r="R3306" i="1"/>
  <c r="S3306" i="1"/>
  <c r="R3307" i="1"/>
  <c r="S3307" i="1"/>
  <c r="R3308" i="1"/>
  <c r="S3308" i="1"/>
  <c r="R3309" i="1"/>
  <c r="S3309" i="1"/>
  <c r="R3313" i="1"/>
  <c r="S3313" i="1"/>
  <c r="R3314" i="1"/>
  <c r="S3314" i="1"/>
  <c r="R3315" i="1"/>
  <c r="S3315" i="1"/>
  <c r="R3316" i="1"/>
  <c r="S3316" i="1"/>
  <c r="R3317" i="1"/>
  <c r="S3317" i="1"/>
  <c r="R3318" i="1"/>
  <c r="S3318" i="1"/>
  <c r="R3319" i="1"/>
  <c r="S3319" i="1"/>
  <c r="R3320" i="1"/>
  <c r="S3320" i="1"/>
  <c r="R3321" i="1"/>
  <c r="S3321" i="1"/>
  <c r="R3322" i="1"/>
  <c r="S3322" i="1"/>
  <c r="R3323" i="1"/>
  <c r="S3323" i="1"/>
  <c r="R3324" i="1"/>
  <c r="S3324" i="1"/>
  <c r="R3325" i="1"/>
  <c r="S3325" i="1"/>
  <c r="R3326" i="1"/>
  <c r="S3326" i="1"/>
  <c r="R3327" i="1"/>
  <c r="S3327" i="1"/>
  <c r="R3328" i="1"/>
  <c r="S3328" i="1"/>
  <c r="R3329" i="1"/>
  <c r="S3329" i="1"/>
  <c r="R3330" i="1"/>
  <c r="S3330" i="1"/>
  <c r="R3331" i="1"/>
  <c r="S3331" i="1"/>
  <c r="R3332" i="1"/>
  <c r="S3332" i="1"/>
  <c r="R3333" i="1"/>
  <c r="S3333" i="1"/>
  <c r="R3334" i="1"/>
  <c r="S3334" i="1"/>
  <c r="R3335" i="1"/>
  <c r="S3335" i="1"/>
  <c r="R3336" i="1"/>
  <c r="S3336" i="1"/>
  <c r="R3337" i="1"/>
  <c r="S3337" i="1"/>
  <c r="R3338" i="1"/>
  <c r="S3338" i="1"/>
  <c r="R3339" i="1"/>
  <c r="S3339" i="1"/>
  <c r="R3340" i="1"/>
  <c r="S3340" i="1"/>
  <c r="R3342" i="1"/>
  <c r="S3342" i="1"/>
  <c r="R3343" i="1"/>
  <c r="S3343" i="1"/>
  <c r="R3344" i="1"/>
  <c r="S3344" i="1"/>
  <c r="R3345" i="1"/>
  <c r="S3345" i="1"/>
  <c r="R3346" i="1"/>
  <c r="S3346" i="1"/>
  <c r="R3347" i="1"/>
  <c r="S3347" i="1"/>
  <c r="R3348" i="1"/>
  <c r="S3348" i="1"/>
  <c r="R3349" i="1"/>
  <c r="S3349" i="1"/>
  <c r="R3350" i="1"/>
  <c r="S3350" i="1"/>
  <c r="R3351" i="1"/>
  <c r="S3351" i="1"/>
  <c r="R3352" i="1"/>
  <c r="S3352" i="1"/>
  <c r="R3353" i="1"/>
  <c r="S3353" i="1"/>
  <c r="R3354" i="1"/>
  <c r="S3354" i="1"/>
  <c r="R3355" i="1"/>
  <c r="S3355" i="1"/>
  <c r="R3356" i="1"/>
  <c r="S3356" i="1"/>
  <c r="R3357" i="1"/>
  <c r="S3357" i="1"/>
  <c r="R3358" i="1"/>
  <c r="S3358" i="1"/>
  <c r="R3359" i="1"/>
  <c r="S3359" i="1"/>
  <c r="R3360" i="1"/>
  <c r="S3360" i="1"/>
  <c r="R3361" i="1"/>
  <c r="S3361" i="1"/>
  <c r="R3362" i="1"/>
  <c r="S3362" i="1"/>
  <c r="R3363" i="1"/>
  <c r="S3363" i="1"/>
  <c r="R3364" i="1"/>
  <c r="S3364" i="1"/>
  <c r="R3365" i="1"/>
  <c r="S3365" i="1"/>
  <c r="R3366" i="1"/>
  <c r="S3366" i="1"/>
  <c r="R3367" i="1"/>
  <c r="S3367" i="1"/>
  <c r="R3368" i="1"/>
  <c r="S3368" i="1"/>
  <c r="R3369" i="1"/>
  <c r="S3369" i="1"/>
  <c r="R3370" i="1"/>
  <c r="S3370" i="1"/>
  <c r="R3371" i="1"/>
  <c r="S3371" i="1"/>
  <c r="R3372" i="1"/>
  <c r="S3372" i="1"/>
  <c r="R3373" i="1"/>
  <c r="S3373" i="1"/>
  <c r="R3374" i="1"/>
  <c r="S3374" i="1"/>
  <c r="R3375" i="1"/>
  <c r="S3375" i="1"/>
  <c r="R3376" i="1"/>
  <c r="S3376" i="1"/>
  <c r="R3377" i="1"/>
  <c r="S3377" i="1"/>
  <c r="R3378" i="1"/>
  <c r="S3378" i="1"/>
  <c r="R3379" i="1"/>
  <c r="S3379" i="1"/>
  <c r="R3380" i="1"/>
  <c r="S3380" i="1"/>
  <c r="R3381" i="1"/>
  <c r="S3381" i="1"/>
  <c r="R3382" i="1"/>
  <c r="S3382" i="1"/>
  <c r="R3383" i="1"/>
  <c r="S3383" i="1"/>
  <c r="R3384" i="1"/>
  <c r="S3384" i="1"/>
  <c r="R3385" i="1"/>
  <c r="S3385" i="1"/>
  <c r="R3386" i="1"/>
  <c r="S3386" i="1"/>
  <c r="R3387" i="1"/>
  <c r="S3387" i="1"/>
  <c r="R3388" i="1"/>
  <c r="S3388" i="1"/>
  <c r="R3389" i="1"/>
  <c r="S3389" i="1"/>
  <c r="R3391" i="1"/>
  <c r="S3391" i="1"/>
  <c r="R3392" i="1"/>
  <c r="S3392" i="1"/>
  <c r="R3393" i="1"/>
  <c r="S3393" i="1"/>
  <c r="R3394" i="1"/>
  <c r="S3394" i="1"/>
  <c r="R3395" i="1"/>
  <c r="S3395" i="1"/>
  <c r="R3396" i="1"/>
  <c r="S3396" i="1"/>
  <c r="R3397" i="1"/>
  <c r="S3397" i="1"/>
  <c r="R3398" i="1"/>
  <c r="S3398" i="1"/>
  <c r="R3399" i="1"/>
  <c r="S3399" i="1"/>
  <c r="R3400" i="1"/>
  <c r="S3400" i="1"/>
  <c r="R3401" i="1"/>
  <c r="S3401" i="1"/>
  <c r="R3402" i="1"/>
  <c r="S3402" i="1"/>
  <c r="R3403" i="1"/>
  <c r="S3403" i="1"/>
  <c r="R3404" i="1"/>
  <c r="S3404" i="1"/>
  <c r="R3405" i="1"/>
  <c r="S3405" i="1"/>
  <c r="R3406" i="1"/>
  <c r="S3406" i="1"/>
  <c r="R3407" i="1"/>
  <c r="S3407" i="1"/>
  <c r="R3408" i="1"/>
  <c r="S3408" i="1"/>
  <c r="R3409" i="1"/>
  <c r="S3409" i="1"/>
  <c r="R3410" i="1"/>
  <c r="S3410" i="1"/>
  <c r="R3411" i="1"/>
  <c r="S3411" i="1"/>
  <c r="R3412" i="1"/>
  <c r="S3412" i="1"/>
  <c r="R3413" i="1"/>
  <c r="S3413" i="1"/>
  <c r="R3414" i="1"/>
  <c r="S3414" i="1"/>
  <c r="R3415" i="1"/>
  <c r="S3415" i="1"/>
  <c r="R3416" i="1"/>
  <c r="S3416" i="1"/>
  <c r="R3417" i="1"/>
  <c r="S3417" i="1"/>
  <c r="R3418" i="1"/>
  <c r="S3418" i="1"/>
  <c r="R3419" i="1"/>
  <c r="S3419" i="1"/>
  <c r="R3420" i="1"/>
  <c r="S3420" i="1"/>
  <c r="R3421" i="1"/>
  <c r="S3421" i="1"/>
  <c r="R3422" i="1"/>
  <c r="S3422" i="1"/>
  <c r="R3423" i="1"/>
  <c r="S3423" i="1"/>
  <c r="R3424" i="1"/>
  <c r="S3424" i="1"/>
  <c r="R3425" i="1"/>
  <c r="S3425" i="1"/>
  <c r="R3426" i="1"/>
  <c r="S3426" i="1"/>
  <c r="R3427" i="1"/>
  <c r="S3427" i="1"/>
  <c r="R3428" i="1"/>
  <c r="S3428" i="1"/>
  <c r="R3430" i="1"/>
  <c r="S3430" i="1"/>
  <c r="R3431" i="1"/>
  <c r="S3431" i="1"/>
  <c r="R3432" i="1"/>
  <c r="S3432" i="1"/>
  <c r="R3433" i="1"/>
  <c r="S3433" i="1"/>
  <c r="R3434" i="1"/>
  <c r="S3434" i="1"/>
  <c r="R3435" i="1"/>
  <c r="S3435" i="1"/>
  <c r="R3436" i="1"/>
  <c r="S3436" i="1"/>
  <c r="R3437" i="1"/>
  <c r="S3437" i="1"/>
  <c r="R3438" i="1"/>
  <c r="S3438" i="1"/>
  <c r="R3439" i="1"/>
  <c r="S3439" i="1"/>
  <c r="R3440" i="1"/>
  <c r="S3440" i="1"/>
  <c r="R3441" i="1"/>
  <c r="S3441" i="1"/>
  <c r="R3442" i="1"/>
  <c r="S3442" i="1"/>
  <c r="R3443" i="1"/>
  <c r="S3443" i="1"/>
  <c r="R3444" i="1"/>
  <c r="S3444" i="1"/>
  <c r="R3445" i="1"/>
  <c r="S3445" i="1"/>
  <c r="R3446" i="1"/>
  <c r="S3446" i="1"/>
  <c r="R3447" i="1"/>
  <c r="S3447" i="1"/>
  <c r="R3448" i="1"/>
  <c r="S3448" i="1"/>
  <c r="R3449" i="1"/>
  <c r="S3449" i="1"/>
  <c r="R3450" i="1"/>
  <c r="S3450" i="1"/>
  <c r="R3451" i="1"/>
  <c r="S3451" i="1"/>
  <c r="R3452" i="1"/>
  <c r="S3452" i="1"/>
  <c r="R3453" i="1"/>
  <c r="S3453" i="1"/>
  <c r="R3454" i="1"/>
  <c r="S3454" i="1"/>
  <c r="R3455" i="1"/>
  <c r="S3455" i="1"/>
  <c r="R3457" i="1"/>
  <c r="S3457" i="1"/>
  <c r="R3458" i="1"/>
  <c r="S3458" i="1"/>
  <c r="R3459" i="1"/>
  <c r="S3459" i="1"/>
  <c r="R3460" i="1"/>
  <c r="S3460" i="1"/>
  <c r="R3461" i="1"/>
  <c r="S3461" i="1"/>
  <c r="R3462" i="1"/>
  <c r="S3462" i="1"/>
  <c r="R3463" i="1"/>
  <c r="S3463" i="1"/>
  <c r="R3464" i="1"/>
  <c r="S3464" i="1"/>
  <c r="R3465" i="1"/>
  <c r="S3465" i="1"/>
  <c r="R3466" i="1"/>
  <c r="S3466" i="1"/>
  <c r="R3467" i="1"/>
  <c r="S3467" i="1"/>
  <c r="R3468" i="1"/>
  <c r="S3468" i="1"/>
  <c r="R3469" i="1"/>
  <c r="S3469" i="1"/>
  <c r="R3470" i="1"/>
  <c r="S3470" i="1"/>
  <c r="R3472" i="1"/>
  <c r="S3472" i="1"/>
  <c r="R3473" i="1"/>
  <c r="S3473" i="1"/>
  <c r="R3474" i="1"/>
  <c r="S3474" i="1"/>
  <c r="R3475" i="1"/>
  <c r="S3475" i="1"/>
  <c r="R3476" i="1"/>
  <c r="S3476" i="1"/>
  <c r="R3477" i="1"/>
  <c r="S3477" i="1"/>
  <c r="R3478" i="1"/>
  <c r="S3478" i="1"/>
  <c r="R3479" i="1"/>
  <c r="S3479" i="1"/>
  <c r="R3480" i="1"/>
  <c r="S3480" i="1"/>
  <c r="R3481" i="1"/>
  <c r="S3481" i="1"/>
  <c r="R3483" i="1"/>
  <c r="S3483" i="1"/>
  <c r="R3484" i="1"/>
  <c r="S3484" i="1"/>
  <c r="R3485" i="1"/>
  <c r="S3485" i="1"/>
  <c r="R3486" i="1"/>
  <c r="S3486" i="1"/>
  <c r="R3488" i="1"/>
  <c r="S3488" i="1"/>
  <c r="R3489" i="1"/>
  <c r="S3489" i="1"/>
  <c r="R3490" i="1"/>
  <c r="S3490" i="1"/>
  <c r="R3491" i="1"/>
  <c r="S3491" i="1"/>
  <c r="R3492" i="1"/>
  <c r="S3492" i="1"/>
  <c r="R3493" i="1"/>
  <c r="S3493" i="1"/>
  <c r="R3494" i="1"/>
  <c r="S3494" i="1"/>
  <c r="R3495" i="1"/>
  <c r="S3495" i="1"/>
  <c r="R3496" i="1"/>
  <c r="S3496" i="1"/>
  <c r="R3497" i="1"/>
  <c r="S3497" i="1"/>
  <c r="R3498" i="1"/>
  <c r="S3498" i="1"/>
  <c r="R3499" i="1"/>
  <c r="S3499" i="1"/>
  <c r="R3500" i="1"/>
  <c r="S3500" i="1"/>
  <c r="R3501" i="1"/>
  <c r="S3501" i="1"/>
  <c r="R3502" i="1"/>
  <c r="S3502" i="1"/>
  <c r="R3503" i="1"/>
  <c r="S3503" i="1"/>
  <c r="R3504" i="1"/>
  <c r="S3504" i="1"/>
  <c r="R3505" i="1"/>
  <c r="S3505" i="1"/>
  <c r="R3506" i="1"/>
  <c r="S3506" i="1"/>
  <c r="R3507" i="1"/>
  <c r="S3507" i="1"/>
  <c r="R3508" i="1"/>
  <c r="S3508" i="1"/>
  <c r="R3510" i="1"/>
  <c r="S3510" i="1"/>
  <c r="R3511" i="1"/>
  <c r="S3511" i="1"/>
  <c r="R3512" i="1"/>
  <c r="S3512" i="1"/>
  <c r="R3513" i="1"/>
  <c r="S3513" i="1"/>
  <c r="R3514" i="1"/>
  <c r="S3514" i="1"/>
  <c r="R3515" i="1"/>
  <c r="S3515" i="1"/>
  <c r="R3516" i="1"/>
  <c r="S3516" i="1"/>
  <c r="R3517" i="1"/>
  <c r="S3517" i="1"/>
  <c r="R3518" i="1"/>
  <c r="S3518" i="1"/>
  <c r="R3519" i="1"/>
  <c r="S3519" i="1"/>
  <c r="R3520" i="1"/>
  <c r="S3520" i="1"/>
  <c r="R3521" i="1"/>
  <c r="S3521" i="1"/>
  <c r="R3522" i="1"/>
  <c r="S3522" i="1"/>
  <c r="R3523" i="1"/>
  <c r="S3523" i="1"/>
  <c r="R3524" i="1"/>
  <c r="S3524" i="1"/>
  <c r="R3525" i="1"/>
  <c r="S3525" i="1"/>
  <c r="R3526" i="1"/>
  <c r="S3526" i="1"/>
  <c r="R3527" i="1"/>
  <c r="S3527" i="1"/>
  <c r="R3528" i="1"/>
  <c r="S3528" i="1"/>
  <c r="R3529" i="1"/>
  <c r="S3529" i="1"/>
  <c r="R3530" i="1"/>
  <c r="S3530" i="1"/>
  <c r="R3531" i="1"/>
  <c r="S3531" i="1"/>
  <c r="R3532" i="1"/>
  <c r="S3532" i="1"/>
  <c r="R3533" i="1"/>
  <c r="S3533" i="1"/>
  <c r="R3534" i="1"/>
  <c r="S3534" i="1"/>
  <c r="R3535" i="1"/>
  <c r="S3535" i="1"/>
  <c r="R3536" i="1"/>
  <c r="S3536" i="1"/>
  <c r="R3537" i="1"/>
  <c r="S3537" i="1"/>
  <c r="R3538" i="1"/>
  <c r="S3538" i="1"/>
  <c r="R3539" i="1"/>
  <c r="S3539" i="1"/>
  <c r="R3540" i="1"/>
  <c r="S3540" i="1"/>
  <c r="R3541" i="1"/>
  <c r="S3541" i="1"/>
  <c r="R3542" i="1"/>
  <c r="S3542" i="1"/>
  <c r="R3543" i="1"/>
  <c r="S3543" i="1"/>
  <c r="R3544" i="1"/>
  <c r="S3544" i="1"/>
  <c r="R3545" i="1"/>
  <c r="S3545" i="1"/>
  <c r="R3546" i="1"/>
  <c r="S3546" i="1"/>
  <c r="R3547" i="1"/>
  <c r="S3547" i="1"/>
  <c r="R3548" i="1"/>
  <c r="S3548" i="1"/>
  <c r="R3549" i="1"/>
  <c r="S3549" i="1"/>
  <c r="R3550" i="1"/>
  <c r="S3550" i="1"/>
  <c r="R3551" i="1"/>
  <c r="S3551" i="1"/>
  <c r="R3552" i="1"/>
  <c r="S3552" i="1"/>
  <c r="R3553" i="1"/>
  <c r="S3553" i="1"/>
  <c r="R3554" i="1"/>
  <c r="S3554" i="1"/>
  <c r="R3555" i="1"/>
  <c r="S3555" i="1"/>
  <c r="R3556" i="1"/>
  <c r="S3556" i="1"/>
  <c r="R3557" i="1"/>
  <c r="S3557" i="1"/>
  <c r="R3558" i="1"/>
  <c r="S3558" i="1"/>
  <c r="R3559" i="1"/>
  <c r="S3559" i="1"/>
  <c r="R3560" i="1"/>
  <c r="S3560" i="1"/>
  <c r="R3562" i="1"/>
  <c r="S3562" i="1"/>
  <c r="R3563" i="1"/>
  <c r="S3563" i="1"/>
  <c r="R3564" i="1"/>
  <c r="S3564" i="1"/>
  <c r="R3565" i="1"/>
  <c r="S3565" i="1"/>
  <c r="R3566" i="1"/>
  <c r="S3566" i="1"/>
  <c r="R3567" i="1"/>
  <c r="S3567" i="1"/>
  <c r="R3568" i="1"/>
  <c r="S3568" i="1"/>
  <c r="R3569" i="1"/>
  <c r="S3569" i="1"/>
  <c r="R3570" i="1"/>
  <c r="S3570" i="1"/>
  <c r="R3571" i="1"/>
  <c r="S3571" i="1"/>
  <c r="R3572" i="1"/>
  <c r="S3572" i="1"/>
  <c r="R3573" i="1"/>
  <c r="S3573" i="1"/>
  <c r="R3574" i="1"/>
  <c r="S3574" i="1"/>
  <c r="R3575" i="1"/>
  <c r="S3575" i="1"/>
  <c r="R3576" i="1"/>
  <c r="S3576" i="1"/>
  <c r="R3577" i="1"/>
  <c r="S3577" i="1"/>
  <c r="R3578" i="1"/>
  <c r="S3578" i="1"/>
  <c r="R3579" i="1"/>
  <c r="S3579" i="1"/>
  <c r="R3580" i="1"/>
  <c r="S3580" i="1"/>
  <c r="R3581" i="1"/>
  <c r="S3581" i="1"/>
  <c r="R3582" i="1"/>
  <c r="S3582" i="1"/>
  <c r="R3583" i="1"/>
  <c r="S3583" i="1"/>
  <c r="R3584" i="1"/>
  <c r="S3584" i="1"/>
  <c r="R3585" i="1"/>
  <c r="S3585" i="1"/>
  <c r="R3586" i="1"/>
  <c r="S3586" i="1"/>
  <c r="R3587" i="1"/>
  <c r="S3587" i="1"/>
  <c r="R3588" i="1"/>
  <c r="S3588" i="1"/>
  <c r="R3589" i="1"/>
  <c r="S3589" i="1"/>
  <c r="R3590" i="1"/>
  <c r="S3590" i="1"/>
  <c r="R3591" i="1"/>
  <c r="S3591" i="1"/>
  <c r="R3592" i="1"/>
  <c r="S3592" i="1"/>
  <c r="R3593" i="1"/>
  <c r="S3593" i="1"/>
  <c r="R3594" i="1"/>
  <c r="S3594" i="1"/>
  <c r="R3595" i="1"/>
  <c r="S3595" i="1"/>
  <c r="R3596" i="1"/>
  <c r="S3596" i="1"/>
  <c r="R3597" i="1"/>
  <c r="S3597" i="1"/>
  <c r="R3598" i="1"/>
  <c r="S3598" i="1"/>
  <c r="R3599" i="1"/>
  <c r="S3599" i="1"/>
  <c r="R3600" i="1"/>
  <c r="S3600" i="1"/>
  <c r="R3601" i="1"/>
  <c r="S3601" i="1"/>
  <c r="R3602" i="1"/>
  <c r="S3602" i="1"/>
  <c r="R3603" i="1"/>
  <c r="S3603" i="1"/>
  <c r="R3604" i="1"/>
  <c r="S3604" i="1"/>
  <c r="R3605" i="1"/>
  <c r="S3605" i="1"/>
  <c r="R3606" i="1"/>
  <c r="S3606" i="1"/>
  <c r="R3607" i="1"/>
  <c r="S3607" i="1"/>
  <c r="R3608" i="1"/>
  <c r="S3608" i="1"/>
  <c r="R3609" i="1"/>
  <c r="S3609" i="1"/>
  <c r="R3610" i="1"/>
  <c r="S3610" i="1"/>
  <c r="R3611" i="1"/>
  <c r="S3611" i="1"/>
  <c r="R3612" i="1"/>
  <c r="S3612" i="1"/>
  <c r="R3613" i="1"/>
  <c r="S3613" i="1"/>
  <c r="R3614" i="1"/>
  <c r="S3614" i="1"/>
  <c r="R3615" i="1"/>
  <c r="S3615" i="1"/>
  <c r="R3616" i="1"/>
  <c r="S3616" i="1"/>
  <c r="R3617" i="1"/>
  <c r="S3617" i="1"/>
  <c r="R3618" i="1"/>
  <c r="S3618" i="1"/>
  <c r="R3619" i="1"/>
  <c r="S3619" i="1"/>
  <c r="R3620" i="1"/>
  <c r="S3620" i="1"/>
  <c r="R3621" i="1"/>
  <c r="S3621" i="1"/>
  <c r="R3622" i="1"/>
  <c r="S3622" i="1"/>
  <c r="R3623" i="1"/>
  <c r="S3623" i="1"/>
  <c r="R3624" i="1"/>
  <c r="S3624" i="1"/>
  <c r="R3625" i="1"/>
  <c r="S3625" i="1"/>
  <c r="R3626" i="1"/>
  <c r="S3626" i="1"/>
  <c r="R3627" i="1"/>
  <c r="S3627" i="1"/>
  <c r="R3628" i="1"/>
  <c r="S3628" i="1"/>
  <c r="R3629" i="1"/>
  <c r="S3629" i="1"/>
  <c r="R3630" i="1"/>
  <c r="S3630" i="1"/>
  <c r="R3631" i="1"/>
  <c r="S3631" i="1"/>
  <c r="R3632" i="1"/>
  <c r="S3632" i="1"/>
  <c r="R3633" i="1"/>
  <c r="S3633" i="1"/>
  <c r="R3634" i="1"/>
  <c r="S3634" i="1"/>
  <c r="R3635" i="1"/>
  <c r="S3635" i="1"/>
  <c r="R3636" i="1"/>
  <c r="S3636" i="1"/>
  <c r="R3637" i="1"/>
  <c r="S3637" i="1"/>
  <c r="R3638" i="1"/>
  <c r="S3638" i="1"/>
  <c r="R3639" i="1"/>
  <c r="S3639" i="1"/>
  <c r="R3640" i="1"/>
  <c r="S3640" i="1"/>
  <c r="R3641" i="1"/>
  <c r="S3641" i="1"/>
  <c r="R3642" i="1"/>
  <c r="S3642" i="1"/>
  <c r="R3643" i="1"/>
  <c r="S3643" i="1"/>
  <c r="R3644" i="1"/>
  <c r="S3644" i="1"/>
  <c r="R3645" i="1"/>
  <c r="S3645" i="1"/>
  <c r="R3646" i="1"/>
  <c r="S3646" i="1"/>
  <c r="R3647" i="1"/>
  <c r="S3647" i="1"/>
  <c r="R3648" i="1"/>
  <c r="S3648" i="1"/>
  <c r="R3649" i="1"/>
  <c r="S3649" i="1"/>
  <c r="R3650" i="1"/>
  <c r="S3650" i="1"/>
  <c r="R3651" i="1"/>
  <c r="S3651" i="1"/>
  <c r="R3652" i="1"/>
  <c r="S3652" i="1"/>
  <c r="R3653" i="1"/>
  <c r="S3653" i="1"/>
  <c r="R3654" i="1"/>
  <c r="S3654" i="1"/>
  <c r="R3655" i="1"/>
  <c r="S3655" i="1"/>
  <c r="R3656" i="1"/>
  <c r="S3656" i="1"/>
  <c r="R3657" i="1"/>
  <c r="S3657" i="1"/>
  <c r="R3658" i="1"/>
  <c r="S3658" i="1"/>
  <c r="R3659" i="1"/>
  <c r="S3659" i="1"/>
  <c r="R3660" i="1"/>
  <c r="S3660" i="1"/>
  <c r="R3661" i="1"/>
  <c r="S3661" i="1"/>
  <c r="R3662" i="1"/>
  <c r="S3662" i="1"/>
  <c r="R3663" i="1"/>
  <c r="S3663" i="1"/>
  <c r="R3664" i="1"/>
  <c r="S3664" i="1"/>
  <c r="R3665" i="1"/>
  <c r="S3665" i="1"/>
  <c r="R3666" i="1"/>
  <c r="S3666" i="1"/>
  <c r="R3667" i="1"/>
  <c r="S3667" i="1"/>
  <c r="R3668" i="1"/>
  <c r="S3668" i="1"/>
  <c r="R3669" i="1"/>
  <c r="S3669" i="1"/>
  <c r="R3670" i="1"/>
  <c r="S3670" i="1"/>
  <c r="R3671" i="1"/>
  <c r="S3671" i="1"/>
  <c r="R3672" i="1"/>
  <c r="S3672" i="1"/>
  <c r="R3673" i="1"/>
  <c r="S3673" i="1"/>
  <c r="R3674" i="1"/>
  <c r="S3674" i="1"/>
  <c r="R3675" i="1"/>
  <c r="S3675" i="1"/>
  <c r="R3676" i="1"/>
  <c r="S3676" i="1"/>
  <c r="R3677" i="1"/>
  <c r="S3677" i="1"/>
  <c r="R3678" i="1"/>
  <c r="S3678" i="1"/>
  <c r="R3679" i="1"/>
  <c r="S3679" i="1"/>
  <c r="R3680" i="1"/>
  <c r="S3680" i="1"/>
  <c r="R3681" i="1"/>
  <c r="S3681" i="1"/>
  <c r="R3682" i="1"/>
  <c r="S3682" i="1"/>
  <c r="R3683" i="1"/>
  <c r="S3683" i="1"/>
  <c r="X5" i="1"/>
  <c r="Y5" i="1"/>
  <c r="X6" i="1"/>
  <c r="Y6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7" i="1"/>
  <c r="Y17" i="1"/>
  <c r="X18" i="1"/>
  <c r="Y18" i="1"/>
  <c r="X19" i="1"/>
  <c r="Y19" i="1"/>
  <c r="X20" i="1"/>
  <c r="Y20" i="1"/>
  <c r="X21" i="1"/>
  <c r="Y21" i="1"/>
  <c r="X22" i="1"/>
  <c r="Y22" i="1"/>
  <c r="X23" i="1"/>
  <c r="Y23" i="1"/>
  <c r="X24" i="1"/>
  <c r="Y24" i="1"/>
  <c r="X25" i="1"/>
  <c r="Y25" i="1"/>
  <c r="X26" i="1"/>
  <c r="Y26" i="1"/>
  <c r="X27" i="1"/>
  <c r="Y27" i="1"/>
  <c r="X28" i="1"/>
  <c r="Y28" i="1"/>
  <c r="X29" i="1"/>
  <c r="Y29" i="1"/>
  <c r="X30" i="1"/>
  <c r="Y30" i="1"/>
  <c r="X31" i="1"/>
  <c r="Y31" i="1"/>
  <c r="X32" i="1"/>
  <c r="Y32" i="1"/>
  <c r="X33" i="1"/>
  <c r="Y33" i="1"/>
  <c r="X34" i="1"/>
  <c r="Y34" i="1"/>
  <c r="X35" i="1"/>
  <c r="Y35" i="1"/>
  <c r="X36" i="1"/>
  <c r="Y36" i="1"/>
  <c r="X37" i="1"/>
  <c r="Y37" i="1"/>
  <c r="X38" i="1"/>
  <c r="Y38" i="1"/>
  <c r="X39" i="1"/>
  <c r="Y39" i="1"/>
  <c r="X40" i="1"/>
  <c r="Y40" i="1"/>
  <c r="X41" i="1"/>
  <c r="Y41" i="1"/>
  <c r="X42" i="1"/>
  <c r="Y42" i="1"/>
  <c r="X43" i="1"/>
  <c r="Y43" i="1"/>
  <c r="X44" i="1"/>
  <c r="Y44" i="1"/>
  <c r="X45" i="1"/>
  <c r="Y45" i="1"/>
  <c r="X46" i="1"/>
  <c r="Y46" i="1"/>
  <c r="X47" i="1"/>
  <c r="Y47" i="1"/>
  <c r="X48" i="1"/>
  <c r="Y48" i="1"/>
  <c r="X49" i="1"/>
  <c r="Y49" i="1"/>
  <c r="X50" i="1"/>
  <c r="Y50" i="1"/>
  <c r="X51" i="1"/>
  <c r="Y51" i="1"/>
  <c r="X52" i="1"/>
  <c r="Y52" i="1"/>
  <c r="X53" i="1"/>
  <c r="Y53" i="1"/>
  <c r="X54" i="1"/>
  <c r="Y54" i="1"/>
  <c r="X55" i="1"/>
  <c r="Y55" i="1"/>
  <c r="X56" i="1"/>
  <c r="Y56" i="1"/>
  <c r="X57" i="1"/>
  <c r="Y57" i="1"/>
  <c r="X58" i="1"/>
  <c r="Y58" i="1"/>
  <c r="X59" i="1"/>
  <c r="Y59" i="1"/>
  <c r="X60" i="1"/>
  <c r="Y60" i="1"/>
  <c r="X61" i="1"/>
  <c r="Y61" i="1"/>
  <c r="X62" i="1"/>
  <c r="Y62" i="1"/>
  <c r="X63" i="1"/>
  <c r="Y63" i="1"/>
  <c r="X64" i="1"/>
  <c r="Y64" i="1"/>
  <c r="X65" i="1"/>
  <c r="Y65" i="1"/>
  <c r="X66" i="1"/>
  <c r="Y66" i="1"/>
  <c r="X67" i="1"/>
  <c r="Y67" i="1"/>
  <c r="X68" i="1"/>
  <c r="Y68" i="1"/>
  <c r="X69" i="1"/>
  <c r="Y69" i="1"/>
  <c r="X70" i="1"/>
  <c r="Y70" i="1"/>
  <c r="X71" i="1"/>
  <c r="Y71" i="1"/>
  <c r="X72" i="1"/>
  <c r="Y72" i="1"/>
  <c r="X73" i="1"/>
  <c r="Y73" i="1"/>
  <c r="X74" i="1"/>
  <c r="Y74" i="1"/>
  <c r="X75" i="1"/>
  <c r="Y75" i="1"/>
  <c r="X76" i="1"/>
  <c r="Y76" i="1"/>
  <c r="X77" i="1"/>
  <c r="Y77" i="1"/>
  <c r="X78" i="1"/>
  <c r="Y78" i="1"/>
  <c r="X79" i="1"/>
  <c r="Y79" i="1"/>
  <c r="X80" i="1"/>
  <c r="Y80" i="1"/>
  <c r="X81" i="1"/>
  <c r="Y81" i="1"/>
  <c r="X82" i="1"/>
  <c r="Y82" i="1"/>
  <c r="X83" i="1"/>
  <c r="Y83" i="1"/>
  <c r="X84" i="1"/>
  <c r="Y84" i="1"/>
  <c r="X85" i="1"/>
  <c r="Y85" i="1"/>
  <c r="X86" i="1"/>
  <c r="Y86" i="1"/>
  <c r="X87" i="1"/>
  <c r="Y87" i="1"/>
  <c r="X88" i="1"/>
  <c r="Y88" i="1"/>
  <c r="X89" i="1"/>
  <c r="Y89" i="1"/>
  <c r="X90" i="1"/>
  <c r="Y90" i="1"/>
  <c r="X91" i="1"/>
  <c r="Y91" i="1"/>
  <c r="X92" i="1"/>
  <c r="Y92" i="1"/>
  <c r="X93" i="1"/>
  <c r="Y93" i="1"/>
  <c r="X94" i="1"/>
  <c r="Y94" i="1"/>
  <c r="X95" i="1"/>
  <c r="Y95" i="1"/>
  <c r="X96" i="1"/>
  <c r="Y96" i="1"/>
  <c r="X97" i="1"/>
  <c r="Y97" i="1"/>
  <c r="X98" i="1"/>
  <c r="Y98" i="1"/>
  <c r="X99" i="1"/>
  <c r="Y99" i="1"/>
  <c r="X100" i="1"/>
  <c r="Y100" i="1"/>
  <c r="X101" i="1"/>
  <c r="Y101" i="1"/>
  <c r="X102" i="1"/>
  <c r="Y102" i="1"/>
  <c r="X103" i="1"/>
  <c r="Y103" i="1"/>
  <c r="X104" i="1"/>
  <c r="Y104" i="1"/>
  <c r="X105" i="1"/>
  <c r="Y105" i="1"/>
  <c r="X106" i="1"/>
  <c r="Y106" i="1"/>
  <c r="X107" i="1"/>
  <c r="Y107" i="1"/>
  <c r="X108" i="1"/>
  <c r="Y108" i="1"/>
  <c r="X109" i="1"/>
  <c r="Y109" i="1"/>
  <c r="X110" i="1"/>
  <c r="Y110" i="1"/>
  <c r="X111" i="1"/>
  <c r="Y111" i="1"/>
  <c r="X112" i="1"/>
  <c r="Y112" i="1"/>
  <c r="X113" i="1"/>
  <c r="Y113" i="1"/>
  <c r="X114" i="1"/>
  <c r="Y114" i="1"/>
  <c r="X115" i="1"/>
  <c r="Y115" i="1"/>
  <c r="X116" i="1"/>
  <c r="Y116" i="1"/>
  <c r="X117" i="1"/>
  <c r="Y117" i="1"/>
  <c r="X118" i="1"/>
  <c r="Y118" i="1"/>
  <c r="X119" i="1"/>
  <c r="Y119" i="1"/>
  <c r="X120" i="1"/>
  <c r="Y120" i="1"/>
  <c r="X121" i="1"/>
  <c r="Y121" i="1"/>
  <c r="X122" i="1"/>
  <c r="Y122" i="1"/>
  <c r="X123" i="1"/>
  <c r="Y123" i="1"/>
  <c r="X124" i="1"/>
  <c r="Y124" i="1"/>
  <c r="X125" i="1"/>
  <c r="Y125" i="1"/>
  <c r="X126" i="1"/>
  <c r="Y126" i="1"/>
  <c r="X127" i="1"/>
  <c r="Y127" i="1"/>
  <c r="X128" i="1"/>
  <c r="Y128" i="1"/>
  <c r="X129" i="1"/>
  <c r="Y129" i="1"/>
  <c r="X130" i="1"/>
  <c r="Y130" i="1"/>
  <c r="X131" i="1"/>
  <c r="Y131" i="1"/>
  <c r="X132" i="1"/>
  <c r="Y132" i="1"/>
  <c r="X133" i="1"/>
  <c r="Y133" i="1"/>
  <c r="X134" i="1"/>
  <c r="Y134" i="1"/>
  <c r="X135" i="1"/>
  <c r="Y135" i="1"/>
  <c r="X136" i="1"/>
  <c r="Y136" i="1"/>
  <c r="X137" i="1"/>
  <c r="Y137" i="1"/>
  <c r="X138" i="1"/>
  <c r="Y138" i="1"/>
  <c r="X139" i="1"/>
  <c r="Y139" i="1"/>
  <c r="X140" i="1"/>
  <c r="Y140" i="1"/>
  <c r="X141" i="1"/>
  <c r="Y141" i="1"/>
  <c r="X142" i="1"/>
  <c r="Y142" i="1"/>
  <c r="X143" i="1"/>
  <c r="Y143" i="1"/>
  <c r="X144" i="1"/>
  <c r="Y144" i="1"/>
  <c r="X145" i="1"/>
  <c r="Y145" i="1"/>
  <c r="X146" i="1"/>
  <c r="Y146" i="1"/>
  <c r="X147" i="1"/>
  <c r="Y147" i="1"/>
  <c r="X148" i="1"/>
  <c r="Y148" i="1"/>
  <c r="X149" i="1"/>
  <c r="Y149" i="1"/>
  <c r="X150" i="1"/>
  <c r="Y150" i="1"/>
  <c r="X151" i="1"/>
  <c r="Y151" i="1"/>
  <c r="X152" i="1"/>
  <c r="Y152" i="1"/>
  <c r="X153" i="1"/>
  <c r="Y153" i="1"/>
  <c r="X154" i="1"/>
  <c r="Y154" i="1"/>
  <c r="X155" i="1"/>
  <c r="Y155" i="1"/>
  <c r="X156" i="1"/>
  <c r="Y156" i="1"/>
  <c r="X157" i="1"/>
  <c r="Y157" i="1"/>
  <c r="X158" i="1"/>
  <c r="Y158" i="1"/>
  <c r="X159" i="1"/>
  <c r="Y159" i="1"/>
  <c r="X160" i="1"/>
  <c r="Y160" i="1"/>
  <c r="X161" i="1"/>
  <c r="Y161" i="1"/>
  <c r="X162" i="1"/>
  <c r="Y162" i="1"/>
  <c r="X163" i="1"/>
  <c r="Y163" i="1"/>
  <c r="X164" i="1"/>
  <c r="Y164" i="1"/>
  <c r="X165" i="1"/>
  <c r="Y165" i="1"/>
  <c r="X166" i="1"/>
  <c r="Y166" i="1"/>
  <c r="X167" i="1"/>
  <c r="Y167" i="1"/>
  <c r="X168" i="1"/>
  <c r="Y168" i="1"/>
  <c r="X169" i="1"/>
  <c r="Y169" i="1"/>
  <c r="X170" i="1"/>
  <c r="Y170" i="1"/>
  <c r="X171" i="1"/>
  <c r="Y171" i="1"/>
  <c r="X172" i="1"/>
  <c r="Y172" i="1"/>
  <c r="X173" i="1"/>
  <c r="Y173" i="1"/>
  <c r="X174" i="1"/>
  <c r="Y174" i="1"/>
  <c r="X175" i="1"/>
  <c r="Y175" i="1"/>
  <c r="X177" i="1"/>
  <c r="Y177" i="1"/>
  <c r="X178" i="1"/>
  <c r="Y178" i="1"/>
  <c r="X179" i="1"/>
  <c r="Y179" i="1"/>
  <c r="X181" i="1"/>
  <c r="Y181" i="1"/>
  <c r="X182" i="1"/>
  <c r="Y182" i="1"/>
  <c r="X183" i="1"/>
  <c r="Y183" i="1"/>
  <c r="X184" i="1"/>
  <c r="Y184" i="1"/>
  <c r="X185" i="1"/>
  <c r="Y185" i="1"/>
  <c r="X186" i="1"/>
  <c r="Y186" i="1"/>
  <c r="X187" i="1"/>
  <c r="Y187" i="1"/>
  <c r="X188" i="1"/>
  <c r="Y188" i="1"/>
  <c r="X189" i="1"/>
  <c r="Y189" i="1"/>
  <c r="X190" i="1"/>
  <c r="Y190" i="1"/>
  <c r="X191" i="1"/>
  <c r="Y191" i="1"/>
  <c r="X192" i="1"/>
  <c r="Y192" i="1"/>
  <c r="X193" i="1"/>
  <c r="Y193" i="1"/>
  <c r="X194" i="1"/>
  <c r="Y194" i="1"/>
  <c r="X195" i="1"/>
  <c r="Y195" i="1"/>
  <c r="X196" i="1"/>
  <c r="Y196" i="1"/>
  <c r="X197" i="1"/>
  <c r="Y197" i="1"/>
  <c r="X198" i="1"/>
  <c r="Y198" i="1"/>
  <c r="X199" i="1"/>
  <c r="Y199" i="1"/>
  <c r="X200" i="1"/>
  <c r="Y200" i="1"/>
  <c r="X201" i="1"/>
  <c r="Y201" i="1"/>
  <c r="X202" i="1"/>
  <c r="Y202" i="1"/>
  <c r="X203" i="1"/>
  <c r="Y203" i="1"/>
  <c r="X204" i="1"/>
  <c r="Y204" i="1"/>
  <c r="X205" i="1"/>
  <c r="Y205" i="1"/>
  <c r="X206" i="1"/>
  <c r="Y206" i="1"/>
  <c r="X208" i="1"/>
  <c r="Y208" i="1"/>
  <c r="X209" i="1"/>
  <c r="Y209" i="1"/>
  <c r="X210" i="1"/>
  <c r="Y210" i="1"/>
  <c r="X211" i="1"/>
  <c r="Y211" i="1"/>
  <c r="X212" i="1"/>
  <c r="Y212" i="1"/>
  <c r="X213" i="1"/>
  <c r="Y213" i="1"/>
  <c r="X214" i="1"/>
  <c r="Y214" i="1"/>
  <c r="X215" i="1"/>
  <c r="Y215" i="1"/>
  <c r="X216" i="1"/>
  <c r="Y216" i="1"/>
  <c r="X217" i="1"/>
  <c r="Y217" i="1"/>
  <c r="X218" i="1"/>
  <c r="Y218" i="1"/>
  <c r="X219" i="1"/>
  <c r="Y219" i="1"/>
  <c r="X220" i="1"/>
  <c r="Y220" i="1"/>
  <c r="X221" i="1"/>
  <c r="Y221" i="1"/>
  <c r="X222" i="1"/>
  <c r="Y222" i="1"/>
  <c r="X223" i="1"/>
  <c r="Y223" i="1"/>
  <c r="X224" i="1"/>
  <c r="Y224" i="1"/>
  <c r="X225" i="1"/>
  <c r="Y225" i="1"/>
  <c r="X226" i="1"/>
  <c r="Y226" i="1"/>
  <c r="X227" i="1"/>
  <c r="Y227" i="1"/>
  <c r="X228" i="1"/>
  <c r="Y228" i="1"/>
  <c r="X229" i="1"/>
  <c r="Y229" i="1"/>
  <c r="X230" i="1"/>
  <c r="Y230" i="1"/>
  <c r="X231" i="1"/>
  <c r="Y231" i="1"/>
  <c r="X232" i="1"/>
  <c r="Y232" i="1"/>
  <c r="X233" i="1"/>
  <c r="Y233" i="1"/>
  <c r="X234" i="1"/>
  <c r="Y234" i="1"/>
  <c r="X235" i="1"/>
  <c r="Y235" i="1"/>
  <c r="X236" i="1"/>
  <c r="Y236" i="1"/>
  <c r="X237" i="1"/>
  <c r="Y237" i="1"/>
  <c r="X238" i="1"/>
  <c r="Y238" i="1"/>
  <c r="X239" i="1"/>
  <c r="Y239" i="1"/>
  <c r="X240" i="1"/>
  <c r="Y240" i="1"/>
  <c r="X241" i="1"/>
  <c r="Y241" i="1"/>
  <c r="X242" i="1"/>
  <c r="Y242" i="1"/>
  <c r="X243" i="1"/>
  <c r="Y243" i="1"/>
  <c r="X244" i="1"/>
  <c r="Y244" i="1"/>
  <c r="X245" i="1"/>
  <c r="Y245" i="1"/>
  <c r="X246" i="1"/>
  <c r="Y246" i="1"/>
  <c r="X247" i="1"/>
  <c r="Y247" i="1"/>
  <c r="X248" i="1"/>
  <c r="Y248" i="1"/>
  <c r="X249" i="1"/>
  <c r="Y249" i="1"/>
  <c r="X250" i="1"/>
  <c r="Y250" i="1"/>
  <c r="X251" i="1"/>
  <c r="Y251" i="1"/>
  <c r="X252" i="1"/>
  <c r="Y252" i="1"/>
  <c r="X253" i="1"/>
  <c r="Y253" i="1"/>
  <c r="X254" i="1"/>
  <c r="Y254" i="1"/>
  <c r="X255" i="1"/>
  <c r="Y255" i="1"/>
  <c r="X256" i="1"/>
  <c r="Y256" i="1"/>
  <c r="X257" i="1"/>
  <c r="Y257" i="1"/>
  <c r="X258" i="1"/>
  <c r="Y258" i="1"/>
  <c r="X259" i="1"/>
  <c r="Y259" i="1"/>
  <c r="X260" i="1"/>
  <c r="Y260" i="1"/>
  <c r="X261" i="1"/>
  <c r="Y261" i="1"/>
  <c r="X262" i="1"/>
  <c r="Y262" i="1"/>
  <c r="X263" i="1"/>
  <c r="Y263" i="1"/>
  <c r="X264" i="1"/>
  <c r="Y264" i="1"/>
  <c r="X265" i="1"/>
  <c r="Y265" i="1"/>
  <c r="X266" i="1"/>
  <c r="Y266" i="1"/>
  <c r="X267" i="1"/>
  <c r="Y267" i="1"/>
  <c r="X268" i="1"/>
  <c r="Y268" i="1"/>
  <c r="X269" i="1"/>
  <c r="Y269" i="1"/>
  <c r="X270" i="1"/>
  <c r="Y270" i="1"/>
  <c r="X271" i="1"/>
  <c r="Y271" i="1"/>
  <c r="X272" i="1"/>
  <c r="Y272" i="1"/>
  <c r="X273" i="1"/>
  <c r="Y273" i="1"/>
  <c r="X274" i="1"/>
  <c r="Y274" i="1"/>
  <c r="X275" i="1"/>
  <c r="Y275" i="1"/>
  <c r="X276" i="1"/>
  <c r="Y276" i="1"/>
  <c r="X277" i="1"/>
  <c r="Y277" i="1"/>
  <c r="X279" i="1"/>
  <c r="Y279" i="1"/>
  <c r="X280" i="1"/>
  <c r="Y280" i="1"/>
  <c r="X281" i="1"/>
  <c r="Y281" i="1"/>
  <c r="X282" i="1"/>
  <c r="Y282" i="1"/>
  <c r="X283" i="1"/>
  <c r="Y283" i="1"/>
  <c r="X284" i="1"/>
  <c r="Y284" i="1"/>
  <c r="X285" i="1"/>
  <c r="Y285" i="1"/>
  <c r="X286" i="1"/>
  <c r="Y286" i="1"/>
  <c r="X287" i="1"/>
  <c r="Y287" i="1"/>
  <c r="X288" i="1"/>
  <c r="Y288" i="1"/>
  <c r="X289" i="1"/>
  <c r="Y289" i="1"/>
  <c r="X290" i="1"/>
  <c r="Y290" i="1"/>
  <c r="X291" i="1"/>
  <c r="Y291" i="1"/>
  <c r="X292" i="1"/>
  <c r="Y292" i="1"/>
  <c r="X293" i="1"/>
  <c r="Y293" i="1"/>
  <c r="X294" i="1"/>
  <c r="Y294" i="1"/>
  <c r="X295" i="1"/>
  <c r="Y295" i="1"/>
  <c r="X296" i="1"/>
  <c r="Y296" i="1"/>
  <c r="X297" i="1"/>
  <c r="Y297" i="1"/>
  <c r="X298" i="1"/>
  <c r="Y298" i="1"/>
  <c r="X299" i="1"/>
  <c r="Y299" i="1"/>
  <c r="X300" i="1"/>
  <c r="Y300" i="1"/>
  <c r="X301" i="1"/>
  <c r="Y301" i="1"/>
  <c r="X302" i="1"/>
  <c r="Y302" i="1"/>
  <c r="X303" i="1"/>
  <c r="Y303" i="1"/>
  <c r="X304" i="1"/>
  <c r="Y304" i="1"/>
  <c r="X305" i="1"/>
  <c r="Y305" i="1"/>
  <c r="X306" i="1"/>
  <c r="Y306" i="1"/>
  <c r="X307" i="1"/>
  <c r="Y307" i="1"/>
  <c r="X308" i="1"/>
  <c r="Y308" i="1"/>
  <c r="X309" i="1"/>
  <c r="Y309" i="1"/>
  <c r="X310" i="1"/>
  <c r="Y310" i="1"/>
  <c r="X311" i="1"/>
  <c r="Y311" i="1"/>
  <c r="X312" i="1"/>
  <c r="Y312" i="1"/>
  <c r="X313" i="1"/>
  <c r="Y313" i="1"/>
  <c r="X314" i="1"/>
  <c r="Y314" i="1"/>
  <c r="X315" i="1"/>
  <c r="Y315" i="1"/>
  <c r="X316" i="1"/>
  <c r="Y316" i="1"/>
  <c r="X317" i="1"/>
  <c r="Y317" i="1"/>
  <c r="X318" i="1"/>
  <c r="Y318" i="1"/>
  <c r="X319" i="1"/>
  <c r="Y319" i="1"/>
  <c r="X320" i="1"/>
  <c r="Y320" i="1"/>
  <c r="X321" i="1"/>
  <c r="Y321" i="1"/>
  <c r="X322" i="1"/>
  <c r="Y322" i="1"/>
  <c r="X323" i="1"/>
  <c r="Y323" i="1"/>
  <c r="X324" i="1"/>
  <c r="Y324" i="1"/>
  <c r="X327" i="1"/>
  <c r="Y327" i="1"/>
  <c r="X328" i="1"/>
  <c r="Y328" i="1"/>
  <c r="X329" i="1"/>
  <c r="Y329" i="1"/>
  <c r="X330" i="1"/>
  <c r="Y330" i="1"/>
  <c r="X331" i="1"/>
  <c r="Y331" i="1"/>
  <c r="X332" i="1"/>
  <c r="Y332" i="1"/>
  <c r="X333" i="1"/>
  <c r="Y333" i="1"/>
  <c r="X334" i="1"/>
  <c r="Y334" i="1"/>
  <c r="X335" i="1"/>
  <c r="Y335" i="1"/>
  <c r="X336" i="1"/>
  <c r="Y336" i="1"/>
  <c r="X337" i="1"/>
  <c r="Y337" i="1"/>
  <c r="X338" i="1"/>
  <c r="Y338" i="1"/>
  <c r="X339" i="1"/>
  <c r="Y339" i="1"/>
  <c r="X340" i="1"/>
  <c r="Y340" i="1"/>
  <c r="X341" i="1"/>
  <c r="Y341" i="1"/>
  <c r="X342" i="1"/>
  <c r="Y342" i="1"/>
  <c r="X343" i="1"/>
  <c r="Y343" i="1"/>
  <c r="X344" i="1"/>
  <c r="Y344" i="1"/>
  <c r="X345" i="1"/>
  <c r="Y345" i="1"/>
  <c r="X346" i="1"/>
  <c r="Y346" i="1"/>
  <c r="X347" i="1"/>
  <c r="Y347" i="1"/>
  <c r="X348" i="1"/>
  <c r="Y348" i="1"/>
  <c r="X349" i="1"/>
  <c r="Y349" i="1"/>
  <c r="X350" i="1"/>
  <c r="Y350" i="1"/>
  <c r="X351" i="1"/>
  <c r="Y351" i="1"/>
  <c r="X352" i="1"/>
  <c r="Y352" i="1"/>
  <c r="X353" i="1"/>
  <c r="Y353" i="1"/>
  <c r="X354" i="1"/>
  <c r="Y354" i="1"/>
  <c r="X355" i="1"/>
  <c r="Y355" i="1"/>
  <c r="X356" i="1"/>
  <c r="Y356" i="1"/>
  <c r="X357" i="1"/>
  <c r="Y357" i="1"/>
  <c r="X358" i="1"/>
  <c r="Y358" i="1"/>
  <c r="X359" i="1"/>
  <c r="Y359" i="1"/>
  <c r="X360" i="1"/>
  <c r="Y360" i="1"/>
  <c r="X361" i="1"/>
  <c r="Y361" i="1"/>
  <c r="X362" i="1"/>
  <c r="Y362" i="1"/>
  <c r="X363" i="1"/>
  <c r="Y363" i="1"/>
  <c r="X364" i="1"/>
  <c r="Y364" i="1"/>
  <c r="X365" i="1"/>
  <c r="Y365" i="1"/>
  <c r="X366" i="1"/>
  <c r="Y366" i="1"/>
  <c r="X367" i="1"/>
  <c r="Y367" i="1"/>
  <c r="X368" i="1"/>
  <c r="Y368" i="1"/>
  <c r="X369" i="1"/>
  <c r="Y369" i="1"/>
  <c r="X370" i="1"/>
  <c r="Y370" i="1"/>
  <c r="X371" i="1"/>
  <c r="Y371" i="1"/>
  <c r="X372" i="1"/>
  <c r="Y372" i="1"/>
  <c r="X373" i="1"/>
  <c r="Y373" i="1"/>
  <c r="X374" i="1"/>
  <c r="Y374" i="1"/>
  <c r="X375" i="1"/>
  <c r="Y375" i="1"/>
  <c r="X376" i="1"/>
  <c r="Y376" i="1"/>
  <c r="X377" i="1"/>
  <c r="Y377" i="1"/>
  <c r="X378" i="1"/>
  <c r="Y378" i="1"/>
  <c r="X379" i="1"/>
  <c r="Y379" i="1"/>
  <c r="X380" i="1"/>
  <c r="Y380" i="1"/>
  <c r="X381" i="1"/>
  <c r="Y381" i="1"/>
  <c r="X382" i="1"/>
  <c r="Y382" i="1"/>
  <c r="X383" i="1"/>
  <c r="Y383" i="1"/>
  <c r="X384" i="1"/>
  <c r="Y384" i="1"/>
  <c r="X385" i="1"/>
  <c r="Y385" i="1"/>
  <c r="X386" i="1"/>
  <c r="Y386" i="1"/>
  <c r="X387" i="1"/>
  <c r="Y387" i="1"/>
  <c r="X388" i="1"/>
  <c r="Y388" i="1"/>
  <c r="X389" i="1"/>
  <c r="Y389" i="1"/>
  <c r="X390" i="1"/>
  <c r="Y390" i="1"/>
  <c r="X391" i="1"/>
  <c r="Y391" i="1"/>
  <c r="X392" i="1"/>
  <c r="Y392" i="1"/>
  <c r="X393" i="1"/>
  <c r="Y393" i="1"/>
  <c r="X394" i="1"/>
  <c r="Y394" i="1"/>
  <c r="X395" i="1"/>
  <c r="Y395" i="1"/>
  <c r="X396" i="1"/>
  <c r="Y396" i="1"/>
  <c r="X397" i="1"/>
  <c r="Y397" i="1"/>
  <c r="X398" i="1"/>
  <c r="Y398" i="1"/>
  <c r="X399" i="1"/>
  <c r="Y399" i="1"/>
  <c r="X400" i="1"/>
  <c r="Y400" i="1"/>
  <c r="X401" i="1"/>
  <c r="Y401" i="1"/>
  <c r="X402" i="1"/>
  <c r="Y402" i="1"/>
  <c r="X403" i="1"/>
  <c r="Y403" i="1"/>
  <c r="X404" i="1"/>
  <c r="Y404" i="1"/>
  <c r="X405" i="1"/>
  <c r="Y405" i="1"/>
  <c r="X406" i="1"/>
  <c r="Y406" i="1"/>
  <c r="X407" i="1"/>
  <c r="Y407" i="1"/>
  <c r="X408" i="1"/>
  <c r="Y408" i="1"/>
  <c r="X409" i="1"/>
  <c r="Y409" i="1"/>
  <c r="X410" i="1"/>
  <c r="Y410" i="1"/>
  <c r="X411" i="1"/>
  <c r="Y411" i="1"/>
  <c r="X412" i="1"/>
  <c r="Y412" i="1"/>
  <c r="X413" i="1"/>
  <c r="Y413" i="1"/>
  <c r="X414" i="1"/>
  <c r="Y414" i="1"/>
  <c r="X415" i="1"/>
  <c r="Y415" i="1"/>
  <c r="X416" i="1"/>
  <c r="Y416" i="1"/>
  <c r="X417" i="1"/>
  <c r="Y417" i="1"/>
  <c r="X418" i="1"/>
  <c r="Y418" i="1"/>
  <c r="X419" i="1"/>
  <c r="Y419" i="1"/>
  <c r="X420" i="1"/>
  <c r="Y420" i="1"/>
  <c r="X421" i="1"/>
  <c r="Y421" i="1"/>
  <c r="X422" i="1"/>
  <c r="Y422" i="1"/>
  <c r="X423" i="1"/>
  <c r="Y423" i="1"/>
  <c r="X424" i="1"/>
  <c r="Y424" i="1"/>
  <c r="X425" i="1"/>
  <c r="Y425" i="1"/>
  <c r="X426" i="1"/>
  <c r="Y426" i="1"/>
  <c r="X427" i="1"/>
  <c r="Y427" i="1"/>
  <c r="X429" i="1"/>
  <c r="Y429" i="1"/>
  <c r="X430" i="1"/>
  <c r="Y430" i="1"/>
  <c r="X431" i="1"/>
  <c r="Y431" i="1"/>
  <c r="X432" i="1"/>
  <c r="Y432" i="1"/>
  <c r="X433" i="1"/>
  <c r="Y433" i="1"/>
  <c r="X434" i="1"/>
  <c r="Y434" i="1"/>
  <c r="X435" i="1"/>
  <c r="Y435" i="1"/>
  <c r="X436" i="1"/>
  <c r="Y436" i="1"/>
  <c r="X437" i="1"/>
  <c r="Y437" i="1"/>
  <c r="X438" i="1"/>
  <c r="Y438" i="1"/>
  <c r="X439" i="1"/>
  <c r="Y439" i="1"/>
  <c r="X440" i="1"/>
  <c r="Y440" i="1"/>
  <c r="X441" i="1"/>
  <c r="Y441" i="1"/>
  <c r="X442" i="1"/>
  <c r="Y442" i="1"/>
  <c r="X443" i="1"/>
  <c r="Y443" i="1"/>
  <c r="X444" i="1"/>
  <c r="Y444" i="1"/>
  <c r="X445" i="1"/>
  <c r="Y445" i="1"/>
  <c r="X446" i="1"/>
  <c r="Y446" i="1"/>
  <c r="X447" i="1"/>
  <c r="Y447" i="1"/>
  <c r="X448" i="1"/>
  <c r="Y448" i="1"/>
  <c r="X449" i="1"/>
  <c r="Y449" i="1"/>
  <c r="X450" i="1"/>
  <c r="Y450" i="1"/>
  <c r="X451" i="1"/>
  <c r="Y451" i="1"/>
  <c r="X452" i="1"/>
  <c r="Y452" i="1"/>
  <c r="X453" i="1"/>
  <c r="Y453" i="1"/>
  <c r="X454" i="1"/>
  <c r="Y454" i="1"/>
  <c r="X455" i="1"/>
  <c r="Y455" i="1"/>
  <c r="X456" i="1"/>
  <c r="Y456" i="1"/>
  <c r="X457" i="1"/>
  <c r="Y457" i="1"/>
  <c r="X458" i="1"/>
  <c r="Y458" i="1"/>
  <c r="X459" i="1"/>
  <c r="Y459" i="1"/>
  <c r="X460" i="1"/>
  <c r="Y460" i="1"/>
  <c r="X461" i="1"/>
  <c r="Y461" i="1"/>
  <c r="X462" i="1"/>
  <c r="Y462" i="1"/>
  <c r="X463" i="1"/>
  <c r="Y463" i="1"/>
  <c r="X464" i="1"/>
  <c r="Y464" i="1"/>
  <c r="X465" i="1"/>
  <c r="Y465" i="1"/>
  <c r="X467" i="1"/>
  <c r="Y467" i="1"/>
  <c r="X469" i="1"/>
  <c r="Y469" i="1"/>
  <c r="X470" i="1"/>
  <c r="Y470" i="1"/>
  <c r="X471" i="1"/>
  <c r="Y471" i="1"/>
  <c r="X472" i="1"/>
  <c r="Y472" i="1"/>
  <c r="X473" i="1"/>
  <c r="Y473" i="1"/>
  <c r="X474" i="1"/>
  <c r="Y474" i="1"/>
  <c r="X475" i="1"/>
  <c r="Y475" i="1"/>
  <c r="X476" i="1"/>
  <c r="Y476" i="1"/>
  <c r="X477" i="1"/>
  <c r="Y477" i="1"/>
  <c r="X478" i="1"/>
  <c r="Y478" i="1"/>
  <c r="X479" i="1"/>
  <c r="Y479" i="1"/>
  <c r="X481" i="1"/>
  <c r="Y481" i="1"/>
  <c r="X482" i="1"/>
  <c r="Y482" i="1"/>
  <c r="X483" i="1"/>
  <c r="Y483" i="1"/>
  <c r="X484" i="1"/>
  <c r="Y484" i="1"/>
  <c r="X485" i="1"/>
  <c r="Y485" i="1"/>
  <c r="X486" i="1"/>
  <c r="Y486" i="1"/>
  <c r="X487" i="1"/>
  <c r="Y487" i="1"/>
  <c r="X488" i="1"/>
  <c r="Y488" i="1"/>
  <c r="X489" i="1"/>
  <c r="Y489" i="1"/>
  <c r="X490" i="1"/>
  <c r="Y490" i="1"/>
  <c r="X491" i="1"/>
  <c r="Y491" i="1"/>
  <c r="X492" i="1"/>
  <c r="Y492" i="1"/>
  <c r="X493" i="1"/>
  <c r="Y493" i="1"/>
  <c r="X494" i="1"/>
  <c r="Y494" i="1"/>
  <c r="X495" i="1"/>
  <c r="Y495" i="1"/>
  <c r="X496" i="1"/>
  <c r="Y496" i="1"/>
  <c r="X497" i="1"/>
  <c r="Y497" i="1"/>
  <c r="X498" i="1"/>
  <c r="Y498" i="1"/>
  <c r="X499" i="1"/>
  <c r="Y499" i="1"/>
  <c r="X501" i="1"/>
  <c r="Y501" i="1"/>
  <c r="X502" i="1"/>
  <c r="Y502" i="1"/>
  <c r="X503" i="1"/>
  <c r="Y503" i="1"/>
  <c r="X504" i="1"/>
  <c r="Y504" i="1"/>
  <c r="X505" i="1"/>
  <c r="Y505" i="1"/>
  <c r="X506" i="1"/>
  <c r="Y506" i="1"/>
  <c r="X507" i="1"/>
  <c r="Y507" i="1"/>
  <c r="X508" i="1"/>
  <c r="Y508" i="1"/>
  <c r="X509" i="1"/>
  <c r="Y509" i="1"/>
  <c r="X510" i="1"/>
  <c r="Y510" i="1"/>
  <c r="X511" i="1"/>
  <c r="Y511" i="1"/>
  <c r="X512" i="1"/>
  <c r="Y512" i="1"/>
  <c r="X513" i="1"/>
  <c r="Y513" i="1"/>
  <c r="X514" i="1"/>
  <c r="Y514" i="1"/>
  <c r="X515" i="1"/>
  <c r="Y515" i="1"/>
  <c r="X516" i="1"/>
  <c r="Y516" i="1"/>
  <c r="X517" i="1"/>
  <c r="Y517" i="1"/>
  <c r="X518" i="1"/>
  <c r="Y518" i="1"/>
  <c r="X519" i="1"/>
  <c r="Y519" i="1"/>
  <c r="X520" i="1"/>
  <c r="Y520" i="1"/>
  <c r="X521" i="1"/>
  <c r="Y521" i="1"/>
  <c r="X522" i="1"/>
  <c r="Y522" i="1"/>
  <c r="X523" i="1"/>
  <c r="Y523" i="1"/>
  <c r="X524" i="1"/>
  <c r="Y524" i="1"/>
  <c r="X525" i="1"/>
  <c r="Y525" i="1"/>
  <c r="X526" i="1"/>
  <c r="Y526" i="1"/>
  <c r="X527" i="1"/>
  <c r="Y527" i="1"/>
  <c r="X528" i="1"/>
  <c r="Y528" i="1"/>
  <c r="X529" i="1"/>
  <c r="Y529" i="1"/>
  <c r="X530" i="1"/>
  <c r="Y530" i="1"/>
  <c r="X531" i="1"/>
  <c r="Y531" i="1"/>
  <c r="X532" i="1"/>
  <c r="Y532" i="1"/>
  <c r="X533" i="1"/>
  <c r="Y533" i="1"/>
  <c r="X534" i="1"/>
  <c r="Y534" i="1"/>
  <c r="X535" i="1"/>
  <c r="Y535" i="1"/>
  <c r="X536" i="1"/>
  <c r="Y536" i="1"/>
  <c r="X537" i="1"/>
  <c r="Y537" i="1"/>
  <c r="X538" i="1"/>
  <c r="Y538" i="1"/>
  <c r="X539" i="1"/>
  <c r="Y539" i="1"/>
  <c r="X540" i="1"/>
  <c r="Y540" i="1"/>
  <c r="X541" i="1"/>
  <c r="Y541" i="1"/>
  <c r="X542" i="1"/>
  <c r="Y542" i="1"/>
  <c r="X543" i="1"/>
  <c r="Y543" i="1"/>
  <c r="X545" i="1"/>
  <c r="Y545" i="1"/>
  <c r="X546" i="1"/>
  <c r="Y546" i="1"/>
  <c r="X547" i="1"/>
  <c r="Y547" i="1"/>
  <c r="X548" i="1"/>
  <c r="Y548" i="1"/>
  <c r="X549" i="1"/>
  <c r="Y549" i="1"/>
  <c r="X550" i="1"/>
  <c r="Y550" i="1"/>
  <c r="X551" i="1"/>
  <c r="Y551" i="1"/>
  <c r="X552" i="1"/>
  <c r="Y552" i="1"/>
  <c r="X553" i="1"/>
  <c r="Y553" i="1"/>
  <c r="X554" i="1"/>
  <c r="Y554" i="1"/>
  <c r="X555" i="1"/>
  <c r="Y555" i="1"/>
  <c r="X556" i="1"/>
  <c r="Y556" i="1"/>
  <c r="X557" i="1"/>
  <c r="Y557" i="1"/>
  <c r="X558" i="1"/>
  <c r="Y558" i="1"/>
  <c r="X559" i="1"/>
  <c r="Y559" i="1"/>
  <c r="X560" i="1"/>
  <c r="Y560" i="1"/>
  <c r="X561" i="1"/>
  <c r="Y561" i="1"/>
  <c r="X562" i="1"/>
  <c r="Y562" i="1"/>
  <c r="X563" i="1"/>
  <c r="Y563" i="1"/>
  <c r="X564" i="1"/>
  <c r="Y564" i="1"/>
  <c r="X565" i="1"/>
  <c r="Y565" i="1"/>
  <c r="X567" i="1"/>
  <c r="Y567" i="1"/>
  <c r="X568" i="1"/>
  <c r="Y568" i="1"/>
  <c r="X569" i="1"/>
  <c r="Y569" i="1"/>
  <c r="X570" i="1"/>
  <c r="Y570" i="1"/>
  <c r="X571" i="1"/>
  <c r="Y571" i="1"/>
  <c r="X572" i="1"/>
  <c r="Y572" i="1"/>
  <c r="X573" i="1"/>
  <c r="Y573" i="1"/>
  <c r="X574" i="1"/>
  <c r="Y574" i="1"/>
  <c r="X575" i="1"/>
  <c r="Y575" i="1"/>
  <c r="X576" i="1"/>
  <c r="Y576" i="1"/>
  <c r="X577" i="1"/>
  <c r="Y577" i="1"/>
  <c r="X578" i="1"/>
  <c r="Y578" i="1"/>
  <c r="X579" i="1"/>
  <c r="Y579" i="1"/>
  <c r="X580" i="1"/>
  <c r="Y580" i="1"/>
  <c r="X581" i="1"/>
  <c r="Y581" i="1"/>
  <c r="X582" i="1"/>
  <c r="Y582" i="1"/>
  <c r="X584" i="1"/>
  <c r="Y584" i="1"/>
  <c r="X585" i="1"/>
  <c r="Y585" i="1"/>
  <c r="X586" i="1"/>
  <c r="Y586" i="1"/>
  <c r="X587" i="1"/>
  <c r="Y587" i="1"/>
  <c r="X588" i="1"/>
  <c r="Y588" i="1"/>
  <c r="X589" i="1"/>
  <c r="Y589" i="1"/>
  <c r="X590" i="1"/>
  <c r="Y590" i="1"/>
  <c r="X591" i="1"/>
  <c r="Y591" i="1"/>
  <c r="X592" i="1"/>
  <c r="Y592" i="1"/>
  <c r="X593" i="1"/>
  <c r="Y593" i="1"/>
  <c r="X594" i="1"/>
  <c r="Y594" i="1"/>
  <c r="X595" i="1"/>
  <c r="Y595" i="1"/>
  <c r="X596" i="1"/>
  <c r="Y596" i="1"/>
  <c r="X597" i="1"/>
  <c r="Y597" i="1"/>
  <c r="X598" i="1"/>
  <c r="Y598" i="1"/>
  <c r="X599" i="1"/>
  <c r="Y599" i="1"/>
  <c r="X600" i="1"/>
  <c r="Y600" i="1"/>
  <c r="X601" i="1"/>
  <c r="Y601" i="1"/>
  <c r="X602" i="1"/>
  <c r="Y602" i="1"/>
  <c r="X603" i="1"/>
  <c r="Y603" i="1"/>
  <c r="X604" i="1"/>
  <c r="Y604" i="1"/>
  <c r="X605" i="1"/>
  <c r="Y605" i="1"/>
  <c r="X606" i="1"/>
  <c r="Y606" i="1"/>
  <c r="X608" i="1"/>
  <c r="Y608" i="1"/>
  <c r="X609" i="1"/>
  <c r="Y609" i="1"/>
  <c r="X610" i="1"/>
  <c r="Y610" i="1"/>
  <c r="X611" i="1"/>
  <c r="Y611" i="1"/>
  <c r="X612" i="1"/>
  <c r="Y612" i="1"/>
  <c r="X613" i="1"/>
  <c r="Y613" i="1"/>
  <c r="X614" i="1"/>
  <c r="Y614" i="1"/>
  <c r="X615" i="1"/>
  <c r="Y615" i="1"/>
  <c r="X616" i="1"/>
  <c r="Y616" i="1"/>
  <c r="X617" i="1"/>
  <c r="Y617" i="1"/>
  <c r="X618" i="1"/>
  <c r="Y618" i="1"/>
  <c r="X619" i="1"/>
  <c r="Y619" i="1"/>
  <c r="X620" i="1"/>
  <c r="Y620" i="1"/>
  <c r="X621" i="1"/>
  <c r="Y621" i="1"/>
  <c r="X622" i="1"/>
  <c r="Y622" i="1"/>
  <c r="X623" i="1"/>
  <c r="Y623" i="1"/>
  <c r="X624" i="1"/>
  <c r="Y624" i="1"/>
  <c r="X625" i="1"/>
  <c r="Y625" i="1"/>
  <c r="X626" i="1"/>
  <c r="Y626" i="1"/>
  <c r="X627" i="1"/>
  <c r="Y627" i="1"/>
  <c r="X628" i="1"/>
  <c r="Y628" i="1"/>
  <c r="X629" i="1"/>
  <c r="Y629" i="1"/>
  <c r="X630" i="1"/>
  <c r="Y630" i="1"/>
  <c r="X631" i="1"/>
  <c r="Y631" i="1"/>
  <c r="X632" i="1"/>
  <c r="Y632" i="1"/>
  <c r="X633" i="1"/>
  <c r="Y633" i="1"/>
  <c r="X634" i="1"/>
  <c r="Y634" i="1"/>
  <c r="X635" i="1"/>
  <c r="Y635" i="1"/>
  <c r="X636" i="1"/>
  <c r="Y636" i="1"/>
  <c r="X637" i="1"/>
  <c r="Y637" i="1"/>
  <c r="X638" i="1"/>
  <c r="Y638" i="1"/>
  <c r="X639" i="1"/>
  <c r="Y639" i="1"/>
  <c r="X640" i="1"/>
  <c r="Y640" i="1"/>
  <c r="X641" i="1"/>
  <c r="Y641" i="1"/>
  <c r="X642" i="1"/>
  <c r="Y642" i="1"/>
  <c r="X643" i="1"/>
  <c r="Y643" i="1"/>
  <c r="X644" i="1"/>
  <c r="Y644" i="1"/>
  <c r="X645" i="1"/>
  <c r="Y645" i="1"/>
  <c r="X646" i="1"/>
  <c r="Y646" i="1"/>
  <c r="X647" i="1"/>
  <c r="Y647" i="1"/>
  <c r="X648" i="1"/>
  <c r="Y648" i="1"/>
  <c r="X649" i="1"/>
  <c r="Y649" i="1"/>
  <c r="X650" i="1"/>
  <c r="Y650" i="1"/>
  <c r="X651" i="1"/>
  <c r="Y651" i="1"/>
  <c r="X652" i="1"/>
  <c r="Y652" i="1"/>
  <c r="X653" i="1"/>
  <c r="Y653" i="1"/>
  <c r="X654" i="1"/>
  <c r="Y654" i="1"/>
  <c r="X655" i="1"/>
  <c r="Y655" i="1"/>
  <c r="X656" i="1"/>
  <c r="Y656" i="1"/>
  <c r="X657" i="1"/>
  <c r="Y657" i="1"/>
  <c r="X658" i="1"/>
  <c r="Y658" i="1"/>
  <c r="X659" i="1"/>
  <c r="Y659" i="1"/>
  <c r="X660" i="1"/>
  <c r="Y660" i="1"/>
  <c r="X661" i="1"/>
  <c r="Y661" i="1"/>
  <c r="X662" i="1"/>
  <c r="Y662" i="1"/>
  <c r="X663" i="1"/>
  <c r="Y663" i="1"/>
  <c r="X664" i="1"/>
  <c r="Y664" i="1"/>
  <c r="X665" i="1"/>
  <c r="Y665" i="1"/>
  <c r="X666" i="1"/>
  <c r="Y666" i="1"/>
  <c r="X667" i="1"/>
  <c r="Y667" i="1"/>
  <c r="X668" i="1"/>
  <c r="Y668" i="1"/>
  <c r="X669" i="1"/>
  <c r="Y669" i="1"/>
  <c r="X670" i="1"/>
  <c r="Y670" i="1"/>
  <c r="X671" i="1"/>
  <c r="Y671" i="1"/>
  <c r="X672" i="1"/>
  <c r="Y672" i="1"/>
  <c r="X673" i="1"/>
  <c r="Y673" i="1"/>
  <c r="X674" i="1"/>
  <c r="Y674" i="1"/>
  <c r="X675" i="1"/>
  <c r="Y675" i="1"/>
  <c r="X676" i="1"/>
  <c r="Y676" i="1"/>
  <c r="X677" i="1"/>
  <c r="Y677" i="1"/>
  <c r="X678" i="1"/>
  <c r="Y678" i="1"/>
  <c r="X679" i="1"/>
  <c r="Y679" i="1"/>
  <c r="X680" i="1"/>
  <c r="Y680" i="1"/>
  <c r="X681" i="1"/>
  <c r="Y681" i="1"/>
  <c r="X682" i="1"/>
  <c r="Y682" i="1"/>
  <c r="X683" i="1"/>
  <c r="Y683" i="1"/>
  <c r="X684" i="1"/>
  <c r="Y684" i="1"/>
  <c r="X685" i="1"/>
  <c r="Y685" i="1"/>
  <c r="X686" i="1"/>
  <c r="Y686" i="1"/>
  <c r="X687" i="1"/>
  <c r="Y687" i="1"/>
  <c r="X688" i="1"/>
  <c r="Y688" i="1"/>
  <c r="X689" i="1"/>
  <c r="Y689" i="1"/>
  <c r="X690" i="1"/>
  <c r="Y690" i="1"/>
  <c r="X691" i="1"/>
  <c r="Y691" i="1"/>
  <c r="X692" i="1"/>
  <c r="Y692" i="1"/>
  <c r="X693" i="1"/>
  <c r="Y693" i="1"/>
  <c r="X694" i="1"/>
  <c r="Y694" i="1"/>
  <c r="X695" i="1"/>
  <c r="Y695" i="1"/>
  <c r="X696" i="1"/>
  <c r="Y696" i="1"/>
  <c r="X697" i="1"/>
  <c r="Y697" i="1"/>
  <c r="X698" i="1"/>
  <c r="Y698" i="1"/>
  <c r="X699" i="1"/>
  <c r="Y699" i="1"/>
  <c r="X700" i="1"/>
  <c r="Y700" i="1"/>
  <c r="X701" i="1"/>
  <c r="Y701" i="1"/>
  <c r="X702" i="1"/>
  <c r="Y702" i="1"/>
  <c r="X703" i="1"/>
  <c r="Y703" i="1"/>
  <c r="X705" i="1"/>
  <c r="Y705" i="1"/>
  <c r="X706" i="1"/>
  <c r="Y706" i="1"/>
  <c r="X707" i="1"/>
  <c r="Y707" i="1"/>
  <c r="X708" i="1"/>
  <c r="Y708" i="1"/>
  <c r="X709" i="1"/>
  <c r="Y709" i="1"/>
  <c r="X710" i="1"/>
  <c r="Y710" i="1"/>
  <c r="X711" i="1"/>
  <c r="Y711" i="1"/>
  <c r="X712" i="1"/>
  <c r="Y712" i="1"/>
  <c r="X713" i="1"/>
  <c r="Y713" i="1"/>
  <c r="X714" i="1"/>
  <c r="Y714" i="1"/>
  <c r="X715" i="1"/>
  <c r="Y715" i="1"/>
  <c r="X716" i="1"/>
  <c r="Y716" i="1"/>
  <c r="X717" i="1"/>
  <c r="Y717" i="1"/>
  <c r="X718" i="1"/>
  <c r="Y718" i="1"/>
  <c r="X719" i="1"/>
  <c r="Y719" i="1"/>
  <c r="X720" i="1"/>
  <c r="Y720" i="1"/>
  <c r="X721" i="1"/>
  <c r="Y721" i="1"/>
  <c r="X722" i="1"/>
  <c r="Y722" i="1"/>
  <c r="X723" i="1"/>
  <c r="Y723" i="1"/>
  <c r="X724" i="1"/>
  <c r="Y724" i="1"/>
  <c r="X725" i="1"/>
  <c r="Y725" i="1"/>
  <c r="X726" i="1"/>
  <c r="Y726" i="1"/>
  <c r="X727" i="1"/>
  <c r="Y727" i="1"/>
  <c r="X728" i="1"/>
  <c r="Y728" i="1"/>
  <c r="X729" i="1"/>
  <c r="Y729" i="1"/>
  <c r="X730" i="1"/>
  <c r="Y730" i="1"/>
  <c r="X731" i="1"/>
  <c r="Y731" i="1"/>
  <c r="X732" i="1"/>
  <c r="Y732" i="1"/>
  <c r="X733" i="1"/>
  <c r="Y733" i="1"/>
  <c r="X734" i="1"/>
  <c r="Y734" i="1"/>
  <c r="X735" i="1"/>
  <c r="Y735" i="1"/>
  <c r="X736" i="1"/>
  <c r="Y736" i="1"/>
  <c r="X738" i="1"/>
  <c r="Y738" i="1"/>
  <c r="X739" i="1"/>
  <c r="Y739" i="1"/>
  <c r="X740" i="1"/>
  <c r="Y740" i="1"/>
  <c r="X741" i="1"/>
  <c r="Y741" i="1"/>
  <c r="X742" i="1"/>
  <c r="Y742" i="1"/>
  <c r="X743" i="1"/>
  <c r="Y743" i="1"/>
  <c r="X744" i="1"/>
  <c r="Y744" i="1"/>
  <c r="X745" i="1"/>
  <c r="Y745" i="1"/>
  <c r="X746" i="1"/>
  <c r="Y746" i="1"/>
  <c r="X747" i="1"/>
  <c r="Y747" i="1"/>
  <c r="X748" i="1"/>
  <c r="Y748" i="1"/>
  <c r="X749" i="1"/>
  <c r="Y749" i="1"/>
  <c r="X750" i="1"/>
  <c r="Y750" i="1"/>
  <c r="X751" i="1"/>
  <c r="Y751" i="1"/>
  <c r="X752" i="1"/>
  <c r="Y752" i="1"/>
  <c r="X753" i="1"/>
  <c r="Y753" i="1"/>
  <c r="X754" i="1"/>
  <c r="Y754" i="1"/>
  <c r="X755" i="1"/>
  <c r="Y755" i="1"/>
  <c r="X756" i="1"/>
  <c r="Y756" i="1"/>
  <c r="X757" i="1"/>
  <c r="Y757" i="1"/>
  <c r="X758" i="1"/>
  <c r="Y758" i="1"/>
  <c r="X760" i="1"/>
  <c r="Y760" i="1"/>
  <c r="X761" i="1"/>
  <c r="Y761" i="1"/>
  <c r="X762" i="1"/>
  <c r="Y762" i="1"/>
  <c r="X763" i="1"/>
  <c r="Y763" i="1"/>
  <c r="X764" i="1"/>
  <c r="Y764" i="1"/>
  <c r="X765" i="1"/>
  <c r="Y765" i="1"/>
  <c r="X766" i="1"/>
  <c r="Y766" i="1"/>
  <c r="X767" i="1"/>
  <c r="Y767" i="1"/>
  <c r="X768" i="1"/>
  <c r="Y768" i="1"/>
  <c r="X769" i="1"/>
  <c r="Y769" i="1"/>
  <c r="X770" i="1"/>
  <c r="Y770" i="1"/>
  <c r="X771" i="1"/>
  <c r="Y771" i="1"/>
  <c r="X772" i="1"/>
  <c r="Y772" i="1"/>
  <c r="X773" i="1"/>
  <c r="Y773" i="1"/>
  <c r="X774" i="1"/>
  <c r="Y774" i="1"/>
  <c r="X775" i="1"/>
  <c r="Y775" i="1"/>
  <c r="X776" i="1"/>
  <c r="Y776" i="1"/>
  <c r="X778" i="1"/>
  <c r="Y778" i="1"/>
  <c r="X779" i="1"/>
  <c r="Y779" i="1"/>
  <c r="X780" i="1"/>
  <c r="Y780" i="1"/>
  <c r="X781" i="1"/>
  <c r="Y781" i="1"/>
  <c r="X782" i="1"/>
  <c r="Y782" i="1"/>
  <c r="X783" i="1"/>
  <c r="Y783" i="1"/>
  <c r="X784" i="1"/>
  <c r="Y784" i="1"/>
  <c r="X785" i="1"/>
  <c r="Y785" i="1"/>
  <c r="X786" i="1"/>
  <c r="Y786" i="1"/>
  <c r="X787" i="1"/>
  <c r="Y787" i="1"/>
  <c r="X788" i="1"/>
  <c r="Y788" i="1"/>
  <c r="X789" i="1"/>
  <c r="Y789" i="1"/>
  <c r="X790" i="1"/>
  <c r="Y790" i="1"/>
  <c r="X791" i="1"/>
  <c r="Y791" i="1"/>
  <c r="X792" i="1"/>
  <c r="Y792" i="1"/>
  <c r="X793" i="1"/>
  <c r="Y793" i="1"/>
  <c r="X794" i="1"/>
  <c r="Y794" i="1"/>
  <c r="X795" i="1"/>
  <c r="Y795" i="1"/>
  <c r="X796" i="1"/>
  <c r="Y796" i="1"/>
  <c r="X797" i="1"/>
  <c r="Y797" i="1"/>
  <c r="X798" i="1"/>
  <c r="Y798" i="1"/>
  <c r="X799" i="1"/>
  <c r="Y799" i="1"/>
  <c r="X800" i="1"/>
  <c r="Y800" i="1"/>
  <c r="X801" i="1"/>
  <c r="Y801" i="1"/>
  <c r="X802" i="1"/>
  <c r="Y802" i="1"/>
  <c r="X803" i="1"/>
  <c r="Y803" i="1"/>
  <c r="X804" i="1"/>
  <c r="Y804" i="1"/>
  <c r="X805" i="1"/>
  <c r="Y805" i="1"/>
  <c r="X806" i="1"/>
  <c r="Y806" i="1"/>
  <c r="X807" i="1"/>
  <c r="Y807" i="1"/>
  <c r="X808" i="1"/>
  <c r="Y808" i="1"/>
  <c r="X809" i="1"/>
  <c r="Y809" i="1"/>
  <c r="X810" i="1"/>
  <c r="Y810" i="1"/>
  <c r="X811" i="1"/>
  <c r="Y811" i="1"/>
  <c r="X812" i="1"/>
  <c r="Y812" i="1"/>
  <c r="X813" i="1"/>
  <c r="Y813" i="1"/>
  <c r="X814" i="1"/>
  <c r="Y814" i="1"/>
  <c r="X815" i="1"/>
  <c r="Y815" i="1"/>
  <c r="X816" i="1"/>
  <c r="Y816" i="1"/>
  <c r="X817" i="1"/>
  <c r="Y817" i="1"/>
  <c r="X818" i="1"/>
  <c r="Y818" i="1"/>
  <c r="X819" i="1"/>
  <c r="Y819" i="1"/>
  <c r="X820" i="1"/>
  <c r="Y820" i="1"/>
  <c r="X821" i="1"/>
  <c r="Y821" i="1"/>
  <c r="X822" i="1"/>
  <c r="Y822" i="1"/>
  <c r="X823" i="1"/>
  <c r="Y823" i="1"/>
  <c r="X824" i="1"/>
  <c r="Y824" i="1"/>
  <c r="X825" i="1"/>
  <c r="Y825" i="1"/>
  <c r="X826" i="1"/>
  <c r="Y826" i="1"/>
  <c r="X827" i="1"/>
  <c r="Y827" i="1"/>
  <c r="X828" i="1"/>
  <c r="Y828" i="1"/>
  <c r="X829" i="1"/>
  <c r="Y829" i="1"/>
  <c r="X830" i="1"/>
  <c r="Y830" i="1"/>
  <c r="X831" i="1"/>
  <c r="Y831" i="1"/>
  <c r="X832" i="1"/>
  <c r="Y832" i="1"/>
  <c r="X833" i="1"/>
  <c r="Y833" i="1"/>
  <c r="X834" i="1"/>
  <c r="Y834" i="1"/>
  <c r="X835" i="1"/>
  <c r="Y835" i="1"/>
  <c r="X836" i="1"/>
  <c r="Y836" i="1"/>
  <c r="X837" i="1"/>
  <c r="Y837" i="1"/>
  <c r="X838" i="1"/>
  <c r="Y838" i="1"/>
  <c r="X839" i="1"/>
  <c r="Y839" i="1"/>
  <c r="X840" i="1"/>
  <c r="Y840" i="1"/>
  <c r="X841" i="1"/>
  <c r="Y841" i="1"/>
  <c r="X842" i="1"/>
  <c r="Y842" i="1"/>
  <c r="X843" i="1"/>
  <c r="Y843" i="1"/>
  <c r="X844" i="1"/>
  <c r="Y844" i="1"/>
  <c r="X845" i="1"/>
  <c r="Y845" i="1"/>
  <c r="X846" i="1"/>
  <c r="Y846" i="1"/>
  <c r="X847" i="1"/>
  <c r="Y847" i="1"/>
  <c r="X848" i="1"/>
  <c r="Y848" i="1"/>
  <c r="X849" i="1"/>
  <c r="Y849" i="1"/>
  <c r="X850" i="1"/>
  <c r="Y850" i="1"/>
  <c r="X851" i="1"/>
  <c r="Y851" i="1"/>
  <c r="X852" i="1"/>
  <c r="Y852" i="1"/>
  <c r="X853" i="1"/>
  <c r="Y853" i="1"/>
  <c r="X854" i="1"/>
  <c r="Y854" i="1"/>
  <c r="X855" i="1"/>
  <c r="Y855" i="1"/>
  <c r="X856" i="1"/>
  <c r="Y856" i="1"/>
  <c r="X857" i="1"/>
  <c r="Y857" i="1"/>
  <c r="X858" i="1"/>
  <c r="Y858" i="1"/>
  <c r="X859" i="1"/>
  <c r="Y859" i="1"/>
  <c r="X860" i="1"/>
  <c r="Y860" i="1"/>
  <c r="X861" i="1"/>
  <c r="Y861" i="1"/>
  <c r="X862" i="1"/>
  <c r="Y862" i="1"/>
  <c r="X863" i="1"/>
  <c r="Y863" i="1"/>
  <c r="X864" i="1"/>
  <c r="Y864" i="1"/>
  <c r="X865" i="1"/>
  <c r="Y865" i="1"/>
  <c r="X866" i="1"/>
  <c r="Y866" i="1"/>
  <c r="X867" i="1"/>
  <c r="Y867" i="1"/>
  <c r="X868" i="1"/>
  <c r="Y868" i="1"/>
  <c r="X869" i="1"/>
  <c r="Y869" i="1"/>
  <c r="X870" i="1"/>
  <c r="Y870" i="1"/>
  <c r="X871" i="1"/>
  <c r="Y871" i="1"/>
  <c r="X872" i="1"/>
  <c r="Y872" i="1"/>
  <c r="X873" i="1"/>
  <c r="Y873" i="1"/>
  <c r="X874" i="1"/>
  <c r="Y874" i="1"/>
  <c r="X875" i="1"/>
  <c r="Y875" i="1"/>
  <c r="X876" i="1"/>
  <c r="Y876" i="1"/>
  <c r="X877" i="1"/>
  <c r="Y877" i="1"/>
  <c r="X878" i="1"/>
  <c r="Y878" i="1"/>
  <c r="X879" i="1"/>
  <c r="Y879" i="1"/>
  <c r="X880" i="1"/>
  <c r="Y880" i="1"/>
  <c r="X881" i="1"/>
  <c r="Y881" i="1"/>
  <c r="X882" i="1"/>
  <c r="Y882" i="1"/>
  <c r="X883" i="1"/>
  <c r="Y883" i="1"/>
  <c r="X884" i="1"/>
  <c r="Y884" i="1"/>
  <c r="X885" i="1"/>
  <c r="Y885" i="1"/>
  <c r="X886" i="1"/>
  <c r="Y886" i="1"/>
  <c r="X887" i="1"/>
  <c r="Y887" i="1"/>
  <c r="X888" i="1"/>
  <c r="Y888" i="1"/>
  <c r="X889" i="1"/>
  <c r="Y889" i="1"/>
  <c r="X890" i="1"/>
  <c r="Y890" i="1"/>
  <c r="X891" i="1"/>
  <c r="Y891" i="1"/>
  <c r="X892" i="1"/>
  <c r="Y892" i="1"/>
  <c r="X893" i="1"/>
  <c r="Y893" i="1"/>
  <c r="X894" i="1"/>
  <c r="Y894" i="1"/>
  <c r="X895" i="1"/>
  <c r="Y895" i="1"/>
  <c r="X896" i="1"/>
  <c r="Y896" i="1"/>
  <c r="X897" i="1"/>
  <c r="Y897" i="1"/>
  <c r="X898" i="1"/>
  <c r="Y898" i="1"/>
  <c r="X899" i="1"/>
  <c r="Y899" i="1"/>
  <c r="X900" i="1"/>
  <c r="Y900" i="1"/>
  <c r="X901" i="1"/>
  <c r="Y901" i="1"/>
  <c r="X902" i="1"/>
  <c r="Y902" i="1"/>
  <c r="X903" i="1"/>
  <c r="Y903" i="1"/>
  <c r="X904" i="1"/>
  <c r="Y904" i="1"/>
  <c r="X905" i="1"/>
  <c r="Y905" i="1"/>
  <c r="X906" i="1"/>
  <c r="Y906" i="1"/>
  <c r="X907" i="1"/>
  <c r="Y907" i="1"/>
  <c r="X908" i="1"/>
  <c r="Y908" i="1"/>
  <c r="X909" i="1"/>
  <c r="Y909" i="1"/>
  <c r="X910" i="1"/>
  <c r="Y910" i="1"/>
  <c r="X911" i="1"/>
  <c r="Y911" i="1"/>
  <c r="X912" i="1"/>
  <c r="Y912" i="1"/>
  <c r="X913" i="1"/>
  <c r="Y913" i="1"/>
  <c r="X914" i="1"/>
  <c r="Y914" i="1"/>
  <c r="X915" i="1"/>
  <c r="Y915" i="1"/>
  <c r="X917" i="1"/>
  <c r="Y917" i="1"/>
  <c r="X918" i="1"/>
  <c r="Y918" i="1"/>
  <c r="X919" i="1"/>
  <c r="Y919" i="1"/>
  <c r="X920" i="1"/>
  <c r="Y920" i="1"/>
  <c r="X921" i="1"/>
  <c r="Y921" i="1"/>
  <c r="X922" i="1"/>
  <c r="Y922" i="1"/>
  <c r="X923" i="1"/>
  <c r="Y923" i="1"/>
  <c r="X924" i="1"/>
  <c r="Y924" i="1"/>
  <c r="X925" i="1"/>
  <c r="Y925" i="1"/>
  <c r="X926" i="1"/>
  <c r="Y926" i="1"/>
  <c r="X928" i="1"/>
  <c r="Y928" i="1"/>
  <c r="X929" i="1"/>
  <c r="Y929" i="1"/>
  <c r="X930" i="1"/>
  <c r="Y930" i="1"/>
  <c r="X931" i="1"/>
  <c r="Y931" i="1"/>
  <c r="X932" i="1"/>
  <c r="Y932" i="1"/>
  <c r="X933" i="1"/>
  <c r="Y933" i="1"/>
  <c r="X934" i="1"/>
  <c r="Y934" i="1"/>
  <c r="X935" i="1"/>
  <c r="Y935" i="1"/>
  <c r="X936" i="1"/>
  <c r="Y936" i="1"/>
  <c r="X937" i="1"/>
  <c r="Y937" i="1"/>
  <c r="X938" i="1"/>
  <c r="Y938" i="1"/>
  <c r="X939" i="1"/>
  <c r="Y939" i="1"/>
  <c r="X940" i="1"/>
  <c r="Y940" i="1"/>
  <c r="X941" i="1"/>
  <c r="Y941" i="1"/>
  <c r="X942" i="1"/>
  <c r="Y942" i="1"/>
  <c r="X943" i="1"/>
  <c r="Y943" i="1"/>
  <c r="X944" i="1"/>
  <c r="Y944" i="1"/>
  <c r="X945" i="1"/>
  <c r="Y945" i="1"/>
  <c r="X946" i="1"/>
  <c r="Y946" i="1"/>
  <c r="X947" i="1"/>
  <c r="Y947" i="1"/>
  <c r="X948" i="1"/>
  <c r="Y948" i="1"/>
  <c r="X949" i="1"/>
  <c r="Y949" i="1"/>
  <c r="X950" i="1"/>
  <c r="Y950" i="1"/>
  <c r="X951" i="1"/>
  <c r="Y951" i="1"/>
  <c r="X952" i="1"/>
  <c r="Y952" i="1"/>
  <c r="X953" i="1"/>
  <c r="Y953" i="1"/>
  <c r="X954" i="1"/>
  <c r="Y954" i="1"/>
  <c r="X955" i="1"/>
  <c r="Y955" i="1"/>
  <c r="X956" i="1"/>
  <c r="Y956" i="1"/>
  <c r="X957" i="1"/>
  <c r="Y957" i="1"/>
  <c r="X958" i="1"/>
  <c r="Y958" i="1"/>
  <c r="X959" i="1"/>
  <c r="Y959" i="1"/>
  <c r="X960" i="1"/>
  <c r="Y960" i="1"/>
  <c r="X961" i="1"/>
  <c r="Y961" i="1"/>
  <c r="X962" i="1"/>
  <c r="Y962" i="1"/>
  <c r="X963" i="1"/>
  <c r="Y963" i="1"/>
  <c r="X964" i="1"/>
  <c r="Y964" i="1"/>
  <c r="X965" i="1"/>
  <c r="Y965" i="1"/>
  <c r="X966" i="1"/>
  <c r="Y966" i="1"/>
  <c r="X967" i="1"/>
  <c r="Y967" i="1"/>
  <c r="X968" i="1"/>
  <c r="Y968" i="1"/>
  <c r="X969" i="1"/>
  <c r="Y969" i="1"/>
  <c r="X970" i="1"/>
  <c r="Y970" i="1"/>
  <c r="X971" i="1"/>
  <c r="Y971" i="1"/>
  <c r="X972" i="1"/>
  <c r="Y972" i="1"/>
  <c r="X973" i="1"/>
  <c r="Y973" i="1"/>
  <c r="X974" i="1"/>
  <c r="Y974" i="1"/>
  <c r="X975" i="1"/>
  <c r="Y975" i="1"/>
  <c r="X976" i="1"/>
  <c r="Y976" i="1"/>
  <c r="X977" i="1"/>
  <c r="Y977" i="1"/>
  <c r="X978" i="1"/>
  <c r="Y978" i="1"/>
  <c r="X979" i="1"/>
  <c r="Y979" i="1"/>
  <c r="X980" i="1"/>
  <c r="Y980" i="1"/>
  <c r="X981" i="1"/>
  <c r="Y981" i="1"/>
  <c r="X982" i="1"/>
  <c r="Y982" i="1"/>
  <c r="X983" i="1"/>
  <c r="Y983" i="1"/>
  <c r="X984" i="1"/>
  <c r="Y984" i="1"/>
  <c r="X985" i="1"/>
  <c r="Y985" i="1"/>
  <c r="X986" i="1"/>
  <c r="Y986" i="1"/>
  <c r="X987" i="1"/>
  <c r="Y987" i="1"/>
  <c r="X988" i="1"/>
  <c r="Y988" i="1"/>
  <c r="X989" i="1"/>
  <c r="Y989" i="1"/>
  <c r="X990" i="1"/>
  <c r="Y990" i="1"/>
  <c r="X991" i="1"/>
  <c r="Y991" i="1"/>
  <c r="X992" i="1"/>
  <c r="Y992" i="1"/>
  <c r="X993" i="1"/>
  <c r="Y993" i="1"/>
  <c r="X994" i="1"/>
  <c r="Y994" i="1"/>
  <c r="X995" i="1"/>
  <c r="Y995" i="1"/>
  <c r="X996" i="1"/>
  <c r="Y996" i="1"/>
  <c r="X997" i="1"/>
  <c r="Y997" i="1"/>
  <c r="X998" i="1"/>
  <c r="Y998" i="1"/>
  <c r="X999" i="1"/>
  <c r="Y999" i="1"/>
  <c r="X1000" i="1"/>
  <c r="Y1000" i="1"/>
  <c r="X1001" i="1"/>
  <c r="Y1001" i="1"/>
  <c r="X1002" i="1"/>
  <c r="Y1002" i="1"/>
  <c r="X1003" i="1"/>
  <c r="Y1003" i="1"/>
  <c r="X1004" i="1"/>
  <c r="Y1004" i="1"/>
  <c r="X1005" i="1"/>
  <c r="Y1005" i="1"/>
  <c r="X1006" i="1"/>
  <c r="Y1006" i="1"/>
  <c r="X1007" i="1"/>
  <c r="Y1007" i="1"/>
  <c r="X1008" i="1"/>
  <c r="Y1008" i="1"/>
  <c r="X1009" i="1"/>
  <c r="Y1009" i="1"/>
  <c r="X1010" i="1"/>
  <c r="Y1010" i="1"/>
  <c r="X1011" i="1"/>
  <c r="Y1011" i="1"/>
  <c r="X1012" i="1"/>
  <c r="Y1012" i="1"/>
  <c r="X1013" i="1"/>
  <c r="Y1013" i="1"/>
  <c r="X1014" i="1"/>
  <c r="Y1014" i="1"/>
  <c r="X1015" i="1"/>
  <c r="Y1015" i="1"/>
  <c r="X1016" i="1"/>
  <c r="Y1016" i="1"/>
  <c r="X1017" i="1"/>
  <c r="Y1017" i="1"/>
  <c r="X1018" i="1"/>
  <c r="Y1018" i="1"/>
  <c r="X1019" i="1"/>
  <c r="Y1019" i="1"/>
  <c r="X1020" i="1"/>
  <c r="Y1020" i="1"/>
  <c r="X1021" i="1"/>
  <c r="Y1021" i="1"/>
  <c r="X1022" i="1"/>
  <c r="Y1022" i="1"/>
  <c r="X1023" i="1"/>
  <c r="Y1023" i="1"/>
  <c r="X1024" i="1"/>
  <c r="Y1024" i="1"/>
  <c r="X1025" i="1"/>
  <c r="Y1025" i="1"/>
  <c r="X1026" i="1"/>
  <c r="Y1026" i="1"/>
  <c r="X1027" i="1"/>
  <c r="Y1027" i="1"/>
  <c r="X1028" i="1"/>
  <c r="Y1028" i="1"/>
  <c r="X1029" i="1"/>
  <c r="Y1029" i="1"/>
  <c r="X1030" i="1"/>
  <c r="Y1030" i="1"/>
  <c r="X1031" i="1"/>
  <c r="Y1031" i="1"/>
  <c r="X1032" i="1"/>
  <c r="Y1032" i="1"/>
  <c r="X1033" i="1"/>
  <c r="Y1033" i="1"/>
  <c r="X1034" i="1"/>
  <c r="Y1034" i="1"/>
  <c r="X1035" i="1"/>
  <c r="Y1035" i="1"/>
  <c r="X1036" i="1"/>
  <c r="Y1036" i="1"/>
  <c r="X1037" i="1"/>
  <c r="Y1037" i="1"/>
  <c r="X1038" i="1"/>
  <c r="Y1038" i="1"/>
  <c r="X1039" i="1"/>
  <c r="Y1039" i="1"/>
  <c r="X1040" i="1"/>
  <c r="Y1040" i="1"/>
  <c r="X1041" i="1"/>
  <c r="Y1041" i="1"/>
  <c r="X1042" i="1"/>
  <c r="Y1042" i="1"/>
  <c r="X1043" i="1"/>
  <c r="Y1043" i="1"/>
  <c r="X1044" i="1"/>
  <c r="Y1044" i="1"/>
  <c r="X1045" i="1"/>
  <c r="Y1045" i="1"/>
  <c r="X1046" i="1"/>
  <c r="Y1046" i="1"/>
  <c r="X1047" i="1"/>
  <c r="Y1047" i="1"/>
  <c r="X1048" i="1"/>
  <c r="Y1048" i="1"/>
  <c r="X1049" i="1"/>
  <c r="Y1049" i="1"/>
  <c r="X1050" i="1"/>
  <c r="Y1050" i="1"/>
  <c r="X1051" i="1"/>
  <c r="Y1051" i="1"/>
  <c r="X1052" i="1"/>
  <c r="Y1052" i="1"/>
  <c r="X1053" i="1"/>
  <c r="Y1053" i="1"/>
  <c r="X1054" i="1"/>
  <c r="Y1054" i="1"/>
  <c r="X1055" i="1"/>
  <c r="Y1055" i="1"/>
  <c r="X1056" i="1"/>
  <c r="Y1056" i="1"/>
  <c r="X1057" i="1"/>
  <c r="Y1057" i="1"/>
  <c r="X1058" i="1"/>
  <c r="Y1058" i="1"/>
  <c r="X1059" i="1"/>
  <c r="Y1059" i="1"/>
  <c r="X1060" i="1"/>
  <c r="Y1060" i="1"/>
  <c r="X1061" i="1"/>
  <c r="Y1061" i="1"/>
  <c r="X1062" i="1"/>
  <c r="Y1062" i="1"/>
  <c r="X1063" i="1"/>
  <c r="Y1063" i="1"/>
  <c r="X1064" i="1"/>
  <c r="Y1064" i="1"/>
  <c r="X1065" i="1"/>
  <c r="Y1065" i="1"/>
  <c r="X1066" i="1"/>
  <c r="Y1066" i="1"/>
  <c r="X1067" i="1"/>
  <c r="Y1067" i="1"/>
  <c r="X1069" i="1"/>
  <c r="Y1069" i="1"/>
  <c r="X1070" i="1"/>
  <c r="Y1070" i="1"/>
  <c r="X1071" i="1"/>
  <c r="Y1071" i="1"/>
  <c r="X1072" i="1"/>
  <c r="Y1072" i="1"/>
  <c r="X1073" i="1"/>
  <c r="Y1073" i="1"/>
  <c r="X1074" i="1"/>
  <c r="Y1074" i="1"/>
  <c r="X1075" i="1"/>
  <c r="Y1075" i="1"/>
  <c r="X1076" i="1"/>
  <c r="Y1076" i="1"/>
  <c r="X1077" i="1"/>
  <c r="Y1077" i="1"/>
  <c r="X1078" i="1"/>
  <c r="Y1078" i="1"/>
  <c r="X1079" i="1"/>
  <c r="Y1079" i="1"/>
  <c r="X1080" i="1"/>
  <c r="Y1080" i="1"/>
  <c r="X1081" i="1"/>
  <c r="Y1081" i="1"/>
  <c r="X1082" i="1"/>
  <c r="Y1082" i="1"/>
  <c r="X1083" i="1"/>
  <c r="Y1083" i="1"/>
  <c r="X1084" i="1"/>
  <c r="Y1084" i="1"/>
  <c r="X1085" i="1"/>
  <c r="Y1085" i="1"/>
  <c r="X1086" i="1"/>
  <c r="Y1086" i="1"/>
  <c r="X1087" i="1"/>
  <c r="Y1087" i="1"/>
  <c r="X1088" i="1"/>
  <c r="Y1088" i="1"/>
  <c r="X1089" i="1"/>
  <c r="Y1089" i="1"/>
  <c r="X1090" i="1"/>
  <c r="Y1090" i="1"/>
  <c r="X1091" i="1"/>
  <c r="Y1091" i="1"/>
  <c r="X1092" i="1"/>
  <c r="Y1092" i="1"/>
  <c r="X1093" i="1"/>
  <c r="Y1093" i="1"/>
  <c r="X1094" i="1"/>
  <c r="Y1094" i="1"/>
  <c r="X1095" i="1"/>
  <c r="Y1095" i="1"/>
  <c r="X1096" i="1"/>
  <c r="Y1096" i="1"/>
  <c r="X1097" i="1"/>
  <c r="Y1097" i="1"/>
  <c r="X1098" i="1"/>
  <c r="Y1098" i="1"/>
  <c r="X1099" i="1"/>
  <c r="Y1099" i="1"/>
  <c r="X1100" i="1"/>
  <c r="Y1100" i="1"/>
  <c r="X1102" i="1"/>
  <c r="Y1102" i="1"/>
  <c r="X1103" i="1"/>
  <c r="Y1103" i="1"/>
  <c r="X1104" i="1"/>
  <c r="Y1104" i="1"/>
  <c r="X1105" i="1"/>
  <c r="Y1105" i="1"/>
  <c r="X1106" i="1"/>
  <c r="Y1106" i="1"/>
  <c r="X1107" i="1"/>
  <c r="Y1107" i="1"/>
  <c r="X1108" i="1"/>
  <c r="Y1108" i="1"/>
  <c r="X1109" i="1"/>
  <c r="Y1109" i="1"/>
  <c r="X1110" i="1"/>
  <c r="Y1110" i="1"/>
  <c r="X1111" i="1"/>
  <c r="Y1111" i="1"/>
  <c r="X1112" i="1"/>
  <c r="Y1112" i="1"/>
  <c r="X1113" i="1"/>
  <c r="Y1113" i="1"/>
  <c r="X1114" i="1"/>
  <c r="Y1114" i="1"/>
  <c r="X1115" i="1"/>
  <c r="Y1115" i="1"/>
  <c r="X1116" i="1"/>
  <c r="Y1116" i="1"/>
  <c r="X1117" i="1"/>
  <c r="Y1117" i="1"/>
  <c r="X1118" i="1"/>
  <c r="Y1118" i="1"/>
  <c r="X1119" i="1"/>
  <c r="Y1119" i="1"/>
  <c r="X1120" i="1"/>
  <c r="Y1120" i="1"/>
  <c r="X1121" i="1"/>
  <c r="Y1121" i="1"/>
  <c r="X1122" i="1"/>
  <c r="Y1122" i="1"/>
  <c r="X1123" i="1"/>
  <c r="Y1123" i="1"/>
  <c r="X1124" i="1"/>
  <c r="Y1124" i="1"/>
  <c r="X1125" i="1"/>
  <c r="Y1125" i="1"/>
  <c r="X1126" i="1"/>
  <c r="Y1126" i="1"/>
  <c r="X1127" i="1"/>
  <c r="Y1127" i="1"/>
  <c r="X1128" i="1"/>
  <c r="Y1128" i="1"/>
  <c r="X1129" i="1"/>
  <c r="Y1129" i="1"/>
  <c r="X1130" i="1"/>
  <c r="Y1130" i="1"/>
  <c r="X1131" i="1"/>
  <c r="Y1131" i="1"/>
  <c r="X1132" i="1"/>
  <c r="Y1132" i="1"/>
  <c r="X1133" i="1"/>
  <c r="Y1133" i="1"/>
  <c r="X1134" i="1"/>
  <c r="Y1134" i="1"/>
  <c r="X1135" i="1"/>
  <c r="Y1135" i="1"/>
  <c r="X1136" i="1"/>
  <c r="Y1136" i="1"/>
  <c r="X1137" i="1"/>
  <c r="Y1137" i="1"/>
  <c r="X1138" i="1"/>
  <c r="Y1138" i="1"/>
  <c r="X1140" i="1"/>
  <c r="Y1140" i="1"/>
  <c r="X1141" i="1"/>
  <c r="Y1141" i="1"/>
  <c r="X1142" i="1"/>
  <c r="Y1142" i="1"/>
  <c r="X1143" i="1"/>
  <c r="Y1143" i="1"/>
  <c r="X1144" i="1"/>
  <c r="Y1144" i="1"/>
  <c r="X1145" i="1"/>
  <c r="Y1145" i="1"/>
  <c r="X1146" i="1"/>
  <c r="Y1146" i="1"/>
  <c r="X1147" i="1"/>
  <c r="Y1147" i="1"/>
  <c r="X1148" i="1"/>
  <c r="Y1148" i="1"/>
  <c r="X1149" i="1"/>
  <c r="Y1149" i="1"/>
  <c r="X1150" i="1"/>
  <c r="Y1150" i="1"/>
  <c r="X1151" i="1"/>
  <c r="Y1151" i="1"/>
  <c r="X1152" i="1"/>
  <c r="Y1152" i="1"/>
  <c r="X1153" i="1"/>
  <c r="Y1153" i="1"/>
  <c r="X1154" i="1"/>
  <c r="Y1154" i="1"/>
  <c r="X1155" i="1"/>
  <c r="Y1155" i="1"/>
  <c r="X1156" i="1"/>
  <c r="Y1156" i="1"/>
  <c r="X1157" i="1"/>
  <c r="Y1157" i="1"/>
  <c r="X1158" i="1"/>
  <c r="Y1158" i="1"/>
  <c r="X1159" i="1"/>
  <c r="Y1159" i="1"/>
  <c r="X1160" i="1"/>
  <c r="Y1160" i="1"/>
  <c r="X1161" i="1"/>
  <c r="Y1161" i="1"/>
  <c r="X1162" i="1"/>
  <c r="Y1162" i="1"/>
  <c r="X1163" i="1"/>
  <c r="Y1163" i="1"/>
  <c r="X1164" i="1"/>
  <c r="Y1164" i="1"/>
  <c r="X1165" i="1"/>
  <c r="Y1165" i="1"/>
  <c r="X1166" i="1"/>
  <c r="Y1166" i="1"/>
  <c r="X1167" i="1"/>
  <c r="Y1167" i="1"/>
  <c r="X1168" i="1"/>
  <c r="Y1168" i="1"/>
  <c r="X1169" i="1"/>
  <c r="Y1169" i="1"/>
  <c r="X1170" i="1"/>
  <c r="Y1170" i="1"/>
  <c r="X1171" i="1"/>
  <c r="Y1171" i="1"/>
  <c r="X1172" i="1"/>
  <c r="Y1172" i="1"/>
  <c r="X1173" i="1"/>
  <c r="Y1173" i="1"/>
  <c r="X1174" i="1"/>
  <c r="Y1174" i="1"/>
  <c r="X1175" i="1"/>
  <c r="Y1175" i="1"/>
  <c r="X1176" i="1"/>
  <c r="Y1176" i="1"/>
  <c r="X1177" i="1"/>
  <c r="Y1177" i="1"/>
  <c r="X1178" i="1"/>
  <c r="Y1178" i="1"/>
  <c r="X1179" i="1"/>
  <c r="Y1179" i="1"/>
  <c r="X1180" i="1"/>
  <c r="Y1180" i="1"/>
  <c r="X1181" i="1"/>
  <c r="Y1181" i="1"/>
  <c r="X1182" i="1"/>
  <c r="Y1182" i="1"/>
  <c r="X1183" i="1"/>
  <c r="Y1183" i="1"/>
  <c r="X1184" i="1"/>
  <c r="Y1184" i="1"/>
  <c r="X1185" i="1"/>
  <c r="Y1185" i="1"/>
  <c r="X1186" i="1"/>
  <c r="Y1186" i="1"/>
  <c r="X1187" i="1"/>
  <c r="Y1187" i="1"/>
  <c r="X1188" i="1"/>
  <c r="Y1188" i="1"/>
  <c r="X1189" i="1"/>
  <c r="Y1189" i="1"/>
  <c r="X1190" i="1"/>
  <c r="Y1190" i="1"/>
  <c r="X1191" i="1"/>
  <c r="Y1191" i="1"/>
  <c r="X1192" i="1"/>
  <c r="Y1192" i="1"/>
  <c r="X1193" i="1"/>
  <c r="Y1193" i="1"/>
  <c r="X1194" i="1"/>
  <c r="Y1194" i="1"/>
  <c r="X1195" i="1"/>
  <c r="Y1195" i="1"/>
  <c r="X1196" i="1"/>
  <c r="Y1196" i="1"/>
  <c r="X1197" i="1"/>
  <c r="Y1197" i="1"/>
  <c r="X1198" i="1"/>
  <c r="Y1198" i="1"/>
  <c r="X1199" i="1"/>
  <c r="Y1199" i="1"/>
  <c r="X1200" i="1"/>
  <c r="Y1200" i="1"/>
  <c r="X1201" i="1"/>
  <c r="Y1201" i="1"/>
  <c r="X1202" i="1"/>
  <c r="Y1202" i="1"/>
  <c r="X1204" i="1"/>
  <c r="Y1204" i="1"/>
  <c r="X1206" i="1"/>
  <c r="Y1206" i="1"/>
  <c r="X1207" i="1"/>
  <c r="Y1207" i="1"/>
  <c r="X1208" i="1"/>
  <c r="Y1208" i="1"/>
  <c r="X1209" i="1"/>
  <c r="Y1209" i="1"/>
  <c r="X1210" i="1"/>
  <c r="Y1210" i="1"/>
  <c r="X1211" i="1"/>
  <c r="Y1211" i="1"/>
  <c r="X1212" i="1"/>
  <c r="Y1212" i="1"/>
  <c r="X1213" i="1"/>
  <c r="Y1213" i="1"/>
  <c r="X1214" i="1"/>
  <c r="Y1214" i="1"/>
  <c r="X1215" i="1"/>
  <c r="Y1215" i="1"/>
  <c r="X1216" i="1"/>
  <c r="Y1216" i="1"/>
  <c r="X1217" i="1"/>
  <c r="Y1217" i="1"/>
  <c r="X1218" i="1"/>
  <c r="Y1218" i="1"/>
  <c r="X1219" i="1"/>
  <c r="Y1219" i="1"/>
  <c r="X1220" i="1"/>
  <c r="Y1220" i="1"/>
  <c r="X1221" i="1"/>
  <c r="Y1221" i="1"/>
  <c r="X1222" i="1"/>
  <c r="Y1222" i="1"/>
  <c r="X1223" i="1"/>
  <c r="Y1223" i="1"/>
  <c r="X1224" i="1"/>
  <c r="Y1224" i="1"/>
  <c r="X1225" i="1"/>
  <c r="Y1225" i="1"/>
  <c r="X1226" i="1"/>
  <c r="Y1226" i="1"/>
  <c r="X1227" i="1"/>
  <c r="Y1227" i="1"/>
  <c r="X1228" i="1"/>
  <c r="Y1228" i="1"/>
  <c r="X1229" i="1"/>
  <c r="Y1229" i="1"/>
  <c r="X1230" i="1"/>
  <c r="Y1230" i="1"/>
  <c r="X1231" i="1"/>
  <c r="Y1231" i="1"/>
  <c r="X1232" i="1"/>
  <c r="Y1232" i="1"/>
  <c r="X1233" i="1"/>
  <c r="Y1233" i="1"/>
  <c r="X1234" i="1"/>
  <c r="Y1234" i="1"/>
  <c r="X1235" i="1"/>
  <c r="Y1235" i="1"/>
  <c r="X1236" i="1"/>
  <c r="Y1236" i="1"/>
  <c r="X1237" i="1"/>
  <c r="Y1237" i="1"/>
  <c r="X1238" i="1"/>
  <c r="Y1238" i="1"/>
  <c r="X1239" i="1"/>
  <c r="Y1239" i="1"/>
  <c r="X1240" i="1"/>
  <c r="Y1240" i="1"/>
  <c r="X1241" i="1"/>
  <c r="Y1241" i="1"/>
  <c r="X1242" i="1"/>
  <c r="Y1242" i="1"/>
  <c r="X1243" i="1"/>
  <c r="Y1243" i="1"/>
  <c r="X1244" i="1"/>
  <c r="Y1244" i="1"/>
  <c r="X1245" i="1"/>
  <c r="Y1245" i="1"/>
  <c r="X1246" i="1"/>
  <c r="Y1246" i="1"/>
  <c r="X1247" i="1"/>
  <c r="Y1247" i="1"/>
  <c r="X1248" i="1"/>
  <c r="Y1248" i="1"/>
  <c r="X1249" i="1"/>
  <c r="Y1249" i="1"/>
  <c r="X1250" i="1"/>
  <c r="Y1250" i="1"/>
  <c r="X1251" i="1"/>
  <c r="Y1251" i="1"/>
  <c r="X1252" i="1"/>
  <c r="Y1252" i="1"/>
  <c r="X1253" i="1"/>
  <c r="Y1253" i="1"/>
  <c r="X1254" i="1"/>
  <c r="Y1254" i="1"/>
  <c r="X1255" i="1"/>
  <c r="Y1255" i="1"/>
  <c r="X1256" i="1"/>
  <c r="Y1256" i="1"/>
  <c r="X1257" i="1"/>
  <c r="Y1257" i="1"/>
  <c r="X1258" i="1"/>
  <c r="Y1258" i="1"/>
  <c r="X1259" i="1"/>
  <c r="Y1259" i="1"/>
  <c r="X1260" i="1"/>
  <c r="Y1260" i="1"/>
  <c r="X1261" i="1"/>
  <c r="Y1261" i="1"/>
  <c r="X1262" i="1"/>
  <c r="Y1262" i="1"/>
  <c r="X1263" i="1"/>
  <c r="Y1263" i="1"/>
  <c r="X1264" i="1"/>
  <c r="Y1264" i="1"/>
  <c r="X1265" i="1"/>
  <c r="Y1265" i="1"/>
  <c r="X1266" i="1"/>
  <c r="Y1266" i="1"/>
  <c r="X1267" i="1"/>
  <c r="Y1267" i="1"/>
  <c r="X1268" i="1"/>
  <c r="Y1268" i="1"/>
  <c r="X1269" i="1"/>
  <c r="Y1269" i="1"/>
  <c r="X1271" i="1"/>
  <c r="Y1271" i="1"/>
  <c r="X1272" i="1"/>
  <c r="Y1272" i="1"/>
  <c r="X1273" i="1"/>
  <c r="Y1273" i="1"/>
  <c r="X1275" i="1"/>
  <c r="Y1275" i="1"/>
  <c r="X1276" i="1"/>
  <c r="Y1276" i="1"/>
  <c r="X1277" i="1"/>
  <c r="Y1277" i="1"/>
  <c r="X1278" i="1"/>
  <c r="Y1278" i="1"/>
  <c r="X1280" i="1"/>
  <c r="Y1280" i="1"/>
  <c r="X1281" i="1"/>
  <c r="Y1281" i="1"/>
  <c r="X1282" i="1"/>
  <c r="Y1282" i="1"/>
  <c r="X1283" i="1"/>
  <c r="Y1283" i="1"/>
  <c r="X1284" i="1"/>
  <c r="Y1284" i="1"/>
  <c r="X1285" i="1"/>
  <c r="Y1285" i="1"/>
  <c r="X1286" i="1"/>
  <c r="Y1286" i="1"/>
  <c r="X1287" i="1"/>
  <c r="Y1287" i="1"/>
  <c r="X1288" i="1"/>
  <c r="Y1288" i="1"/>
  <c r="X1289" i="1"/>
  <c r="Y1289" i="1"/>
  <c r="X1291" i="1"/>
  <c r="Y1291" i="1"/>
  <c r="X1292" i="1"/>
  <c r="Y1292" i="1"/>
  <c r="X1293" i="1"/>
  <c r="Y1293" i="1"/>
  <c r="X1294" i="1"/>
  <c r="Y1294" i="1"/>
  <c r="X1295" i="1"/>
  <c r="Y1295" i="1"/>
  <c r="X1296" i="1"/>
  <c r="Y1296" i="1"/>
  <c r="X1297" i="1"/>
  <c r="Y1297" i="1"/>
  <c r="X1298" i="1"/>
  <c r="Y1298" i="1"/>
  <c r="X1299" i="1"/>
  <c r="Y1299" i="1"/>
  <c r="X1300" i="1"/>
  <c r="Y1300" i="1"/>
  <c r="X1301" i="1"/>
  <c r="Y1301" i="1"/>
  <c r="X1302" i="1"/>
  <c r="Y1302" i="1"/>
  <c r="X1303" i="1"/>
  <c r="Y1303" i="1"/>
  <c r="X1304" i="1"/>
  <c r="Y1304" i="1"/>
  <c r="X1305" i="1"/>
  <c r="Y1305" i="1"/>
  <c r="X1306" i="1"/>
  <c r="Y1306" i="1"/>
  <c r="X1307" i="1"/>
  <c r="Y1307" i="1"/>
  <c r="X1308" i="1"/>
  <c r="Y1308" i="1"/>
  <c r="X1309" i="1"/>
  <c r="Y1309" i="1"/>
  <c r="X1310" i="1"/>
  <c r="Y1310" i="1"/>
  <c r="X1311" i="1"/>
  <c r="Y1311" i="1"/>
  <c r="X1312" i="1"/>
  <c r="Y1312" i="1"/>
  <c r="X1313" i="1"/>
  <c r="Y1313" i="1"/>
  <c r="X1314" i="1"/>
  <c r="Y1314" i="1"/>
  <c r="X1315" i="1"/>
  <c r="Y1315" i="1"/>
  <c r="X1316" i="1"/>
  <c r="Y1316" i="1"/>
  <c r="X1317" i="1"/>
  <c r="Y1317" i="1"/>
  <c r="X1318" i="1"/>
  <c r="Y1318" i="1"/>
  <c r="X1319" i="1"/>
  <c r="Y1319" i="1"/>
  <c r="X1320" i="1"/>
  <c r="Y1320" i="1"/>
  <c r="X1321" i="1"/>
  <c r="Y1321" i="1"/>
  <c r="X1322" i="1"/>
  <c r="Y1322" i="1"/>
  <c r="X1323" i="1"/>
  <c r="Y1323" i="1"/>
  <c r="X1324" i="1"/>
  <c r="Y1324" i="1"/>
  <c r="X1326" i="1"/>
  <c r="Y1326" i="1"/>
  <c r="X1327" i="1"/>
  <c r="Y1327" i="1"/>
  <c r="X1328" i="1"/>
  <c r="Y1328" i="1"/>
  <c r="X1329" i="1"/>
  <c r="Y1329" i="1"/>
  <c r="X1330" i="1"/>
  <c r="Y1330" i="1"/>
  <c r="X1331" i="1"/>
  <c r="Y1331" i="1"/>
  <c r="X1332" i="1"/>
  <c r="Y1332" i="1"/>
  <c r="X1333" i="1"/>
  <c r="Y1333" i="1"/>
  <c r="X1334" i="1"/>
  <c r="Y1334" i="1"/>
  <c r="X1335" i="1"/>
  <c r="Y1335" i="1"/>
  <c r="X1337" i="1"/>
  <c r="Y1337" i="1"/>
  <c r="X1338" i="1"/>
  <c r="Y1338" i="1"/>
  <c r="X1339" i="1"/>
  <c r="Y1339" i="1"/>
  <c r="X1340" i="1"/>
  <c r="Y1340" i="1"/>
  <c r="X1341" i="1"/>
  <c r="Y1341" i="1"/>
  <c r="X1342" i="1"/>
  <c r="Y1342" i="1"/>
  <c r="X1343" i="1"/>
  <c r="Y1343" i="1"/>
  <c r="X1344" i="1"/>
  <c r="Y1344" i="1"/>
  <c r="X1345" i="1"/>
  <c r="Y1345" i="1"/>
  <c r="X1346" i="1"/>
  <c r="Y1346" i="1"/>
  <c r="X1347" i="1"/>
  <c r="Y1347" i="1"/>
  <c r="X1348" i="1"/>
  <c r="Y1348" i="1"/>
  <c r="X1349" i="1"/>
  <c r="Y1349" i="1"/>
  <c r="X1350" i="1"/>
  <c r="Y1350" i="1"/>
  <c r="X1351" i="1"/>
  <c r="Y1351" i="1"/>
  <c r="X1352" i="1"/>
  <c r="Y1352" i="1"/>
  <c r="X1353" i="1"/>
  <c r="Y1353" i="1"/>
  <c r="X1354" i="1"/>
  <c r="Y1354" i="1"/>
  <c r="X1356" i="1"/>
  <c r="Y1356" i="1"/>
  <c r="X1357" i="1"/>
  <c r="Y1357" i="1"/>
  <c r="X1358" i="1"/>
  <c r="Y1358" i="1"/>
  <c r="X1360" i="1"/>
  <c r="Y1360" i="1"/>
  <c r="X1361" i="1"/>
  <c r="Y1361" i="1"/>
  <c r="X1362" i="1"/>
  <c r="Y1362" i="1"/>
  <c r="X1363" i="1"/>
  <c r="Y1363" i="1"/>
  <c r="X1364" i="1"/>
  <c r="Y1364" i="1"/>
  <c r="X1365" i="1"/>
  <c r="Y1365" i="1"/>
  <c r="X1366" i="1"/>
  <c r="Y1366" i="1"/>
  <c r="X1367" i="1"/>
  <c r="Y1367" i="1"/>
  <c r="X1368" i="1"/>
  <c r="Y1368" i="1"/>
  <c r="X1369" i="1"/>
  <c r="Y1369" i="1"/>
  <c r="X1370" i="1"/>
  <c r="Y1370" i="1"/>
  <c r="X1371" i="1"/>
  <c r="Y1371" i="1"/>
  <c r="X1372" i="1"/>
  <c r="Y1372" i="1"/>
  <c r="X1373" i="1"/>
  <c r="Y1373" i="1"/>
  <c r="X1374" i="1"/>
  <c r="Y1374" i="1"/>
  <c r="X1375" i="1"/>
  <c r="Y1375" i="1"/>
  <c r="X1376" i="1"/>
  <c r="Y1376" i="1"/>
  <c r="X1377" i="1"/>
  <c r="Y1377" i="1"/>
  <c r="X1378" i="1"/>
  <c r="Y1378" i="1"/>
  <c r="X1379" i="1"/>
  <c r="Y1379" i="1"/>
  <c r="X1380" i="1"/>
  <c r="Y1380" i="1"/>
  <c r="X1381" i="1"/>
  <c r="Y1381" i="1"/>
  <c r="X1382" i="1"/>
  <c r="Y1382" i="1"/>
  <c r="X1383" i="1"/>
  <c r="Y1383" i="1"/>
  <c r="X1384" i="1"/>
  <c r="Y1384" i="1"/>
  <c r="X1385" i="1"/>
  <c r="Y1385" i="1"/>
  <c r="X1386" i="1"/>
  <c r="Y1386" i="1"/>
  <c r="X1387" i="1"/>
  <c r="Y1387" i="1"/>
  <c r="X1388" i="1"/>
  <c r="Y1388" i="1"/>
  <c r="X1389" i="1"/>
  <c r="Y1389" i="1"/>
  <c r="X1390" i="1"/>
  <c r="Y1390" i="1"/>
  <c r="X1391" i="1"/>
  <c r="Y1391" i="1"/>
  <c r="X1392" i="1"/>
  <c r="Y1392" i="1"/>
  <c r="X1393" i="1"/>
  <c r="Y1393" i="1"/>
  <c r="X1394" i="1"/>
  <c r="Y1394" i="1"/>
  <c r="X1396" i="1"/>
  <c r="Y1396" i="1"/>
  <c r="X1397" i="1"/>
  <c r="Y1397" i="1"/>
  <c r="X1398" i="1"/>
  <c r="Y1398" i="1"/>
  <c r="X1399" i="1"/>
  <c r="Y1399" i="1"/>
  <c r="X1400" i="1"/>
  <c r="Y1400" i="1"/>
  <c r="X1401" i="1"/>
  <c r="Y1401" i="1"/>
  <c r="X1402" i="1"/>
  <c r="Y1402" i="1"/>
  <c r="X1403" i="1"/>
  <c r="Y1403" i="1"/>
  <c r="X1404" i="1"/>
  <c r="Y1404" i="1"/>
  <c r="X1405" i="1"/>
  <c r="Y1405" i="1"/>
  <c r="X1406" i="1"/>
  <c r="Y1406" i="1"/>
  <c r="X1407" i="1"/>
  <c r="Y1407" i="1"/>
  <c r="X1408" i="1"/>
  <c r="Y1408" i="1"/>
  <c r="X1409" i="1"/>
  <c r="Y1409" i="1"/>
  <c r="X1410" i="1"/>
  <c r="Y1410" i="1"/>
  <c r="X1411" i="1"/>
  <c r="Y1411" i="1"/>
  <c r="X1412" i="1"/>
  <c r="Y1412" i="1"/>
  <c r="X1413" i="1"/>
  <c r="Y1413" i="1"/>
  <c r="X1414" i="1"/>
  <c r="Y1414" i="1"/>
  <c r="X1415" i="1"/>
  <c r="Y1415" i="1"/>
  <c r="X1416" i="1"/>
  <c r="Y1416" i="1"/>
  <c r="X1417" i="1"/>
  <c r="Y1417" i="1"/>
  <c r="X1418" i="1"/>
  <c r="Y1418" i="1"/>
  <c r="X1419" i="1"/>
  <c r="Y1419" i="1"/>
  <c r="X1420" i="1"/>
  <c r="Y1420" i="1"/>
  <c r="X1421" i="1"/>
  <c r="Y1421" i="1"/>
  <c r="X1422" i="1"/>
  <c r="Y1422" i="1"/>
  <c r="X1423" i="1"/>
  <c r="Y1423" i="1"/>
  <c r="X1424" i="1"/>
  <c r="Y1424" i="1"/>
  <c r="X1425" i="1"/>
  <c r="Y1425" i="1"/>
  <c r="X1426" i="1"/>
  <c r="Y1426" i="1"/>
  <c r="X1427" i="1"/>
  <c r="Y1427" i="1"/>
  <c r="X1428" i="1"/>
  <c r="Y1428" i="1"/>
  <c r="X1429" i="1"/>
  <c r="Y1429" i="1"/>
  <c r="X1430" i="1"/>
  <c r="Y1430" i="1"/>
  <c r="X1431" i="1"/>
  <c r="Y1431" i="1"/>
  <c r="X1432" i="1"/>
  <c r="Y1432" i="1"/>
  <c r="X1433" i="1"/>
  <c r="Y1433" i="1"/>
  <c r="X1434" i="1"/>
  <c r="Y1434" i="1"/>
  <c r="X1435" i="1"/>
  <c r="Y1435" i="1"/>
  <c r="X1436" i="1"/>
  <c r="Y1436" i="1"/>
  <c r="X1437" i="1"/>
  <c r="Y1437" i="1"/>
  <c r="X1438" i="1"/>
  <c r="Y1438" i="1"/>
  <c r="X1439" i="1"/>
  <c r="Y1439" i="1"/>
  <c r="X1440" i="1"/>
  <c r="Y1440" i="1"/>
  <c r="X1441" i="1"/>
  <c r="Y1441" i="1"/>
  <c r="X1442" i="1"/>
  <c r="Y1442" i="1"/>
  <c r="X1443" i="1"/>
  <c r="Y1443" i="1"/>
  <c r="X1444" i="1"/>
  <c r="Y1444" i="1"/>
  <c r="X1445" i="1"/>
  <c r="Y1445" i="1"/>
  <c r="X1446" i="1"/>
  <c r="Y1446" i="1"/>
  <c r="X1447" i="1"/>
  <c r="Y1447" i="1"/>
  <c r="X1448" i="1"/>
  <c r="Y1448" i="1"/>
  <c r="X1449" i="1"/>
  <c r="Y1449" i="1"/>
  <c r="X1450" i="1"/>
  <c r="Y1450" i="1"/>
  <c r="X1451" i="1"/>
  <c r="Y1451" i="1"/>
  <c r="X1453" i="1"/>
  <c r="Y1453" i="1"/>
  <c r="X1454" i="1"/>
  <c r="Y1454" i="1"/>
  <c r="X1455" i="1"/>
  <c r="Y1455" i="1"/>
  <c r="X1456" i="1"/>
  <c r="Y1456" i="1"/>
  <c r="X1457" i="1"/>
  <c r="Y1457" i="1"/>
  <c r="X1458" i="1"/>
  <c r="Y1458" i="1"/>
  <c r="X1459" i="1"/>
  <c r="Y1459" i="1"/>
  <c r="X1460" i="1"/>
  <c r="Y1460" i="1"/>
  <c r="X1461" i="1"/>
  <c r="Y1461" i="1"/>
  <c r="X1462" i="1"/>
  <c r="Y1462" i="1"/>
  <c r="X1463" i="1"/>
  <c r="Y1463" i="1"/>
  <c r="X1464" i="1"/>
  <c r="Y1464" i="1"/>
  <c r="X1465" i="1"/>
  <c r="Y1465" i="1"/>
  <c r="X1466" i="1"/>
  <c r="Y1466" i="1"/>
  <c r="X1467" i="1"/>
  <c r="Y1467" i="1"/>
  <c r="X1468" i="1"/>
  <c r="Y1468" i="1"/>
  <c r="X1469" i="1"/>
  <c r="Y1469" i="1"/>
  <c r="X1470" i="1"/>
  <c r="Y1470" i="1"/>
  <c r="X1471" i="1"/>
  <c r="Y1471" i="1"/>
  <c r="X1472" i="1"/>
  <c r="Y1472" i="1"/>
  <c r="X1473" i="1"/>
  <c r="Y1473" i="1"/>
  <c r="X1474" i="1"/>
  <c r="Y1474" i="1"/>
  <c r="X1475" i="1"/>
  <c r="Y1475" i="1"/>
  <c r="X1476" i="1"/>
  <c r="Y1476" i="1"/>
  <c r="X1477" i="1"/>
  <c r="Y1477" i="1"/>
  <c r="X1478" i="1"/>
  <c r="Y1478" i="1"/>
  <c r="X1479" i="1"/>
  <c r="Y1479" i="1"/>
  <c r="X1480" i="1"/>
  <c r="Y1480" i="1"/>
  <c r="X1481" i="1"/>
  <c r="Y1481" i="1"/>
  <c r="X1482" i="1"/>
  <c r="Y1482" i="1"/>
  <c r="X1483" i="1"/>
  <c r="Y1483" i="1"/>
  <c r="X1484" i="1"/>
  <c r="Y1484" i="1"/>
  <c r="X1485" i="1"/>
  <c r="Y1485" i="1"/>
  <c r="X1486" i="1"/>
  <c r="Y1486" i="1"/>
  <c r="X1487" i="1"/>
  <c r="Y1487" i="1"/>
  <c r="X1489" i="1"/>
  <c r="Y1489" i="1"/>
  <c r="X1490" i="1"/>
  <c r="Y1490" i="1"/>
  <c r="X1491" i="1"/>
  <c r="Y1491" i="1"/>
  <c r="X1492" i="1"/>
  <c r="Y1492" i="1"/>
  <c r="X1493" i="1"/>
  <c r="Y1493" i="1"/>
  <c r="X1494" i="1"/>
  <c r="Y1494" i="1"/>
  <c r="X1495" i="1"/>
  <c r="Y1495" i="1"/>
  <c r="X1496" i="1"/>
  <c r="Y1496" i="1"/>
  <c r="X1497" i="1"/>
  <c r="Y1497" i="1"/>
  <c r="X1498" i="1"/>
  <c r="Y1498" i="1"/>
  <c r="X1499" i="1"/>
  <c r="Y1499" i="1"/>
  <c r="X1500" i="1"/>
  <c r="Y1500" i="1"/>
  <c r="X1501" i="1"/>
  <c r="Y1501" i="1"/>
  <c r="X1502" i="1"/>
  <c r="Y1502" i="1"/>
  <c r="X1503" i="1"/>
  <c r="Y1503" i="1"/>
  <c r="X1504" i="1"/>
  <c r="Y1504" i="1"/>
  <c r="X1505" i="1"/>
  <c r="Y1505" i="1"/>
  <c r="X1506" i="1"/>
  <c r="Y1506" i="1"/>
  <c r="X1507" i="1"/>
  <c r="Y1507" i="1"/>
  <c r="X1508" i="1"/>
  <c r="Y1508" i="1"/>
  <c r="X1509" i="1"/>
  <c r="Y1509" i="1"/>
  <c r="X1510" i="1"/>
  <c r="Y1510" i="1"/>
  <c r="X1511" i="1"/>
  <c r="Y1511" i="1"/>
  <c r="X1512" i="1"/>
  <c r="Y1512" i="1"/>
  <c r="X1513" i="1"/>
  <c r="Y1513" i="1"/>
  <c r="X1514" i="1"/>
  <c r="Y1514" i="1"/>
  <c r="X1515" i="1"/>
  <c r="Y1515" i="1"/>
  <c r="X1516" i="1"/>
  <c r="Y1516" i="1"/>
  <c r="X1517" i="1"/>
  <c r="Y1517" i="1"/>
  <c r="X1518" i="1"/>
  <c r="Y1518" i="1"/>
  <c r="X1519" i="1"/>
  <c r="Y1519" i="1"/>
  <c r="X1520" i="1"/>
  <c r="Y1520" i="1"/>
  <c r="X1521" i="1"/>
  <c r="Y1521" i="1"/>
  <c r="X1522" i="1"/>
  <c r="Y1522" i="1"/>
  <c r="X1523" i="1"/>
  <c r="Y1523" i="1"/>
  <c r="X1524" i="1"/>
  <c r="Y1524" i="1"/>
  <c r="X1525" i="1"/>
  <c r="Y1525" i="1"/>
  <c r="X1526" i="1"/>
  <c r="Y1526" i="1"/>
  <c r="X1527" i="1"/>
  <c r="Y1527" i="1"/>
  <c r="X1528" i="1"/>
  <c r="Y1528" i="1"/>
  <c r="X1529" i="1"/>
  <c r="Y1529" i="1"/>
  <c r="X1530" i="1"/>
  <c r="Y1530" i="1"/>
  <c r="X1531" i="1"/>
  <c r="Y1531" i="1"/>
  <c r="X1532" i="1"/>
  <c r="Y1532" i="1"/>
  <c r="X1533" i="1"/>
  <c r="Y1533" i="1"/>
  <c r="X1534" i="1"/>
  <c r="Y1534" i="1"/>
  <c r="X1535" i="1"/>
  <c r="Y1535" i="1"/>
  <c r="X1536" i="1"/>
  <c r="Y1536" i="1"/>
  <c r="X1537" i="1"/>
  <c r="Y1537" i="1"/>
  <c r="X1538" i="1"/>
  <c r="Y1538" i="1"/>
  <c r="X1539" i="1"/>
  <c r="Y1539" i="1"/>
  <c r="X1540" i="1"/>
  <c r="Y1540" i="1"/>
  <c r="X1541" i="1"/>
  <c r="Y1541" i="1"/>
  <c r="X1542" i="1"/>
  <c r="Y1542" i="1"/>
  <c r="X1543" i="1"/>
  <c r="Y1543" i="1"/>
  <c r="X1544" i="1"/>
  <c r="Y1544" i="1"/>
  <c r="X1545" i="1"/>
  <c r="Y1545" i="1"/>
  <c r="X1546" i="1"/>
  <c r="Y1546" i="1"/>
  <c r="X1547" i="1"/>
  <c r="Y1547" i="1"/>
  <c r="X1548" i="1"/>
  <c r="Y1548" i="1"/>
  <c r="X1549" i="1"/>
  <c r="Y1549" i="1"/>
  <c r="X1550" i="1"/>
  <c r="Y1550" i="1"/>
  <c r="X1551" i="1"/>
  <c r="Y1551" i="1"/>
  <c r="X1552" i="1"/>
  <c r="Y1552" i="1"/>
  <c r="X1553" i="1"/>
  <c r="Y1553" i="1"/>
  <c r="X1554" i="1"/>
  <c r="Y1554" i="1"/>
  <c r="X1555" i="1"/>
  <c r="Y1555" i="1"/>
  <c r="X1556" i="1"/>
  <c r="Y1556" i="1"/>
  <c r="X1557" i="1"/>
  <c r="Y1557" i="1"/>
  <c r="X1558" i="1"/>
  <c r="Y1558" i="1"/>
  <c r="X1559" i="1"/>
  <c r="Y1559" i="1"/>
  <c r="X1560" i="1"/>
  <c r="Y1560" i="1"/>
  <c r="X1561" i="1"/>
  <c r="Y1561" i="1"/>
  <c r="X1562" i="1"/>
  <c r="Y1562" i="1"/>
  <c r="X1563" i="1"/>
  <c r="Y1563" i="1"/>
  <c r="X1564" i="1"/>
  <c r="Y1564" i="1"/>
  <c r="X1565" i="1"/>
  <c r="Y1565" i="1"/>
  <c r="X1566" i="1"/>
  <c r="Y1566" i="1"/>
  <c r="X1567" i="1"/>
  <c r="Y1567" i="1"/>
  <c r="X1568" i="1"/>
  <c r="Y1568" i="1"/>
  <c r="X1569" i="1"/>
  <c r="Y1569" i="1"/>
  <c r="X1570" i="1"/>
  <c r="Y1570" i="1"/>
  <c r="X1571" i="1"/>
  <c r="Y1571" i="1"/>
  <c r="X1572" i="1"/>
  <c r="Y1572" i="1"/>
  <c r="X1573" i="1"/>
  <c r="Y1573" i="1"/>
  <c r="X1574" i="1"/>
  <c r="Y1574" i="1"/>
  <c r="X1575" i="1"/>
  <c r="Y1575" i="1"/>
  <c r="X1576" i="1"/>
  <c r="Y1576" i="1"/>
  <c r="X1577" i="1"/>
  <c r="Y1577" i="1"/>
  <c r="X1578" i="1"/>
  <c r="Y1578" i="1"/>
  <c r="X1579" i="1"/>
  <c r="Y1579" i="1"/>
  <c r="X1580" i="1"/>
  <c r="Y1580" i="1"/>
  <c r="X1581" i="1"/>
  <c r="Y1581" i="1"/>
  <c r="X1582" i="1"/>
  <c r="Y1582" i="1"/>
  <c r="X1583" i="1"/>
  <c r="Y1583" i="1"/>
  <c r="X1584" i="1"/>
  <c r="Y1584" i="1"/>
  <c r="X1585" i="1"/>
  <c r="Y1585" i="1"/>
  <c r="X1586" i="1"/>
  <c r="Y1586" i="1"/>
  <c r="X1587" i="1"/>
  <c r="Y1587" i="1"/>
  <c r="X1588" i="1"/>
  <c r="Y1588" i="1"/>
  <c r="X1589" i="1"/>
  <c r="Y1589" i="1"/>
  <c r="X1590" i="1"/>
  <c r="Y1590" i="1"/>
  <c r="X1591" i="1"/>
  <c r="Y1591" i="1"/>
  <c r="X1592" i="1"/>
  <c r="Y1592" i="1"/>
  <c r="X1593" i="1"/>
  <c r="Y1593" i="1"/>
  <c r="X1594" i="1"/>
  <c r="Y1594" i="1"/>
  <c r="X1595" i="1"/>
  <c r="Y1595" i="1"/>
  <c r="X1596" i="1"/>
  <c r="Y1596" i="1"/>
  <c r="X1597" i="1"/>
  <c r="Y1597" i="1"/>
  <c r="X1598" i="1"/>
  <c r="Y1598" i="1"/>
  <c r="X1599" i="1"/>
  <c r="Y1599" i="1"/>
  <c r="X1600" i="1"/>
  <c r="Y1600" i="1"/>
  <c r="X1601" i="1"/>
  <c r="Y1601" i="1"/>
  <c r="X1602" i="1"/>
  <c r="Y1602" i="1"/>
  <c r="X1603" i="1"/>
  <c r="Y1603" i="1"/>
  <c r="X1605" i="1"/>
  <c r="Y1605" i="1"/>
  <c r="X1606" i="1"/>
  <c r="Y1606" i="1"/>
  <c r="X1607" i="1"/>
  <c r="Y1607" i="1"/>
  <c r="X1608" i="1"/>
  <c r="Y1608" i="1"/>
  <c r="X1609" i="1"/>
  <c r="Y1609" i="1"/>
  <c r="X1610" i="1"/>
  <c r="Y1610" i="1"/>
  <c r="X1611" i="1"/>
  <c r="Y1611" i="1"/>
  <c r="X1612" i="1"/>
  <c r="Y1612" i="1"/>
  <c r="X1613" i="1"/>
  <c r="Y1613" i="1"/>
  <c r="X1614" i="1"/>
  <c r="Y1614" i="1"/>
  <c r="X1615" i="1"/>
  <c r="Y1615" i="1"/>
  <c r="X1616" i="1"/>
  <c r="Y1616" i="1"/>
  <c r="X1617" i="1"/>
  <c r="Y1617" i="1"/>
  <c r="X1618" i="1"/>
  <c r="Y1618" i="1"/>
  <c r="X1619" i="1"/>
  <c r="Y1619" i="1"/>
  <c r="X1620" i="1"/>
  <c r="Y1620" i="1"/>
  <c r="X1621" i="1"/>
  <c r="Y1621" i="1"/>
  <c r="X1622" i="1"/>
  <c r="Y1622" i="1"/>
  <c r="X1623" i="1"/>
  <c r="Y1623" i="1"/>
  <c r="X1624" i="1"/>
  <c r="Y1624" i="1"/>
  <c r="X1625" i="1"/>
  <c r="Y1625" i="1"/>
  <c r="X1626" i="1"/>
  <c r="Y1626" i="1"/>
  <c r="X1627" i="1"/>
  <c r="Y1627" i="1"/>
  <c r="X1628" i="1"/>
  <c r="Y1628" i="1"/>
  <c r="X1629" i="1"/>
  <c r="Y1629" i="1"/>
  <c r="X1630" i="1"/>
  <c r="Y1630" i="1"/>
  <c r="X1631" i="1"/>
  <c r="Y1631" i="1"/>
  <c r="X1632" i="1"/>
  <c r="Y1632" i="1"/>
  <c r="X1633" i="1"/>
  <c r="Y1633" i="1"/>
  <c r="X1634" i="1"/>
  <c r="Y1634" i="1"/>
  <c r="X1635" i="1"/>
  <c r="Y1635" i="1"/>
  <c r="X1636" i="1"/>
  <c r="Y1636" i="1"/>
  <c r="X1637" i="1"/>
  <c r="Y1637" i="1"/>
  <c r="X1638" i="1"/>
  <c r="Y1638" i="1"/>
  <c r="X1639" i="1"/>
  <c r="Y1639" i="1"/>
  <c r="X1640" i="1"/>
  <c r="Y1640" i="1"/>
  <c r="X1641" i="1"/>
  <c r="Y1641" i="1"/>
  <c r="X1642" i="1"/>
  <c r="Y1642" i="1"/>
  <c r="X1643" i="1"/>
  <c r="Y1643" i="1"/>
  <c r="X1644" i="1"/>
  <c r="Y1644" i="1"/>
  <c r="X1645" i="1"/>
  <c r="Y1645" i="1"/>
  <c r="X1646" i="1"/>
  <c r="Y1646" i="1"/>
  <c r="X1647" i="1"/>
  <c r="Y1647" i="1"/>
  <c r="X1648" i="1"/>
  <c r="Y1648" i="1"/>
  <c r="X1649" i="1"/>
  <c r="Y1649" i="1"/>
  <c r="X1650" i="1"/>
  <c r="Y1650" i="1"/>
  <c r="X1651" i="1"/>
  <c r="Y1651" i="1"/>
  <c r="X1652" i="1"/>
  <c r="Y1652" i="1"/>
  <c r="X1653" i="1"/>
  <c r="Y1653" i="1"/>
  <c r="X1654" i="1"/>
  <c r="Y1654" i="1"/>
  <c r="X1655" i="1"/>
  <c r="Y1655" i="1"/>
  <c r="X1656" i="1"/>
  <c r="Y1656" i="1"/>
  <c r="X1657" i="1"/>
  <c r="Y1657" i="1"/>
  <c r="X1658" i="1"/>
  <c r="Y1658" i="1"/>
  <c r="X1659" i="1"/>
  <c r="Y1659" i="1"/>
  <c r="X1660" i="1"/>
  <c r="Y1660" i="1"/>
  <c r="X1661" i="1"/>
  <c r="Y1661" i="1"/>
  <c r="X1662" i="1"/>
  <c r="Y1662" i="1"/>
  <c r="X1663" i="1"/>
  <c r="Y1663" i="1"/>
  <c r="X1664" i="1"/>
  <c r="Y1664" i="1"/>
  <c r="X1665" i="1"/>
  <c r="Y1665" i="1"/>
  <c r="X1666" i="1"/>
  <c r="Y1666" i="1"/>
  <c r="X1667" i="1"/>
  <c r="Y1667" i="1"/>
  <c r="X1668" i="1"/>
  <c r="Y1668" i="1"/>
  <c r="X1669" i="1"/>
  <c r="Y1669" i="1"/>
  <c r="X1670" i="1"/>
  <c r="Y1670" i="1"/>
  <c r="X1671" i="1"/>
  <c r="Y1671" i="1"/>
  <c r="X1672" i="1"/>
  <c r="Y1672" i="1"/>
  <c r="X1673" i="1"/>
  <c r="Y1673" i="1"/>
  <c r="X1674" i="1"/>
  <c r="Y1674" i="1"/>
  <c r="X1675" i="1"/>
  <c r="Y1675" i="1"/>
  <c r="X1676" i="1"/>
  <c r="Y1676" i="1"/>
  <c r="X1677" i="1"/>
  <c r="Y1677" i="1"/>
  <c r="X1678" i="1"/>
  <c r="Y1678" i="1"/>
  <c r="X1679" i="1"/>
  <c r="Y1679" i="1"/>
  <c r="X1681" i="1"/>
  <c r="Y1681" i="1"/>
  <c r="X1682" i="1"/>
  <c r="Y1682" i="1"/>
  <c r="X1683" i="1"/>
  <c r="Y1683" i="1"/>
  <c r="X1684" i="1"/>
  <c r="Y1684" i="1"/>
  <c r="X1687" i="1"/>
  <c r="Y1687" i="1"/>
  <c r="X1688" i="1"/>
  <c r="Y1688" i="1"/>
  <c r="X1689" i="1"/>
  <c r="Y1689" i="1"/>
  <c r="X1690" i="1"/>
  <c r="Y1690" i="1"/>
  <c r="X1691" i="1"/>
  <c r="Y1691" i="1"/>
  <c r="X1692" i="1"/>
  <c r="Y1692" i="1"/>
  <c r="X1693" i="1"/>
  <c r="Y1693" i="1"/>
  <c r="X1694" i="1"/>
  <c r="Y1694" i="1"/>
  <c r="X1695" i="1"/>
  <c r="Y1695" i="1"/>
  <c r="X1696" i="1"/>
  <c r="Y1696" i="1"/>
  <c r="X1697" i="1"/>
  <c r="Y1697" i="1"/>
  <c r="X1698" i="1"/>
  <c r="Y1698" i="1"/>
  <c r="X1699" i="1"/>
  <c r="Y1699" i="1"/>
  <c r="X1700" i="1"/>
  <c r="Y1700" i="1"/>
  <c r="X1701" i="1"/>
  <c r="Y1701" i="1"/>
  <c r="X1702" i="1"/>
  <c r="Y1702" i="1"/>
  <c r="X1703" i="1"/>
  <c r="Y1703" i="1"/>
  <c r="X1704" i="1"/>
  <c r="Y1704" i="1"/>
  <c r="X1705" i="1"/>
  <c r="Y1705" i="1"/>
  <c r="X1706" i="1"/>
  <c r="Y1706" i="1"/>
  <c r="X1707" i="1"/>
  <c r="Y1707" i="1"/>
  <c r="X1708" i="1"/>
  <c r="Y1708" i="1"/>
  <c r="X1709" i="1"/>
  <c r="Y1709" i="1"/>
  <c r="X1710" i="1"/>
  <c r="Y1710" i="1"/>
  <c r="X1711" i="1"/>
  <c r="Y1711" i="1"/>
  <c r="X1712" i="1"/>
  <c r="Y1712" i="1"/>
  <c r="X1713" i="1"/>
  <c r="Y1713" i="1"/>
  <c r="X1714" i="1"/>
  <c r="Y1714" i="1"/>
  <c r="X1716" i="1"/>
  <c r="Y1716" i="1"/>
  <c r="X1717" i="1"/>
  <c r="Y1717" i="1"/>
  <c r="X1718" i="1"/>
  <c r="Y1718" i="1"/>
  <c r="X1719" i="1"/>
  <c r="Y1719" i="1"/>
  <c r="X1720" i="1"/>
  <c r="Y1720" i="1"/>
  <c r="X1721" i="1"/>
  <c r="Y1721" i="1"/>
  <c r="X1722" i="1"/>
  <c r="Y1722" i="1"/>
  <c r="X1723" i="1"/>
  <c r="Y1723" i="1"/>
  <c r="X1724" i="1"/>
  <c r="Y1724" i="1"/>
  <c r="X1725" i="1"/>
  <c r="Y1725" i="1"/>
  <c r="X1726" i="1"/>
  <c r="Y1726" i="1"/>
  <c r="X1727" i="1"/>
  <c r="Y1727" i="1"/>
  <c r="X1728" i="1"/>
  <c r="Y1728" i="1"/>
  <c r="X1729" i="1"/>
  <c r="Y1729" i="1"/>
  <c r="X1730" i="1"/>
  <c r="Y1730" i="1"/>
  <c r="X1731" i="1"/>
  <c r="Y1731" i="1"/>
  <c r="X1732" i="1"/>
  <c r="Y1732" i="1"/>
  <c r="X1733" i="1"/>
  <c r="Y1733" i="1"/>
  <c r="X1734" i="1"/>
  <c r="Y1734" i="1"/>
  <c r="X1735" i="1"/>
  <c r="Y1735" i="1"/>
  <c r="X1736" i="1"/>
  <c r="Y1736" i="1"/>
  <c r="X1737" i="1"/>
  <c r="Y1737" i="1"/>
  <c r="X1738" i="1"/>
  <c r="Y1738" i="1"/>
  <c r="X1740" i="1"/>
  <c r="Y1740" i="1"/>
  <c r="X1741" i="1"/>
  <c r="Y1741" i="1"/>
  <c r="X1742" i="1"/>
  <c r="Y1742" i="1"/>
  <c r="X1743" i="1"/>
  <c r="Y1743" i="1"/>
  <c r="X1744" i="1"/>
  <c r="Y1744" i="1"/>
  <c r="X1745" i="1"/>
  <c r="Y1745" i="1"/>
  <c r="X1746" i="1"/>
  <c r="Y1746" i="1"/>
  <c r="X1747" i="1"/>
  <c r="Y1747" i="1"/>
  <c r="X1748" i="1"/>
  <c r="Y1748" i="1"/>
  <c r="X1749" i="1"/>
  <c r="Y1749" i="1"/>
  <c r="X1750" i="1"/>
  <c r="Y1750" i="1"/>
  <c r="X1751" i="1"/>
  <c r="Y1751" i="1"/>
  <c r="X1752" i="1"/>
  <c r="Y1752" i="1"/>
  <c r="X1753" i="1"/>
  <c r="Y1753" i="1"/>
  <c r="X1754" i="1"/>
  <c r="Y1754" i="1"/>
  <c r="X1755" i="1"/>
  <c r="Y1755" i="1"/>
  <c r="X1756" i="1"/>
  <c r="Y1756" i="1"/>
  <c r="X1757" i="1"/>
  <c r="Y1757" i="1"/>
  <c r="X1758" i="1"/>
  <c r="Y1758" i="1"/>
  <c r="X1759" i="1"/>
  <c r="Y1759" i="1"/>
  <c r="X1760" i="1"/>
  <c r="Y1760" i="1"/>
  <c r="X1762" i="1"/>
  <c r="Y1762" i="1"/>
  <c r="X1763" i="1"/>
  <c r="Y1763" i="1"/>
  <c r="X1764" i="1"/>
  <c r="Y1764" i="1"/>
  <c r="X1765" i="1"/>
  <c r="Y1765" i="1"/>
  <c r="X1766" i="1"/>
  <c r="Y1766" i="1"/>
  <c r="X1767" i="1"/>
  <c r="Y1767" i="1"/>
  <c r="X1768" i="1"/>
  <c r="Y1768" i="1"/>
  <c r="X1769" i="1"/>
  <c r="Y1769" i="1"/>
  <c r="X1770" i="1"/>
  <c r="Y1770" i="1"/>
  <c r="X1772" i="1"/>
  <c r="Y1772" i="1"/>
  <c r="X1773" i="1"/>
  <c r="Y1773" i="1"/>
  <c r="X1774" i="1"/>
  <c r="Y1774" i="1"/>
  <c r="X1775" i="1"/>
  <c r="Y1775" i="1"/>
  <c r="X1776" i="1"/>
  <c r="Y1776" i="1"/>
  <c r="X1777" i="1"/>
  <c r="Y1777" i="1"/>
  <c r="X1778" i="1"/>
  <c r="Y1778" i="1"/>
  <c r="X1779" i="1"/>
  <c r="Y1779" i="1"/>
  <c r="X1780" i="1"/>
  <c r="Y1780" i="1"/>
  <c r="X1781" i="1"/>
  <c r="Y1781" i="1"/>
  <c r="X1782" i="1"/>
  <c r="Y1782" i="1"/>
  <c r="X1783" i="1"/>
  <c r="Y1783" i="1"/>
  <c r="X1784" i="1"/>
  <c r="Y1784" i="1"/>
  <c r="X1785" i="1"/>
  <c r="Y1785" i="1"/>
  <c r="X1786" i="1"/>
  <c r="Y1786" i="1"/>
  <c r="X1787" i="1"/>
  <c r="Y1787" i="1"/>
  <c r="X1788" i="1"/>
  <c r="Y1788" i="1"/>
  <c r="X1789" i="1"/>
  <c r="Y1789" i="1"/>
  <c r="X1790" i="1"/>
  <c r="Y1790" i="1"/>
  <c r="X1791" i="1"/>
  <c r="Y1791" i="1"/>
  <c r="X1792" i="1"/>
  <c r="Y1792" i="1"/>
  <c r="X1793" i="1"/>
  <c r="Y1793" i="1"/>
  <c r="X1794" i="1"/>
  <c r="Y1794" i="1"/>
  <c r="X1795" i="1"/>
  <c r="Y1795" i="1"/>
  <c r="X1796" i="1"/>
  <c r="Y1796" i="1"/>
  <c r="X1797" i="1"/>
  <c r="Y1797" i="1"/>
  <c r="X1798" i="1"/>
  <c r="Y1798" i="1"/>
  <c r="X1799" i="1"/>
  <c r="Y1799" i="1"/>
  <c r="X1800" i="1"/>
  <c r="Y1800" i="1"/>
  <c r="X1801" i="1"/>
  <c r="Y1801" i="1"/>
  <c r="X1802" i="1"/>
  <c r="Y1802" i="1"/>
  <c r="X1803" i="1"/>
  <c r="Y1803" i="1"/>
  <c r="X1804" i="1"/>
  <c r="Y1804" i="1"/>
  <c r="X1805" i="1"/>
  <c r="Y1805" i="1"/>
  <c r="X1806" i="1"/>
  <c r="Y1806" i="1"/>
  <c r="X1807" i="1"/>
  <c r="Y1807" i="1"/>
  <c r="X1808" i="1"/>
  <c r="Y1808" i="1"/>
  <c r="X1809" i="1"/>
  <c r="Y1809" i="1"/>
  <c r="X1810" i="1"/>
  <c r="Y1810" i="1"/>
  <c r="X1811" i="1"/>
  <c r="Y1811" i="1"/>
  <c r="X1812" i="1"/>
  <c r="Y1812" i="1"/>
  <c r="X1813" i="1"/>
  <c r="Y1813" i="1"/>
  <c r="X1814" i="1"/>
  <c r="Y1814" i="1"/>
  <c r="X1815" i="1"/>
  <c r="Y1815" i="1"/>
  <c r="X1816" i="1"/>
  <c r="Y1816" i="1"/>
  <c r="X1817" i="1"/>
  <c r="Y1817" i="1"/>
  <c r="X1818" i="1"/>
  <c r="Y1818" i="1"/>
  <c r="X1819" i="1"/>
  <c r="Y1819" i="1"/>
  <c r="X1820" i="1"/>
  <c r="Y1820" i="1"/>
  <c r="X1821" i="1"/>
  <c r="Y1821" i="1"/>
  <c r="X1822" i="1"/>
  <c r="Y1822" i="1"/>
  <c r="X1823" i="1"/>
  <c r="Y1823" i="1"/>
  <c r="X1824" i="1"/>
  <c r="Y1824" i="1"/>
  <c r="X1825" i="1"/>
  <c r="Y1825" i="1"/>
  <c r="X1826" i="1"/>
  <c r="Y1826" i="1"/>
  <c r="X1827" i="1"/>
  <c r="Y1827" i="1"/>
  <c r="X1828" i="1"/>
  <c r="Y1828" i="1"/>
  <c r="X1829" i="1"/>
  <c r="Y1829" i="1"/>
  <c r="X1830" i="1"/>
  <c r="Y1830" i="1"/>
  <c r="X1831" i="1"/>
  <c r="Y1831" i="1"/>
  <c r="X1832" i="1"/>
  <c r="Y1832" i="1"/>
  <c r="X1833" i="1"/>
  <c r="Y1833" i="1"/>
  <c r="X1835" i="1"/>
  <c r="Y1835" i="1"/>
  <c r="X1836" i="1"/>
  <c r="Y1836" i="1"/>
  <c r="X1837" i="1"/>
  <c r="Y1837" i="1"/>
  <c r="X1838" i="1"/>
  <c r="Y1838" i="1"/>
  <c r="X1839" i="1"/>
  <c r="Y1839" i="1"/>
  <c r="X1840" i="1"/>
  <c r="Y1840" i="1"/>
  <c r="X1841" i="1"/>
  <c r="Y1841" i="1"/>
  <c r="X1842" i="1"/>
  <c r="Y1842" i="1"/>
  <c r="X1843" i="1"/>
  <c r="Y1843" i="1"/>
  <c r="X1844" i="1"/>
  <c r="Y1844" i="1"/>
  <c r="X1845" i="1"/>
  <c r="Y1845" i="1"/>
  <c r="X1846" i="1"/>
  <c r="Y1846" i="1"/>
  <c r="X1847" i="1"/>
  <c r="Y1847" i="1"/>
  <c r="X1848" i="1"/>
  <c r="Y1848" i="1"/>
  <c r="X1849" i="1"/>
  <c r="Y1849" i="1"/>
  <c r="X1850" i="1"/>
  <c r="Y1850" i="1"/>
  <c r="X1851" i="1"/>
  <c r="Y1851" i="1"/>
  <c r="X1852" i="1"/>
  <c r="Y1852" i="1"/>
  <c r="X1853" i="1"/>
  <c r="Y1853" i="1"/>
  <c r="X1854" i="1"/>
  <c r="Y1854" i="1"/>
  <c r="X1855" i="1"/>
  <c r="Y1855" i="1"/>
  <c r="X1857" i="1"/>
  <c r="Y1857" i="1"/>
  <c r="X1858" i="1"/>
  <c r="Y1858" i="1"/>
  <c r="X1859" i="1"/>
  <c r="Y1859" i="1"/>
  <c r="X1860" i="1"/>
  <c r="Y1860" i="1"/>
  <c r="X1861" i="1"/>
  <c r="Y1861" i="1"/>
  <c r="X1862" i="1"/>
  <c r="Y1862" i="1"/>
  <c r="X1863" i="1"/>
  <c r="Y1863" i="1"/>
  <c r="X1864" i="1"/>
  <c r="Y1864" i="1"/>
  <c r="X1865" i="1"/>
  <c r="Y1865" i="1"/>
  <c r="X1866" i="1"/>
  <c r="Y1866" i="1"/>
  <c r="X1867" i="1"/>
  <c r="Y1867" i="1"/>
  <c r="X1868" i="1"/>
  <c r="Y1868" i="1"/>
  <c r="X1869" i="1"/>
  <c r="Y1869" i="1"/>
  <c r="X1870" i="1"/>
  <c r="Y1870" i="1"/>
  <c r="X1871" i="1"/>
  <c r="Y1871" i="1"/>
  <c r="X1872" i="1"/>
  <c r="Y1872" i="1"/>
  <c r="X1873" i="1"/>
  <c r="Y1873" i="1"/>
  <c r="X1874" i="1"/>
  <c r="Y1874" i="1"/>
  <c r="X1875" i="1"/>
  <c r="Y1875" i="1"/>
  <c r="X1876" i="1"/>
  <c r="Y1876" i="1"/>
  <c r="X1877" i="1"/>
  <c r="Y1877" i="1"/>
  <c r="X1878" i="1"/>
  <c r="Y1878" i="1"/>
  <c r="X1879" i="1"/>
  <c r="Y1879" i="1"/>
  <c r="X1880" i="1"/>
  <c r="Y1880" i="1"/>
  <c r="X1881" i="1"/>
  <c r="Y1881" i="1"/>
  <c r="X1882" i="1"/>
  <c r="Y1882" i="1"/>
  <c r="X1883" i="1"/>
  <c r="Y1883" i="1"/>
  <c r="X1884" i="1"/>
  <c r="Y1884" i="1"/>
  <c r="X1885" i="1"/>
  <c r="Y1885" i="1"/>
  <c r="X1886" i="1"/>
  <c r="Y1886" i="1"/>
  <c r="X1887" i="1"/>
  <c r="Y1887" i="1"/>
  <c r="X1888" i="1"/>
  <c r="Y1888" i="1"/>
  <c r="X1889" i="1"/>
  <c r="Y1889" i="1"/>
  <c r="X1890" i="1"/>
  <c r="Y1890" i="1"/>
  <c r="X1891" i="1"/>
  <c r="Y1891" i="1"/>
  <c r="X1892" i="1"/>
  <c r="Y1892" i="1"/>
  <c r="X1893" i="1"/>
  <c r="Y1893" i="1"/>
  <c r="X1894" i="1"/>
  <c r="Y1894" i="1"/>
  <c r="X1895" i="1"/>
  <c r="Y1895" i="1"/>
  <c r="X1896" i="1"/>
  <c r="Y1896" i="1"/>
  <c r="X1897" i="1"/>
  <c r="Y1897" i="1"/>
  <c r="X1898" i="1"/>
  <c r="Y1898" i="1"/>
  <c r="X1899" i="1"/>
  <c r="Y1899" i="1"/>
  <c r="X1900" i="1"/>
  <c r="Y1900" i="1"/>
  <c r="X1901" i="1"/>
  <c r="Y1901" i="1"/>
  <c r="X1902" i="1"/>
  <c r="Y1902" i="1"/>
  <c r="X1903" i="1"/>
  <c r="Y1903" i="1"/>
  <c r="X1904" i="1"/>
  <c r="Y1904" i="1"/>
  <c r="X1905" i="1"/>
  <c r="Y1905" i="1"/>
  <c r="X1906" i="1"/>
  <c r="Y1906" i="1"/>
  <c r="X1907" i="1"/>
  <c r="Y1907" i="1"/>
  <c r="X1908" i="1"/>
  <c r="Y1908" i="1"/>
  <c r="X1909" i="1"/>
  <c r="Y1909" i="1"/>
  <c r="X1910" i="1"/>
  <c r="Y1910" i="1"/>
  <c r="X1911" i="1"/>
  <c r="Y1911" i="1"/>
  <c r="X1912" i="1"/>
  <c r="Y1912" i="1"/>
  <c r="X1913" i="1"/>
  <c r="Y1913" i="1"/>
  <c r="X1914" i="1"/>
  <c r="Y1914" i="1"/>
  <c r="X1915" i="1"/>
  <c r="Y1915" i="1"/>
  <c r="X1916" i="1"/>
  <c r="Y1916" i="1"/>
  <c r="X1917" i="1"/>
  <c r="Y1917" i="1"/>
  <c r="X1918" i="1"/>
  <c r="Y1918" i="1"/>
  <c r="X1919" i="1"/>
  <c r="Y1919" i="1"/>
  <c r="X1920" i="1"/>
  <c r="Y1920" i="1"/>
  <c r="X1921" i="1"/>
  <c r="Y1921" i="1"/>
  <c r="X1922" i="1"/>
  <c r="Y1922" i="1"/>
  <c r="X1923" i="1"/>
  <c r="Y1923" i="1"/>
  <c r="X1924" i="1"/>
  <c r="Y1924" i="1"/>
  <c r="X1925" i="1"/>
  <c r="Y1925" i="1"/>
  <c r="X1926" i="1"/>
  <c r="Y1926" i="1"/>
  <c r="X1927" i="1"/>
  <c r="Y1927" i="1"/>
  <c r="X1928" i="1"/>
  <c r="Y1928" i="1"/>
  <c r="X1929" i="1"/>
  <c r="Y1929" i="1"/>
  <c r="X1930" i="1"/>
  <c r="Y1930" i="1"/>
  <c r="X1931" i="1"/>
  <c r="Y1931" i="1"/>
  <c r="X1932" i="1"/>
  <c r="Y1932" i="1"/>
  <c r="X1933" i="1"/>
  <c r="Y1933" i="1"/>
  <c r="X1934" i="1"/>
  <c r="Y1934" i="1"/>
  <c r="X1935" i="1"/>
  <c r="Y1935" i="1"/>
  <c r="X1936" i="1"/>
  <c r="Y1936" i="1"/>
  <c r="X1937" i="1"/>
  <c r="Y1937" i="1"/>
  <c r="X1938" i="1"/>
  <c r="Y1938" i="1"/>
  <c r="X1939" i="1"/>
  <c r="Y1939" i="1"/>
  <c r="X1940" i="1"/>
  <c r="Y1940" i="1"/>
  <c r="X1941" i="1"/>
  <c r="Y1941" i="1"/>
  <c r="X1942" i="1"/>
  <c r="Y1942" i="1"/>
  <c r="X1943" i="1"/>
  <c r="Y1943" i="1"/>
  <c r="X1944" i="1"/>
  <c r="Y1944" i="1"/>
  <c r="X1945" i="1"/>
  <c r="Y1945" i="1"/>
  <c r="X1946" i="1"/>
  <c r="Y1946" i="1"/>
  <c r="X1947" i="1"/>
  <c r="Y1947" i="1"/>
  <c r="X1948" i="1"/>
  <c r="Y1948" i="1"/>
  <c r="X1949" i="1"/>
  <c r="Y1949" i="1"/>
  <c r="X1950" i="1"/>
  <c r="Y1950" i="1"/>
  <c r="X1951" i="1"/>
  <c r="Y1951" i="1"/>
  <c r="X1952" i="1"/>
  <c r="Y1952" i="1"/>
  <c r="X1953" i="1"/>
  <c r="Y1953" i="1"/>
  <c r="X1954" i="1"/>
  <c r="Y1954" i="1"/>
  <c r="X1955" i="1"/>
  <c r="Y1955" i="1"/>
  <c r="X1956" i="1"/>
  <c r="Y1956" i="1"/>
  <c r="X1957" i="1"/>
  <c r="Y1957" i="1"/>
  <c r="X1958" i="1"/>
  <c r="Y1958" i="1"/>
  <c r="X1959" i="1"/>
  <c r="Y1959" i="1"/>
  <c r="X1960" i="1"/>
  <c r="Y1960" i="1"/>
  <c r="X1961" i="1"/>
  <c r="Y1961" i="1"/>
  <c r="X1962" i="1"/>
  <c r="Y1962" i="1"/>
  <c r="X1963" i="1"/>
  <c r="Y1963" i="1"/>
  <c r="X1964" i="1"/>
  <c r="Y1964" i="1"/>
  <c r="X1965" i="1"/>
  <c r="Y1965" i="1"/>
  <c r="X1966" i="1"/>
  <c r="Y1966" i="1"/>
  <c r="X1967" i="1"/>
  <c r="Y1967" i="1"/>
  <c r="X1968" i="1"/>
  <c r="Y1968" i="1"/>
  <c r="X1969" i="1"/>
  <c r="Y1969" i="1"/>
  <c r="X1970" i="1"/>
  <c r="Y1970" i="1"/>
  <c r="X1971" i="1"/>
  <c r="Y1971" i="1"/>
  <c r="X1973" i="1"/>
  <c r="Y1973" i="1"/>
  <c r="X1974" i="1"/>
  <c r="Y1974" i="1"/>
  <c r="X1975" i="1"/>
  <c r="Y1975" i="1"/>
  <c r="X1976" i="1"/>
  <c r="Y1976" i="1"/>
  <c r="X1977" i="1"/>
  <c r="Y1977" i="1"/>
  <c r="X1978" i="1"/>
  <c r="Y1978" i="1"/>
  <c r="X1979" i="1"/>
  <c r="Y1979" i="1"/>
  <c r="X1980" i="1"/>
  <c r="Y1980" i="1"/>
  <c r="X1981" i="1"/>
  <c r="Y1981" i="1"/>
  <c r="X1982" i="1"/>
  <c r="Y1982" i="1"/>
  <c r="X1983" i="1"/>
  <c r="Y1983" i="1"/>
  <c r="X1984" i="1"/>
  <c r="Y1984" i="1"/>
  <c r="X1985" i="1"/>
  <c r="Y1985" i="1"/>
  <c r="X1986" i="1"/>
  <c r="Y1986" i="1"/>
  <c r="X1987" i="1"/>
  <c r="Y1987" i="1"/>
  <c r="X1988" i="1"/>
  <c r="Y1988" i="1"/>
  <c r="X1989" i="1"/>
  <c r="Y1989" i="1"/>
  <c r="X1990" i="1"/>
  <c r="Y1990" i="1"/>
  <c r="X1991" i="1"/>
  <c r="Y1991" i="1"/>
  <c r="X1993" i="1"/>
  <c r="Y1993" i="1"/>
  <c r="X1994" i="1"/>
  <c r="Y1994" i="1"/>
  <c r="X1995" i="1"/>
  <c r="Y1995" i="1"/>
  <c r="X1996" i="1"/>
  <c r="Y1996" i="1"/>
  <c r="X1997" i="1"/>
  <c r="Y1997" i="1"/>
  <c r="X1998" i="1"/>
  <c r="Y1998" i="1"/>
  <c r="X1999" i="1"/>
  <c r="Y1999" i="1"/>
  <c r="X2000" i="1"/>
  <c r="Y2000" i="1"/>
  <c r="X2001" i="1"/>
  <c r="Y2001" i="1"/>
  <c r="X2002" i="1"/>
  <c r="Y2002" i="1"/>
  <c r="X2003" i="1"/>
  <c r="Y2003" i="1"/>
  <c r="X2004" i="1"/>
  <c r="Y2004" i="1"/>
  <c r="X2005" i="1"/>
  <c r="Y2005" i="1"/>
  <c r="X2006" i="1"/>
  <c r="Y2006" i="1"/>
  <c r="X2007" i="1"/>
  <c r="Y2007" i="1"/>
  <c r="X2008" i="1"/>
  <c r="Y2008" i="1"/>
  <c r="X2009" i="1"/>
  <c r="Y2009" i="1"/>
  <c r="X2010" i="1"/>
  <c r="Y2010" i="1"/>
  <c r="X2011" i="1"/>
  <c r="Y2011" i="1"/>
  <c r="X2012" i="1"/>
  <c r="Y2012" i="1"/>
  <c r="X2013" i="1"/>
  <c r="Y2013" i="1"/>
  <c r="X2014" i="1"/>
  <c r="Y2014" i="1"/>
  <c r="X2015" i="1"/>
  <c r="Y2015" i="1"/>
  <c r="X2016" i="1"/>
  <c r="Y2016" i="1"/>
  <c r="X2017" i="1"/>
  <c r="Y2017" i="1"/>
  <c r="X2018" i="1"/>
  <c r="Y2018" i="1"/>
  <c r="X2019" i="1"/>
  <c r="Y2019" i="1"/>
  <c r="X2020" i="1"/>
  <c r="Y2020" i="1"/>
  <c r="X2021" i="1"/>
  <c r="Y2021" i="1"/>
  <c r="X2022" i="1"/>
  <c r="Y2022" i="1"/>
  <c r="X2023" i="1"/>
  <c r="Y2023" i="1"/>
  <c r="X2024" i="1"/>
  <c r="Y2024" i="1"/>
  <c r="X2025" i="1"/>
  <c r="Y2025" i="1"/>
  <c r="X2026" i="1"/>
  <c r="Y2026" i="1"/>
  <c r="X2027" i="1"/>
  <c r="Y2027" i="1"/>
  <c r="X2028" i="1"/>
  <c r="Y2028" i="1"/>
  <c r="X2029" i="1"/>
  <c r="Y2029" i="1"/>
  <c r="X2030" i="1"/>
  <c r="Y2030" i="1"/>
  <c r="X2031" i="1"/>
  <c r="Y2031" i="1"/>
  <c r="X2032" i="1"/>
  <c r="Y2032" i="1"/>
  <c r="X2033" i="1"/>
  <c r="Y2033" i="1"/>
  <c r="X2034" i="1"/>
  <c r="Y2034" i="1"/>
  <c r="X2035" i="1"/>
  <c r="Y2035" i="1"/>
  <c r="X2036" i="1"/>
  <c r="Y2036" i="1"/>
  <c r="X2037" i="1"/>
  <c r="Y2037" i="1"/>
  <c r="X2038" i="1"/>
  <c r="Y2038" i="1"/>
  <c r="X2039" i="1"/>
  <c r="Y2039" i="1"/>
  <c r="X2040" i="1"/>
  <c r="Y2040" i="1"/>
  <c r="X2041" i="1"/>
  <c r="Y2041" i="1"/>
  <c r="X2042" i="1"/>
  <c r="Y2042" i="1"/>
  <c r="X2043" i="1"/>
  <c r="Y2043" i="1"/>
  <c r="X2044" i="1"/>
  <c r="Y2044" i="1"/>
  <c r="X2045" i="1"/>
  <c r="Y2045" i="1"/>
  <c r="X2046" i="1"/>
  <c r="Y2046" i="1"/>
  <c r="X2047" i="1"/>
  <c r="Y2047" i="1"/>
  <c r="X2048" i="1"/>
  <c r="Y2048" i="1"/>
  <c r="X2049" i="1"/>
  <c r="Y2049" i="1"/>
  <c r="X2050" i="1"/>
  <c r="Y2050" i="1"/>
  <c r="X2051" i="1"/>
  <c r="Y2051" i="1"/>
  <c r="X2052" i="1"/>
  <c r="Y2052" i="1"/>
  <c r="X2053" i="1"/>
  <c r="Y2053" i="1"/>
  <c r="X2055" i="1"/>
  <c r="Y2055" i="1"/>
  <c r="X2056" i="1"/>
  <c r="Y2056" i="1"/>
  <c r="X2057" i="1"/>
  <c r="Y2057" i="1"/>
  <c r="X2058" i="1"/>
  <c r="Y2058" i="1"/>
  <c r="X2059" i="1"/>
  <c r="Y2059" i="1"/>
  <c r="X2060" i="1"/>
  <c r="Y2060" i="1"/>
  <c r="X2061" i="1"/>
  <c r="Y2061" i="1"/>
  <c r="X2062" i="1"/>
  <c r="Y2062" i="1"/>
  <c r="X2063" i="1"/>
  <c r="Y2063" i="1"/>
  <c r="X2064" i="1"/>
  <c r="Y2064" i="1"/>
  <c r="X2065" i="1"/>
  <c r="Y2065" i="1"/>
  <c r="X2066" i="1"/>
  <c r="Y2066" i="1"/>
  <c r="X2067" i="1"/>
  <c r="Y2067" i="1"/>
  <c r="X2068" i="1"/>
  <c r="Y2068" i="1"/>
  <c r="X2069" i="1"/>
  <c r="Y2069" i="1"/>
  <c r="X2070" i="1"/>
  <c r="Y2070" i="1"/>
  <c r="X2071" i="1"/>
  <c r="Y2071" i="1"/>
  <c r="X2072" i="1"/>
  <c r="Y2072" i="1"/>
  <c r="X2073" i="1"/>
  <c r="Y2073" i="1"/>
  <c r="X2074" i="1"/>
  <c r="Y2074" i="1"/>
  <c r="X2076" i="1"/>
  <c r="Y2076" i="1"/>
  <c r="X2078" i="1"/>
  <c r="Y2078" i="1"/>
  <c r="X2079" i="1"/>
  <c r="Y2079" i="1"/>
  <c r="X2080" i="1"/>
  <c r="Y2080" i="1"/>
  <c r="X2081" i="1"/>
  <c r="Y2081" i="1"/>
  <c r="X2082" i="1"/>
  <c r="Y2082" i="1"/>
  <c r="X2083" i="1"/>
  <c r="Y2083" i="1"/>
  <c r="X2084" i="1"/>
  <c r="Y2084" i="1"/>
  <c r="X2085" i="1"/>
  <c r="Y2085" i="1"/>
  <c r="X2086" i="1"/>
  <c r="Y2086" i="1"/>
  <c r="X2087" i="1"/>
  <c r="Y2087" i="1"/>
  <c r="X2088" i="1"/>
  <c r="Y2088" i="1"/>
  <c r="X2089" i="1"/>
  <c r="Y2089" i="1"/>
  <c r="X2090" i="1"/>
  <c r="Y2090" i="1"/>
  <c r="X2091" i="1"/>
  <c r="Y2091" i="1"/>
  <c r="X2092" i="1"/>
  <c r="Y2092" i="1"/>
  <c r="X2093" i="1"/>
  <c r="Y2093" i="1"/>
  <c r="X2094" i="1"/>
  <c r="Y2094" i="1"/>
  <c r="X2095" i="1"/>
  <c r="Y2095" i="1"/>
  <c r="X2096" i="1"/>
  <c r="Y2096" i="1"/>
  <c r="X2097" i="1"/>
  <c r="Y2097" i="1"/>
  <c r="X2098" i="1"/>
  <c r="Y2098" i="1"/>
  <c r="X2099" i="1"/>
  <c r="Y2099" i="1"/>
  <c r="X2100" i="1"/>
  <c r="Y2100" i="1"/>
  <c r="X2101" i="1"/>
  <c r="Y2101" i="1"/>
  <c r="X2102" i="1"/>
  <c r="Y2102" i="1"/>
  <c r="X2103" i="1"/>
  <c r="Y2103" i="1"/>
  <c r="X2104" i="1"/>
  <c r="Y2104" i="1"/>
  <c r="X2105" i="1"/>
  <c r="Y2105" i="1"/>
  <c r="X2106" i="1"/>
  <c r="Y2106" i="1"/>
  <c r="X2107" i="1"/>
  <c r="Y2107" i="1"/>
  <c r="X2109" i="1"/>
  <c r="Y2109" i="1"/>
  <c r="X2110" i="1"/>
  <c r="Y2110" i="1"/>
  <c r="X2111" i="1"/>
  <c r="Y2111" i="1"/>
  <c r="X2112" i="1"/>
  <c r="Y2112" i="1"/>
  <c r="X2113" i="1"/>
  <c r="Y2113" i="1"/>
  <c r="X2114" i="1"/>
  <c r="Y2114" i="1"/>
  <c r="X2115" i="1"/>
  <c r="Y2115" i="1"/>
  <c r="X2116" i="1"/>
  <c r="Y2116" i="1"/>
  <c r="X2117" i="1"/>
  <c r="Y2117" i="1"/>
  <c r="X2118" i="1"/>
  <c r="Y2118" i="1"/>
  <c r="X2119" i="1"/>
  <c r="Y2119" i="1"/>
  <c r="X2120" i="1"/>
  <c r="Y2120" i="1"/>
  <c r="X2121" i="1"/>
  <c r="Y2121" i="1"/>
  <c r="X2122" i="1"/>
  <c r="Y2122" i="1"/>
  <c r="X2123" i="1"/>
  <c r="Y2123" i="1"/>
  <c r="X2124" i="1"/>
  <c r="Y2124" i="1"/>
  <c r="X2125" i="1"/>
  <c r="Y2125" i="1"/>
  <c r="X2126" i="1"/>
  <c r="Y2126" i="1"/>
  <c r="X2127" i="1"/>
  <c r="Y2127" i="1"/>
  <c r="X2128" i="1"/>
  <c r="Y2128" i="1"/>
  <c r="X2129" i="1"/>
  <c r="Y2129" i="1"/>
  <c r="X2130" i="1"/>
  <c r="Y2130" i="1"/>
  <c r="X2131" i="1"/>
  <c r="Y2131" i="1"/>
  <c r="X2132" i="1"/>
  <c r="Y2132" i="1"/>
  <c r="X2133" i="1"/>
  <c r="Y2133" i="1"/>
  <c r="X2134" i="1"/>
  <c r="Y2134" i="1"/>
  <c r="X2135" i="1"/>
  <c r="Y2135" i="1"/>
  <c r="X2136" i="1"/>
  <c r="Y2136" i="1"/>
  <c r="X2137" i="1"/>
  <c r="Y2137" i="1"/>
  <c r="X2138" i="1"/>
  <c r="Y2138" i="1"/>
  <c r="X2139" i="1"/>
  <c r="Y2139" i="1"/>
  <c r="X2140" i="1"/>
  <c r="Y2140" i="1"/>
  <c r="X2141" i="1"/>
  <c r="Y2141" i="1"/>
  <c r="X2142" i="1"/>
  <c r="Y2142" i="1"/>
  <c r="X2143" i="1"/>
  <c r="Y2143" i="1"/>
  <c r="X2144" i="1"/>
  <c r="Y2144" i="1"/>
  <c r="X2145" i="1"/>
  <c r="Y2145" i="1"/>
  <c r="X2146" i="1"/>
  <c r="Y2146" i="1"/>
  <c r="X2147" i="1"/>
  <c r="Y2147" i="1"/>
  <c r="X2148" i="1"/>
  <c r="Y2148" i="1"/>
  <c r="X2149" i="1"/>
  <c r="Y2149" i="1"/>
  <c r="X2150" i="1"/>
  <c r="Y2150" i="1"/>
  <c r="X2151" i="1"/>
  <c r="Y2151" i="1"/>
  <c r="X2152" i="1"/>
  <c r="Y2152" i="1"/>
  <c r="X2153" i="1"/>
  <c r="Y2153" i="1"/>
  <c r="X2154" i="1"/>
  <c r="Y2154" i="1"/>
  <c r="X2155" i="1"/>
  <c r="Y2155" i="1"/>
  <c r="X2156" i="1"/>
  <c r="Y2156" i="1"/>
  <c r="X2157" i="1"/>
  <c r="Y2157" i="1"/>
  <c r="X2158" i="1"/>
  <c r="Y2158" i="1"/>
  <c r="X2159" i="1"/>
  <c r="Y2159" i="1"/>
  <c r="X2160" i="1"/>
  <c r="Y2160" i="1"/>
  <c r="X2161" i="1"/>
  <c r="Y2161" i="1"/>
  <c r="X2162" i="1"/>
  <c r="Y2162" i="1"/>
  <c r="X2163" i="1"/>
  <c r="Y2163" i="1"/>
  <c r="X2164" i="1"/>
  <c r="Y2164" i="1"/>
  <c r="X2165" i="1"/>
  <c r="Y2165" i="1"/>
  <c r="X2166" i="1"/>
  <c r="Y2166" i="1"/>
  <c r="X2167" i="1"/>
  <c r="Y2167" i="1"/>
  <c r="X2168" i="1"/>
  <c r="Y2168" i="1"/>
  <c r="X2169" i="1"/>
  <c r="Y2169" i="1"/>
  <c r="X2170" i="1"/>
  <c r="Y2170" i="1"/>
  <c r="X2171" i="1"/>
  <c r="Y2171" i="1"/>
  <c r="X2172" i="1"/>
  <c r="Y2172" i="1"/>
  <c r="X2173" i="1"/>
  <c r="Y2173" i="1"/>
  <c r="X2174" i="1"/>
  <c r="Y2174" i="1"/>
  <c r="X2175" i="1"/>
  <c r="Y2175" i="1"/>
  <c r="X2176" i="1"/>
  <c r="Y2176" i="1"/>
  <c r="X2177" i="1"/>
  <c r="Y2177" i="1"/>
  <c r="X2178" i="1"/>
  <c r="Y2178" i="1"/>
  <c r="X2179" i="1"/>
  <c r="Y2179" i="1"/>
  <c r="X2180" i="1"/>
  <c r="Y2180" i="1"/>
  <c r="X2181" i="1"/>
  <c r="Y2181" i="1"/>
  <c r="X2182" i="1"/>
  <c r="Y2182" i="1"/>
  <c r="X2183" i="1"/>
  <c r="Y2183" i="1"/>
  <c r="X2184" i="1"/>
  <c r="Y2184" i="1"/>
  <c r="X2185" i="1"/>
  <c r="Y2185" i="1"/>
  <c r="X2186" i="1"/>
  <c r="Y2186" i="1"/>
  <c r="X2187" i="1"/>
  <c r="Y2187" i="1"/>
  <c r="X2188" i="1"/>
  <c r="Y2188" i="1"/>
  <c r="X2189" i="1"/>
  <c r="Y2189" i="1"/>
  <c r="X2190" i="1"/>
  <c r="Y2190" i="1"/>
  <c r="X2191" i="1"/>
  <c r="Y2191" i="1"/>
  <c r="X2192" i="1"/>
  <c r="Y2192" i="1"/>
  <c r="X2193" i="1"/>
  <c r="Y2193" i="1"/>
  <c r="X2194" i="1"/>
  <c r="Y2194" i="1"/>
  <c r="X2195" i="1"/>
  <c r="Y2195" i="1"/>
  <c r="X2196" i="1"/>
  <c r="Y2196" i="1"/>
  <c r="X2197" i="1"/>
  <c r="Y2197" i="1"/>
  <c r="X2198" i="1"/>
  <c r="Y2198" i="1"/>
  <c r="X2199" i="1"/>
  <c r="Y2199" i="1"/>
  <c r="X2200" i="1"/>
  <c r="Y2200" i="1"/>
  <c r="X2201" i="1"/>
  <c r="Y2201" i="1"/>
  <c r="X2202" i="1"/>
  <c r="Y2202" i="1"/>
  <c r="X2203" i="1"/>
  <c r="Y2203" i="1"/>
  <c r="X2204" i="1"/>
  <c r="Y2204" i="1"/>
  <c r="X2205" i="1"/>
  <c r="Y2205" i="1"/>
  <c r="X2206" i="1"/>
  <c r="Y2206" i="1"/>
  <c r="X2207" i="1"/>
  <c r="Y2207" i="1"/>
  <c r="X2208" i="1"/>
  <c r="Y2208" i="1"/>
  <c r="X2209" i="1"/>
  <c r="Y2209" i="1"/>
  <c r="X2210" i="1"/>
  <c r="Y2210" i="1"/>
  <c r="X2211" i="1"/>
  <c r="Y2211" i="1"/>
  <c r="X2212" i="1"/>
  <c r="Y2212" i="1"/>
  <c r="X2213" i="1"/>
  <c r="Y2213" i="1"/>
  <c r="X2214" i="1"/>
  <c r="Y2214" i="1"/>
  <c r="X2215" i="1"/>
  <c r="Y2215" i="1"/>
  <c r="X2216" i="1"/>
  <c r="Y2216" i="1"/>
  <c r="X2217" i="1"/>
  <c r="Y2217" i="1"/>
  <c r="X2218" i="1"/>
  <c r="Y2218" i="1"/>
  <c r="X2219" i="1"/>
  <c r="Y2219" i="1"/>
  <c r="X2220" i="1"/>
  <c r="Y2220" i="1"/>
  <c r="X2221" i="1"/>
  <c r="Y2221" i="1"/>
  <c r="X2222" i="1"/>
  <c r="Y2222" i="1"/>
  <c r="X2223" i="1"/>
  <c r="Y2223" i="1"/>
  <c r="X2224" i="1"/>
  <c r="Y2224" i="1"/>
  <c r="X2225" i="1"/>
  <c r="Y2225" i="1"/>
  <c r="X2226" i="1"/>
  <c r="Y2226" i="1"/>
  <c r="X2227" i="1"/>
  <c r="Y2227" i="1"/>
  <c r="X2228" i="1"/>
  <c r="Y2228" i="1"/>
  <c r="X2229" i="1"/>
  <c r="Y2229" i="1"/>
  <c r="X2230" i="1"/>
  <c r="Y2230" i="1"/>
  <c r="X2231" i="1"/>
  <c r="Y2231" i="1"/>
  <c r="X2232" i="1"/>
  <c r="Y2232" i="1"/>
  <c r="X2233" i="1"/>
  <c r="Y2233" i="1"/>
  <c r="X2234" i="1"/>
  <c r="Y2234" i="1"/>
  <c r="X2235" i="1"/>
  <c r="Y2235" i="1"/>
  <c r="X2236" i="1"/>
  <c r="Y2236" i="1"/>
  <c r="X2237" i="1"/>
  <c r="Y2237" i="1"/>
  <c r="X2238" i="1"/>
  <c r="Y2238" i="1"/>
  <c r="X2239" i="1"/>
  <c r="Y2239" i="1"/>
  <c r="X2240" i="1"/>
  <c r="Y2240" i="1"/>
  <c r="X2241" i="1"/>
  <c r="Y2241" i="1"/>
  <c r="X2242" i="1"/>
  <c r="Y2242" i="1"/>
  <c r="X2243" i="1"/>
  <c r="Y2243" i="1"/>
  <c r="X2244" i="1"/>
  <c r="Y2244" i="1"/>
  <c r="X2245" i="1"/>
  <c r="Y2245" i="1"/>
  <c r="X2246" i="1"/>
  <c r="Y2246" i="1"/>
  <c r="X2247" i="1"/>
  <c r="Y2247" i="1"/>
  <c r="X2248" i="1"/>
  <c r="Y2248" i="1"/>
  <c r="X2249" i="1"/>
  <c r="Y2249" i="1"/>
  <c r="X2250" i="1"/>
  <c r="Y2250" i="1"/>
  <c r="X2251" i="1"/>
  <c r="Y2251" i="1"/>
  <c r="X2252" i="1"/>
  <c r="Y2252" i="1"/>
  <c r="X2253" i="1"/>
  <c r="Y2253" i="1"/>
  <c r="X2254" i="1"/>
  <c r="Y2254" i="1"/>
  <c r="X2255" i="1"/>
  <c r="Y2255" i="1"/>
  <c r="X2256" i="1"/>
  <c r="Y2256" i="1"/>
  <c r="X2257" i="1"/>
  <c r="Y2257" i="1"/>
  <c r="X2258" i="1"/>
  <c r="Y2258" i="1"/>
  <c r="X2259" i="1"/>
  <c r="Y2259" i="1"/>
  <c r="X2260" i="1"/>
  <c r="Y2260" i="1"/>
  <c r="X2261" i="1"/>
  <c r="Y2261" i="1"/>
  <c r="X2262" i="1"/>
  <c r="Y2262" i="1"/>
  <c r="X2263" i="1"/>
  <c r="Y2263" i="1"/>
  <c r="X2264" i="1"/>
  <c r="Y2264" i="1"/>
  <c r="X2265" i="1"/>
  <c r="Y2265" i="1"/>
  <c r="X2266" i="1"/>
  <c r="Y2266" i="1"/>
  <c r="X2267" i="1"/>
  <c r="Y2267" i="1"/>
  <c r="X2268" i="1"/>
  <c r="Y2268" i="1"/>
  <c r="X2269" i="1"/>
  <c r="Y2269" i="1"/>
  <c r="X2270" i="1"/>
  <c r="Y2270" i="1"/>
  <c r="X2271" i="1"/>
  <c r="Y2271" i="1"/>
  <c r="X2272" i="1"/>
  <c r="Y2272" i="1"/>
  <c r="X2273" i="1"/>
  <c r="Y2273" i="1"/>
  <c r="X2274" i="1"/>
  <c r="Y2274" i="1"/>
  <c r="X2275" i="1"/>
  <c r="Y2275" i="1"/>
  <c r="X2276" i="1"/>
  <c r="Y2276" i="1"/>
  <c r="X2277" i="1"/>
  <c r="Y2277" i="1"/>
  <c r="X2278" i="1"/>
  <c r="Y2278" i="1"/>
  <c r="X2279" i="1"/>
  <c r="Y2279" i="1"/>
  <c r="X2280" i="1"/>
  <c r="Y2280" i="1"/>
  <c r="X2281" i="1"/>
  <c r="Y2281" i="1"/>
  <c r="X2282" i="1"/>
  <c r="Y2282" i="1"/>
  <c r="X2283" i="1"/>
  <c r="Y2283" i="1"/>
  <c r="X2284" i="1"/>
  <c r="Y2284" i="1"/>
  <c r="X2285" i="1"/>
  <c r="Y2285" i="1"/>
  <c r="X2286" i="1"/>
  <c r="Y2286" i="1"/>
  <c r="X2287" i="1"/>
  <c r="Y2287" i="1"/>
  <c r="X2288" i="1"/>
  <c r="Y2288" i="1"/>
  <c r="X2289" i="1"/>
  <c r="Y2289" i="1"/>
  <c r="X2290" i="1"/>
  <c r="Y2290" i="1"/>
  <c r="X2291" i="1"/>
  <c r="Y2291" i="1"/>
  <c r="X2292" i="1"/>
  <c r="Y2292" i="1"/>
  <c r="X2293" i="1"/>
  <c r="Y2293" i="1"/>
  <c r="X2294" i="1"/>
  <c r="Y2294" i="1"/>
  <c r="X2295" i="1"/>
  <c r="Y2295" i="1"/>
  <c r="X2296" i="1"/>
  <c r="Y2296" i="1"/>
  <c r="X2297" i="1"/>
  <c r="Y2297" i="1"/>
  <c r="X2298" i="1"/>
  <c r="Y2298" i="1"/>
  <c r="X2299" i="1"/>
  <c r="Y2299" i="1"/>
  <c r="X2300" i="1"/>
  <c r="Y2300" i="1"/>
  <c r="X2301" i="1"/>
  <c r="Y2301" i="1"/>
  <c r="X2302" i="1"/>
  <c r="Y2302" i="1"/>
  <c r="X2303" i="1"/>
  <c r="Y2303" i="1"/>
  <c r="X2304" i="1"/>
  <c r="Y2304" i="1"/>
  <c r="X2305" i="1"/>
  <c r="Y2305" i="1"/>
  <c r="X2306" i="1"/>
  <c r="Y2306" i="1"/>
  <c r="X2307" i="1"/>
  <c r="Y2307" i="1"/>
  <c r="X2308" i="1"/>
  <c r="Y2308" i="1"/>
  <c r="X2309" i="1"/>
  <c r="Y2309" i="1"/>
  <c r="X2310" i="1"/>
  <c r="Y2310" i="1"/>
  <c r="X2311" i="1"/>
  <c r="Y2311" i="1"/>
  <c r="X2312" i="1"/>
  <c r="Y2312" i="1"/>
  <c r="X2313" i="1"/>
  <c r="Y2313" i="1"/>
  <c r="X2314" i="1"/>
  <c r="Y2314" i="1"/>
  <c r="X2315" i="1"/>
  <c r="Y2315" i="1"/>
  <c r="X2316" i="1"/>
  <c r="Y2316" i="1"/>
  <c r="X2317" i="1"/>
  <c r="Y2317" i="1"/>
  <c r="X2318" i="1"/>
  <c r="Y2318" i="1"/>
  <c r="X2319" i="1"/>
  <c r="Y2319" i="1"/>
  <c r="X2320" i="1"/>
  <c r="Y2320" i="1"/>
  <c r="X2321" i="1"/>
  <c r="Y2321" i="1"/>
  <c r="X2322" i="1"/>
  <c r="Y2322" i="1"/>
  <c r="X2323" i="1"/>
  <c r="Y2323" i="1"/>
  <c r="X2324" i="1"/>
  <c r="Y2324" i="1"/>
  <c r="X2325" i="1"/>
  <c r="Y2325" i="1"/>
  <c r="X2326" i="1"/>
  <c r="Y2326" i="1"/>
  <c r="X2327" i="1"/>
  <c r="Y2327" i="1"/>
  <c r="X2328" i="1"/>
  <c r="Y2328" i="1"/>
  <c r="X2329" i="1"/>
  <c r="Y2329" i="1"/>
  <c r="X2330" i="1"/>
  <c r="Y2330" i="1"/>
  <c r="X2331" i="1"/>
  <c r="Y2331" i="1"/>
  <c r="X2332" i="1"/>
  <c r="Y2332" i="1"/>
  <c r="X2333" i="1"/>
  <c r="Y2333" i="1"/>
  <c r="X2334" i="1"/>
  <c r="Y2334" i="1"/>
  <c r="X2335" i="1"/>
  <c r="Y2335" i="1"/>
  <c r="X2336" i="1"/>
  <c r="Y2336" i="1"/>
  <c r="X2337" i="1"/>
  <c r="Y2337" i="1"/>
  <c r="X2338" i="1"/>
  <c r="Y2338" i="1"/>
  <c r="X2340" i="1"/>
  <c r="Y2340" i="1"/>
  <c r="X2341" i="1"/>
  <c r="Y2341" i="1"/>
  <c r="X2342" i="1"/>
  <c r="Y2342" i="1"/>
  <c r="X2343" i="1"/>
  <c r="Y2343" i="1"/>
  <c r="X2344" i="1"/>
  <c r="Y2344" i="1"/>
  <c r="X2345" i="1"/>
  <c r="Y2345" i="1"/>
  <c r="X2346" i="1"/>
  <c r="Y2346" i="1"/>
  <c r="X2347" i="1"/>
  <c r="Y2347" i="1"/>
  <c r="X2348" i="1"/>
  <c r="Y2348" i="1"/>
  <c r="X2349" i="1"/>
  <c r="Y2349" i="1"/>
  <c r="X2350" i="1"/>
  <c r="Y2350" i="1"/>
  <c r="X2351" i="1"/>
  <c r="Y2351" i="1"/>
  <c r="X2352" i="1"/>
  <c r="Y2352" i="1"/>
  <c r="X2353" i="1"/>
  <c r="Y2353" i="1"/>
  <c r="X2354" i="1"/>
  <c r="Y2354" i="1"/>
  <c r="X2355" i="1"/>
  <c r="Y2355" i="1"/>
  <c r="X2356" i="1"/>
  <c r="Y2356" i="1"/>
  <c r="X2357" i="1"/>
  <c r="Y2357" i="1"/>
  <c r="X2358" i="1"/>
  <c r="Y2358" i="1"/>
  <c r="X2359" i="1"/>
  <c r="Y2359" i="1"/>
  <c r="X2360" i="1"/>
  <c r="Y2360" i="1"/>
  <c r="X2361" i="1"/>
  <c r="Y2361" i="1"/>
  <c r="X2362" i="1"/>
  <c r="Y2362" i="1"/>
  <c r="X2363" i="1"/>
  <c r="Y2363" i="1"/>
  <c r="X2364" i="1"/>
  <c r="Y2364" i="1"/>
  <c r="X2365" i="1"/>
  <c r="Y2365" i="1"/>
  <c r="X2366" i="1"/>
  <c r="Y2366" i="1"/>
  <c r="X2367" i="1"/>
  <c r="Y2367" i="1"/>
  <c r="X2368" i="1"/>
  <c r="Y2368" i="1"/>
  <c r="X2369" i="1"/>
  <c r="Y2369" i="1"/>
  <c r="X2370" i="1"/>
  <c r="Y2370" i="1"/>
  <c r="X2371" i="1"/>
  <c r="Y2371" i="1"/>
  <c r="X2372" i="1"/>
  <c r="Y2372" i="1"/>
  <c r="X2373" i="1"/>
  <c r="Y2373" i="1"/>
  <c r="X2374" i="1"/>
  <c r="Y2374" i="1"/>
  <c r="X2375" i="1"/>
  <c r="Y2375" i="1"/>
  <c r="X2376" i="1"/>
  <c r="Y2376" i="1"/>
  <c r="X2378" i="1"/>
  <c r="Y2378" i="1"/>
  <c r="X2379" i="1"/>
  <c r="Y2379" i="1"/>
  <c r="X2380" i="1"/>
  <c r="Y2380" i="1"/>
  <c r="X2381" i="1"/>
  <c r="Y2381" i="1"/>
  <c r="X2382" i="1"/>
  <c r="Y2382" i="1"/>
  <c r="X2383" i="1"/>
  <c r="Y2383" i="1"/>
  <c r="X2384" i="1"/>
  <c r="Y2384" i="1"/>
  <c r="X2385" i="1"/>
  <c r="Y2385" i="1"/>
  <c r="X2386" i="1"/>
  <c r="Y2386" i="1"/>
  <c r="X2387" i="1"/>
  <c r="Y2387" i="1"/>
  <c r="X2388" i="1"/>
  <c r="Y2388" i="1"/>
  <c r="X2389" i="1"/>
  <c r="Y2389" i="1"/>
  <c r="X2390" i="1"/>
  <c r="Y2390" i="1"/>
  <c r="X2391" i="1"/>
  <c r="Y2391" i="1"/>
  <c r="X2392" i="1"/>
  <c r="Y2392" i="1"/>
  <c r="X2393" i="1"/>
  <c r="Y2393" i="1"/>
  <c r="X2394" i="1"/>
  <c r="Y2394" i="1"/>
  <c r="X2395" i="1"/>
  <c r="Y2395" i="1"/>
  <c r="X2396" i="1"/>
  <c r="Y2396" i="1"/>
  <c r="X2397" i="1"/>
  <c r="Y2397" i="1"/>
  <c r="X2398" i="1"/>
  <c r="Y2398" i="1"/>
  <c r="X2399" i="1"/>
  <c r="Y2399" i="1"/>
  <c r="X2400" i="1"/>
  <c r="Y2400" i="1"/>
  <c r="X2401" i="1"/>
  <c r="Y2401" i="1"/>
  <c r="X2402" i="1"/>
  <c r="Y2402" i="1"/>
  <c r="X2403" i="1"/>
  <c r="Y2403" i="1"/>
  <c r="X2404" i="1"/>
  <c r="Y2404" i="1"/>
  <c r="X2405" i="1"/>
  <c r="Y2405" i="1"/>
  <c r="X2406" i="1"/>
  <c r="Y2406" i="1"/>
  <c r="X2407" i="1"/>
  <c r="Y2407" i="1"/>
  <c r="X2408" i="1"/>
  <c r="Y2408" i="1"/>
  <c r="X2409" i="1"/>
  <c r="Y2409" i="1"/>
  <c r="X2410" i="1"/>
  <c r="Y2410" i="1"/>
  <c r="X2411" i="1"/>
  <c r="Y2411" i="1"/>
  <c r="X2412" i="1"/>
  <c r="Y2412" i="1"/>
  <c r="X2413" i="1"/>
  <c r="Y2413" i="1"/>
  <c r="X2414" i="1"/>
  <c r="Y2414" i="1"/>
  <c r="X2415" i="1"/>
  <c r="Y2415" i="1"/>
  <c r="X2416" i="1"/>
  <c r="Y2416" i="1"/>
  <c r="X2417" i="1"/>
  <c r="Y2417" i="1"/>
  <c r="X2418" i="1"/>
  <c r="Y2418" i="1"/>
  <c r="X2419" i="1"/>
  <c r="Y2419" i="1"/>
  <c r="X2420" i="1"/>
  <c r="Y2420" i="1"/>
  <c r="X2421" i="1"/>
  <c r="Y2421" i="1"/>
  <c r="X2422" i="1"/>
  <c r="Y2422" i="1"/>
  <c r="X2423" i="1"/>
  <c r="Y2423" i="1"/>
  <c r="X2424" i="1"/>
  <c r="Y2424" i="1"/>
  <c r="X2425" i="1"/>
  <c r="Y2425" i="1"/>
  <c r="X2426" i="1"/>
  <c r="Y2426" i="1"/>
  <c r="X2427" i="1"/>
  <c r="Y2427" i="1"/>
  <c r="X2428" i="1"/>
  <c r="Y2428" i="1"/>
  <c r="X2429" i="1"/>
  <c r="Y2429" i="1"/>
  <c r="X2430" i="1"/>
  <c r="Y2430" i="1"/>
  <c r="X2431" i="1"/>
  <c r="Y2431" i="1"/>
  <c r="X2432" i="1"/>
  <c r="Y2432" i="1"/>
  <c r="X2433" i="1"/>
  <c r="Y2433" i="1"/>
  <c r="X2434" i="1"/>
  <c r="Y2434" i="1"/>
  <c r="X2435" i="1"/>
  <c r="Y2435" i="1"/>
  <c r="X2436" i="1"/>
  <c r="Y2436" i="1"/>
  <c r="X2437" i="1"/>
  <c r="Y2437" i="1"/>
  <c r="X2438" i="1"/>
  <c r="Y2438" i="1"/>
  <c r="X2439" i="1"/>
  <c r="Y2439" i="1"/>
  <c r="X2440" i="1"/>
  <c r="Y2440" i="1"/>
  <c r="X2441" i="1"/>
  <c r="Y2441" i="1"/>
  <c r="X2442" i="1"/>
  <c r="Y2442" i="1"/>
  <c r="X2443" i="1"/>
  <c r="Y2443" i="1"/>
  <c r="X2444" i="1"/>
  <c r="Y2444" i="1"/>
  <c r="X2445" i="1"/>
  <c r="Y2445" i="1"/>
  <c r="X2446" i="1"/>
  <c r="Y2446" i="1"/>
  <c r="X2447" i="1"/>
  <c r="Y2447" i="1"/>
  <c r="X2448" i="1"/>
  <c r="Y2448" i="1"/>
  <c r="X2449" i="1"/>
  <c r="Y2449" i="1"/>
  <c r="X2450" i="1"/>
  <c r="Y2450" i="1"/>
  <c r="X2451" i="1"/>
  <c r="Y2451" i="1"/>
  <c r="X2452" i="1"/>
  <c r="Y2452" i="1"/>
  <c r="X2453" i="1"/>
  <c r="Y2453" i="1"/>
  <c r="X2454" i="1"/>
  <c r="Y2454" i="1"/>
  <c r="X2455" i="1"/>
  <c r="Y2455" i="1"/>
  <c r="X2456" i="1"/>
  <c r="Y2456" i="1"/>
  <c r="X2457" i="1"/>
  <c r="Y2457" i="1"/>
  <c r="X2458" i="1"/>
  <c r="Y2458" i="1"/>
  <c r="X2459" i="1"/>
  <c r="Y2459" i="1"/>
  <c r="X2461" i="1"/>
  <c r="Y2461" i="1"/>
  <c r="X2462" i="1"/>
  <c r="Y2462" i="1"/>
  <c r="X2463" i="1"/>
  <c r="Y2463" i="1"/>
  <c r="X2464" i="1"/>
  <c r="Y2464" i="1"/>
  <c r="X2465" i="1"/>
  <c r="Y2465" i="1"/>
  <c r="X2466" i="1"/>
  <c r="Y2466" i="1"/>
  <c r="X2467" i="1"/>
  <c r="Y2467" i="1"/>
  <c r="X2468" i="1"/>
  <c r="Y2468" i="1"/>
  <c r="X2469" i="1"/>
  <c r="Y2469" i="1"/>
  <c r="X2470" i="1"/>
  <c r="Y2470" i="1"/>
  <c r="X2472" i="1"/>
  <c r="Y2472" i="1"/>
  <c r="X2473" i="1"/>
  <c r="Y2473" i="1"/>
  <c r="X2474" i="1"/>
  <c r="Y2474" i="1"/>
  <c r="X2475" i="1"/>
  <c r="Y2475" i="1"/>
  <c r="X2476" i="1"/>
  <c r="Y2476" i="1"/>
  <c r="X2477" i="1"/>
  <c r="Y2477" i="1"/>
  <c r="X2478" i="1"/>
  <c r="Y2478" i="1"/>
  <c r="X2479" i="1"/>
  <c r="Y2479" i="1"/>
  <c r="X2480" i="1"/>
  <c r="Y2480" i="1"/>
  <c r="X2481" i="1"/>
  <c r="Y2481" i="1"/>
  <c r="X2482" i="1"/>
  <c r="Y2482" i="1"/>
  <c r="X2483" i="1"/>
  <c r="Y2483" i="1"/>
  <c r="X2484" i="1"/>
  <c r="Y2484" i="1"/>
  <c r="X2485" i="1"/>
  <c r="Y2485" i="1"/>
  <c r="X2486" i="1"/>
  <c r="Y2486" i="1"/>
  <c r="X2487" i="1"/>
  <c r="Y2487" i="1"/>
  <c r="X2488" i="1"/>
  <c r="Y2488" i="1"/>
  <c r="X2489" i="1"/>
  <c r="Y2489" i="1"/>
  <c r="X2490" i="1"/>
  <c r="Y2490" i="1"/>
  <c r="X2491" i="1"/>
  <c r="Y2491" i="1"/>
  <c r="X2492" i="1"/>
  <c r="Y2492" i="1"/>
  <c r="X2493" i="1"/>
  <c r="Y2493" i="1"/>
  <c r="X2494" i="1"/>
  <c r="Y2494" i="1"/>
  <c r="X2495" i="1"/>
  <c r="Y2495" i="1"/>
  <c r="X2496" i="1"/>
  <c r="Y2496" i="1"/>
  <c r="X2497" i="1"/>
  <c r="Y2497" i="1"/>
  <c r="X2498" i="1"/>
  <c r="Y2498" i="1"/>
  <c r="X2499" i="1"/>
  <c r="Y2499" i="1"/>
  <c r="X2500" i="1"/>
  <c r="Y2500" i="1"/>
  <c r="X2501" i="1"/>
  <c r="Y2501" i="1"/>
  <c r="X2502" i="1"/>
  <c r="Y2502" i="1"/>
  <c r="X2503" i="1"/>
  <c r="Y2503" i="1"/>
  <c r="X2504" i="1"/>
  <c r="Y2504" i="1"/>
  <c r="X2505" i="1"/>
  <c r="Y2505" i="1"/>
  <c r="X2506" i="1"/>
  <c r="Y2506" i="1"/>
  <c r="X2507" i="1"/>
  <c r="Y2507" i="1"/>
  <c r="X2508" i="1"/>
  <c r="Y2508" i="1"/>
  <c r="X2509" i="1"/>
  <c r="Y2509" i="1"/>
  <c r="X2510" i="1"/>
  <c r="Y2510" i="1"/>
  <c r="X2511" i="1"/>
  <c r="Y2511" i="1"/>
  <c r="X2512" i="1"/>
  <c r="Y2512" i="1"/>
  <c r="X2513" i="1"/>
  <c r="Y2513" i="1"/>
  <c r="X2514" i="1"/>
  <c r="Y2514" i="1"/>
  <c r="X2515" i="1"/>
  <c r="Y2515" i="1"/>
  <c r="X2516" i="1"/>
  <c r="Y2516" i="1"/>
  <c r="X2517" i="1"/>
  <c r="Y2517" i="1"/>
  <c r="X2518" i="1"/>
  <c r="Y2518" i="1"/>
  <c r="X2519" i="1"/>
  <c r="Y2519" i="1"/>
  <c r="X2520" i="1"/>
  <c r="Y2520" i="1"/>
  <c r="X2521" i="1"/>
  <c r="Y2521" i="1"/>
  <c r="X2522" i="1"/>
  <c r="Y2522" i="1"/>
  <c r="X2523" i="1"/>
  <c r="Y2523" i="1"/>
  <c r="X2524" i="1"/>
  <c r="Y2524" i="1"/>
  <c r="X2525" i="1"/>
  <c r="Y2525" i="1"/>
  <c r="X2526" i="1"/>
  <c r="Y2526" i="1"/>
  <c r="X2527" i="1"/>
  <c r="Y2527" i="1"/>
  <c r="X2528" i="1"/>
  <c r="Y2528" i="1"/>
  <c r="X2529" i="1"/>
  <c r="Y2529" i="1"/>
  <c r="X2530" i="1"/>
  <c r="Y2530" i="1"/>
  <c r="X2531" i="1"/>
  <c r="Y2531" i="1"/>
  <c r="X2532" i="1"/>
  <c r="Y2532" i="1"/>
  <c r="X2533" i="1"/>
  <c r="Y2533" i="1"/>
  <c r="X2534" i="1"/>
  <c r="Y2534" i="1"/>
  <c r="X2535" i="1"/>
  <c r="Y2535" i="1"/>
  <c r="X2536" i="1"/>
  <c r="Y2536" i="1"/>
  <c r="X2537" i="1"/>
  <c r="Y2537" i="1"/>
  <c r="X2538" i="1"/>
  <c r="Y2538" i="1"/>
  <c r="X2539" i="1"/>
  <c r="Y2539" i="1"/>
  <c r="X2540" i="1"/>
  <c r="Y2540" i="1"/>
  <c r="X2541" i="1"/>
  <c r="Y2541" i="1"/>
  <c r="X2542" i="1"/>
  <c r="Y2542" i="1"/>
  <c r="X2543" i="1"/>
  <c r="Y2543" i="1"/>
  <c r="X2544" i="1"/>
  <c r="Y2544" i="1"/>
  <c r="X2545" i="1"/>
  <c r="Y2545" i="1"/>
  <c r="X2546" i="1"/>
  <c r="Y2546" i="1"/>
  <c r="X2547" i="1"/>
  <c r="Y2547" i="1"/>
  <c r="X2548" i="1"/>
  <c r="Y2548" i="1"/>
  <c r="X2549" i="1"/>
  <c r="Y2549" i="1"/>
  <c r="X2550" i="1"/>
  <c r="Y2550" i="1"/>
  <c r="X2551" i="1"/>
  <c r="Y2551" i="1"/>
  <c r="X2552" i="1"/>
  <c r="Y2552" i="1"/>
  <c r="X2553" i="1"/>
  <c r="Y2553" i="1"/>
  <c r="X2554" i="1"/>
  <c r="Y2554" i="1"/>
  <c r="X2555" i="1"/>
  <c r="Y2555" i="1"/>
  <c r="X2556" i="1"/>
  <c r="Y2556" i="1"/>
  <c r="X2557" i="1"/>
  <c r="Y2557" i="1"/>
  <c r="X2558" i="1"/>
  <c r="Y2558" i="1"/>
  <c r="X2559" i="1"/>
  <c r="Y2559" i="1"/>
  <c r="X2560" i="1"/>
  <c r="Y2560" i="1"/>
  <c r="X2561" i="1"/>
  <c r="Y2561" i="1"/>
  <c r="X2562" i="1"/>
  <c r="Y2562" i="1"/>
  <c r="X2563" i="1"/>
  <c r="Y2563" i="1"/>
  <c r="X2564" i="1"/>
  <c r="Y2564" i="1"/>
  <c r="X2565" i="1"/>
  <c r="Y2565" i="1"/>
  <c r="X2566" i="1"/>
  <c r="Y2566" i="1"/>
  <c r="X2567" i="1"/>
  <c r="Y2567" i="1"/>
  <c r="X2568" i="1"/>
  <c r="Y2568" i="1"/>
  <c r="X2569" i="1"/>
  <c r="Y2569" i="1"/>
  <c r="X2570" i="1"/>
  <c r="Y2570" i="1"/>
  <c r="X2571" i="1"/>
  <c r="Y2571" i="1"/>
  <c r="X2572" i="1"/>
  <c r="Y2572" i="1"/>
  <c r="X2573" i="1"/>
  <c r="Y2573" i="1"/>
  <c r="X2574" i="1"/>
  <c r="Y2574" i="1"/>
  <c r="X2575" i="1"/>
  <c r="Y2575" i="1"/>
  <c r="X2576" i="1"/>
  <c r="Y2576" i="1"/>
  <c r="X2577" i="1"/>
  <c r="Y2577" i="1"/>
  <c r="X2578" i="1"/>
  <c r="Y2578" i="1"/>
  <c r="X2579" i="1"/>
  <c r="Y2579" i="1"/>
  <c r="X2580" i="1"/>
  <c r="Y2580" i="1"/>
  <c r="X2581" i="1"/>
  <c r="Y2581" i="1"/>
  <c r="X2582" i="1"/>
  <c r="Y2582" i="1"/>
  <c r="X2583" i="1"/>
  <c r="Y2583" i="1"/>
  <c r="X2584" i="1"/>
  <c r="Y2584" i="1"/>
  <c r="X2585" i="1"/>
  <c r="Y2585" i="1"/>
  <c r="X2586" i="1"/>
  <c r="Y2586" i="1"/>
  <c r="X2587" i="1"/>
  <c r="Y2587" i="1"/>
  <c r="X2588" i="1"/>
  <c r="Y2588" i="1"/>
  <c r="X2589" i="1"/>
  <c r="Y2589" i="1"/>
  <c r="X2590" i="1"/>
  <c r="Y2590" i="1"/>
  <c r="X2591" i="1"/>
  <c r="Y2591" i="1"/>
  <c r="X2592" i="1"/>
  <c r="Y2592" i="1"/>
  <c r="X2593" i="1"/>
  <c r="Y2593" i="1"/>
  <c r="X2594" i="1"/>
  <c r="Y2594" i="1"/>
  <c r="X2595" i="1"/>
  <c r="Y2595" i="1"/>
  <c r="X2596" i="1"/>
  <c r="Y2596" i="1"/>
  <c r="X2597" i="1"/>
  <c r="Y2597" i="1"/>
  <c r="X2598" i="1"/>
  <c r="Y2598" i="1"/>
  <c r="X2599" i="1"/>
  <c r="Y2599" i="1"/>
  <c r="X2600" i="1"/>
  <c r="Y2600" i="1"/>
  <c r="X2601" i="1"/>
  <c r="Y2601" i="1"/>
  <c r="X2602" i="1"/>
  <c r="Y2602" i="1"/>
  <c r="X2603" i="1"/>
  <c r="Y2603" i="1"/>
  <c r="X2604" i="1"/>
  <c r="Y2604" i="1"/>
  <c r="X2605" i="1"/>
  <c r="Y2605" i="1"/>
  <c r="X2606" i="1"/>
  <c r="Y2606" i="1"/>
  <c r="X2607" i="1"/>
  <c r="Y2607" i="1"/>
  <c r="X2608" i="1"/>
  <c r="Y2608" i="1"/>
  <c r="X2609" i="1"/>
  <c r="Y2609" i="1"/>
  <c r="X2611" i="1"/>
  <c r="Y2611" i="1"/>
  <c r="X2612" i="1"/>
  <c r="Y2612" i="1"/>
  <c r="X2613" i="1"/>
  <c r="Y2613" i="1"/>
  <c r="X2614" i="1"/>
  <c r="Y2614" i="1"/>
  <c r="X2615" i="1"/>
  <c r="Y2615" i="1"/>
  <c r="X2616" i="1"/>
  <c r="Y2616" i="1"/>
  <c r="X2617" i="1"/>
  <c r="Y2617" i="1"/>
  <c r="X2618" i="1"/>
  <c r="Y2618" i="1"/>
  <c r="X2619" i="1"/>
  <c r="Y2619" i="1"/>
  <c r="X2620" i="1"/>
  <c r="Y2620" i="1"/>
  <c r="X2621" i="1"/>
  <c r="Y2621" i="1"/>
  <c r="X2622" i="1"/>
  <c r="Y2622" i="1"/>
  <c r="X2623" i="1"/>
  <c r="Y2623" i="1"/>
  <c r="X2624" i="1"/>
  <c r="Y2624" i="1"/>
  <c r="X2625" i="1"/>
  <c r="Y2625" i="1"/>
  <c r="X2626" i="1"/>
  <c r="Y2626" i="1"/>
  <c r="X2627" i="1"/>
  <c r="Y2627" i="1"/>
  <c r="X2628" i="1"/>
  <c r="Y2628" i="1"/>
  <c r="X2629" i="1"/>
  <c r="Y2629" i="1"/>
  <c r="X2630" i="1"/>
  <c r="Y2630" i="1"/>
  <c r="X2631" i="1"/>
  <c r="Y2631" i="1"/>
  <c r="X2632" i="1"/>
  <c r="Y2632" i="1"/>
  <c r="X2633" i="1"/>
  <c r="Y2633" i="1"/>
  <c r="X2634" i="1"/>
  <c r="Y2634" i="1"/>
  <c r="X2635" i="1"/>
  <c r="Y2635" i="1"/>
  <c r="X2636" i="1"/>
  <c r="Y2636" i="1"/>
  <c r="X2637" i="1"/>
  <c r="Y2637" i="1"/>
  <c r="X2638" i="1"/>
  <c r="Y2638" i="1"/>
  <c r="X2639" i="1"/>
  <c r="Y2639" i="1"/>
  <c r="X2640" i="1"/>
  <c r="Y2640" i="1"/>
  <c r="X2641" i="1"/>
  <c r="Y2641" i="1"/>
  <c r="X2642" i="1"/>
  <c r="Y2642" i="1"/>
  <c r="X2643" i="1"/>
  <c r="Y2643" i="1"/>
  <c r="X2644" i="1"/>
  <c r="Y2644" i="1"/>
  <c r="X2645" i="1"/>
  <c r="Y2645" i="1"/>
  <c r="X2646" i="1"/>
  <c r="Y2646" i="1"/>
  <c r="X2647" i="1"/>
  <c r="Y2647" i="1"/>
  <c r="X2648" i="1"/>
  <c r="Y2648" i="1"/>
  <c r="X2649" i="1"/>
  <c r="Y2649" i="1"/>
  <c r="X2650" i="1"/>
  <c r="Y2650" i="1"/>
  <c r="X2651" i="1"/>
  <c r="Y2651" i="1"/>
  <c r="X2652" i="1"/>
  <c r="Y2652" i="1"/>
  <c r="X2653" i="1"/>
  <c r="Y2653" i="1"/>
  <c r="X2654" i="1"/>
  <c r="Y2654" i="1"/>
  <c r="X2655" i="1"/>
  <c r="Y2655" i="1"/>
  <c r="X2656" i="1"/>
  <c r="Y2656" i="1"/>
  <c r="X2657" i="1"/>
  <c r="Y2657" i="1"/>
  <c r="X2658" i="1"/>
  <c r="Y2658" i="1"/>
  <c r="X2659" i="1"/>
  <c r="Y2659" i="1"/>
  <c r="X2660" i="1"/>
  <c r="Y2660" i="1"/>
  <c r="X2661" i="1"/>
  <c r="Y2661" i="1"/>
  <c r="X2662" i="1"/>
  <c r="Y2662" i="1"/>
  <c r="X2663" i="1"/>
  <c r="Y2663" i="1"/>
  <c r="X2664" i="1"/>
  <c r="Y2664" i="1"/>
  <c r="X2665" i="1"/>
  <c r="Y2665" i="1"/>
  <c r="X2666" i="1"/>
  <c r="Y2666" i="1"/>
  <c r="X2667" i="1"/>
  <c r="Y2667" i="1"/>
  <c r="X2668" i="1"/>
  <c r="Y2668" i="1"/>
  <c r="X2669" i="1"/>
  <c r="Y2669" i="1"/>
  <c r="X2670" i="1"/>
  <c r="Y2670" i="1"/>
  <c r="X2671" i="1"/>
  <c r="Y2671" i="1"/>
  <c r="X2672" i="1"/>
  <c r="Y2672" i="1"/>
  <c r="X2673" i="1"/>
  <c r="Y2673" i="1"/>
  <c r="X2674" i="1"/>
  <c r="Y2674" i="1"/>
  <c r="X2675" i="1"/>
  <c r="Y2675" i="1"/>
  <c r="X2676" i="1"/>
  <c r="Y2676" i="1"/>
  <c r="X2677" i="1"/>
  <c r="Y2677" i="1"/>
  <c r="X2678" i="1"/>
  <c r="Y2678" i="1"/>
  <c r="X2679" i="1"/>
  <c r="Y2679" i="1"/>
  <c r="X2680" i="1"/>
  <c r="Y2680" i="1"/>
  <c r="X2681" i="1"/>
  <c r="Y2681" i="1"/>
  <c r="X2682" i="1"/>
  <c r="Y2682" i="1"/>
  <c r="X2683" i="1"/>
  <c r="Y2683" i="1"/>
  <c r="X2684" i="1"/>
  <c r="Y2684" i="1"/>
  <c r="X2685" i="1"/>
  <c r="Y2685" i="1"/>
  <c r="X2686" i="1"/>
  <c r="Y2686" i="1"/>
  <c r="X2687" i="1"/>
  <c r="Y2687" i="1"/>
  <c r="X2688" i="1"/>
  <c r="Y2688" i="1"/>
  <c r="X2690" i="1"/>
  <c r="Y2690" i="1"/>
  <c r="X2691" i="1"/>
  <c r="Y2691" i="1"/>
  <c r="X2692" i="1"/>
  <c r="Y2692" i="1"/>
  <c r="X2693" i="1"/>
  <c r="Y2693" i="1"/>
  <c r="X2694" i="1"/>
  <c r="Y2694" i="1"/>
  <c r="X2695" i="1"/>
  <c r="Y2695" i="1"/>
  <c r="X2696" i="1"/>
  <c r="Y2696" i="1"/>
  <c r="X2697" i="1"/>
  <c r="Y2697" i="1"/>
  <c r="X2698" i="1"/>
  <c r="Y2698" i="1"/>
  <c r="X2699" i="1"/>
  <c r="Y2699" i="1"/>
  <c r="X2700" i="1"/>
  <c r="Y2700" i="1"/>
  <c r="X2701" i="1"/>
  <c r="Y2701" i="1"/>
  <c r="X2702" i="1"/>
  <c r="Y2702" i="1"/>
  <c r="X2703" i="1"/>
  <c r="Y2703" i="1"/>
  <c r="X2704" i="1"/>
  <c r="Y2704" i="1"/>
  <c r="X2705" i="1"/>
  <c r="Y2705" i="1"/>
  <c r="X2706" i="1"/>
  <c r="Y2706" i="1"/>
  <c r="X2707" i="1"/>
  <c r="Y2707" i="1"/>
  <c r="X2708" i="1"/>
  <c r="Y2708" i="1"/>
  <c r="X2709" i="1"/>
  <c r="Y2709" i="1"/>
  <c r="X2710" i="1"/>
  <c r="Y2710" i="1"/>
  <c r="X2711" i="1"/>
  <c r="Y2711" i="1"/>
  <c r="X2712" i="1"/>
  <c r="Y2712" i="1"/>
  <c r="X2713" i="1"/>
  <c r="Y2713" i="1"/>
  <c r="X2714" i="1"/>
  <c r="Y2714" i="1"/>
  <c r="X2715" i="1"/>
  <c r="Y2715" i="1"/>
  <c r="X2716" i="1"/>
  <c r="Y2716" i="1"/>
  <c r="X2717" i="1"/>
  <c r="Y2717" i="1"/>
  <c r="X2718" i="1"/>
  <c r="Y2718" i="1"/>
  <c r="X2719" i="1"/>
  <c r="Y2719" i="1"/>
  <c r="X2720" i="1"/>
  <c r="Y2720" i="1"/>
  <c r="X2721" i="1"/>
  <c r="Y2721" i="1"/>
  <c r="X2722" i="1"/>
  <c r="Y2722" i="1"/>
  <c r="X2723" i="1"/>
  <c r="Y2723" i="1"/>
  <c r="X2724" i="1"/>
  <c r="Y2724" i="1"/>
  <c r="X2725" i="1"/>
  <c r="Y2725" i="1"/>
  <c r="X2726" i="1"/>
  <c r="Y2726" i="1"/>
  <c r="X2727" i="1"/>
  <c r="Y2727" i="1"/>
  <c r="X2728" i="1"/>
  <c r="Y2728" i="1"/>
  <c r="X2729" i="1"/>
  <c r="Y2729" i="1"/>
  <c r="X2730" i="1"/>
  <c r="Y2730" i="1"/>
  <c r="X2731" i="1"/>
  <c r="Y2731" i="1"/>
  <c r="X2732" i="1"/>
  <c r="Y2732" i="1"/>
  <c r="X2733" i="1"/>
  <c r="Y2733" i="1"/>
  <c r="X2734" i="1"/>
  <c r="Y2734" i="1"/>
  <c r="X2735" i="1"/>
  <c r="Y2735" i="1"/>
  <c r="X2736" i="1"/>
  <c r="Y2736" i="1"/>
  <c r="X2737" i="1"/>
  <c r="Y2737" i="1"/>
  <c r="X2738" i="1"/>
  <c r="Y2738" i="1"/>
  <c r="X2739" i="1"/>
  <c r="Y2739" i="1"/>
  <c r="X2740" i="1"/>
  <c r="Y2740" i="1"/>
  <c r="X2741" i="1"/>
  <c r="Y2741" i="1"/>
  <c r="X2742" i="1"/>
  <c r="Y2742" i="1"/>
  <c r="X2743" i="1"/>
  <c r="Y2743" i="1"/>
  <c r="X2744" i="1"/>
  <c r="Y2744" i="1"/>
  <c r="X2745" i="1"/>
  <c r="Y2745" i="1"/>
  <c r="X2747" i="1"/>
  <c r="Y2747" i="1"/>
  <c r="X2748" i="1"/>
  <c r="Y2748" i="1"/>
  <c r="X2749" i="1"/>
  <c r="Y2749" i="1"/>
  <c r="X2750" i="1"/>
  <c r="Y2750" i="1"/>
  <c r="X2751" i="1"/>
  <c r="Y2751" i="1"/>
  <c r="X2752" i="1"/>
  <c r="Y2752" i="1"/>
  <c r="X2753" i="1"/>
  <c r="Y2753" i="1"/>
  <c r="X2754" i="1"/>
  <c r="Y2754" i="1"/>
  <c r="X2755" i="1"/>
  <c r="Y2755" i="1"/>
  <c r="X2756" i="1"/>
  <c r="Y2756" i="1"/>
  <c r="X2757" i="1"/>
  <c r="Y2757" i="1"/>
  <c r="X2758" i="1"/>
  <c r="Y2758" i="1"/>
  <c r="X2759" i="1"/>
  <c r="Y2759" i="1"/>
  <c r="X2760" i="1"/>
  <c r="Y2760" i="1"/>
  <c r="X2761" i="1"/>
  <c r="Y2761" i="1"/>
  <c r="X2762" i="1"/>
  <c r="Y2762" i="1"/>
  <c r="X2763" i="1"/>
  <c r="Y2763" i="1"/>
  <c r="X2764" i="1"/>
  <c r="Y2764" i="1"/>
  <c r="X2765" i="1"/>
  <c r="Y2765" i="1"/>
  <c r="X2766" i="1"/>
  <c r="Y2766" i="1"/>
  <c r="X2767" i="1"/>
  <c r="Y2767" i="1"/>
  <c r="X2768" i="1"/>
  <c r="Y2768" i="1"/>
  <c r="X2769" i="1"/>
  <c r="Y2769" i="1"/>
  <c r="X2770" i="1"/>
  <c r="Y2770" i="1"/>
  <c r="X2771" i="1"/>
  <c r="Y2771" i="1"/>
  <c r="X2772" i="1"/>
  <c r="Y2772" i="1"/>
  <c r="X2774" i="1"/>
  <c r="Y2774" i="1"/>
  <c r="X2775" i="1"/>
  <c r="Y2775" i="1"/>
  <c r="X2776" i="1"/>
  <c r="Y2776" i="1"/>
  <c r="X2777" i="1"/>
  <c r="Y2777" i="1"/>
  <c r="X2778" i="1"/>
  <c r="Y2778" i="1"/>
  <c r="X2779" i="1"/>
  <c r="Y2779" i="1"/>
  <c r="X2780" i="1"/>
  <c r="Y2780" i="1"/>
  <c r="X2781" i="1"/>
  <c r="Y2781" i="1"/>
  <c r="X2782" i="1"/>
  <c r="Y2782" i="1"/>
  <c r="X2783" i="1"/>
  <c r="Y2783" i="1"/>
  <c r="X2784" i="1"/>
  <c r="Y2784" i="1"/>
  <c r="X2785" i="1"/>
  <c r="Y2785" i="1"/>
  <c r="X2786" i="1"/>
  <c r="Y2786" i="1"/>
  <c r="X2787" i="1"/>
  <c r="Y2787" i="1"/>
  <c r="X2788" i="1"/>
  <c r="Y2788" i="1"/>
  <c r="X2789" i="1"/>
  <c r="Y2789" i="1"/>
  <c r="X2790" i="1"/>
  <c r="Y2790" i="1"/>
  <c r="X2791" i="1"/>
  <c r="Y2791" i="1"/>
  <c r="X2792" i="1"/>
  <c r="Y2792" i="1"/>
  <c r="X2793" i="1"/>
  <c r="Y2793" i="1"/>
  <c r="X2794" i="1"/>
  <c r="Y2794" i="1"/>
  <c r="X2795" i="1"/>
  <c r="Y2795" i="1"/>
  <c r="X2796" i="1"/>
  <c r="Y2796" i="1"/>
  <c r="X2797" i="1"/>
  <c r="Y2797" i="1"/>
  <c r="X2798" i="1"/>
  <c r="Y2798" i="1"/>
  <c r="X2799" i="1"/>
  <c r="Y2799" i="1"/>
  <c r="X2800" i="1"/>
  <c r="Y2800" i="1"/>
  <c r="X2801" i="1"/>
  <c r="Y2801" i="1"/>
  <c r="X2802" i="1"/>
  <c r="Y2802" i="1"/>
  <c r="X2803" i="1"/>
  <c r="Y2803" i="1"/>
  <c r="X2804" i="1"/>
  <c r="Y2804" i="1"/>
  <c r="X2805" i="1"/>
  <c r="Y2805" i="1"/>
  <c r="X2806" i="1"/>
  <c r="Y2806" i="1"/>
  <c r="X2807" i="1"/>
  <c r="Y2807" i="1"/>
  <c r="X2808" i="1"/>
  <c r="Y2808" i="1"/>
  <c r="X2809" i="1"/>
  <c r="Y2809" i="1"/>
  <c r="X2810" i="1"/>
  <c r="Y2810" i="1"/>
  <c r="X2811" i="1"/>
  <c r="Y2811" i="1"/>
  <c r="X2812" i="1"/>
  <c r="Y2812" i="1"/>
  <c r="X2813" i="1"/>
  <c r="Y2813" i="1"/>
  <c r="X2814" i="1"/>
  <c r="Y2814" i="1"/>
  <c r="X2815" i="1"/>
  <c r="Y2815" i="1"/>
  <c r="X2816" i="1"/>
  <c r="Y2816" i="1"/>
  <c r="X2817" i="1"/>
  <c r="Y2817" i="1"/>
  <c r="X2818" i="1"/>
  <c r="Y2818" i="1"/>
  <c r="X2819" i="1"/>
  <c r="Y2819" i="1"/>
  <c r="X2820" i="1"/>
  <c r="Y2820" i="1"/>
  <c r="X2821" i="1"/>
  <c r="Y2821" i="1"/>
  <c r="X2822" i="1"/>
  <c r="Y2822" i="1"/>
  <c r="X2823" i="1"/>
  <c r="Y2823" i="1"/>
  <c r="X2824" i="1"/>
  <c r="Y2824" i="1"/>
  <c r="X2825" i="1"/>
  <c r="Y2825" i="1"/>
  <c r="X2826" i="1"/>
  <c r="Y2826" i="1"/>
  <c r="X2827" i="1"/>
  <c r="Y2827" i="1"/>
  <c r="X2828" i="1"/>
  <c r="Y2828" i="1"/>
  <c r="X2829" i="1"/>
  <c r="Y2829" i="1"/>
  <c r="X2830" i="1"/>
  <c r="Y2830" i="1"/>
  <c r="X2831" i="1"/>
  <c r="Y2831" i="1"/>
  <c r="X2832" i="1"/>
  <c r="Y2832" i="1"/>
  <c r="X2833" i="1"/>
  <c r="Y2833" i="1"/>
  <c r="X2834" i="1"/>
  <c r="Y2834" i="1"/>
  <c r="X2835" i="1"/>
  <c r="Y2835" i="1"/>
  <c r="X2836" i="1"/>
  <c r="Y2836" i="1"/>
  <c r="X2837" i="1"/>
  <c r="Y2837" i="1"/>
  <c r="X2838" i="1"/>
  <c r="Y2838" i="1"/>
  <c r="X2839" i="1"/>
  <c r="Y2839" i="1"/>
  <c r="X2840" i="1"/>
  <c r="Y2840" i="1"/>
  <c r="X2841" i="1"/>
  <c r="Y2841" i="1"/>
  <c r="X2842" i="1"/>
  <c r="Y2842" i="1"/>
  <c r="X2843" i="1"/>
  <c r="Y2843" i="1"/>
  <c r="X2844" i="1"/>
  <c r="Y2844" i="1"/>
  <c r="X2845" i="1"/>
  <c r="Y2845" i="1"/>
  <c r="X2846" i="1"/>
  <c r="Y2846" i="1"/>
  <c r="X2847" i="1"/>
  <c r="Y2847" i="1"/>
  <c r="X2848" i="1"/>
  <c r="Y2848" i="1"/>
  <c r="X2849" i="1"/>
  <c r="Y2849" i="1"/>
  <c r="X2850" i="1"/>
  <c r="Y2850" i="1"/>
  <c r="X2851" i="1"/>
  <c r="Y2851" i="1"/>
  <c r="X2852" i="1"/>
  <c r="Y2852" i="1"/>
  <c r="X2853" i="1"/>
  <c r="Y2853" i="1"/>
  <c r="X2854" i="1"/>
  <c r="Y2854" i="1"/>
  <c r="X2855" i="1"/>
  <c r="Y2855" i="1"/>
  <c r="X2856" i="1"/>
  <c r="Y2856" i="1"/>
  <c r="X2857" i="1"/>
  <c r="Y2857" i="1"/>
  <c r="X2858" i="1"/>
  <c r="Y2858" i="1"/>
  <c r="X2859" i="1"/>
  <c r="Y2859" i="1"/>
  <c r="X2860" i="1"/>
  <c r="Y2860" i="1"/>
  <c r="X2861" i="1"/>
  <c r="Y2861" i="1"/>
  <c r="X2862" i="1"/>
  <c r="Y2862" i="1"/>
  <c r="X2863" i="1"/>
  <c r="Y2863" i="1"/>
  <c r="X2864" i="1"/>
  <c r="Y2864" i="1"/>
  <c r="X2865" i="1"/>
  <c r="Y2865" i="1"/>
  <c r="X2866" i="1"/>
  <c r="Y2866" i="1"/>
  <c r="X2867" i="1"/>
  <c r="Y2867" i="1"/>
  <c r="X2868" i="1"/>
  <c r="Y2868" i="1"/>
  <c r="X2870" i="1"/>
  <c r="Y2870" i="1"/>
  <c r="X2872" i="1"/>
  <c r="Y2872" i="1"/>
  <c r="X2873" i="1"/>
  <c r="Y2873" i="1"/>
  <c r="X2874" i="1"/>
  <c r="Y2874" i="1"/>
  <c r="X2875" i="1"/>
  <c r="Y2875" i="1"/>
  <c r="X2876" i="1"/>
  <c r="Y2876" i="1"/>
  <c r="X2877" i="1"/>
  <c r="Y2877" i="1"/>
  <c r="X2878" i="1"/>
  <c r="Y2878" i="1"/>
  <c r="X2879" i="1"/>
  <c r="Y2879" i="1"/>
  <c r="X2880" i="1"/>
  <c r="Y2880" i="1"/>
  <c r="X2881" i="1"/>
  <c r="Y2881" i="1"/>
  <c r="X2882" i="1"/>
  <c r="Y2882" i="1"/>
  <c r="X2883" i="1"/>
  <c r="Y2883" i="1"/>
  <c r="X2884" i="1"/>
  <c r="Y2884" i="1"/>
  <c r="X2885" i="1"/>
  <c r="Y2885" i="1"/>
  <c r="X2886" i="1"/>
  <c r="Y2886" i="1"/>
  <c r="X2887" i="1"/>
  <c r="Y2887" i="1"/>
  <c r="X2888" i="1"/>
  <c r="Y2888" i="1"/>
  <c r="X2889" i="1"/>
  <c r="Y2889" i="1"/>
  <c r="X2890" i="1"/>
  <c r="Y2890" i="1"/>
  <c r="X2891" i="1"/>
  <c r="Y2891" i="1"/>
  <c r="X2892" i="1"/>
  <c r="Y2892" i="1"/>
  <c r="X2893" i="1"/>
  <c r="Y2893" i="1"/>
  <c r="X2894" i="1"/>
  <c r="Y2894" i="1"/>
  <c r="X2895" i="1"/>
  <c r="Y2895" i="1"/>
  <c r="X2896" i="1"/>
  <c r="Y2896" i="1"/>
  <c r="X2897" i="1"/>
  <c r="Y2897" i="1"/>
  <c r="X2898" i="1"/>
  <c r="Y2898" i="1"/>
  <c r="X2899" i="1"/>
  <c r="Y2899" i="1"/>
  <c r="X2900" i="1"/>
  <c r="Y2900" i="1"/>
  <c r="X2901" i="1"/>
  <c r="Y2901" i="1"/>
  <c r="X2902" i="1"/>
  <c r="Y2902" i="1"/>
  <c r="X2903" i="1"/>
  <c r="Y2903" i="1"/>
  <c r="X2904" i="1"/>
  <c r="Y2904" i="1"/>
  <c r="X2905" i="1"/>
  <c r="Y2905" i="1"/>
  <c r="X2906" i="1"/>
  <c r="Y2906" i="1"/>
  <c r="X2907" i="1"/>
  <c r="Y2907" i="1"/>
  <c r="X2908" i="1"/>
  <c r="Y2908" i="1"/>
  <c r="X2909" i="1"/>
  <c r="Y2909" i="1"/>
  <c r="X2910" i="1"/>
  <c r="Y2910" i="1"/>
  <c r="X2911" i="1"/>
  <c r="Y2911" i="1"/>
  <c r="X2912" i="1"/>
  <c r="Y2912" i="1"/>
  <c r="X2913" i="1"/>
  <c r="Y2913" i="1"/>
  <c r="X2914" i="1"/>
  <c r="Y2914" i="1"/>
  <c r="X2915" i="1"/>
  <c r="Y2915" i="1"/>
  <c r="X2916" i="1"/>
  <c r="Y2916" i="1"/>
  <c r="X2917" i="1"/>
  <c r="Y2917" i="1"/>
  <c r="X2918" i="1"/>
  <c r="Y2918" i="1"/>
  <c r="X2919" i="1"/>
  <c r="Y2919" i="1"/>
  <c r="X2920" i="1"/>
  <c r="Y2920" i="1"/>
  <c r="X2921" i="1"/>
  <c r="Y2921" i="1"/>
  <c r="X2922" i="1"/>
  <c r="Y2922" i="1"/>
  <c r="X2923" i="1"/>
  <c r="Y2923" i="1"/>
  <c r="X2924" i="1"/>
  <c r="Y2924" i="1"/>
  <c r="X2925" i="1"/>
  <c r="Y2925" i="1"/>
  <c r="X2926" i="1"/>
  <c r="Y2926" i="1"/>
  <c r="X2927" i="1"/>
  <c r="Y2927" i="1"/>
  <c r="X2928" i="1"/>
  <c r="Y2928" i="1"/>
  <c r="X2929" i="1"/>
  <c r="Y2929" i="1"/>
  <c r="X2930" i="1"/>
  <c r="Y2930" i="1"/>
  <c r="X2931" i="1"/>
  <c r="Y2931" i="1"/>
  <c r="X2932" i="1"/>
  <c r="Y2932" i="1"/>
  <c r="X2933" i="1"/>
  <c r="Y2933" i="1"/>
  <c r="X2934" i="1"/>
  <c r="Y2934" i="1"/>
  <c r="X2935" i="1"/>
  <c r="Y2935" i="1"/>
  <c r="X2936" i="1"/>
  <c r="Y2936" i="1"/>
  <c r="X2937" i="1"/>
  <c r="Y2937" i="1"/>
  <c r="X2938" i="1"/>
  <c r="Y2938" i="1"/>
  <c r="X2939" i="1"/>
  <c r="Y2939" i="1"/>
  <c r="X2940" i="1"/>
  <c r="Y2940" i="1"/>
  <c r="X2941" i="1"/>
  <c r="Y2941" i="1"/>
  <c r="X2942" i="1"/>
  <c r="Y2942" i="1"/>
  <c r="X2943" i="1"/>
  <c r="Y2943" i="1"/>
  <c r="X2944" i="1"/>
  <c r="Y2944" i="1"/>
  <c r="X2945" i="1"/>
  <c r="Y2945" i="1"/>
  <c r="X2947" i="1"/>
  <c r="Y2947" i="1"/>
  <c r="X2948" i="1"/>
  <c r="Y2948" i="1"/>
  <c r="X2949" i="1"/>
  <c r="Y2949" i="1"/>
  <c r="X2950" i="1"/>
  <c r="Y2950" i="1"/>
  <c r="X2951" i="1"/>
  <c r="Y2951" i="1"/>
  <c r="X2952" i="1"/>
  <c r="Y2952" i="1"/>
  <c r="X2953" i="1"/>
  <c r="Y2953" i="1"/>
  <c r="X2954" i="1"/>
  <c r="Y2954" i="1"/>
  <c r="X2955" i="1"/>
  <c r="Y2955" i="1"/>
  <c r="X2956" i="1"/>
  <c r="Y2956" i="1"/>
  <c r="X2957" i="1"/>
  <c r="Y2957" i="1"/>
  <c r="X2958" i="1"/>
  <c r="Y2958" i="1"/>
  <c r="X2959" i="1"/>
  <c r="Y2959" i="1"/>
  <c r="X2960" i="1"/>
  <c r="Y2960" i="1"/>
  <c r="X2961" i="1"/>
  <c r="Y2961" i="1"/>
  <c r="X2962" i="1"/>
  <c r="Y2962" i="1"/>
  <c r="X2963" i="1"/>
  <c r="Y2963" i="1"/>
  <c r="X2964" i="1"/>
  <c r="Y2964" i="1"/>
  <c r="X2965" i="1"/>
  <c r="Y2965" i="1"/>
  <c r="X2966" i="1"/>
  <c r="Y2966" i="1"/>
  <c r="X2967" i="1"/>
  <c r="Y2967" i="1"/>
  <c r="X2968" i="1"/>
  <c r="Y2968" i="1"/>
  <c r="X2969" i="1"/>
  <c r="Y2969" i="1"/>
  <c r="X2970" i="1"/>
  <c r="Y2970" i="1"/>
  <c r="X2971" i="1"/>
  <c r="Y2971" i="1"/>
  <c r="X2972" i="1"/>
  <c r="Y2972" i="1"/>
  <c r="X2973" i="1"/>
  <c r="Y2973" i="1"/>
  <c r="X2974" i="1"/>
  <c r="Y2974" i="1"/>
  <c r="X2975" i="1"/>
  <c r="Y2975" i="1"/>
  <c r="X2976" i="1"/>
  <c r="Y2976" i="1"/>
  <c r="X2977" i="1"/>
  <c r="Y2977" i="1"/>
  <c r="X2978" i="1"/>
  <c r="Y2978" i="1"/>
  <c r="X2979" i="1"/>
  <c r="Y2979" i="1"/>
  <c r="X2980" i="1"/>
  <c r="Y2980" i="1"/>
  <c r="X2981" i="1"/>
  <c r="Y2981" i="1"/>
  <c r="X2982" i="1"/>
  <c r="Y2982" i="1"/>
  <c r="X2983" i="1"/>
  <c r="Y2983" i="1"/>
  <c r="X2984" i="1"/>
  <c r="Y2984" i="1"/>
  <c r="X2985" i="1"/>
  <c r="Y2985" i="1"/>
  <c r="X2986" i="1"/>
  <c r="Y2986" i="1"/>
  <c r="X2987" i="1"/>
  <c r="Y2987" i="1"/>
  <c r="X2988" i="1"/>
  <c r="Y2988" i="1"/>
  <c r="X2989" i="1"/>
  <c r="Y2989" i="1"/>
  <c r="X2990" i="1"/>
  <c r="Y2990" i="1"/>
  <c r="X2991" i="1"/>
  <c r="Y2991" i="1"/>
  <c r="X2992" i="1"/>
  <c r="Y2992" i="1"/>
  <c r="X2993" i="1"/>
  <c r="Y2993" i="1"/>
  <c r="X2994" i="1"/>
  <c r="Y2994" i="1"/>
  <c r="X2995" i="1"/>
  <c r="Y2995" i="1"/>
  <c r="X2996" i="1"/>
  <c r="Y2996" i="1"/>
  <c r="X2997" i="1"/>
  <c r="Y2997" i="1"/>
  <c r="X2998" i="1"/>
  <c r="Y2998" i="1"/>
  <c r="X2999" i="1"/>
  <c r="Y2999" i="1"/>
  <c r="X3000" i="1"/>
  <c r="Y3000" i="1"/>
  <c r="X3001" i="1"/>
  <c r="Y3001" i="1"/>
  <c r="X3002" i="1"/>
  <c r="Y3002" i="1"/>
  <c r="X3003" i="1"/>
  <c r="Y3003" i="1"/>
  <c r="X3004" i="1"/>
  <c r="Y3004" i="1"/>
  <c r="X3005" i="1"/>
  <c r="Y3005" i="1"/>
  <c r="X3006" i="1"/>
  <c r="Y3006" i="1"/>
  <c r="X3007" i="1"/>
  <c r="Y3007" i="1"/>
  <c r="X3008" i="1"/>
  <c r="Y3008" i="1"/>
  <c r="X3009" i="1"/>
  <c r="Y3009" i="1"/>
  <c r="X3010" i="1"/>
  <c r="Y3010" i="1"/>
  <c r="X3011" i="1"/>
  <c r="Y3011" i="1"/>
  <c r="X3012" i="1"/>
  <c r="Y3012" i="1"/>
  <c r="X3013" i="1"/>
  <c r="Y3013" i="1"/>
  <c r="X3014" i="1"/>
  <c r="Y3014" i="1"/>
  <c r="X3015" i="1"/>
  <c r="Y3015" i="1"/>
  <c r="X3016" i="1"/>
  <c r="Y3016" i="1"/>
  <c r="X3017" i="1"/>
  <c r="Y3017" i="1"/>
  <c r="X3018" i="1"/>
  <c r="Y3018" i="1"/>
  <c r="X3019" i="1"/>
  <c r="Y3019" i="1"/>
  <c r="X3020" i="1"/>
  <c r="Y3020" i="1"/>
  <c r="X3021" i="1"/>
  <c r="Y3021" i="1"/>
  <c r="X3022" i="1"/>
  <c r="Y3022" i="1"/>
  <c r="X3023" i="1"/>
  <c r="Y3023" i="1"/>
  <c r="X3024" i="1"/>
  <c r="Y3024" i="1"/>
  <c r="X3025" i="1"/>
  <c r="Y3025" i="1"/>
  <c r="X3026" i="1"/>
  <c r="Y3026" i="1"/>
  <c r="X3027" i="1"/>
  <c r="Y3027" i="1"/>
  <c r="X3028" i="1"/>
  <c r="Y3028" i="1"/>
  <c r="X3029" i="1"/>
  <c r="Y3029" i="1"/>
  <c r="X3030" i="1"/>
  <c r="Y3030" i="1"/>
  <c r="X3031" i="1"/>
  <c r="Y3031" i="1"/>
  <c r="X3032" i="1"/>
  <c r="Y3032" i="1"/>
  <c r="X3033" i="1"/>
  <c r="Y3033" i="1"/>
  <c r="X3034" i="1"/>
  <c r="Y3034" i="1"/>
  <c r="X3035" i="1"/>
  <c r="Y3035" i="1"/>
  <c r="X3036" i="1"/>
  <c r="Y3036" i="1"/>
  <c r="X3037" i="1"/>
  <c r="Y3037" i="1"/>
  <c r="X3038" i="1"/>
  <c r="Y3038" i="1"/>
  <c r="X3039" i="1"/>
  <c r="Y3039" i="1"/>
  <c r="X3040" i="1"/>
  <c r="Y3040" i="1"/>
  <c r="X3041" i="1"/>
  <c r="Y3041" i="1"/>
  <c r="X3042" i="1"/>
  <c r="Y3042" i="1"/>
  <c r="X3043" i="1"/>
  <c r="Y3043" i="1"/>
  <c r="X3044" i="1"/>
  <c r="Y3044" i="1"/>
  <c r="X3045" i="1"/>
  <c r="Y3045" i="1"/>
  <c r="X3046" i="1"/>
  <c r="Y3046" i="1"/>
  <c r="X3047" i="1"/>
  <c r="Y3047" i="1"/>
  <c r="X3048" i="1"/>
  <c r="Y3048" i="1"/>
  <c r="X3049" i="1"/>
  <c r="Y3049" i="1"/>
  <c r="X3050" i="1"/>
  <c r="Y3050" i="1"/>
  <c r="X3051" i="1"/>
  <c r="Y3051" i="1"/>
  <c r="X3052" i="1"/>
  <c r="Y3052" i="1"/>
  <c r="X3053" i="1"/>
  <c r="Y3053" i="1"/>
  <c r="X3054" i="1"/>
  <c r="Y3054" i="1"/>
  <c r="X3055" i="1"/>
  <c r="Y3055" i="1"/>
  <c r="X3056" i="1"/>
  <c r="Y3056" i="1"/>
  <c r="X3057" i="1"/>
  <c r="Y3057" i="1"/>
  <c r="X3058" i="1"/>
  <c r="Y3058" i="1"/>
  <c r="X3059" i="1"/>
  <c r="Y3059" i="1"/>
  <c r="X3060" i="1"/>
  <c r="Y3060" i="1"/>
  <c r="X3061" i="1"/>
  <c r="Y3061" i="1"/>
  <c r="X3062" i="1"/>
  <c r="Y3062" i="1"/>
  <c r="X3063" i="1"/>
  <c r="Y3063" i="1"/>
  <c r="X3064" i="1"/>
  <c r="Y3064" i="1"/>
  <c r="X3065" i="1"/>
  <c r="Y3065" i="1"/>
  <c r="X3066" i="1"/>
  <c r="Y3066" i="1"/>
  <c r="X3067" i="1"/>
  <c r="Y3067" i="1"/>
  <c r="X3068" i="1"/>
  <c r="Y3068" i="1"/>
  <c r="X3069" i="1"/>
  <c r="Y3069" i="1"/>
  <c r="X3070" i="1"/>
  <c r="Y3070" i="1"/>
  <c r="X3071" i="1"/>
  <c r="Y3071" i="1"/>
  <c r="X3072" i="1"/>
  <c r="Y3072" i="1"/>
  <c r="X3073" i="1"/>
  <c r="Y3073" i="1"/>
  <c r="X3074" i="1"/>
  <c r="Y3074" i="1"/>
  <c r="X3075" i="1"/>
  <c r="Y3075" i="1"/>
  <c r="X3076" i="1"/>
  <c r="Y3076" i="1"/>
  <c r="X3077" i="1"/>
  <c r="Y3077" i="1"/>
  <c r="X3078" i="1"/>
  <c r="Y3078" i="1"/>
  <c r="X3079" i="1"/>
  <c r="Y3079" i="1"/>
  <c r="X3080" i="1"/>
  <c r="Y3080" i="1"/>
  <c r="X3082" i="1"/>
  <c r="Y3082" i="1"/>
  <c r="X3083" i="1"/>
  <c r="Y3083" i="1"/>
  <c r="X3084" i="1"/>
  <c r="Y3084" i="1"/>
  <c r="X3085" i="1"/>
  <c r="Y3085" i="1"/>
  <c r="X3086" i="1"/>
  <c r="Y3086" i="1"/>
  <c r="X3087" i="1"/>
  <c r="Y3087" i="1"/>
  <c r="X3088" i="1"/>
  <c r="Y3088" i="1"/>
  <c r="X3089" i="1"/>
  <c r="Y3089" i="1"/>
  <c r="X3090" i="1"/>
  <c r="Y3090" i="1"/>
  <c r="X3091" i="1"/>
  <c r="Y3091" i="1"/>
  <c r="X3093" i="1"/>
  <c r="Y3093" i="1"/>
  <c r="X3094" i="1"/>
  <c r="Y3094" i="1"/>
  <c r="X3096" i="1"/>
  <c r="Y3096" i="1"/>
  <c r="X3097" i="1"/>
  <c r="Y3097" i="1"/>
  <c r="X3098" i="1"/>
  <c r="Y3098" i="1"/>
  <c r="X3099" i="1"/>
  <c r="Y3099" i="1"/>
  <c r="X3100" i="1"/>
  <c r="Y3100" i="1"/>
  <c r="X3101" i="1"/>
  <c r="Y3101" i="1"/>
  <c r="X3102" i="1"/>
  <c r="Y3102" i="1"/>
  <c r="X3103" i="1"/>
  <c r="Y3103" i="1"/>
  <c r="X3104" i="1"/>
  <c r="Y3104" i="1"/>
  <c r="X3105" i="1"/>
  <c r="Y3105" i="1"/>
  <c r="X3106" i="1"/>
  <c r="Y3106" i="1"/>
  <c r="X3107" i="1"/>
  <c r="Y3107" i="1"/>
  <c r="X3108" i="1"/>
  <c r="Y3108" i="1"/>
  <c r="X3109" i="1"/>
  <c r="Y3109" i="1"/>
  <c r="X3110" i="1"/>
  <c r="Y3110" i="1"/>
  <c r="X3111" i="1"/>
  <c r="Y3111" i="1"/>
  <c r="X3112" i="1"/>
  <c r="Y3112" i="1"/>
  <c r="X3113" i="1"/>
  <c r="Y3113" i="1"/>
  <c r="X3114" i="1"/>
  <c r="Y3114" i="1"/>
  <c r="X3115" i="1"/>
  <c r="Y3115" i="1"/>
  <c r="X3116" i="1"/>
  <c r="Y3116" i="1"/>
  <c r="X3117" i="1"/>
  <c r="Y3117" i="1"/>
  <c r="X3118" i="1"/>
  <c r="Y3118" i="1"/>
  <c r="X3119" i="1"/>
  <c r="Y3119" i="1"/>
  <c r="X3120" i="1"/>
  <c r="Y3120" i="1"/>
  <c r="X3121" i="1"/>
  <c r="Y3121" i="1"/>
  <c r="X3122" i="1"/>
  <c r="Y3122" i="1"/>
  <c r="X3123" i="1"/>
  <c r="Y3123" i="1"/>
  <c r="X3124" i="1"/>
  <c r="Y3124" i="1"/>
  <c r="X3125" i="1"/>
  <c r="Y3125" i="1"/>
  <c r="X3126" i="1"/>
  <c r="Y3126" i="1"/>
  <c r="X3127" i="1"/>
  <c r="Y3127" i="1"/>
  <c r="X3128" i="1"/>
  <c r="Y3128" i="1"/>
  <c r="X3129" i="1"/>
  <c r="Y3129" i="1"/>
  <c r="X3130" i="1"/>
  <c r="Y3130" i="1"/>
  <c r="X3131" i="1"/>
  <c r="Y3131" i="1"/>
  <c r="X3132" i="1"/>
  <c r="Y3132" i="1"/>
  <c r="X3133" i="1"/>
  <c r="Y3133" i="1"/>
  <c r="X3134" i="1"/>
  <c r="Y3134" i="1"/>
  <c r="X3135" i="1"/>
  <c r="Y3135" i="1"/>
  <c r="X3136" i="1"/>
  <c r="Y3136" i="1"/>
  <c r="X3137" i="1"/>
  <c r="Y3137" i="1"/>
  <c r="X3138" i="1"/>
  <c r="Y3138" i="1"/>
  <c r="X3139" i="1"/>
  <c r="Y3139" i="1"/>
  <c r="X3140" i="1"/>
  <c r="Y3140" i="1"/>
  <c r="X3141" i="1"/>
  <c r="Y3141" i="1"/>
  <c r="X3142" i="1"/>
  <c r="Y3142" i="1"/>
  <c r="X3143" i="1"/>
  <c r="Y3143" i="1"/>
  <c r="X3144" i="1"/>
  <c r="Y3144" i="1"/>
  <c r="X3145" i="1"/>
  <c r="Y3145" i="1"/>
  <c r="X3146" i="1"/>
  <c r="Y3146" i="1"/>
  <c r="X3147" i="1"/>
  <c r="Y3147" i="1"/>
  <c r="X3148" i="1"/>
  <c r="Y3148" i="1"/>
  <c r="X3149" i="1"/>
  <c r="Y3149" i="1"/>
  <c r="X3150" i="1"/>
  <c r="Y3150" i="1"/>
  <c r="X3151" i="1"/>
  <c r="Y3151" i="1"/>
  <c r="X3152" i="1"/>
  <c r="Y3152" i="1"/>
  <c r="X3153" i="1"/>
  <c r="Y3153" i="1"/>
  <c r="X3154" i="1"/>
  <c r="Y3154" i="1"/>
  <c r="X3155" i="1"/>
  <c r="Y3155" i="1"/>
  <c r="X3156" i="1"/>
  <c r="Y3156" i="1"/>
  <c r="X3157" i="1"/>
  <c r="Y3157" i="1"/>
  <c r="X3158" i="1"/>
  <c r="Y3158" i="1"/>
  <c r="X3159" i="1"/>
  <c r="Y3159" i="1"/>
  <c r="X3160" i="1"/>
  <c r="Y3160" i="1"/>
  <c r="X3161" i="1"/>
  <c r="Y3161" i="1"/>
  <c r="X3162" i="1"/>
  <c r="Y3162" i="1"/>
  <c r="X3163" i="1"/>
  <c r="Y3163" i="1"/>
  <c r="X3164" i="1"/>
  <c r="Y3164" i="1"/>
  <c r="X3165" i="1"/>
  <c r="Y3165" i="1"/>
  <c r="X3166" i="1"/>
  <c r="Y3166" i="1"/>
  <c r="X3167" i="1"/>
  <c r="Y3167" i="1"/>
  <c r="X3168" i="1"/>
  <c r="Y3168" i="1"/>
  <c r="X3169" i="1"/>
  <c r="Y3169" i="1"/>
  <c r="X3170" i="1"/>
  <c r="Y3170" i="1"/>
  <c r="X3171" i="1"/>
  <c r="Y3171" i="1"/>
  <c r="X3172" i="1"/>
  <c r="Y3172" i="1"/>
  <c r="X3173" i="1"/>
  <c r="Y3173" i="1"/>
  <c r="X3174" i="1"/>
  <c r="Y3174" i="1"/>
  <c r="X3175" i="1"/>
  <c r="Y3175" i="1"/>
  <c r="X3176" i="1"/>
  <c r="Y3176" i="1"/>
  <c r="X3177" i="1"/>
  <c r="Y3177" i="1"/>
  <c r="X3178" i="1"/>
  <c r="Y3178" i="1"/>
  <c r="X3179" i="1"/>
  <c r="Y3179" i="1"/>
  <c r="X3180" i="1"/>
  <c r="Y3180" i="1"/>
  <c r="X3181" i="1"/>
  <c r="Y3181" i="1"/>
  <c r="X3182" i="1"/>
  <c r="Y3182" i="1"/>
  <c r="X3183" i="1"/>
  <c r="Y3183" i="1"/>
  <c r="X3184" i="1"/>
  <c r="Y3184" i="1"/>
  <c r="X3185" i="1"/>
  <c r="Y3185" i="1"/>
  <c r="X3186" i="1"/>
  <c r="Y3186" i="1"/>
  <c r="X3187" i="1"/>
  <c r="Y3187" i="1"/>
  <c r="X3188" i="1"/>
  <c r="Y3188" i="1"/>
  <c r="X3189" i="1"/>
  <c r="Y3189" i="1"/>
  <c r="X3190" i="1"/>
  <c r="Y3190" i="1"/>
  <c r="X3191" i="1"/>
  <c r="Y3191" i="1"/>
  <c r="X3192" i="1"/>
  <c r="Y3192" i="1"/>
  <c r="X3193" i="1"/>
  <c r="Y3193" i="1"/>
  <c r="X3194" i="1"/>
  <c r="Y3194" i="1"/>
  <c r="X3195" i="1"/>
  <c r="Y3195" i="1"/>
  <c r="X3196" i="1"/>
  <c r="Y3196" i="1"/>
  <c r="X3197" i="1"/>
  <c r="Y3197" i="1"/>
  <c r="X3198" i="1"/>
  <c r="Y3198" i="1"/>
  <c r="X3199" i="1"/>
  <c r="Y3199" i="1"/>
  <c r="X3200" i="1"/>
  <c r="Y3200" i="1"/>
  <c r="X3201" i="1"/>
  <c r="Y3201" i="1"/>
  <c r="X3202" i="1"/>
  <c r="Y3202" i="1"/>
  <c r="X3203" i="1"/>
  <c r="Y3203" i="1"/>
  <c r="X3204" i="1"/>
  <c r="Y3204" i="1"/>
  <c r="X3205" i="1"/>
  <c r="Y3205" i="1"/>
  <c r="X3206" i="1"/>
  <c r="Y3206" i="1"/>
  <c r="X3207" i="1"/>
  <c r="Y3207" i="1"/>
  <c r="X3208" i="1"/>
  <c r="Y3208" i="1"/>
  <c r="X3209" i="1"/>
  <c r="Y3209" i="1"/>
  <c r="X3210" i="1"/>
  <c r="Y3210" i="1"/>
  <c r="X3211" i="1"/>
  <c r="Y3211" i="1"/>
  <c r="X3212" i="1"/>
  <c r="Y3212" i="1"/>
  <c r="X3213" i="1"/>
  <c r="Y3213" i="1"/>
  <c r="X3214" i="1"/>
  <c r="Y3214" i="1"/>
  <c r="X3215" i="1"/>
  <c r="Y3215" i="1"/>
  <c r="X3216" i="1"/>
  <c r="Y3216" i="1"/>
  <c r="X3217" i="1"/>
  <c r="Y3217" i="1"/>
  <c r="X3218" i="1"/>
  <c r="Y3218" i="1"/>
  <c r="X3219" i="1"/>
  <c r="Y3219" i="1"/>
  <c r="X3220" i="1"/>
  <c r="Y3220" i="1"/>
  <c r="X3221" i="1"/>
  <c r="Y3221" i="1"/>
  <c r="X3222" i="1"/>
  <c r="Y3222" i="1"/>
  <c r="X3223" i="1"/>
  <c r="Y3223" i="1"/>
  <c r="X3224" i="1"/>
  <c r="Y3224" i="1"/>
  <c r="X3225" i="1"/>
  <c r="Y3225" i="1"/>
  <c r="X3226" i="1"/>
  <c r="Y3226" i="1"/>
  <c r="X3227" i="1"/>
  <c r="Y3227" i="1"/>
  <c r="X3228" i="1"/>
  <c r="Y3228" i="1"/>
  <c r="X3229" i="1"/>
  <c r="Y3229" i="1"/>
  <c r="X3230" i="1"/>
  <c r="Y3230" i="1"/>
  <c r="X3231" i="1"/>
  <c r="Y3231" i="1"/>
  <c r="X3233" i="1"/>
  <c r="Y3233" i="1"/>
  <c r="X3234" i="1"/>
  <c r="Y3234" i="1"/>
  <c r="X3235" i="1"/>
  <c r="Y3235" i="1"/>
  <c r="X3236" i="1"/>
  <c r="Y3236" i="1"/>
  <c r="X3237" i="1"/>
  <c r="Y3237" i="1"/>
  <c r="X3238" i="1"/>
  <c r="Y3238" i="1"/>
  <c r="X3239" i="1"/>
  <c r="Y3239" i="1"/>
  <c r="X3240" i="1"/>
  <c r="Y3240" i="1"/>
  <c r="X3241" i="1"/>
  <c r="Y3241" i="1"/>
  <c r="X3242" i="1"/>
  <c r="Y3242" i="1"/>
  <c r="X3243" i="1"/>
  <c r="Y3243" i="1"/>
  <c r="X3244" i="1"/>
  <c r="Y3244" i="1"/>
  <c r="X3245" i="1"/>
  <c r="Y3245" i="1"/>
  <c r="X3247" i="1"/>
  <c r="Y3247" i="1"/>
  <c r="X3248" i="1"/>
  <c r="Y3248" i="1"/>
  <c r="X3249" i="1"/>
  <c r="Y3249" i="1"/>
  <c r="X3250" i="1"/>
  <c r="Y3250" i="1"/>
  <c r="X3251" i="1"/>
  <c r="Y3251" i="1"/>
  <c r="X3252" i="1"/>
  <c r="Y3252" i="1"/>
  <c r="X3253" i="1"/>
  <c r="Y3253" i="1"/>
  <c r="X3254" i="1"/>
  <c r="Y3254" i="1"/>
  <c r="X3255" i="1"/>
  <c r="Y3255" i="1"/>
  <c r="X3256" i="1"/>
  <c r="Y3256" i="1"/>
  <c r="X3257" i="1"/>
  <c r="Y3257" i="1"/>
  <c r="X3258" i="1"/>
  <c r="Y3258" i="1"/>
  <c r="X3259" i="1"/>
  <c r="Y3259" i="1"/>
  <c r="X3260" i="1"/>
  <c r="Y3260" i="1"/>
  <c r="X3261" i="1"/>
  <c r="Y3261" i="1"/>
  <c r="X3262" i="1"/>
  <c r="Y3262" i="1"/>
  <c r="X3263" i="1"/>
  <c r="Y3263" i="1"/>
  <c r="X3264" i="1"/>
  <c r="Y3264" i="1"/>
  <c r="X3265" i="1"/>
  <c r="Y3265" i="1"/>
  <c r="X3266" i="1"/>
  <c r="Y3266" i="1"/>
  <c r="X3267" i="1"/>
  <c r="Y3267" i="1"/>
  <c r="X3268" i="1"/>
  <c r="Y3268" i="1"/>
  <c r="X3269" i="1"/>
  <c r="Y3269" i="1"/>
  <c r="X3270" i="1"/>
  <c r="Y3270" i="1"/>
  <c r="X3271" i="1"/>
  <c r="Y3271" i="1"/>
  <c r="X3272" i="1"/>
  <c r="Y3272" i="1"/>
  <c r="X3273" i="1"/>
  <c r="Y3273" i="1"/>
  <c r="X3274" i="1"/>
  <c r="Y3274" i="1"/>
  <c r="X3275" i="1"/>
  <c r="Y3275" i="1"/>
  <c r="X3276" i="1"/>
  <c r="Y3276" i="1"/>
  <c r="X3277" i="1"/>
  <c r="Y3277" i="1"/>
  <c r="X3278" i="1"/>
  <c r="Y3278" i="1"/>
  <c r="X3279" i="1"/>
  <c r="Y3279" i="1"/>
  <c r="X3280" i="1"/>
  <c r="Y3280" i="1"/>
  <c r="X3281" i="1"/>
  <c r="Y3281" i="1"/>
  <c r="X3282" i="1"/>
  <c r="Y3282" i="1"/>
  <c r="X3283" i="1"/>
  <c r="Y3283" i="1"/>
  <c r="X3284" i="1"/>
  <c r="Y3284" i="1"/>
  <c r="X3285" i="1"/>
  <c r="Y3285" i="1"/>
  <c r="X3286" i="1"/>
  <c r="Y3286" i="1"/>
  <c r="X3287" i="1"/>
  <c r="Y3287" i="1"/>
  <c r="X3288" i="1"/>
  <c r="Y3288" i="1"/>
  <c r="X3289" i="1"/>
  <c r="Y3289" i="1"/>
  <c r="X3290" i="1"/>
  <c r="Y3290" i="1"/>
  <c r="X3291" i="1"/>
  <c r="Y3291" i="1"/>
  <c r="X3292" i="1"/>
  <c r="Y3292" i="1"/>
  <c r="X3294" i="1"/>
  <c r="Y3294" i="1"/>
  <c r="X3295" i="1"/>
  <c r="Y3295" i="1"/>
  <c r="X3296" i="1"/>
  <c r="Y3296" i="1"/>
  <c r="X3297" i="1"/>
  <c r="Y3297" i="1"/>
  <c r="X3298" i="1"/>
  <c r="Y3298" i="1"/>
  <c r="X3299" i="1"/>
  <c r="Y3299" i="1"/>
  <c r="X3300" i="1"/>
  <c r="Y3300" i="1"/>
  <c r="X3301" i="1"/>
  <c r="Y3301" i="1"/>
  <c r="X3302" i="1"/>
  <c r="Y3302" i="1"/>
  <c r="X3303" i="1"/>
  <c r="Y3303" i="1"/>
  <c r="X3304" i="1"/>
  <c r="Y3304" i="1"/>
  <c r="X3305" i="1"/>
  <c r="Y3305" i="1"/>
  <c r="X3306" i="1"/>
  <c r="Y3306" i="1"/>
  <c r="X3307" i="1"/>
  <c r="Y3307" i="1"/>
  <c r="X3308" i="1"/>
  <c r="Y3308" i="1"/>
  <c r="X3309" i="1"/>
  <c r="Y3309" i="1"/>
  <c r="X3313" i="1"/>
  <c r="Y3313" i="1"/>
  <c r="X3314" i="1"/>
  <c r="Y3314" i="1"/>
  <c r="X3315" i="1"/>
  <c r="Y3315" i="1"/>
  <c r="X3316" i="1"/>
  <c r="Y3316" i="1"/>
  <c r="X3317" i="1"/>
  <c r="Y3317" i="1"/>
  <c r="X3318" i="1"/>
  <c r="Y3318" i="1"/>
  <c r="X3319" i="1"/>
  <c r="Y3319" i="1"/>
  <c r="X3320" i="1"/>
  <c r="Y3320" i="1"/>
  <c r="X3321" i="1"/>
  <c r="Y3321" i="1"/>
  <c r="X3322" i="1"/>
  <c r="Y3322" i="1"/>
  <c r="X3323" i="1"/>
  <c r="Y3323" i="1"/>
  <c r="X3324" i="1"/>
  <c r="Y3324" i="1"/>
  <c r="X3325" i="1"/>
  <c r="Y3325" i="1"/>
  <c r="X3326" i="1"/>
  <c r="Y3326" i="1"/>
  <c r="X3327" i="1"/>
  <c r="Y3327" i="1"/>
  <c r="X3328" i="1"/>
  <c r="Y3328" i="1"/>
  <c r="X3329" i="1"/>
  <c r="Y3329" i="1"/>
  <c r="X3330" i="1"/>
  <c r="Y3330" i="1"/>
  <c r="X3331" i="1"/>
  <c r="Y3331" i="1"/>
  <c r="X3332" i="1"/>
  <c r="Y3332" i="1"/>
  <c r="X3333" i="1"/>
  <c r="Y3333" i="1"/>
  <c r="X3334" i="1"/>
  <c r="Y3334" i="1"/>
  <c r="X3335" i="1"/>
  <c r="Y3335" i="1"/>
  <c r="X3336" i="1"/>
  <c r="Y3336" i="1"/>
  <c r="X3337" i="1"/>
  <c r="Y3337" i="1"/>
  <c r="X3338" i="1"/>
  <c r="Y3338" i="1"/>
  <c r="X3339" i="1"/>
  <c r="Y3339" i="1"/>
  <c r="X3340" i="1"/>
  <c r="Y3340" i="1"/>
  <c r="X3342" i="1"/>
  <c r="Y3342" i="1"/>
  <c r="X3343" i="1"/>
  <c r="Y3343" i="1"/>
  <c r="X3344" i="1"/>
  <c r="Y3344" i="1"/>
  <c r="X3345" i="1"/>
  <c r="Y3345" i="1"/>
  <c r="X3346" i="1"/>
  <c r="Y3346" i="1"/>
  <c r="X3347" i="1"/>
  <c r="Y3347" i="1"/>
  <c r="X3348" i="1"/>
  <c r="Y3348" i="1"/>
  <c r="X3349" i="1"/>
  <c r="Y3349" i="1"/>
  <c r="X3350" i="1"/>
  <c r="Y3350" i="1"/>
  <c r="X3351" i="1"/>
  <c r="Y3351" i="1"/>
  <c r="X3352" i="1"/>
  <c r="Y3352" i="1"/>
  <c r="X3353" i="1"/>
  <c r="Y3353" i="1"/>
  <c r="X3354" i="1"/>
  <c r="Y3354" i="1"/>
  <c r="X3355" i="1"/>
  <c r="Y3355" i="1"/>
  <c r="X3356" i="1"/>
  <c r="Y3356" i="1"/>
  <c r="X3357" i="1"/>
  <c r="Y3357" i="1"/>
  <c r="X3358" i="1"/>
  <c r="Y3358" i="1"/>
  <c r="X3359" i="1"/>
  <c r="Y3359" i="1"/>
  <c r="X3360" i="1"/>
  <c r="Y3360" i="1"/>
  <c r="X3361" i="1"/>
  <c r="Y3361" i="1"/>
  <c r="X3362" i="1"/>
  <c r="Y3362" i="1"/>
  <c r="X3363" i="1"/>
  <c r="Y3363" i="1"/>
  <c r="X3364" i="1"/>
  <c r="Y3364" i="1"/>
  <c r="X3365" i="1"/>
  <c r="Y3365" i="1"/>
  <c r="X3366" i="1"/>
  <c r="Y3366" i="1"/>
  <c r="X3367" i="1"/>
  <c r="Y3367" i="1"/>
  <c r="X3368" i="1"/>
  <c r="Y3368" i="1"/>
  <c r="X3369" i="1"/>
  <c r="Y3369" i="1"/>
  <c r="X3370" i="1"/>
  <c r="Y3370" i="1"/>
  <c r="X3371" i="1"/>
  <c r="Y3371" i="1"/>
  <c r="X3372" i="1"/>
  <c r="Y3372" i="1"/>
  <c r="X3373" i="1"/>
  <c r="Y3373" i="1"/>
  <c r="X3374" i="1"/>
  <c r="Y3374" i="1"/>
  <c r="X3375" i="1"/>
  <c r="Y3375" i="1"/>
  <c r="X3376" i="1"/>
  <c r="Y3376" i="1"/>
  <c r="X3377" i="1"/>
  <c r="Y3377" i="1"/>
  <c r="X3378" i="1"/>
  <c r="Y3378" i="1"/>
  <c r="X3379" i="1"/>
  <c r="Y3379" i="1"/>
  <c r="X3380" i="1"/>
  <c r="Y3380" i="1"/>
  <c r="X3381" i="1"/>
  <c r="Y3381" i="1"/>
  <c r="X3382" i="1"/>
  <c r="Y3382" i="1"/>
  <c r="X3383" i="1"/>
  <c r="Y3383" i="1"/>
  <c r="X3384" i="1"/>
  <c r="Y3384" i="1"/>
  <c r="X3385" i="1"/>
  <c r="Y3385" i="1"/>
  <c r="X3386" i="1"/>
  <c r="Y3386" i="1"/>
  <c r="X3387" i="1"/>
  <c r="Y3387" i="1"/>
  <c r="X3388" i="1"/>
  <c r="Y3388" i="1"/>
  <c r="X3389" i="1"/>
  <c r="Y3389" i="1"/>
  <c r="X3391" i="1"/>
  <c r="Y3391" i="1"/>
  <c r="X3392" i="1"/>
  <c r="Y3392" i="1"/>
  <c r="X3393" i="1"/>
  <c r="Y3393" i="1"/>
  <c r="X3394" i="1"/>
  <c r="Y3394" i="1"/>
  <c r="X3395" i="1"/>
  <c r="Y3395" i="1"/>
  <c r="X3396" i="1"/>
  <c r="Y3396" i="1"/>
  <c r="X3397" i="1"/>
  <c r="Y3397" i="1"/>
  <c r="X3398" i="1"/>
  <c r="Y3398" i="1"/>
  <c r="X3399" i="1"/>
  <c r="Y3399" i="1"/>
  <c r="X3400" i="1"/>
  <c r="Y3400" i="1"/>
  <c r="X3401" i="1"/>
  <c r="Y3401" i="1"/>
  <c r="X3402" i="1"/>
  <c r="Y3402" i="1"/>
  <c r="X3403" i="1"/>
  <c r="Y3403" i="1"/>
  <c r="X3404" i="1"/>
  <c r="Y3404" i="1"/>
  <c r="X3405" i="1"/>
  <c r="Y3405" i="1"/>
  <c r="X3406" i="1"/>
  <c r="Y3406" i="1"/>
  <c r="X3407" i="1"/>
  <c r="Y3407" i="1"/>
  <c r="X3408" i="1"/>
  <c r="Y3408" i="1"/>
  <c r="X3409" i="1"/>
  <c r="Y3409" i="1"/>
  <c r="X3410" i="1"/>
  <c r="Y3410" i="1"/>
  <c r="X3411" i="1"/>
  <c r="Y3411" i="1"/>
  <c r="X3412" i="1"/>
  <c r="Y3412" i="1"/>
  <c r="X3413" i="1"/>
  <c r="Y3413" i="1"/>
  <c r="X3414" i="1"/>
  <c r="Y3414" i="1"/>
  <c r="X3415" i="1"/>
  <c r="Y3415" i="1"/>
  <c r="X3416" i="1"/>
  <c r="Y3416" i="1"/>
  <c r="X3417" i="1"/>
  <c r="Y3417" i="1"/>
  <c r="X3418" i="1"/>
  <c r="Y3418" i="1"/>
  <c r="X3419" i="1"/>
  <c r="Y3419" i="1"/>
  <c r="X3420" i="1"/>
  <c r="Y3420" i="1"/>
  <c r="X3421" i="1"/>
  <c r="Y3421" i="1"/>
  <c r="X3422" i="1"/>
  <c r="Y3422" i="1"/>
  <c r="X3423" i="1"/>
  <c r="Y3423" i="1"/>
  <c r="X3424" i="1"/>
  <c r="Y3424" i="1"/>
  <c r="X3425" i="1"/>
  <c r="Y3425" i="1"/>
  <c r="X3426" i="1"/>
  <c r="Y3426" i="1"/>
  <c r="X3427" i="1"/>
  <c r="Y3427" i="1"/>
  <c r="X3428" i="1"/>
  <c r="Y3428" i="1"/>
  <c r="X3430" i="1"/>
  <c r="Y3430" i="1"/>
  <c r="X3431" i="1"/>
  <c r="Y3431" i="1"/>
  <c r="X3432" i="1"/>
  <c r="Y3432" i="1"/>
  <c r="X3433" i="1"/>
  <c r="Y3433" i="1"/>
  <c r="X3434" i="1"/>
  <c r="Y3434" i="1"/>
  <c r="X3435" i="1"/>
  <c r="Y3435" i="1"/>
  <c r="X3436" i="1"/>
  <c r="Y3436" i="1"/>
  <c r="X3437" i="1"/>
  <c r="Y3437" i="1"/>
  <c r="X3438" i="1"/>
  <c r="Y3438" i="1"/>
  <c r="X3439" i="1"/>
  <c r="Y3439" i="1"/>
  <c r="X3440" i="1"/>
  <c r="Y3440" i="1"/>
  <c r="X3441" i="1"/>
  <c r="Y3441" i="1"/>
  <c r="X3442" i="1"/>
  <c r="Y3442" i="1"/>
  <c r="X3443" i="1"/>
  <c r="Y3443" i="1"/>
  <c r="X3444" i="1"/>
  <c r="Y3444" i="1"/>
  <c r="X3445" i="1"/>
  <c r="Y3445" i="1"/>
  <c r="X3446" i="1"/>
  <c r="Y3446" i="1"/>
  <c r="X3447" i="1"/>
  <c r="Y3447" i="1"/>
  <c r="X3448" i="1"/>
  <c r="Y3448" i="1"/>
  <c r="X3449" i="1"/>
  <c r="Y3449" i="1"/>
  <c r="X3450" i="1"/>
  <c r="Y3450" i="1"/>
  <c r="X3451" i="1"/>
  <c r="Y3451" i="1"/>
  <c r="X3452" i="1"/>
  <c r="Y3452" i="1"/>
  <c r="X3453" i="1"/>
  <c r="Y3453" i="1"/>
  <c r="X3454" i="1"/>
  <c r="Y3454" i="1"/>
  <c r="X3455" i="1"/>
  <c r="Y3455" i="1"/>
  <c r="X3457" i="1"/>
  <c r="Y3457" i="1"/>
  <c r="X3458" i="1"/>
  <c r="Y3458" i="1"/>
  <c r="X3459" i="1"/>
  <c r="Y3459" i="1"/>
  <c r="X3460" i="1"/>
  <c r="Y3460" i="1"/>
  <c r="X3461" i="1"/>
  <c r="Y3461" i="1"/>
  <c r="X3462" i="1"/>
  <c r="Y3462" i="1"/>
  <c r="X3463" i="1"/>
  <c r="Y3463" i="1"/>
  <c r="X3464" i="1"/>
  <c r="Y3464" i="1"/>
  <c r="X3465" i="1"/>
  <c r="Y3465" i="1"/>
  <c r="X3466" i="1"/>
  <c r="Y3466" i="1"/>
  <c r="X3467" i="1"/>
  <c r="Y3467" i="1"/>
  <c r="X3468" i="1"/>
  <c r="Y3468" i="1"/>
  <c r="X3469" i="1"/>
  <c r="Y3469" i="1"/>
  <c r="X3470" i="1"/>
  <c r="Y3470" i="1"/>
  <c r="X3472" i="1"/>
  <c r="Y3472" i="1"/>
  <c r="X3473" i="1"/>
  <c r="Y3473" i="1"/>
  <c r="X3474" i="1"/>
  <c r="Y3474" i="1"/>
  <c r="X3475" i="1"/>
  <c r="Y3475" i="1"/>
  <c r="X3476" i="1"/>
  <c r="Y3476" i="1"/>
  <c r="X3477" i="1"/>
  <c r="Y3477" i="1"/>
  <c r="X3478" i="1"/>
  <c r="Y3478" i="1"/>
  <c r="X3479" i="1"/>
  <c r="Y3479" i="1"/>
  <c r="X3480" i="1"/>
  <c r="Y3480" i="1"/>
  <c r="X3481" i="1"/>
  <c r="Y3481" i="1"/>
  <c r="X3483" i="1"/>
  <c r="Y3483" i="1"/>
  <c r="X3484" i="1"/>
  <c r="Y3484" i="1"/>
  <c r="X3485" i="1"/>
  <c r="Y3485" i="1"/>
  <c r="X3486" i="1"/>
  <c r="Y3486" i="1"/>
  <c r="X3488" i="1"/>
  <c r="Y3488" i="1"/>
  <c r="X3489" i="1"/>
  <c r="Y3489" i="1"/>
  <c r="X3490" i="1"/>
  <c r="Y3490" i="1"/>
  <c r="X3491" i="1"/>
  <c r="Y3491" i="1"/>
  <c r="X3492" i="1"/>
  <c r="Y3492" i="1"/>
  <c r="X3493" i="1"/>
  <c r="Y3493" i="1"/>
  <c r="X3494" i="1"/>
  <c r="Y3494" i="1"/>
  <c r="X3495" i="1"/>
  <c r="Y3495" i="1"/>
  <c r="X3496" i="1"/>
  <c r="Y3496" i="1"/>
  <c r="X3497" i="1"/>
  <c r="Y3497" i="1"/>
  <c r="X3498" i="1"/>
  <c r="Y3498" i="1"/>
  <c r="X3499" i="1"/>
  <c r="Y3499" i="1"/>
  <c r="X3500" i="1"/>
  <c r="Y3500" i="1"/>
  <c r="X3501" i="1"/>
  <c r="Y3501" i="1"/>
  <c r="X3502" i="1"/>
  <c r="Y3502" i="1"/>
  <c r="X3503" i="1"/>
  <c r="Y3503" i="1"/>
  <c r="X3504" i="1"/>
  <c r="Y3504" i="1"/>
  <c r="X3505" i="1"/>
  <c r="Y3505" i="1"/>
  <c r="X3506" i="1"/>
  <c r="Y3506" i="1"/>
  <c r="X3507" i="1"/>
  <c r="Y3507" i="1"/>
  <c r="X3508" i="1"/>
  <c r="Y3508" i="1"/>
  <c r="X3510" i="1"/>
  <c r="Y3510" i="1"/>
  <c r="X3511" i="1"/>
  <c r="Y3511" i="1"/>
  <c r="X3512" i="1"/>
  <c r="Y3512" i="1"/>
  <c r="X3513" i="1"/>
  <c r="Y3513" i="1"/>
  <c r="X3514" i="1"/>
  <c r="Y3514" i="1"/>
  <c r="X3515" i="1"/>
  <c r="Y3515" i="1"/>
  <c r="X3516" i="1"/>
  <c r="Y3516" i="1"/>
  <c r="X3517" i="1"/>
  <c r="Y3517" i="1"/>
  <c r="X3518" i="1"/>
  <c r="Y3518" i="1"/>
  <c r="X3519" i="1"/>
  <c r="Y3519" i="1"/>
  <c r="X3520" i="1"/>
  <c r="Y3520" i="1"/>
  <c r="X3521" i="1"/>
  <c r="Y3521" i="1"/>
  <c r="X3522" i="1"/>
  <c r="Y3522" i="1"/>
  <c r="X3523" i="1"/>
  <c r="Y3523" i="1"/>
  <c r="X3524" i="1"/>
  <c r="Y3524" i="1"/>
  <c r="X3525" i="1"/>
  <c r="Y3525" i="1"/>
  <c r="X3526" i="1"/>
  <c r="Y3526" i="1"/>
  <c r="X3527" i="1"/>
  <c r="Y3527" i="1"/>
  <c r="X3528" i="1"/>
  <c r="Y3528" i="1"/>
  <c r="X3529" i="1"/>
  <c r="Y3529" i="1"/>
  <c r="X3530" i="1"/>
  <c r="Y3530" i="1"/>
  <c r="X3531" i="1"/>
  <c r="Y3531" i="1"/>
  <c r="X3532" i="1"/>
  <c r="Y3532" i="1"/>
  <c r="X3533" i="1"/>
  <c r="Y3533" i="1"/>
  <c r="X3534" i="1"/>
  <c r="Y3534" i="1"/>
  <c r="X3535" i="1"/>
  <c r="Y3535" i="1"/>
  <c r="X3536" i="1"/>
  <c r="Y3536" i="1"/>
  <c r="X3537" i="1"/>
  <c r="Y3537" i="1"/>
  <c r="X3538" i="1"/>
  <c r="Y3538" i="1"/>
  <c r="X3539" i="1"/>
  <c r="Y3539" i="1"/>
  <c r="X3540" i="1"/>
  <c r="Y3540" i="1"/>
  <c r="X3541" i="1"/>
  <c r="Y3541" i="1"/>
  <c r="X3542" i="1"/>
  <c r="Y3542" i="1"/>
  <c r="X3543" i="1"/>
  <c r="Y3543" i="1"/>
  <c r="X3544" i="1"/>
  <c r="Y3544" i="1"/>
  <c r="X3545" i="1"/>
  <c r="Y3545" i="1"/>
  <c r="X3546" i="1"/>
  <c r="Y3546" i="1"/>
  <c r="X3547" i="1"/>
  <c r="Y3547" i="1"/>
  <c r="X3548" i="1"/>
  <c r="Y3548" i="1"/>
  <c r="X3549" i="1"/>
  <c r="Y3549" i="1"/>
  <c r="X3550" i="1"/>
  <c r="Y3550" i="1"/>
  <c r="X3551" i="1"/>
  <c r="Y3551" i="1"/>
  <c r="X3552" i="1"/>
  <c r="Y3552" i="1"/>
  <c r="X3553" i="1"/>
  <c r="Y3553" i="1"/>
  <c r="X3554" i="1"/>
  <c r="Y3554" i="1"/>
  <c r="X3555" i="1"/>
  <c r="Y3555" i="1"/>
  <c r="X3556" i="1"/>
  <c r="Y3556" i="1"/>
  <c r="X3557" i="1"/>
  <c r="Y3557" i="1"/>
  <c r="X3558" i="1"/>
  <c r="Y3558" i="1"/>
  <c r="X3559" i="1"/>
  <c r="Y3559" i="1"/>
  <c r="X3560" i="1"/>
  <c r="Y3560" i="1"/>
  <c r="X3562" i="1"/>
  <c r="Y3562" i="1"/>
  <c r="X3563" i="1"/>
  <c r="Y3563" i="1"/>
  <c r="X3564" i="1"/>
  <c r="Y3564" i="1"/>
  <c r="X3565" i="1"/>
  <c r="Y3565" i="1"/>
  <c r="X3566" i="1"/>
  <c r="Y3566" i="1"/>
  <c r="X3567" i="1"/>
  <c r="Y3567" i="1"/>
  <c r="X3568" i="1"/>
  <c r="Y3568" i="1"/>
  <c r="X3569" i="1"/>
  <c r="Y3569" i="1"/>
  <c r="X3570" i="1"/>
  <c r="Y3570" i="1"/>
  <c r="X3571" i="1"/>
  <c r="Y3571" i="1"/>
  <c r="X3572" i="1"/>
  <c r="Y3572" i="1"/>
  <c r="X3573" i="1"/>
  <c r="Y3573" i="1"/>
  <c r="X3574" i="1"/>
  <c r="Y3574" i="1"/>
  <c r="X3575" i="1"/>
  <c r="Y3575" i="1"/>
  <c r="X3576" i="1"/>
  <c r="Y3576" i="1"/>
  <c r="X3577" i="1"/>
  <c r="Y3577" i="1"/>
  <c r="X3578" i="1"/>
  <c r="Y3578" i="1"/>
  <c r="X3579" i="1"/>
  <c r="Y3579" i="1"/>
  <c r="X3580" i="1"/>
  <c r="Y3580" i="1"/>
  <c r="X3581" i="1"/>
  <c r="Y3581" i="1"/>
  <c r="X3582" i="1"/>
  <c r="Y3582" i="1"/>
  <c r="X3583" i="1"/>
  <c r="Y3583" i="1"/>
  <c r="X3584" i="1"/>
  <c r="Y3584" i="1"/>
  <c r="X3585" i="1"/>
  <c r="Y3585" i="1"/>
  <c r="X3586" i="1"/>
  <c r="Y3586" i="1"/>
  <c r="X3587" i="1"/>
  <c r="Y3587" i="1"/>
  <c r="X3588" i="1"/>
  <c r="Y3588" i="1"/>
  <c r="X3589" i="1"/>
  <c r="Y3589" i="1"/>
  <c r="X3590" i="1"/>
  <c r="Y3590" i="1"/>
  <c r="X3591" i="1"/>
  <c r="Y3591" i="1"/>
  <c r="X3592" i="1"/>
  <c r="Y3592" i="1"/>
  <c r="X3593" i="1"/>
  <c r="Y3593" i="1"/>
  <c r="X3594" i="1"/>
  <c r="Y3594" i="1"/>
  <c r="X3595" i="1"/>
  <c r="Y3595" i="1"/>
  <c r="X3596" i="1"/>
  <c r="Y3596" i="1"/>
  <c r="X3597" i="1"/>
  <c r="Y3597" i="1"/>
  <c r="X3598" i="1"/>
  <c r="Y3598" i="1"/>
  <c r="X3599" i="1"/>
  <c r="Y3599" i="1"/>
  <c r="X3600" i="1"/>
  <c r="Y3600" i="1"/>
  <c r="X3601" i="1"/>
  <c r="Y3601" i="1"/>
  <c r="X3602" i="1"/>
  <c r="Y3602" i="1"/>
  <c r="X3603" i="1"/>
  <c r="Y3603" i="1"/>
  <c r="X3604" i="1"/>
  <c r="Y3604" i="1"/>
  <c r="X3605" i="1"/>
  <c r="Y3605" i="1"/>
  <c r="X3606" i="1"/>
  <c r="Y3606" i="1"/>
  <c r="X3607" i="1"/>
  <c r="Y3607" i="1"/>
  <c r="X3608" i="1"/>
  <c r="Y3608" i="1"/>
  <c r="X3609" i="1"/>
  <c r="Y3609" i="1"/>
  <c r="X3610" i="1"/>
  <c r="Y3610" i="1"/>
  <c r="X3611" i="1"/>
  <c r="Y3611" i="1"/>
  <c r="X3612" i="1"/>
  <c r="Y3612" i="1"/>
  <c r="X3613" i="1"/>
  <c r="Y3613" i="1"/>
  <c r="X3614" i="1"/>
  <c r="Y3614" i="1"/>
  <c r="X3615" i="1"/>
  <c r="Y3615" i="1"/>
  <c r="X3616" i="1"/>
  <c r="Y3616" i="1"/>
  <c r="X3617" i="1"/>
  <c r="Y3617" i="1"/>
  <c r="X3618" i="1"/>
  <c r="Y3618" i="1"/>
  <c r="X3619" i="1"/>
  <c r="Y3619" i="1"/>
  <c r="X3620" i="1"/>
  <c r="Y3620" i="1"/>
  <c r="X3621" i="1"/>
  <c r="Y3621" i="1"/>
  <c r="X3622" i="1"/>
  <c r="Y3622" i="1"/>
  <c r="X3623" i="1"/>
  <c r="Y3623" i="1"/>
  <c r="X3624" i="1"/>
  <c r="Y3624" i="1"/>
  <c r="X3625" i="1"/>
  <c r="Y3625" i="1"/>
  <c r="X3626" i="1"/>
  <c r="Y3626" i="1"/>
  <c r="X3627" i="1"/>
  <c r="Y3627" i="1"/>
  <c r="X3628" i="1"/>
  <c r="Y3628" i="1"/>
  <c r="X3629" i="1"/>
  <c r="Y3629" i="1"/>
  <c r="X3630" i="1"/>
  <c r="Y3630" i="1"/>
  <c r="X3631" i="1"/>
  <c r="Y3631" i="1"/>
  <c r="X3632" i="1"/>
  <c r="Y3632" i="1"/>
  <c r="X3633" i="1"/>
  <c r="Y3633" i="1"/>
  <c r="X3634" i="1"/>
  <c r="Y3634" i="1"/>
  <c r="X3635" i="1"/>
  <c r="Y3635" i="1"/>
  <c r="X3636" i="1"/>
  <c r="Y3636" i="1"/>
  <c r="X3637" i="1"/>
  <c r="Y3637" i="1"/>
  <c r="X3638" i="1"/>
  <c r="Y3638" i="1"/>
  <c r="X3639" i="1"/>
  <c r="Y3639" i="1"/>
  <c r="X3640" i="1"/>
  <c r="Y3640" i="1"/>
  <c r="X3641" i="1"/>
  <c r="Y3641" i="1"/>
  <c r="X3642" i="1"/>
  <c r="Y3642" i="1"/>
  <c r="X3643" i="1"/>
  <c r="Y3643" i="1"/>
  <c r="X3644" i="1"/>
  <c r="Y3644" i="1"/>
  <c r="X3645" i="1"/>
  <c r="Y3645" i="1"/>
  <c r="X3646" i="1"/>
  <c r="Y3646" i="1"/>
  <c r="X3647" i="1"/>
  <c r="Y3647" i="1"/>
  <c r="X3648" i="1"/>
  <c r="Y3648" i="1"/>
  <c r="X3649" i="1"/>
  <c r="Y3649" i="1"/>
  <c r="X3650" i="1"/>
  <c r="Y3650" i="1"/>
  <c r="X3651" i="1"/>
  <c r="Y3651" i="1"/>
  <c r="X3652" i="1"/>
  <c r="Y3652" i="1"/>
  <c r="X3653" i="1"/>
  <c r="Y3653" i="1"/>
  <c r="X3654" i="1"/>
  <c r="Y3654" i="1"/>
  <c r="X3655" i="1"/>
  <c r="Y3655" i="1"/>
  <c r="X3656" i="1"/>
  <c r="Y3656" i="1"/>
  <c r="X3657" i="1"/>
  <c r="Y3657" i="1"/>
  <c r="X3658" i="1"/>
  <c r="Y3658" i="1"/>
  <c r="X3659" i="1"/>
  <c r="Y3659" i="1"/>
  <c r="X3660" i="1"/>
  <c r="Y3660" i="1"/>
  <c r="X3661" i="1"/>
  <c r="Y3661" i="1"/>
  <c r="X3662" i="1"/>
  <c r="Y3662" i="1"/>
  <c r="X3663" i="1"/>
  <c r="Y3663" i="1"/>
  <c r="X3664" i="1"/>
  <c r="Y3664" i="1"/>
  <c r="X3665" i="1"/>
  <c r="Y3665" i="1"/>
  <c r="X3666" i="1"/>
  <c r="Y3666" i="1"/>
  <c r="X3667" i="1"/>
  <c r="Y3667" i="1"/>
  <c r="X3668" i="1"/>
  <c r="Y3668" i="1"/>
  <c r="X3669" i="1"/>
  <c r="Y3669" i="1"/>
  <c r="X3670" i="1"/>
  <c r="Y3670" i="1"/>
  <c r="X3671" i="1"/>
  <c r="Y3671" i="1"/>
  <c r="X3672" i="1"/>
  <c r="Y3672" i="1"/>
  <c r="X3673" i="1"/>
  <c r="Y3673" i="1"/>
  <c r="X3674" i="1"/>
  <c r="Y3674" i="1"/>
  <c r="X3675" i="1"/>
  <c r="Y3675" i="1"/>
  <c r="X3676" i="1"/>
  <c r="Y3676" i="1"/>
  <c r="X3677" i="1"/>
  <c r="Y3677" i="1"/>
  <c r="X3678" i="1"/>
  <c r="Y3678" i="1"/>
  <c r="X3679" i="1"/>
  <c r="Y3679" i="1"/>
  <c r="X3680" i="1"/>
  <c r="Y3680" i="1"/>
  <c r="X3681" i="1"/>
  <c r="Y3681" i="1"/>
  <c r="X3682" i="1"/>
  <c r="Y3682" i="1"/>
  <c r="X3683" i="1"/>
  <c r="Y3683" i="1"/>
  <c r="Y4" i="1"/>
  <c r="X4" i="1"/>
</calcChain>
</file>

<file path=xl/sharedStrings.xml><?xml version="1.0" encoding="utf-8"?>
<sst xmlns="http://schemas.openxmlformats.org/spreadsheetml/2006/main" count="14917" uniqueCount="7390">
  <si>
    <t>Normalized abundance</t>
  </si>
  <si>
    <t>SALINE</t>
  </si>
  <si>
    <t>MORPHINE</t>
  </si>
  <si>
    <t>Tags</t>
  </si>
  <si>
    <t>Accession</t>
  </si>
  <si>
    <t>Peptide count</t>
  </si>
  <si>
    <t>Unique peptides</t>
  </si>
  <si>
    <t>Anova (p)</t>
  </si>
  <si>
    <t>Max fold change</t>
  </si>
  <si>
    <t>Highest mean condition</t>
  </si>
  <si>
    <t>Lowest mean condition</t>
  </si>
  <si>
    <t>Mass</t>
  </si>
  <si>
    <t>Description</t>
  </si>
  <si>
    <t>VTA_10</t>
  </si>
  <si>
    <t>VTA_11</t>
  </si>
  <si>
    <t>VTA_12</t>
  </si>
  <si>
    <t>VTA_15</t>
  </si>
  <si>
    <t>VTA_7</t>
  </si>
  <si>
    <t>VTA_8</t>
  </si>
  <si>
    <t>VTA_9</t>
  </si>
  <si>
    <t>VTA-13</t>
  </si>
  <si>
    <t>Anova p-value &lt;= 0.05</t>
  </si>
  <si>
    <t>A1M_RAT</t>
  </si>
  <si>
    <t>Alpha-1-macroglobulin OS=Rattus norvegicus OX=10116 GN=A1m PE=1 SV=1</t>
  </si>
  <si>
    <t>x</t>
  </si>
  <si>
    <t>PLMN_RAT</t>
  </si>
  <si>
    <t>Plasminogen OS=Rattus norvegicus OX=10116 GN=Plg PE=2 SV=2</t>
  </si>
  <si>
    <t>7B2_RAT</t>
  </si>
  <si>
    <t>Neuroendocrine protein 7B2 OS=Rattus norvegicus OX=10116 GN=Scg5 PE=1 SV=1</t>
  </si>
  <si>
    <t>A1AT_RAT</t>
  </si>
  <si>
    <t>Alpha-1-antiproteinase OS=Rattus norvegicus OX=10116 GN=Serpina1 PE=1 SV=2</t>
  </si>
  <si>
    <t>A1I3_RAT</t>
  </si>
  <si>
    <t>Alpha-1-inhibitor 3 OS=Rattus norvegicus OX=10116 GN=A1i3 PE=1 SV=1</t>
  </si>
  <si>
    <t>AAK1_RAT</t>
  </si>
  <si>
    <t>AP2-associated protein kinase 1 OS=Rattus norvegicus OX=10116 GN=Aak1 PE=1 SV=1</t>
  </si>
  <si>
    <t>ABHD6_RAT</t>
  </si>
  <si>
    <t>ACHB2_RAT</t>
  </si>
  <si>
    <t>Neuronal acetylcholine receptor subunit beta-2 OS=Rattus norvegicus OX=10116 GN=Chrnb2 PE=1 SV=2</t>
  </si>
  <si>
    <t>ACOC_RAT</t>
  </si>
  <si>
    <t>Cytoplasmic aconitate hydratase OS=Rattus norvegicus OX=10116 GN=Aco1 PE=1 SV=1</t>
  </si>
  <si>
    <t>ADA_RAT</t>
  </si>
  <si>
    <t>Adenosine deaminase OS=Rattus norvegicus OX=10116 GN=Ada PE=1 SV=3</t>
  </si>
  <si>
    <t>ADAP2_RAT</t>
  </si>
  <si>
    <t>Arf-GAP with dual PH domain-containing protein 2 OS=Rattus norvegicus OX=10116 GN=Adap2 PE=1 SV=1</t>
  </si>
  <si>
    <t>ADDG_RAT</t>
  </si>
  <si>
    <t>Gamma-adducin OS=Rattus norvegicus OX=10116 GN=Add3 PE=1 SV=2</t>
  </si>
  <si>
    <t>AFAM_RAT</t>
  </si>
  <si>
    <t>Afamin OS=Rattus norvegicus OX=10116 GN=Afm PE=3 SV=1</t>
  </si>
  <si>
    <t>AL1L1_RAT</t>
  </si>
  <si>
    <t>Cytosolic 10-formyltetrahydrofolate dehydrogenase OS=Rattus norvegicus OX=10116 GN=Aldh1l1 PE=1 SV=3</t>
  </si>
  <si>
    <t>ALBU_RAT</t>
  </si>
  <si>
    <t>Serum albumin OS=Rattus norvegicus OX=10116 GN=Alb PE=1 SV=2</t>
  </si>
  <si>
    <t>ANPRA_RAT</t>
  </si>
  <si>
    <t>Atrial natriuretic peptide receptor 1 OS=Rattus norvegicus OX=10116 GN=Npr1 PE=1 SV=1</t>
  </si>
  <si>
    <t>AP180_RAT</t>
  </si>
  <si>
    <t>Clathrin coat assembly protein AP180 OS=Rattus norvegicus OX=10116 GN=Snap91 PE=1 SV=1</t>
  </si>
  <si>
    <t>AP1M1_RAT</t>
  </si>
  <si>
    <t>AP-1 complex subunit mu-1 OS=Rattus norvegicus OX=10116 GN=Ap1m1 PE=1 SV=3</t>
  </si>
  <si>
    <t>AP3M2_RAT</t>
  </si>
  <si>
    <t>AP-3 complex subunit mu-2 OS=Rattus norvegicus OX=10116 GN=Ap3m2 PE=2 SV=1</t>
  </si>
  <si>
    <t>APBA1_RAT</t>
  </si>
  <si>
    <t>Amyloid-beta A4 precursor protein-binding family A member 1 OS=Rattus norvegicus OX=10116 GN=Apba1 PE=1 SV=1</t>
  </si>
  <si>
    <t>APOA1_RAT</t>
  </si>
  <si>
    <t>Apolipoprotein A-I OS=Rattus norvegicus OX=10116 GN=Apoa1 PE=1 SV=2</t>
  </si>
  <si>
    <t>APOB_RAT;CCNF_RAT</t>
  </si>
  <si>
    <t>Apolipoprotein B-100 OS=Rattus norvegicus OX=10116 GN=Apob PE=1 SV=1</t>
  </si>
  <si>
    <t>ARFP1_RAT</t>
  </si>
  <si>
    <t>Arfaptin-1 OS=Rattus norvegicus OX=10116 GN=Arfip1 PE=1 SV=1</t>
  </si>
  <si>
    <t>ASAP1_RAT</t>
  </si>
  <si>
    <t>Arf-GAP with SH3 domain, ANK repeat and PH domain-containing protein 1 OS=Rattus norvegicus OX=10116 GN=Asap1 PE=1 SV=2</t>
  </si>
  <si>
    <t>AT1A1_RAT</t>
  </si>
  <si>
    <t>Sodium/potassium-transporting ATPase subunit alpha-1 OS=Rattus norvegicus OX=10116 GN=Atp1a1 PE=1 SV=1</t>
  </si>
  <si>
    <t>ATPO_RAT</t>
  </si>
  <si>
    <t>ATP synthase subunit O, mitochondrial OS=Rattus norvegicus OX=10116 GN=Atp5po PE=1 SV=1</t>
  </si>
  <si>
    <t>BCAT2_RAT</t>
  </si>
  <si>
    <t>Branched-chain-amino-acid aminotransferase, mitochondrial OS=Rattus norvegicus OX=10116 GN=Bcat2 PE=1 SV=1</t>
  </si>
  <si>
    <t>BRNP3_RAT</t>
  </si>
  <si>
    <t>BMP/retinoic acid-inducible neural-specific protein 3 OS=Rattus norvegicus OX=10116 GN=Brinp3 PE=2 SV=1</t>
  </si>
  <si>
    <t>CA2D1_RAT</t>
  </si>
  <si>
    <t>Voltage-dependent calcium channel subunit alpha-2/delta-1 OS=Rattus norvegicus OX=10116 GN=Cacna2d1 PE=1 SV=1</t>
  </si>
  <si>
    <t>CAH1_RAT</t>
  </si>
  <si>
    <t>Carbonic anhydrase 1 OS=Rattus norvegicus OX=10116 GN=Ca1 PE=1 SV=1</t>
  </si>
  <si>
    <t>CHAC2_RAT</t>
  </si>
  <si>
    <t>Putative glutathione-specific gamma-glutamylcyclotransferase 2 OS=Rattus norvegicus OX=10116 GN=Chac2 PE=2 SV=1</t>
  </si>
  <si>
    <t>CHRD1_RAT</t>
  </si>
  <si>
    <t>Cysteine and histidine-rich domain-containing protein 1 OS=Rattus norvegicus OX=10116 GN=Chordc1 PE=3 SV=1</t>
  </si>
  <si>
    <t>CIAO1_RAT</t>
  </si>
  <si>
    <t>Probable cytosolic iron-sulfur protein assembly protein CIAO1 OS=Rattus norvegicus OX=10116 GN=Ciao1 PE=2 SV=1</t>
  </si>
  <si>
    <t>CNTN2_RAT</t>
  </si>
  <si>
    <t>Contactin-2 OS=Rattus norvegicus OX=10116 GN=Cntn2 PE=1 SV=1</t>
  </si>
  <si>
    <t>CO3_RAT</t>
  </si>
  <si>
    <t>Complement C3 OS=Rattus norvegicus OX=10116 GN=C3 PE=1 SV=3</t>
  </si>
  <si>
    <t>CO4_RAT</t>
  </si>
  <si>
    <t>Complement C4 OS=Rattus norvegicus OX=10116 GN=C4 PE=1 SV=3</t>
  </si>
  <si>
    <t>COQ6_RAT</t>
  </si>
  <si>
    <t>Ubiquinone biosynthesis monooxygenase COQ6, mitochondrial OS=Rattus norvegicus OX=10116 GN=Coq6 PE=2 SV=1</t>
  </si>
  <si>
    <t>COX2_RAT</t>
  </si>
  <si>
    <t>CPNS1_RAT</t>
  </si>
  <si>
    <t>Calpain small subunit 1 OS=Rattus norvegicus OX=10116 GN=Capns1 PE=1 SV=3</t>
  </si>
  <si>
    <t>CRP_RAT</t>
  </si>
  <si>
    <t>C-reactive protein OS=Rattus norvegicus OX=10116 GN=Crp PE=1 SV=1</t>
  </si>
  <si>
    <t>CSTF1_RAT</t>
  </si>
  <si>
    <t>Cleavage stimulation factor subunit 1 OS=Rattus norvegicus OX=10116 GN=Cstf1 PE=2 SV=1</t>
  </si>
  <si>
    <t>CTP5C_RAT;CTP5A_RAT</t>
  </si>
  <si>
    <t>Contactin-associated protein like 5-3 OS=Rattus norvegicus OX=10116 GN=Cntnap5c PE=2 SV=1</t>
  </si>
  <si>
    <t>CXB1_RAT</t>
  </si>
  <si>
    <t>Gap junction beta-1 protein OS=Rattus norvegicus OX=10116 GN=Gjb1 PE=1 SV=1</t>
  </si>
  <si>
    <t>DCXR_RAT</t>
  </si>
  <si>
    <t>L-xylulose reductase OS=Rattus norvegicus OX=10116 GN=Dcxr PE=1 SV=1</t>
  </si>
  <si>
    <t>DNPH1_RAT</t>
  </si>
  <si>
    <t>2'-deoxynucleoside 5'-phosphate N-hydrolase 1 OS=Rattus norvegicus OX=10116 GN=Dnph1 PE=1 SV=1</t>
  </si>
  <si>
    <t>DPYD_RAT</t>
  </si>
  <si>
    <t>Dihydropyrimidine dehydrogenase [NADP(+)] OS=Rattus norvegicus OX=10116 GN=Dpyd PE=2 SV=1</t>
  </si>
  <si>
    <t>ECH1_RAT</t>
  </si>
  <si>
    <t>Delta(3,5)-Delta(2,4)-dienoyl-CoA isomerase, mitochondrial OS=Rattus norvegicus OX=10116 GN=Ech1 PE=1 SV=2</t>
  </si>
  <si>
    <t>ECHP_RAT</t>
  </si>
  <si>
    <t>Peroxisomal bifunctional enzyme OS=Rattus norvegicus OX=10116 GN=Ehhadh PE=1 SV=2</t>
  </si>
  <si>
    <t>EF1A1_RAT</t>
  </si>
  <si>
    <t>Elongation factor 1-alpha 1 OS=Rattus norvegicus OX=10116 GN=Eef1a1 PE=2 SV=1</t>
  </si>
  <si>
    <t>EI2BE_RAT</t>
  </si>
  <si>
    <t>Translation initiation factor eIF-2B subunit epsilon OS=Rattus norvegicus OX=10116 GN=Eif2b5 PE=1 SV=2</t>
  </si>
  <si>
    <t>ENPP1_RAT</t>
  </si>
  <si>
    <t>Ectonucleotide pyrophosphatase/phosphodiesterase family member 1 OS=Rattus norvegicus OX=10116 GN=Enpp1 PE=1 SV=2</t>
  </si>
  <si>
    <t>ERC2_RAT</t>
  </si>
  <si>
    <t>ERC protein 2 OS=Rattus norvegicus OX=10116 GN=Erc2 PE=1 SV=1</t>
  </si>
  <si>
    <t>EST1C_RAT</t>
  </si>
  <si>
    <t>Carboxylesterase 1C OS=Rattus norvegicus OX=10116 GN=Ces1c PE=1 SV=3</t>
  </si>
  <si>
    <t>F16A2_RAT</t>
  </si>
  <si>
    <t>FTS and Hook-interacting protein OS=Rattus norvegicus OX=10116 GN=Fam160a2 PE=1 SV=1</t>
  </si>
  <si>
    <t>FAIM1_RAT</t>
  </si>
  <si>
    <t>Fas apoptotic inhibitory molecule 1 OS=Rattus norvegicus OX=10116 GN=Faim PE=2 SV=1</t>
  </si>
  <si>
    <t>FETUA_RAT</t>
  </si>
  <si>
    <t>Alpha-2-HS-glycoprotein OS=Rattus norvegicus OX=10116 GN=Ahsg PE=1 SV=2</t>
  </si>
  <si>
    <t>FETUB_RAT</t>
  </si>
  <si>
    <t>Fetuin-B OS=Rattus norvegicus OX=10116 GN=Fetub PE=2 SV=2</t>
  </si>
  <si>
    <t>FIBG_RAT</t>
  </si>
  <si>
    <t>Fibrinogen gamma chain OS=Rattus norvegicus OX=10116 GN=Fgg PE=1 SV=3</t>
  </si>
  <si>
    <t>FLOT2_RAT</t>
  </si>
  <si>
    <t>Flotillin-2 OS=Rattus norvegicus OX=10116 GN=Flot2 PE=1 SV=1</t>
  </si>
  <si>
    <t>FOLH1_RAT</t>
  </si>
  <si>
    <t>Glutamate carboxypeptidase 2 OS=Rattus norvegicus OX=10116 GN=Folh1 PE=1 SV=1</t>
  </si>
  <si>
    <t>FPRP_RAT</t>
  </si>
  <si>
    <t>Prostaglandin F2 receptor negative regulator OS=Rattus norvegicus OX=10116 GN=Ptgfrn PE=1 SV=1</t>
  </si>
  <si>
    <t>GCYA1_RAT</t>
  </si>
  <si>
    <t>Guanylate cyclase soluble subunit alpha-1 OS=Rattus norvegicus OX=10116 GN=Gucy1a1 PE=1 SV=1</t>
  </si>
  <si>
    <t>GGT5_RAT</t>
  </si>
  <si>
    <t>Glutathione hydrolase 5 proenzyme OS=Rattus norvegicus OX=10116 GN=Ggt5 PE=2 SV=1</t>
  </si>
  <si>
    <t>GRIA2_RAT</t>
  </si>
  <si>
    <t>Glutamate receptor 2 OS=Rattus norvegicus OX=10116 GN=Gria2 PE=1 SV=2</t>
  </si>
  <si>
    <t>HBA_RAT</t>
  </si>
  <si>
    <t>Hemoglobin subunit alpha-1/2 OS=Rattus norvegicus OX=10116 GN=Hba1 PE=1 SV=3</t>
  </si>
  <si>
    <t>HBB1_RAT</t>
  </si>
  <si>
    <t>Hemoglobin subunit beta-1 OS=Rattus norvegicus OX=10116 GN=Hbb PE=1 SV=3</t>
  </si>
  <si>
    <t>HCDH_RAT</t>
  </si>
  <si>
    <t>Hydroxyacyl-coenzyme A dehydrogenase, mitochondrial OS=Rattus norvegicus OX=10116 GN=Hadh PE=2 SV=1</t>
  </si>
  <si>
    <t>HD_RAT</t>
  </si>
  <si>
    <t>Huntingtin OS=Rattus norvegicus OX=10116 GN=Htt PE=1 SV=1</t>
  </si>
  <si>
    <t>HEAT6_RAT</t>
  </si>
  <si>
    <t>HEAT repeat-containing protein 6 OS=Rattus norvegicus OX=10116 GN=Heatr6 PE=1 SV=1</t>
  </si>
  <si>
    <t>HEMO_RAT</t>
  </si>
  <si>
    <t>Hemopexin OS=Rattus norvegicus OX=10116 GN=Hpx PE=1 SV=3</t>
  </si>
  <si>
    <t>HPT_RAT</t>
  </si>
  <si>
    <t>Haptoglobin OS=Rattus norvegicus OX=10116 GN=Hp PE=1 SV=3</t>
  </si>
  <si>
    <t>HRG_RAT</t>
  </si>
  <si>
    <t>Histidine-rich glycoprotein OS=Rattus norvegicus OX=10116 GN=Hrg PE=1 SV=1</t>
  </si>
  <si>
    <t>IC1_RAT</t>
  </si>
  <si>
    <t>Plasma protease C1 inhibitor OS=Rattus norvegicus OX=10116 GN=Serping1 PE=2 SV=1</t>
  </si>
  <si>
    <t>IGG2A_RAT</t>
  </si>
  <si>
    <t>Ig gamma-2A chain C region OS=Rattus norvegicus OX=10116 GN=Igg-2a PE=1 SV=1</t>
  </si>
  <si>
    <t>INP4B_RAT</t>
  </si>
  <si>
    <t>Type II inositol 3,4-bisphosphate 4-phosphatase OS=Rattus norvegicus OX=10116 GN=Inpp4b PE=1 SV=1</t>
  </si>
  <si>
    <t>ITB1_RAT</t>
  </si>
  <si>
    <t>Integrin beta-1 OS=Rattus norvegicus OX=10116 GN=Itgb1 PE=2 SV=1</t>
  </si>
  <si>
    <t>IVD_RAT</t>
  </si>
  <si>
    <t>Isovaleryl-CoA dehydrogenase, mitochondrial OS=Rattus norvegicus OX=10116 GN=Ivd PE=1 SV=2</t>
  </si>
  <si>
    <t>JAK2_RAT</t>
  </si>
  <si>
    <t>Tyrosine-protein kinase JAK2 OS=Rattus norvegicus OX=10116 GN=Jak2 PE=1 SV=1</t>
  </si>
  <si>
    <t>KANK2_RAT</t>
  </si>
  <si>
    <t>KN motif and ankyrin repeat domain-containing protein 2 OS=Rattus norvegicus OX=10116 GN=Kank2 PE=1 SV=2</t>
  </si>
  <si>
    <t>KAPCB_RAT</t>
  </si>
  <si>
    <t>cAMP-dependent protein kinase catalytic subunit beta OS=Rattus norvegicus OX=10116 GN=Prkacb PE=1 SV=2</t>
  </si>
  <si>
    <t>KC1G3_RAT;KC1G2_RAT</t>
  </si>
  <si>
    <t>Casein kinase I isoform gamma-3 OS=Rattus norvegicus OX=10116 GN=Csnk1g3 PE=1 SV=1</t>
  </si>
  <si>
    <t>KCMA1_RAT</t>
  </si>
  <si>
    <t>Calcium-activated potassium channel subunit alpha-1 OS=Rattus norvegicus OX=10116 GN=Kcnma1 PE=1 SV=3</t>
  </si>
  <si>
    <t>KDEL2_RAT</t>
  </si>
  <si>
    <t>KDEL motif-containing protein 2 OS=Rattus norvegicus OX=10116 GN=Kdelc2 PE=2 SV=1</t>
  </si>
  <si>
    <t>KHDR3_RAT</t>
  </si>
  <si>
    <t>KH domain-containing, RNA-binding, signal transduction-associated protein 3 OS=Rattus norvegicus OX=10116 GN=Khdrbs3 PE=1 SV=1</t>
  </si>
  <si>
    <t>KIFC1_RAT</t>
  </si>
  <si>
    <t>Kinesin-like protein KIFC1 OS=Rattus norvegicus OX=10116 GN=Kifc1 PE=2 SV=1</t>
  </si>
  <si>
    <t>LDLR_RAT</t>
  </si>
  <si>
    <t>Low-density lipoprotein receptor OS=Rattus norvegicus OX=10116 GN=Ldlr PE=1 SV=1</t>
  </si>
  <si>
    <t>LFG2_RAT</t>
  </si>
  <si>
    <t>Protein lifeguard 2 OS=Rattus norvegicus OX=10116 GN=Faim2 PE=2 SV=1</t>
  </si>
  <si>
    <t>LIS1_RAT</t>
  </si>
  <si>
    <t>Platelet-activating factor acetylhydrolase IB subunit alpha OS=Rattus norvegicus OX=10116 GN=Pafah1b1 PE=1 SV=2</t>
  </si>
  <si>
    <t>LRC57_RAT</t>
  </si>
  <si>
    <t>Leucine-rich repeat-containing protein 57 OS=Rattus norvegicus OX=10116 GN=Lrrc57 PE=2 SV=1</t>
  </si>
  <si>
    <t>MA2A1_RAT</t>
  </si>
  <si>
    <t>Alpha-mannosidase 2 OS=Rattus norvegicus OX=10116 GN=Man2a1 PE=1 SV=2</t>
  </si>
  <si>
    <t>MA2C1_RAT</t>
  </si>
  <si>
    <t>Alpha-mannosidase 2C1 OS=Rattus norvegicus OX=10116 GN=Man2c1 PE=1 SV=1</t>
  </si>
  <si>
    <t>MAP6_RAT</t>
  </si>
  <si>
    <t>Microtubule-associated protein 6 OS=Rattus norvegicus OX=10116 GN=Map6 PE=1 SV=1</t>
  </si>
  <si>
    <t>MUG1_RAT</t>
  </si>
  <si>
    <t>Murinoglobulin-1 OS=Rattus norvegicus OX=10116 GN=Mug1 PE=2 SV=1</t>
  </si>
  <si>
    <t>MVP_RAT</t>
  </si>
  <si>
    <t>Major vault protein OS=Rattus norvegicus OX=10116 GN=Mvp PE=1 SV=4</t>
  </si>
  <si>
    <t>MYO1B_RAT</t>
  </si>
  <si>
    <t>Unconventional myosin-Ib OS=Rattus norvegicus OX=10116 GN=Myo1b PE=1 SV=1</t>
  </si>
  <si>
    <t>MYO1C_RAT</t>
  </si>
  <si>
    <t>Unconventional myosin-Ic OS=Rattus norvegicus OX=10116 GN=Myo1c PE=1 SV=2</t>
  </si>
  <si>
    <t>MYRIP_RAT</t>
  </si>
  <si>
    <t>Rab effector MyRIP OS=Rattus norvegicus OX=10116 GN=Myrip PE=1 SV=1</t>
  </si>
  <si>
    <t>NAGA_RAT</t>
  </si>
  <si>
    <t>N-acetylglucosamine-6-phosphate deacetylase OS=Rattus norvegicus OX=10116 GN=Amdhd2 PE=3 SV=2</t>
  </si>
  <si>
    <t>NEUA_RAT</t>
  </si>
  <si>
    <t>N-acylneuraminate cytidylyltransferase OS=Rattus norvegicus OX=10116 GN=Cmas PE=2 SV=1</t>
  </si>
  <si>
    <t>NIBAN_RAT</t>
  </si>
  <si>
    <t>Protein Niban OS=Rattus norvegicus OX=10116 GN=Fam129a PE=1 SV=2</t>
  </si>
  <si>
    <t>NLGN3_RAT</t>
  </si>
  <si>
    <t>Neuroligin-3 OS=Rattus norvegicus OX=10116 GN=Nlgn3 PE=1 SV=1</t>
  </si>
  <si>
    <t>NLRX1_RAT</t>
  </si>
  <si>
    <t>NLR family member X1 OS=Rattus norvegicus OX=10116 GN=Nlrx1 PE=2 SV=1</t>
  </si>
  <si>
    <t>NOE1_RAT</t>
  </si>
  <si>
    <t>Noelin OS=Rattus norvegicus OX=10116 GN=Olfm1 PE=1 SV=1</t>
  </si>
  <si>
    <t>NOE3_RAT</t>
  </si>
  <si>
    <t>Noelin-3 OS=Rattus norvegicus OX=10116 GN=Olfm3 PE=1 SV=1</t>
  </si>
  <si>
    <t>NOLC1_RAT</t>
  </si>
  <si>
    <t>Nucleolar and coiled-body phosphoprotein 1 OS=Rattus norvegicus OX=10116 GN=Nolc1 PE=1 SV=2</t>
  </si>
  <si>
    <t>NT5D2_RAT</t>
  </si>
  <si>
    <t>5'-nucleotidase domain-containing protein 2 OS=Rattus norvegicus OX=10116 GN=Nt5dc2 PE=2 SV=2</t>
  </si>
  <si>
    <t>OCRL_RAT</t>
  </si>
  <si>
    <t>Inositol polyphosphate 5-phosphatase OCRL-1 OS=Rattus norvegicus OX=10116 GN=Ocrl PE=1 SV=1</t>
  </si>
  <si>
    <t>PA24A_RAT</t>
  </si>
  <si>
    <t>PAHX_RAT</t>
  </si>
  <si>
    <t>Phytanoyl-CoA dioxygenase, peroxisomal OS=Rattus norvegicus OX=10116 GN=Phyh PE=1 SV=2</t>
  </si>
  <si>
    <t>PARP1_RAT</t>
  </si>
  <si>
    <t>Poly [ADP-ribose] polymerase 1 OS=Rattus norvegicus OX=10116 GN=Parp1 PE=1 SV=4</t>
  </si>
  <si>
    <t>PDE11_RAT</t>
  </si>
  <si>
    <t>Dual 3',5'-cyclic-AMP and -GMP phosphodiesterase 11A OS=Rattus norvegicus OX=10116 GN=Pde11a PE=1 SV=1</t>
  </si>
  <si>
    <t>PECA1_RAT</t>
  </si>
  <si>
    <t>Platelet endothelial cell adhesion molecule OS=Rattus norvegicus OX=10116 GN=Pecam1 PE=1 SV=1</t>
  </si>
  <si>
    <t>PHIPL_RAT</t>
  </si>
  <si>
    <t>Phytanoyl-CoA hydroxylase-interacting protein-like OS=Rattus norvegicus OX=10116 GN=Phyhipl PE=1 SV=2</t>
  </si>
  <si>
    <t>PLCG2_RAT</t>
  </si>
  <si>
    <t>PLD1_RAT</t>
  </si>
  <si>
    <t>Phospholipase D1 OS=Rattus norvegicus OX=10116 GN=Pld1 PE=1 SV=3</t>
  </si>
  <si>
    <t>PODXL_RAT</t>
  </si>
  <si>
    <t>Podocalyxin OS=Rattus norvegicus OX=10116 GN=Podxl PE=1 SV=2</t>
  </si>
  <si>
    <t>PPIB_RAT</t>
  </si>
  <si>
    <t>Peptidyl-prolyl cis-trans isomerase B OS=Rattus norvegicus OX=10116 GN=Ppib PE=1 SV=3</t>
  </si>
  <si>
    <t>PPM1B_RAT</t>
  </si>
  <si>
    <t>Protein phosphatase 1B OS=Rattus norvegicus OX=10116 GN=Ppm1b PE=2 SV=1</t>
  </si>
  <si>
    <t>PSB1_RAT</t>
  </si>
  <si>
    <t>Proteasome subunit beta type-1 OS=Rattus norvegicus OX=10116 GN=Psmb1 PE=1 SV=3</t>
  </si>
  <si>
    <t>PSB3_RAT</t>
  </si>
  <si>
    <t>Proteasome subunit beta type-3 OS=Rattus norvegicus OX=10116 GN=Psmb3 PE=1 SV=1</t>
  </si>
  <si>
    <t>PSMD1_RAT</t>
  </si>
  <si>
    <t>26S proteasome non-ATPase regulatory subunit 1 OS=Rattus norvegicus OX=10116 GN=Psmd1 PE=1 SV=1</t>
  </si>
  <si>
    <t>PURA_RAT</t>
  </si>
  <si>
    <t>Transcriptional activator protein Pur-alpha (Fragments) OS=Rattus norvegicus OX=10116 GN=Pura PE=1 SV=1</t>
  </si>
  <si>
    <t>PYRD_RAT</t>
  </si>
  <si>
    <t>Dihydroorotate dehydrogenase (quinone), mitochondrial OS=Rattus norvegicus OX=10116 GN=Dhodh PE=1 SV=1</t>
  </si>
  <si>
    <t>RAB12_RAT</t>
  </si>
  <si>
    <t>Ras-related protein Rab-12 OS=Rattus norvegicus OX=10116 GN=Rab12 PE=1 SV=2</t>
  </si>
  <si>
    <t>RAB28_RAT</t>
  </si>
  <si>
    <t>Ras-related protein Rab-28 OS=Rattus norvegicus OX=10116 GN=Rab28 PE=2 SV=1</t>
  </si>
  <si>
    <t>RAB31_RAT</t>
  </si>
  <si>
    <t>Ras-related protein Rab-31 OS=Rattus norvegicus OX=10116 GN=Rab31 PE=1 SV=2</t>
  </si>
  <si>
    <t>RAB4A_RAT</t>
  </si>
  <si>
    <t>Ras-related protein Rab-4A OS=Rattus norvegicus OX=10116 GN=Rab4a PE=1 SV=3</t>
  </si>
  <si>
    <t>RAI14_RAT</t>
  </si>
  <si>
    <t>Ankycorbin OS=Rattus norvegicus OX=10116 GN=Rai14 PE=1 SV=2</t>
  </si>
  <si>
    <t>RASA1_RAT</t>
  </si>
  <si>
    <t>Ras GTPase-activating protein 1 OS=Rattus norvegicus OX=10116 GN=Rasa1 PE=3 SV=1</t>
  </si>
  <si>
    <t>RASF2_RAT</t>
  </si>
  <si>
    <t>Ras association domain-containing protein 2 OS=Rattus norvegicus OX=10116 GN=Rassf2 PE=2 SV=1</t>
  </si>
  <si>
    <t>RB6I2_RAT</t>
  </si>
  <si>
    <t>ELKS/Rab6-interacting/CAST family member 1 OS=Rattus norvegicus OX=10116 GN=Erc1 PE=1 SV=1</t>
  </si>
  <si>
    <t>RL10_RAT</t>
  </si>
  <si>
    <t>60S ribosomal protein L10 OS=Rattus norvegicus OX=10116 GN=Rpl10 PE=1 SV=3</t>
  </si>
  <si>
    <t>RL11_RAT</t>
  </si>
  <si>
    <t>60S ribosomal protein L11 OS=Rattus norvegicus OX=10116 GN=Rpl11 PE=1 SV=2</t>
  </si>
  <si>
    <t>RL18A_RAT</t>
  </si>
  <si>
    <t>60S ribosomal protein L18a OS=Rattus norvegicus OX=10116 GN=Rpl18a PE=2 SV=1</t>
  </si>
  <si>
    <t>RL24_RAT</t>
  </si>
  <si>
    <t>60S ribosomal protein L24 OS=Rattus norvegicus OX=10116 GN=Rpl24 PE=2 SV=1</t>
  </si>
  <si>
    <t>RL9_RAT</t>
  </si>
  <si>
    <t>60S ribosomal protein L9 OS=Rattus norvegicus OX=10116 GN=Rpl9 PE=1 SV=1</t>
  </si>
  <si>
    <t>RPGF4_RAT;RPGF5_RAT</t>
  </si>
  <si>
    <t>Rap guanine nucleotide exchange factor 4 (Fragment) OS=Rattus norvegicus OX=10116 GN=Rapgef4 PE=2 SV=1</t>
  </si>
  <si>
    <t>RS5_RAT</t>
  </si>
  <si>
    <t>40S ribosomal protein S5 OS=Rattus norvegicus OX=10116 GN=Rps5 PE=1 SV=3</t>
  </si>
  <si>
    <t>RS7_RAT</t>
  </si>
  <si>
    <t>40S ribosomal protein S7 OS=Rattus norvegicus OX=10116 GN=Rps7 PE=1 SV=1</t>
  </si>
  <si>
    <t>S2546_RAT</t>
  </si>
  <si>
    <t>Solute carrier family 25 member 46 OS=Rattus norvegicus OX=10116 GN=Slc25a46 PE=1 SV=2</t>
  </si>
  <si>
    <t>SERPH_RAT</t>
  </si>
  <si>
    <t>Serpin H1 OS=Rattus norvegicus OX=10116 GN=Serpinh1 PE=1 SV=1</t>
  </si>
  <si>
    <t>SH3R1_RAT</t>
  </si>
  <si>
    <t>E3 ubiquitin-protein ligase SH3RF1 OS=Rattus norvegicus OX=10116 GN=Sh3rf1 PE=1 SV=1</t>
  </si>
  <si>
    <t>SIL1_RAT</t>
  </si>
  <si>
    <t>Nucleotide exchange factor SIL1 OS=Rattus norvegicus OX=10116 GN=Sil1 PE=2 SV=1</t>
  </si>
  <si>
    <t>SPA3K_RAT</t>
  </si>
  <si>
    <t>Serine protease inhibitor A3K OS=Rattus norvegicus OX=10116 GN=Serpina3k PE=1 SV=3</t>
  </si>
  <si>
    <t>SPA3L_RAT;SPI21_RAT</t>
  </si>
  <si>
    <t>Serine protease inhibitor A3L OS=Rattus norvegicus OX=10116 GN=Serpina3l PE=1 SV=3</t>
  </si>
  <si>
    <t>SPN1_RAT</t>
  </si>
  <si>
    <t>Snurportin-1 OS=Rattus norvegicus OX=10116 GN=Snupn PE=2 SV=1</t>
  </si>
  <si>
    <t>SRSF5_RAT</t>
  </si>
  <si>
    <t>Serine/arginine-rich splicing factor 5 OS=Rattus norvegicus OX=10116 GN=Srsf5 PE=1 SV=1</t>
  </si>
  <si>
    <t>STX5_RAT</t>
  </si>
  <si>
    <t>Syntaxin-5 OS=Rattus norvegicus OX=10116 GN=Stx5 PE=1 SV=2</t>
  </si>
  <si>
    <t>STX8_RAT</t>
  </si>
  <si>
    <t>Syntaxin-8 OS=Rattus norvegicus OX=10116 GN=Stx8 PE=1 SV=1</t>
  </si>
  <si>
    <t>SYT6_RAT</t>
  </si>
  <si>
    <t>Synaptotagmin-6 OS=Rattus norvegicus OX=10116 GN=Syt6 PE=1 SV=1</t>
  </si>
  <si>
    <t>TAF6_RAT</t>
  </si>
  <si>
    <t>Transcription initiation factor TFIID subunit 6 OS=Rattus norvegicus OX=10116 GN=Taf6 PE=1 SV=1</t>
  </si>
  <si>
    <t>TAGL2_RAT</t>
  </si>
  <si>
    <t>Transgelin-2 OS=Rattus norvegicus OX=10116 GN=Tagln2 PE=1 SV=1</t>
  </si>
  <si>
    <t>TBA1C_RAT</t>
  </si>
  <si>
    <t>Tubulin alpha-1C chain OS=Rattus norvegicus OX=10116 GN=Tuba1c PE=1 SV=1</t>
  </si>
  <si>
    <t>TENR_RAT</t>
  </si>
  <si>
    <t>Tenascin-R OS=Rattus norvegicus OX=10116 GN=Tnr PE=1 SV=1</t>
  </si>
  <si>
    <t>TFPI1_RAT</t>
  </si>
  <si>
    <t>Tissue factor pathway inhibitor OS=Rattus norvegicus OX=10116 GN=Tfpi PE=2 SV=1</t>
  </si>
  <si>
    <t>TPM4_RAT</t>
  </si>
  <si>
    <t>Tropomyosin alpha-4 chain OS=Rattus norvegicus OX=10116 GN=Tpm4 PE=1 SV=3</t>
  </si>
  <si>
    <t>TRIPC_RAT</t>
  </si>
  <si>
    <t>E3 ubiquitin-protein ligase TRIP12 OS=Rattus norvegicus OX=10116 GN=Trip12 PE=1 SV=1</t>
  </si>
  <si>
    <t>TTHY_RAT</t>
  </si>
  <si>
    <t>Transthyretin OS=Rattus norvegicus OX=10116 GN=Ttr PE=1 SV=1</t>
  </si>
  <si>
    <t>UBP10_RAT</t>
  </si>
  <si>
    <t>Ubiquitin carboxyl-terminal hydrolase 10 OS=Rattus norvegicus OX=10116 GN=Usp10 PE=1 SV=1</t>
  </si>
  <si>
    <t>UBP46_RAT</t>
  </si>
  <si>
    <t>Ubiquitin carboxyl-terminal hydrolase 46 OS=Rattus norvegicus OX=10116 GN=Usp46 PE=1 SV=2</t>
  </si>
  <si>
    <t>VINC_RAT</t>
  </si>
  <si>
    <t>Vinculin OS=Rattus norvegicus OX=10116 GN=Vcl PE=1 SV=1</t>
  </si>
  <si>
    <t>ZWINT_RAT</t>
  </si>
  <si>
    <t>ZW10 interactor OS=Rattus norvegicus OX=10116 GN=Zwint PE=1 SV=1</t>
  </si>
  <si>
    <t>1433B_RAT</t>
  </si>
  <si>
    <t>14-3-3 protein beta/alpha OS=Rattus norvegicus OX=10116 GN=Ywhab PE=1 SV=3</t>
  </si>
  <si>
    <t>1433E_RAT</t>
  </si>
  <si>
    <t>14-3-3 protein epsilon OS=Rattus norvegicus OX=10116 GN=Ywhae PE=1 SV=1</t>
  </si>
  <si>
    <t>1433F_RAT</t>
  </si>
  <si>
    <t>14-3-3 protein eta OS=Rattus norvegicus OX=10116 GN=Ywhah PE=1 SV=2</t>
  </si>
  <si>
    <t>1433G_RAT</t>
  </si>
  <si>
    <t>14-3-3 protein gamma OS=Rattus norvegicus OX=10116 GN=Ywhag PE=1 SV=2</t>
  </si>
  <si>
    <t>1433T_RAT</t>
  </si>
  <si>
    <t>14-3-3 protein theta OS=Rattus norvegicus OX=10116 GN=Ywhaq PE=1 SV=1</t>
  </si>
  <si>
    <t>1433Z_RAT</t>
  </si>
  <si>
    <t>14-3-3 protein zeta/delta OS=Rattus norvegicus OX=10116 GN=Ywhaz PE=1 SV=1</t>
  </si>
  <si>
    <t>22P1_RAT</t>
  </si>
  <si>
    <t>Cystatin-related protein 1 OS=Rattus norvegicus OX=10116 GN=Andpro PE=1 SV=1</t>
  </si>
  <si>
    <t>2A5B_RAT</t>
  </si>
  <si>
    <t>Serine/threonine-protein phosphatase 2A 56 kDa regulatory subunit beta isoform OS=Rattus norvegicus OX=10116 GN=Ppp2r5b PE=2 SV=1</t>
  </si>
  <si>
    <t>2AAB_RAT</t>
  </si>
  <si>
    <t>Serine/threonine-protein phosphatase 2A 65 kDa regulatory subunit A beta isoform OS=Rattus norvegicus OX=10116 GN=Ppp2r1b PE=2 SV=1</t>
  </si>
  <si>
    <t>2ABA_RAT</t>
  </si>
  <si>
    <t>Serine/threonine-protein phosphatase 2A 55 kDa regulatory subunit B alpha isoform OS=Rattus norvegicus OX=10116 GN=Ppp2r2a PE=2 SV=1</t>
  </si>
  <si>
    <t>2ABB_RAT</t>
  </si>
  <si>
    <t>---</t>
  </si>
  <si>
    <t>Serine/threonine-protein phosphatase 2A 55 kDa regulatory subunit B beta isoform OS=Rattus norvegicus OX=10116 GN=Ppp2r2b PE=1 SV=2</t>
  </si>
  <si>
    <t>2ABD_RAT</t>
  </si>
  <si>
    <t>Serine/threonine-protein phosphatase 2A 55 kDa regulatory subunit B delta isoform OS=Rattus norvegicus OX=10116 GN=Ppp2r2d PE=2 SV=1</t>
  </si>
  <si>
    <t>2ABG_RAT</t>
  </si>
  <si>
    <t>Serine/threonine-protein phosphatase 2A 55 kDa regulatory subunit B gamma isoform OS=Rattus norvegicus OX=10116 GN=Ppp2r2c PE=2 SV=1</t>
  </si>
  <si>
    <t>3BP1_RAT</t>
  </si>
  <si>
    <t>SH3 domain-binding protein 1 OS=Rattus norvegicus OX=10116 GN=Sh3bp1 PE=1 SV=1</t>
  </si>
  <si>
    <t>3BP5_RAT</t>
  </si>
  <si>
    <t>SH3 domain-binding protein 5 OS=Rattus norvegicus OX=10116 GN=Sh3bp5 PE=1 SV=2</t>
  </si>
  <si>
    <t>3HIDH_RAT</t>
  </si>
  <si>
    <t>3-hydroxyisobutyrate dehydrogenase, mitochondrial OS=Rattus norvegicus OX=10116 GN=Hibadh PE=1 SV=3</t>
  </si>
  <si>
    <t>4F2_RAT</t>
  </si>
  <si>
    <t>4F2 cell-surface antigen heavy chain OS=Rattus norvegicus OX=10116 GN=Slc3a2 PE=1 SV=1</t>
  </si>
  <si>
    <t>5E5_RAT</t>
  </si>
  <si>
    <t>5E5 antigen OS=Rattus norvegicus OX=10116 PE=2 SV=1</t>
  </si>
  <si>
    <t>5HT6R_RAT</t>
  </si>
  <si>
    <t>5-hydroxytryptamine receptor 6 OS=Rattus norvegicus OX=10116 GN=Htr6 PE=1 SV=2</t>
  </si>
  <si>
    <t>5NT3B_RAT</t>
  </si>
  <si>
    <t>7-methylguanosine phosphate-specific 5'-nucleotidase OS=Rattus norvegicus OX=10116 GN=Nt5c3b PE=2 SV=2</t>
  </si>
  <si>
    <t>5NTD_RAT</t>
  </si>
  <si>
    <t>5'-nucleotidase OS=Rattus norvegicus OX=10116 GN=Nt5e PE=1 SV=1</t>
  </si>
  <si>
    <t>6PGD_RAT</t>
  </si>
  <si>
    <t>6-phosphogluconate dehydrogenase, decarboxylating OS=Rattus norvegicus OX=10116 GN=Pgd PE=1 SV=1</t>
  </si>
  <si>
    <t>6PGL_RAT</t>
  </si>
  <si>
    <t>6-phosphogluconolactonase OS=Rattus norvegicus OX=10116 GN=Pgls PE=1 SV=1</t>
  </si>
  <si>
    <t>8ODP_RAT</t>
  </si>
  <si>
    <t>7,8-dihydro-8-oxoguanine triphosphatase OS=Rattus norvegicus OX=10116 GN=Nudt1 PE=1 SV=1</t>
  </si>
  <si>
    <t>A16A1_RAT</t>
  </si>
  <si>
    <t>Aldehyde dehydrogenase family 16 member A1 OS=Rattus norvegicus OX=10116 GN=Aldh16a1 PE=2 SV=1</t>
  </si>
  <si>
    <t>A2MG_RAT</t>
  </si>
  <si>
    <t>Alpha-2-macroglobulin OS=Rattus norvegicus OX=10116 GN=A2m PE=2 SV=2</t>
  </si>
  <si>
    <t>A4_RAT</t>
  </si>
  <si>
    <t>Amyloid-beta A4 protein OS=Rattus norvegicus OX=10116 GN=App PE=1 SV=2</t>
  </si>
  <si>
    <t>AACS_RAT</t>
  </si>
  <si>
    <t>Acetoacetyl-CoA synthetase OS=Rattus norvegicus OX=10116 GN=Aacs PE=1 SV=1</t>
  </si>
  <si>
    <t>AADAT_RAT</t>
  </si>
  <si>
    <t>Kynurenine/alpha-aminoadipate aminotransferase, mitochondrial OS=Rattus norvegicus OX=10116 GN=Aadat PE=1 SV=1</t>
  </si>
  <si>
    <t>AAGAB_RAT</t>
  </si>
  <si>
    <t>Alpha- and gamma-adaptin-binding protein p34 OS=Rattus norvegicus OX=10116 GN=Aagab PE=1 SV=1</t>
  </si>
  <si>
    <t>AAKB2_RAT</t>
  </si>
  <si>
    <t>5'-AMP-activated protein kinase subunit beta-2 OS=Rattus norvegicus OX=10116 GN=Prkab2 PE=1 SV=1</t>
  </si>
  <si>
    <t>AAKG1_RAT</t>
  </si>
  <si>
    <t>5'-AMP-activated protein kinase subunit gamma-1 OS=Rattus norvegicus OX=10116 GN=Prkag1 PE=1 SV=3</t>
  </si>
  <si>
    <t>AAPK1_RAT;AAPK2_RAT</t>
  </si>
  <si>
    <t>5'-AMP-activated protein kinase catalytic subunit alpha-1 OS=Rattus norvegicus OX=10116 GN=Prkaa1 PE=1 SV=2</t>
  </si>
  <si>
    <t>AASD1_RAT</t>
  </si>
  <si>
    <t>Alanyl-tRNA editing protein Aarsd1 OS=Rattus norvegicus OX=10116 GN=Aarsd1 PE=1 SV=1</t>
  </si>
  <si>
    <t>AASS_RAT</t>
  </si>
  <si>
    <t>Alpha-aminoadipic semialdehyde synthase, mitochondrial OS=Rattus norvegicus OX=10116 GN=Aass PE=2 SV=1</t>
  </si>
  <si>
    <t>AATC_RAT</t>
  </si>
  <si>
    <t>Aspartate aminotransferase, cytoplasmic OS=Rattus norvegicus OX=10116 GN=Got1 PE=1 SV=3</t>
  </si>
  <si>
    <t>AATM_RAT</t>
  </si>
  <si>
    <t>Aspartate aminotransferase, mitochondrial OS=Rattus norvegicus OX=10116 GN=Got2 PE=1 SV=2</t>
  </si>
  <si>
    <t>AB17A_RAT</t>
  </si>
  <si>
    <t>Alpha/beta hydrolase domain-containing protein 17A OS=Rattus norvegicus OX=10116 GN=Abhd17a PE=1 SV=1</t>
  </si>
  <si>
    <t>AB17B_RAT</t>
  </si>
  <si>
    <t>Alpha/beta hydrolase domain-containing protein 17B OS=Rattus norvegicus OX=10116 GN=Abhd17b PE=1 SV=1</t>
  </si>
  <si>
    <t>AB17C_RAT</t>
  </si>
  <si>
    <t>Alpha/beta hydrolase domain-containing protein 17C OS=Rattus norvegicus OX=10116 GN=Abhd17c PE=1 SV=1</t>
  </si>
  <si>
    <t>ABCA5_RAT</t>
  </si>
  <si>
    <t>ATP-binding cassette sub-family A member 5 OS=Rattus norvegicus OX=10116 GN=Abca5 PE=2 SV=1</t>
  </si>
  <si>
    <t>ABCAH_RAT</t>
  </si>
  <si>
    <t>ATP-binding cassette sub-family A member 17 OS=Rattus norvegicus OX=10116 GN=Abca17 PE=2 SV=1</t>
  </si>
  <si>
    <t>ABCB8_RAT</t>
  </si>
  <si>
    <t>ATP-binding cassette sub-family B member 8, mitochondrial OS=Rattus norvegicus OX=10116 GN=Abcb8 PE=2 SV=1</t>
  </si>
  <si>
    <t>ABCD3_RAT</t>
  </si>
  <si>
    <t>ATP-binding cassette sub-family D member 3 OS=Rattus norvegicus OX=10116 GN=Abcd3 PE=1 SV=3</t>
  </si>
  <si>
    <t>ABCF1_RAT</t>
  </si>
  <si>
    <t>ATP-binding cassette sub-family F member 1 OS=Rattus norvegicus OX=10116 GN=Abcf1 PE=1 SV=1</t>
  </si>
  <si>
    <t>ABCF3_RAT</t>
  </si>
  <si>
    <t>ATP-binding cassette sub-family F member 3 OS=Rattus norvegicus OX=10116 GN=Abcf3 PE=2 SV=1</t>
  </si>
  <si>
    <t>ABD12_RAT</t>
  </si>
  <si>
    <t>ABHD1_RAT</t>
  </si>
  <si>
    <t>Protein ABHD1 OS=Rattus norvegicus OX=10116 GN=Abhd1 PE=2 SV=1</t>
  </si>
  <si>
    <t>ABHD5_RAT</t>
  </si>
  <si>
    <t>1-acylglycerol-3-phosphate O-acyltransferase ABHD5 OS=Rattus norvegicus OX=10116 GN=Abhd5 PE=1 SV=1</t>
  </si>
  <si>
    <t>ABHDA_RAT</t>
  </si>
  <si>
    <t>Mycophenolic acid acyl-glucuronide esterase, mitochondrial OS=Rattus norvegicus OX=10116 GN=Abhd10 PE=1 SV=2</t>
  </si>
  <si>
    <t>ABHEA_RAT</t>
  </si>
  <si>
    <t>Protein ABHD14A OS=Rattus norvegicus OX=10116 GN=Abhd14a PE=2 SV=1</t>
  </si>
  <si>
    <t>ABHEB_RAT</t>
  </si>
  <si>
    <t>Protein ABHD14B OS=Rattus norvegicus OX=10116 GN=Abhd14b PE=2 SV=1</t>
  </si>
  <si>
    <t>ABHGA_RAT</t>
  </si>
  <si>
    <t>Protein ABHD16A OS=Rattus norvegicus OX=10116 GN=Abhd16a PE=2 SV=1</t>
  </si>
  <si>
    <t>ABI1_RAT</t>
  </si>
  <si>
    <t>Abl interactor 1 OS=Rattus norvegicus OX=10116 GN=Abi1 PE=1 SV=3</t>
  </si>
  <si>
    <t>ABLM2_RAT</t>
  </si>
  <si>
    <t>Actin-binding LIM protein 2 OS=Rattus norvegicus OX=10116 GN=Ablim2 PE=1 SV=1</t>
  </si>
  <si>
    <t>ACACA_RAT</t>
  </si>
  <si>
    <t>Acetyl-CoA carboxylase 1 OS=Rattus norvegicus OX=10116 GN=Acaca PE=1 SV=1</t>
  </si>
  <si>
    <t>ACADL_RAT</t>
  </si>
  <si>
    <t>Long-chain specific acyl-CoA dehydrogenase, mitochondrial OS=Rattus norvegicus OX=10116 GN=Acadl PE=1 SV=1</t>
  </si>
  <si>
    <t>ACADM_RAT</t>
  </si>
  <si>
    <t>Medium-chain specific acyl-CoA dehydrogenase, mitochondrial OS=Rattus norvegicus OX=10116 GN=Acadm PE=1 SV=1</t>
  </si>
  <si>
    <t>ACADS_RAT</t>
  </si>
  <si>
    <t>Short-chain specific acyl-CoA dehydrogenase, mitochondrial OS=Rattus norvegicus OX=10116 GN=Acads PE=1 SV=2</t>
  </si>
  <si>
    <t>ACADV_RAT</t>
  </si>
  <si>
    <t>Very long-chain specific acyl-CoA dehydrogenase, mitochondrial OS=Rattus norvegicus OX=10116 GN=Acadvl PE=1 SV=1</t>
  </si>
  <si>
    <t>ACAP2_RAT</t>
  </si>
  <si>
    <t>Arf-GAP with coiled-coil, ANK repeat and PH domain-containing protein 2 OS=Rattus norvegicus OX=10116 GN=Acap2 PE=1 SV=1</t>
  </si>
  <si>
    <t>ACATN_RAT</t>
  </si>
  <si>
    <t>Acetyl-coenzyme A transporter 1 OS=Rattus norvegicus OX=10116 GN=Slc33a1 PE=2 SV=1</t>
  </si>
  <si>
    <t>ACBD4_RAT</t>
  </si>
  <si>
    <t>Acyl-CoA-binding domain-containing protein 4 OS=Rattus norvegicus OX=10116 GN=Acbd4 PE=1 SV=1</t>
  </si>
  <si>
    <t>ACBD5_RAT</t>
  </si>
  <si>
    <t>Acyl-CoA-binding domain-containing protein 5 OS=Rattus norvegicus OX=10116 GN=Acbd5 PE=1 SV=1</t>
  </si>
  <si>
    <t>ACBD6_RAT</t>
  </si>
  <si>
    <t>Acyl-CoA-binding domain-containing protein 6 OS=Rattus norvegicus OX=10116 GN=Acbd6 PE=1 SV=1</t>
  </si>
  <si>
    <t>ACBG1_RAT;ACBG2_RAT</t>
  </si>
  <si>
    <t>Long-chain-fatty-acid--CoA ligase ACSBG1 OS=Rattus norvegicus OX=10116 GN=Acsbg1 PE=1 SV=1</t>
  </si>
  <si>
    <t>ACD11_RAT;RING2_RAT</t>
  </si>
  <si>
    <t>Acyl-CoA dehydrogenase family member 11 OS=Rattus norvegicus OX=10116 GN=Acad11 PE=1 SV=1</t>
  </si>
  <si>
    <t>ACDSB_RAT</t>
  </si>
  <si>
    <t>Short/branched chain specific acyl-CoA dehydrogenase, mitochondrial OS=Rattus norvegicus OX=10116 GN=Acadsb PE=1 SV=1</t>
  </si>
  <si>
    <t>ACE_RAT</t>
  </si>
  <si>
    <t>Angiotensin-converting enzyme OS=Rattus norvegicus OX=10116 GN=Ace PE=1 SV=1</t>
  </si>
  <si>
    <t>ACE2_RAT</t>
  </si>
  <si>
    <t>Angiotensin-converting enzyme 2 OS=Rattus norvegicus OX=10116 GN=Ace2 PE=1 SV=1</t>
  </si>
  <si>
    <t>ACES_RAT</t>
  </si>
  <si>
    <t>Acetylcholinesterase OS=Rattus norvegicus OX=10116 GN=Ache PE=2 SV=1</t>
  </si>
  <si>
    <t>ACHA3_RAT</t>
  </si>
  <si>
    <t>Infinity</t>
  </si>
  <si>
    <t>Neuronal acetylcholine receptor subunit alpha-3 OS=Rattus norvegicus OX=10116 GN=Chrna3 PE=1 SV=1</t>
  </si>
  <si>
    <t>ACHA4_RAT</t>
  </si>
  <si>
    <t>Neuronal acetylcholine receptor subunit alpha-4 OS=Rattus norvegicus OX=10116 GN=Chrna4 PE=1 SV=3</t>
  </si>
  <si>
    <t>ACHA9_RAT</t>
  </si>
  <si>
    <t>Neuronal acetylcholine receptor subunit alpha-9 OS=Rattus norvegicus OX=10116 GN=Chrna9 PE=1 SV=2</t>
  </si>
  <si>
    <t>ACHB4_RAT</t>
  </si>
  <si>
    <t>Neuronal acetylcholine receptor subunit beta-4 OS=Rattus norvegicus OX=10116 GN=Chrnb4 PE=1 SV=1</t>
  </si>
  <si>
    <t>ACK1_RAT</t>
  </si>
  <si>
    <t>Activated CDC42 kinase 1 OS=Rattus norvegicus OX=10116 GN=Tnk2 PE=2 SV=1</t>
  </si>
  <si>
    <t>ACL6B_RAT</t>
  </si>
  <si>
    <t>Actin-like protein 6B OS=Rattus norvegicus OX=10116 GN=Actl6b PE=1 SV=2</t>
  </si>
  <si>
    <t>ACLY_RAT</t>
  </si>
  <si>
    <t>ATP-citrate synthase OS=Rattus norvegicus OX=10116 GN=Acly PE=1 SV=1</t>
  </si>
  <si>
    <t>ACON_RAT</t>
  </si>
  <si>
    <t>Aconitate hydratase, mitochondrial OS=Rattus norvegicus OX=10116 GN=Aco2 PE=1 SV=2</t>
  </si>
  <si>
    <t>ACOT1_RAT</t>
  </si>
  <si>
    <t>Acyl-coenzyme A thioesterase 1 OS=Rattus norvegicus OX=10116 GN=Acot1 PE=1 SV=1</t>
  </si>
  <si>
    <t>ACOT2_RAT</t>
  </si>
  <si>
    <t>Acyl-coenzyme A thioesterase 2, mitochondrial OS=Rattus norvegicus OX=10116 GN=Acot2 PE=1 SV=1</t>
  </si>
  <si>
    <t>ACOT8_RAT</t>
  </si>
  <si>
    <t>Acyl-coenzyme A thioesterase 8 OS=Rattus norvegicus OX=10116 GN=Acot8 PE=1 SV=1</t>
  </si>
  <si>
    <t>ACOX1_RAT</t>
  </si>
  <si>
    <t>Peroxisomal acyl-coenzyme A oxidase 1 OS=Rattus norvegicus OX=10116 GN=Acox1 PE=1 SV=1</t>
  </si>
  <si>
    <t>ACPH_RAT</t>
  </si>
  <si>
    <t>Acylamino-acid-releasing enzyme OS=Rattus norvegicus OX=10116 GN=Apeh PE=1 SV=1</t>
  </si>
  <si>
    <t>ACSF2_RAT</t>
  </si>
  <si>
    <t>Acyl-CoA synthetase family member 2, mitochondrial OS=Rattus norvegicus OX=10116 GN=Acsf2 PE=2 SV=1</t>
  </si>
  <si>
    <t>ACSL1_RAT;ACSL5_RAT</t>
  </si>
  <si>
    <t>Long-chain-fatty-acid--CoA ligase 1 OS=Rattus norvegicus OX=10116 GN=Acsl1 PE=1 SV=1</t>
  </si>
  <si>
    <t>ACSL3_RAT</t>
  </si>
  <si>
    <t>Long-chain-fatty-acid--CoA ligase 3 OS=Rattus norvegicus OX=10116 GN=Acsl3 PE=1 SV=1</t>
  </si>
  <si>
    <t>ACSL4_RAT</t>
  </si>
  <si>
    <t>Long-chain-fatty-acid--CoA ligase 4 OS=Rattus norvegicus OX=10116 GN=Acsl4 PE=1 SV=1</t>
  </si>
  <si>
    <t>ACSL6_RAT</t>
  </si>
  <si>
    <t>Long-chain-fatty-acid--CoA ligase 6 OS=Rattus norvegicus OX=10116 GN=Acsl6 PE=1 SV=1</t>
  </si>
  <si>
    <t>ACSM2_RAT</t>
  </si>
  <si>
    <t>Acyl-coenzyme A synthetase ACSM2, mitochondrial OS=Rattus norvegicus OX=10116 GN=Acsm2 PE=2 SV=2</t>
  </si>
  <si>
    <t>ACSM5_RAT</t>
  </si>
  <si>
    <t>Acyl-coenzyme A synthetase ACSM5, mitochondrial OS=Rattus norvegicus OX=10116 GN=Acsm5 PE=2 SV=1</t>
  </si>
  <si>
    <t>ACTA_RAT;ACTH_RAT</t>
  </si>
  <si>
    <t>Actin, aortic smooth muscle OS=Rattus norvegicus OX=10116 GN=Acta2 PE=2 SV=1</t>
  </si>
  <si>
    <t>ACTB_RAT;ACTG_RAT</t>
  </si>
  <si>
    <t>Actin, cytoplasmic 1 OS=Rattus norvegicus OX=10116 GN=Actb PE=1 SV=1</t>
  </si>
  <si>
    <t>ACTC_RAT;ACTS_RAT</t>
  </si>
  <si>
    <t>Actin, alpha cardiac muscle 1 OS=Rattus norvegicus OX=10116 GN=Actc1 PE=2 SV=1</t>
  </si>
  <si>
    <t>ACTN1_RAT</t>
  </si>
  <si>
    <t>Alpha-actinin-1 OS=Rattus norvegicus OX=10116 GN=Actn1 PE=1 SV=1</t>
  </si>
  <si>
    <t>ACTN4_RAT</t>
  </si>
  <si>
    <t>Alpha-actinin-4 OS=Rattus norvegicus OX=10116 GN=Actn4 PE=1 SV=2</t>
  </si>
  <si>
    <t>ACTT1_RAT</t>
  </si>
  <si>
    <t>Actin-related protein T1 OS=Rattus norvegicus OX=10116 GN=Actrt1 PE=2 SV=1</t>
  </si>
  <si>
    <t>ACTZ_RAT</t>
  </si>
  <si>
    <t>Alpha-centractin OS=Rattus norvegicus OX=10116 GN=Actr1a PE=1 SV=1</t>
  </si>
  <si>
    <t>ACVR1_RAT</t>
  </si>
  <si>
    <t>Activin receptor type-1 OS=Rattus norvegicus OX=10116 GN=Acvr1 PE=2 SV=1</t>
  </si>
  <si>
    <t>ACY1A_RAT;ACY1B_RAT</t>
  </si>
  <si>
    <t>Aminoacylase-1A OS=Rattus norvegicus OX=10116 GN=Acy1a PE=1 SV=1</t>
  </si>
  <si>
    <t>ACY2_RAT</t>
  </si>
  <si>
    <t>Aspartoacylase OS=Rattus norvegicus OX=10116 GN=Aspa PE=1 SV=2</t>
  </si>
  <si>
    <t>ACY3_RAT</t>
  </si>
  <si>
    <t>N-acyl-aromatic-L-amino acid amidohydrolase (carboxylate-forming) OS=Rattus norvegicus OX=10116 GN=Acy3 PE=1 SV=1</t>
  </si>
  <si>
    <t>ADA10_RAT</t>
  </si>
  <si>
    <t>Disintegrin and metalloproteinase domain-containing protein 10 OS=Rattus norvegicus OX=10116 GN=Adam10 PE=1 SV=2</t>
  </si>
  <si>
    <t>ADA15_RAT</t>
  </si>
  <si>
    <t>Disintegrin and metalloproteinase domain-containing protein 15 OS=Rattus norvegicus OX=10116 GN=Adam15 PE=2 SV=2</t>
  </si>
  <si>
    <t>ADA17_RAT</t>
  </si>
  <si>
    <t>Disintegrin and metalloproteinase domain-containing protein 17 OS=Rattus norvegicus OX=10116 GN=Adam17 PE=1 SV=1</t>
  </si>
  <si>
    <t>ADAS_RAT</t>
  </si>
  <si>
    <t>Alkyldihydroxyacetonephosphate synthase, peroxisomal OS=Rattus norvegicus OX=10116 GN=Agps PE=2 SV=1</t>
  </si>
  <si>
    <t>ADCY2_RAT</t>
  </si>
  <si>
    <t>Adenylate cyclase type 2 OS=Rattus norvegicus OX=10116 GN=Adcy2 PE=1 SV=1</t>
  </si>
  <si>
    <t>ADCY3_RAT</t>
  </si>
  <si>
    <t>Adenylate cyclase type 3 OS=Rattus norvegicus OX=10116 GN=Adcy3 PE=1 SV=1</t>
  </si>
  <si>
    <t>ADCY5_RAT</t>
  </si>
  <si>
    <t>Adenylate cyclase type 5 OS=Rattus norvegicus OX=10116 GN=Adcy5 PE=1 SV=2</t>
  </si>
  <si>
    <t>ADCY8_RAT</t>
  </si>
  <si>
    <t>Adenylate cyclase type 8 OS=Rattus norvegicus OX=10116 GN=Adcy8 PE=1 SV=1</t>
  </si>
  <si>
    <t>ADDA_RAT</t>
  </si>
  <si>
    <t>Alpha-adducin OS=Rattus norvegicus OX=10116 GN=Add1 PE=1 SV=2</t>
  </si>
  <si>
    <t>ADDB_RAT</t>
  </si>
  <si>
    <t>Beta-adducin OS=Rattus norvegicus OX=10116 GN=Add2 PE=1 SV=4</t>
  </si>
  <si>
    <t>ADH1_RAT</t>
  </si>
  <si>
    <t>Alcohol dehydrogenase 1 OS=Rattus norvegicus OX=10116 GN=Adh1 PE=1 SV=3</t>
  </si>
  <si>
    <t>ADHX_RAT;ADH7_RAT</t>
  </si>
  <si>
    <t>Alcohol dehydrogenase class-3 OS=Rattus norvegicus OX=10116 GN=Adh5 PE=1 SV=2</t>
  </si>
  <si>
    <t>ADK_RAT</t>
  </si>
  <si>
    <t>Adenosine kinase OS=Rattus norvegicus OX=10116 GN=Adk PE=1 SV=3</t>
  </si>
  <si>
    <t>ADNP_RAT</t>
  </si>
  <si>
    <t>Activity-dependent neuroprotector homeobox protein OS=Rattus norvegicus OX=10116 GN=Adnp PE=1 SV=2</t>
  </si>
  <si>
    <t>ADPPT_RAT</t>
  </si>
  <si>
    <t>L-aminoadipate-semialdehyde dehydrogenase-phosphopantetheinyl transferase OS=Rattus norvegicus OX=10116 GN=Aasdhppt PE=2 SV=1</t>
  </si>
  <si>
    <t>ADPRH_RAT</t>
  </si>
  <si>
    <t>[Protein ADP-ribosylarginine] hydrolase OS=Rattus norvegicus OX=10116 GN=Adprh PE=1 SV=2</t>
  </si>
  <si>
    <t>ADRM1_RAT</t>
  </si>
  <si>
    <t>Proteasomal ubiquitin receptor ADRM1 OS=Rattus norvegicus OX=10116 GN=Adrm1 PE=1 SV=2</t>
  </si>
  <si>
    <t>ADRO_RAT</t>
  </si>
  <si>
    <t>NADPH:adrenodoxin oxidoreductase, mitochondrial OS=Rattus norvegicus OX=10116 GN=Fdxr PE=1 SV=1</t>
  </si>
  <si>
    <t>ADT1_RAT</t>
  </si>
  <si>
    <t>ADP/ATP translocase 1 OS=Rattus norvegicus OX=10116 GN=Slc25a4 PE=1 SV=3</t>
  </si>
  <si>
    <t>ADT2_RAT</t>
  </si>
  <si>
    <t>ADP/ATP translocase 2 OS=Rattus norvegicus OX=10116 GN=Slc25a5 PE=1 SV=3</t>
  </si>
  <si>
    <t>AEBP1_RAT</t>
  </si>
  <si>
    <t>Adipocyte enhancer-binding protein 1 OS=Rattus norvegicus OX=10116 GN=Aebp1 PE=2 SV=1</t>
  </si>
  <si>
    <t>AES_RAT</t>
  </si>
  <si>
    <t>Amino-terminal enhancer of split OS=Rattus norvegicus OX=10116 GN=Aes PE=1 SV=1</t>
  </si>
  <si>
    <t>AFAD_RAT</t>
  </si>
  <si>
    <t>Afadin OS=Rattus norvegicus OX=10116 GN=Afdn PE=1 SV=1</t>
  </si>
  <si>
    <t>AFAP1_RAT</t>
  </si>
  <si>
    <t>Actin filament-associated protein 1 OS=Rattus norvegicus OX=10116 GN=Afap1 PE=1 SV=1</t>
  </si>
  <si>
    <t>AFG1L_RAT</t>
  </si>
  <si>
    <t>AFG1-like ATPase OS=Rattus norvegicus OX=10116 GN=Afg1l PE=2 SV=1</t>
  </si>
  <si>
    <t>AGAP2_RAT</t>
  </si>
  <si>
    <t>Arf-GAP with GTPase, ANK repeat and PH domain-containing protein 2 OS=Rattus norvegicus OX=10116 GN=Agap2 PE=1 SV=1</t>
  </si>
  <si>
    <t>AGFG1_RAT</t>
  </si>
  <si>
    <t>Arf-GAP domain and FG repeat-containing protein 1 OS=Rattus norvegicus OX=10116 GN=Agfg1 PE=1 SV=1</t>
  </si>
  <si>
    <t>AGRF5_RAT</t>
  </si>
  <si>
    <t>Adhesion G protein-coupled receptor F5 OS=Rattus norvegicus OX=10116 GN=Adgrf5 PE=1 SV=1</t>
  </si>
  <si>
    <t>AGRG1_RAT</t>
  </si>
  <si>
    <t>Adhesion G-protein coupled receptor G1 OS=Rattus norvegicus OX=10116 GN=Adgrg1 PE=1 SV=1</t>
  </si>
  <si>
    <t>AGRIN_RAT</t>
  </si>
  <si>
    <t>Agrin OS=Rattus norvegicus OX=10116 GN=Agrn PE=1 SV=2</t>
  </si>
  <si>
    <t>AGRL1_RAT</t>
  </si>
  <si>
    <t>Adhesion G protein-coupled receptor L1 OS=Rattus norvegicus OX=10116 GN=Adgrl1 PE=1 SV=1</t>
  </si>
  <si>
    <t>AGRL2_RAT</t>
  </si>
  <si>
    <t>Adhesion G protein-coupled receptor L2 OS=Rattus norvegicus OX=10116 GN=Adgrl2 PE=1 SV=2</t>
  </si>
  <si>
    <t>AGRL3_RAT</t>
  </si>
  <si>
    <t>Adhesion G protein-coupled receptor L3 OS=Rattus norvegicus OX=10116 GN=Adgrl3 PE=1 SV=1</t>
  </si>
  <si>
    <t>AHI1_RAT</t>
  </si>
  <si>
    <t>Jouberin OS=Rattus norvegicus OX=10116 GN=Ahi1 PE=1 SV=1</t>
  </si>
  <si>
    <t>AHRR_RAT</t>
  </si>
  <si>
    <t>Aryl hydrocarbon receptor repressor OS=Rattus norvegicus OX=10116 GN=Ahrr PE=2 SV=1</t>
  </si>
  <si>
    <t>AIFM1_RAT</t>
  </si>
  <si>
    <t>Apoptosis-inducing factor 1, mitochondrial OS=Rattus norvegicus OX=10116 GN=Aifm1 PE=1 SV=1</t>
  </si>
  <si>
    <t>AIMP2_RAT</t>
  </si>
  <si>
    <t>Aminoacyl tRNA synthase complex-interacting multifunctional protein 2 OS=Rattus norvegicus OX=10116 GN=Aimp2 PE=2 SV=1</t>
  </si>
  <si>
    <t>AINX_RAT</t>
  </si>
  <si>
    <t>Alpha-internexin OS=Rattus norvegicus OX=10116 GN=Ina PE=1 SV=2</t>
  </si>
  <si>
    <t>AIP_RAT</t>
  </si>
  <si>
    <t>AH receptor-interacting protein OS=Rattus norvegicus OX=10116 GN=Aip PE=1 SV=1</t>
  </si>
  <si>
    <t>AJAP1_RAT</t>
  </si>
  <si>
    <t>Adherens junction-associated protein 1 OS=Rattus norvegicus OX=10116 GN=Ajap1 PE=2 SV=1</t>
  </si>
  <si>
    <t>AK1A1_RAT</t>
  </si>
  <si>
    <t>Alcohol dehydrogenase [NADP(+)] OS=Rattus norvegicus OX=10116 GN=Akr1a1 PE=1 SV=2</t>
  </si>
  <si>
    <t>AK1CA_RAT</t>
  </si>
  <si>
    <t>Aldo-keto reductase family 1 member C15 OS=Rattus norvegicus OX=10116 GN=Akr1c15 PE=1 SV=1</t>
  </si>
  <si>
    <t>AKA12_RAT</t>
  </si>
  <si>
    <t>A-kinase anchor protein 12 OS=Rattus norvegicus OX=10116 GN=Akap12 PE=1 SV=1</t>
  </si>
  <si>
    <t>AKA7G_RAT</t>
  </si>
  <si>
    <t>A-kinase anchor protein 7 isoforms delta and gamma OS=Rattus norvegicus OX=10116 GN=Akap7 PE=1 SV=1</t>
  </si>
  <si>
    <t>AKAP1_RAT</t>
  </si>
  <si>
    <t>A-kinase anchor protein 1, mitochondrial OS=Rattus norvegicus OX=10116 GN=Akap1 PE=1 SV=1</t>
  </si>
  <si>
    <t>AKAP2_RAT</t>
  </si>
  <si>
    <t>A-kinase anchor protein 2 OS=Rattus norvegicus OX=10116 GN=Akap2 PE=1 SV=1</t>
  </si>
  <si>
    <t>AKAP5_RAT</t>
  </si>
  <si>
    <t>A-kinase anchor protein 5 OS=Rattus norvegicus OX=10116 GN=Akap5 PE=1 SV=2</t>
  </si>
  <si>
    <t>AKAP6_RAT</t>
  </si>
  <si>
    <t>A-kinase anchor protein 6 OS=Rattus norvegicus OX=10116 GN=Akap6 PE=1 SV=1</t>
  </si>
  <si>
    <t>AKAP8_RAT</t>
  </si>
  <si>
    <t>A-kinase anchor protein 8 OS=Rattus norvegicus OX=10116 GN=Akap8 PE=1 SV=1</t>
  </si>
  <si>
    <t>AKCL2_RAT</t>
  </si>
  <si>
    <t>1,5-anhydro-D-fructose reductase OS=Rattus norvegicus OX=10116 GN=Akr1e2 PE=2 SV=1</t>
  </si>
  <si>
    <t>AKP13_RAT</t>
  </si>
  <si>
    <t>A-kinase anchor protein 13 OS=Rattus norvegicus OX=10116 GN=Akap13 PE=1 SV=2</t>
  </si>
  <si>
    <t>AKT1_RAT</t>
  </si>
  <si>
    <t>RAC-alpha serine/threonine-protein kinase OS=Rattus norvegicus OX=10116 GN=Akt1 PE=1 SV=1</t>
  </si>
  <si>
    <t>AKT2_RAT</t>
  </si>
  <si>
    <t>RAC-beta serine/threonine-protein kinase OS=Rattus norvegicus OX=10116 GN=Akt2 PE=1 SV=1</t>
  </si>
  <si>
    <t>AKT3_RAT</t>
  </si>
  <si>
    <t>RAC-gamma serine/threonine-protein kinase OS=Rattus norvegicus OX=10116 GN=Akt3 PE=2 SV=2</t>
  </si>
  <si>
    <t>AKTIP_RAT</t>
  </si>
  <si>
    <t>AKT-interacting protein OS=Rattus norvegicus OX=10116 GN=Aktip PE=1 SV=1</t>
  </si>
  <si>
    <t>AL1A1_RAT</t>
  </si>
  <si>
    <t>Retinal dehydrogenase 1 OS=Rattus norvegicus OX=10116 GN=Aldh1a1 PE=1 SV=3</t>
  </si>
  <si>
    <t>AL1A2_RAT</t>
  </si>
  <si>
    <t>Retinal dehydrogenase 2 OS=Rattus norvegicus OX=10116 GN=Aldh1a2 PE=1 SV=2</t>
  </si>
  <si>
    <t>AL1A3_RAT</t>
  </si>
  <si>
    <t>Aldehyde dehydrogenase family 1 member A3 OS=Rattus norvegicus OX=10116 GN=Aldh1a3 PE=2 SV=1</t>
  </si>
  <si>
    <t>AL1A7_RAT</t>
  </si>
  <si>
    <t>Aldehyde dehydrogenase, cytosolic 1 OS=Rattus norvegicus OX=10116 GN=Aldh1a7 PE=1 SV=2</t>
  </si>
  <si>
    <t>AL1B1_RAT</t>
  </si>
  <si>
    <t>Aldehyde dehydrogenase X, mitochondrial OS=Rattus norvegicus OX=10116 GN=Aldh1b1 PE=1 SV=1</t>
  </si>
  <si>
    <t>AL3A2_RAT;AL3A1_RAT</t>
  </si>
  <si>
    <t>Fatty aldehyde dehydrogenase OS=Rattus norvegicus OX=10116 GN=Aldh3a2 PE=1 SV=1</t>
  </si>
  <si>
    <t>AL3B1_RAT</t>
  </si>
  <si>
    <t>Aldehyde dehydrogenase family 3 member B1 OS=Rattus norvegicus OX=10116 GN=Aldh3b1 PE=2 SV=1</t>
  </si>
  <si>
    <t>AL4A1_RAT</t>
  </si>
  <si>
    <t>Delta-1-pyrroline-5-carboxylate dehydrogenase, mitochondrial OS=Rattus norvegicus OX=10116 GN=Aldh4a1 PE=1 SV=1</t>
  </si>
  <si>
    <t>AL7A1_RAT</t>
  </si>
  <si>
    <t>Alpha-aminoadipic semialdehyde dehydrogenase OS=Rattus norvegicus OX=10116 GN=Aldh7a1 PE=1 SV=2</t>
  </si>
  <si>
    <t>AL9A1_RAT</t>
  </si>
  <si>
    <t>4-trimethylaminobutyraldehyde dehydrogenase OS=Rattus norvegicus OX=10116 GN=Aldh9a1 PE=1 SV=1</t>
  </si>
  <si>
    <t>ALAT1_RAT</t>
  </si>
  <si>
    <t>Alanine aminotransferase 1 OS=Rattus norvegicus OX=10116 GN=Gpt PE=1 SV=2</t>
  </si>
  <si>
    <t>ALD1_RAT</t>
  </si>
  <si>
    <t>Aldose reductase-related protein 1 OS=Rattus norvegicus OX=10116 GN=Akr1b7 PE=1 SV=1</t>
  </si>
  <si>
    <t>ALDH2_RAT</t>
  </si>
  <si>
    <t>Aldehyde dehydrogenase, mitochondrial OS=Rattus norvegicus OX=10116 GN=Aldh2 PE=1 SV=1</t>
  </si>
  <si>
    <t>ALDOA_RAT</t>
  </si>
  <si>
    <t>Fructose-bisphosphate aldolase A OS=Rattus norvegicus OX=10116 GN=Aldoa PE=1 SV=2</t>
  </si>
  <si>
    <t>ALDOC_RAT;ALDOB_RAT</t>
  </si>
  <si>
    <t>Fructose-bisphosphate aldolase C OS=Rattus norvegicus OX=10116 GN=Aldoc PE=1 SV=3</t>
  </si>
  <si>
    <t>ALDR_RAT</t>
  </si>
  <si>
    <t>Aldose reductase OS=Rattus norvegicus OX=10116 GN=Akr1b1 PE=1 SV=3</t>
  </si>
  <si>
    <t>ALG13_RAT</t>
  </si>
  <si>
    <t>UDP-N-acetylglucosamine transferase subunit ALG13 homolog OS=Rattus norvegicus OX=10116 GN=Alg13 PE=1 SV=1</t>
  </si>
  <si>
    <t>ALKB3_RAT</t>
  </si>
  <si>
    <t>Alpha-ketoglutarate-dependent dioxygenase alkB homolog 3 OS=Rattus norvegicus OX=10116 GN=Alkbh3 PE=2 SV=1</t>
  </si>
  <si>
    <t>ALR_RAT</t>
  </si>
  <si>
    <t>FAD-linked sulfhydryl oxidase ALR OS=Rattus norvegicus OX=10116 GN=Gfer PE=1 SV=2</t>
  </si>
  <si>
    <t>ALS2_RAT</t>
  </si>
  <si>
    <t>Alsin OS=Rattus norvegicus OX=10116 GN=Als2 PE=1 SV=1</t>
  </si>
  <si>
    <t>AMACR_RAT</t>
  </si>
  <si>
    <t>Alpha-methylacyl-CoA racemase OS=Rattus norvegicus OX=10116 GN=Amacr PE=1 SV=3</t>
  </si>
  <si>
    <t>AMD_RAT</t>
  </si>
  <si>
    <t>Peptidyl-glycine alpha-amidating monooxygenase OS=Rattus norvegicus OX=10116 GN=Pam PE=1 SV=1</t>
  </si>
  <si>
    <t>AMGO1_RAT</t>
  </si>
  <si>
    <t>Amphoterin-induced protein 1 OS=Rattus norvegicus OX=10116 GN=Amigo1 PE=1 SV=1</t>
  </si>
  <si>
    <t>AMGO2_RAT</t>
  </si>
  <si>
    <t>Amphoterin-induced protein 2 OS=Rattus norvegicus OX=10116 GN=Amigo2 PE=1 SV=1</t>
  </si>
  <si>
    <t>AMN1_RAT</t>
  </si>
  <si>
    <t>Protein AMN1 homolog OS=Rattus norvegicus OX=10116 GN=Amn1 PE=2 SV=2</t>
  </si>
  <si>
    <t>AMOL2_RAT</t>
  </si>
  <si>
    <t>Angiomotin-like protein 2 OS=Rattus norvegicus OX=10116 GN=Amotl2 PE=3 SV=1</t>
  </si>
  <si>
    <t>AMPB_RAT</t>
  </si>
  <si>
    <t>Aminopeptidase B OS=Rattus norvegicus OX=10116 GN=Rnpep PE=1 SV=2</t>
  </si>
  <si>
    <t>AMPD2_RAT</t>
  </si>
  <si>
    <t>AMP deaminase 2 OS=Rattus norvegicus OX=10116 GN=Ampd2 PE=1 SV=2</t>
  </si>
  <si>
    <t>AMPD3_RAT;AMPD1_RAT</t>
  </si>
  <si>
    <t>AMP deaminase 3 OS=Rattus norvegicus OX=10116 GN=Ampd3 PE=1 SV=2</t>
  </si>
  <si>
    <t>AMPE_RAT</t>
  </si>
  <si>
    <t>Glutamyl aminopeptidase OS=Rattus norvegicus OX=10116 GN=Enpep PE=1 SV=2</t>
  </si>
  <si>
    <t>AMPH_RAT</t>
  </si>
  <si>
    <t>Amphiphysin OS=Rattus norvegicus OX=10116 GN=Amph PE=1 SV=1</t>
  </si>
  <si>
    <t>AMPL_RAT</t>
  </si>
  <si>
    <t>Cytosol aminopeptidase OS=Rattus norvegicus OX=10116 GN=Lap3 PE=1 SV=1</t>
  </si>
  <si>
    <t>AMPN_RAT</t>
  </si>
  <si>
    <t>Aminopeptidase N OS=Rattus norvegicus OX=10116 GN=Anpep PE=1 SV=2</t>
  </si>
  <si>
    <t>AMRP_RAT</t>
  </si>
  <si>
    <t>Alpha-2-macroglobulin receptor-associated protein OS=Rattus norvegicus OX=10116 GN=Lrpap1 PE=1 SV=2</t>
  </si>
  <si>
    <t>AMZ2_RAT</t>
  </si>
  <si>
    <t>Archaemetzincin-2 OS=Rattus norvegicus OX=10116 GN=Amz2 PE=2 SV=2</t>
  </si>
  <si>
    <t>AN32A_RAT</t>
  </si>
  <si>
    <t>Acidic leucine-rich nuclear phosphoprotein 32 family member A OS=Rattus norvegicus OX=10116 GN=Anp32a PE=2 SV=1</t>
  </si>
  <si>
    <t>AN32B_RAT</t>
  </si>
  <si>
    <t>Acidic leucine-rich nuclear phosphoprotein 32 family member B OS=Rattus norvegicus OX=10116 GN=Anp32b PE=1 SV=1</t>
  </si>
  <si>
    <t>AN32E_RAT</t>
  </si>
  <si>
    <t>Acidic leucine-rich nuclear phosphoprotein 32 family member E OS=Rattus norvegicus OX=10116 GN=Anp32e PE=2 SV=1</t>
  </si>
  <si>
    <t>AN34A_RAT</t>
  </si>
  <si>
    <t>Ankyrin repeat domain-containing protein 34A OS=Rattus norvegicus OX=10116 GN=Ankrd34a PE=1 SV=1</t>
  </si>
  <si>
    <t>ANGT_RAT</t>
  </si>
  <si>
    <t>Angiotensinogen OS=Rattus norvegicus OX=10116 GN=Agt PE=1 SV=1</t>
  </si>
  <si>
    <t>ANK3_RAT</t>
  </si>
  <si>
    <t>Ankyrin-3 OS=Rattus norvegicus OX=10116 GN=Ank3 PE=1 SV=3</t>
  </si>
  <si>
    <t>ANKL2_RAT</t>
  </si>
  <si>
    <t>Ankyrin repeat and LEM domain-containing protein 2 OS=Rattus norvegicus OX=10116 GN=Ankle2 PE=2 SV=2</t>
  </si>
  <si>
    <t>ANM1_RAT</t>
  </si>
  <si>
    <t>Protein arginine N-methyltransferase 1 OS=Rattus norvegicus OX=10116 GN=Prmt1 PE=1 SV=1</t>
  </si>
  <si>
    <t>ANM3_RAT</t>
  </si>
  <si>
    <t>Protein arginine N-methyltransferase 3 OS=Rattus norvegicus OX=10116 GN=Prmt3 PE=1 SV=1</t>
  </si>
  <si>
    <t>ANPRB_RAT</t>
  </si>
  <si>
    <t>Atrial natriuretic peptide receptor 2 OS=Rattus norvegicus OX=10116 GN=Npr2 PE=1 SV=1</t>
  </si>
  <si>
    <t>ANR46_RAT</t>
  </si>
  <si>
    <t>Ankyrin repeat domain-containing protein 46 OS=Rattus norvegicus OX=10116 GN=Ankrd46 PE=2 SV=1</t>
  </si>
  <si>
    <t>ANS1B_RAT</t>
  </si>
  <si>
    <t>Ankyrin repeat and sterile alpha motif domain-containing protein 1B OS=Rattus norvegicus OX=10116 GN=Anks1b PE=1 SV=1</t>
  </si>
  <si>
    <t>ANXA1_RAT</t>
  </si>
  <si>
    <t>Annexin A1 OS=Rattus norvegicus OX=10116 GN=Anxa1 PE=1 SV=2</t>
  </si>
  <si>
    <t>ANXA2_RAT</t>
  </si>
  <si>
    <t>Annexin A2 OS=Rattus norvegicus OX=10116 GN=Anxa2 PE=1 SV=2</t>
  </si>
  <si>
    <t>ANXA3_RAT</t>
  </si>
  <si>
    <t>Annexin A3 OS=Rattus norvegicus OX=10116 GN=Anxa3 PE=1 SV=4</t>
  </si>
  <si>
    <t>ANXA4_RAT</t>
  </si>
  <si>
    <t>Annexin A4 OS=Rattus norvegicus OX=10116 GN=Anxa4 PE=1 SV=3</t>
  </si>
  <si>
    <t>ANXA5_RAT</t>
  </si>
  <si>
    <t>Annexin A5 OS=Rattus norvegicus OX=10116 GN=Anxa5 PE=1 SV=3</t>
  </si>
  <si>
    <t>ANXA6_RAT</t>
  </si>
  <si>
    <t>Annexin A6 OS=Rattus norvegicus OX=10116 GN=Anxa6 PE=1 SV=2</t>
  </si>
  <si>
    <t>AOC3_RAT</t>
  </si>
  <si>
    <t>Membrane primary amine oxidase OS=Rattus norvegicus OX=10116 GN=Aoc3 PE=1 SV=4</t>
  </si>
  <si>
    <t>AOFA_RAT</t>
  </si>
  <si>
    <t>Amine oxidase [flavin-containing] A OS=Rattus norvegicus OX=10116 GN=Maoa PE=1 SV=1</t>
  </si>
  <si>
    <t>AOFB_RAT</t>
  </si>
  <si>
    <t>Amine oxidase [flavin-containing] B OS=Rattus norvegicus OX=10116 GN=Maob PE=1 SV=3</t>
  </si>
  <si>
    <t>AOXA_RAT</t>
  </si>
  <si>
    <t>Aldehyde oxidase 1 OS=Rattus norvegicus OX=10116 GN=Aox1 PE=1 SV=1</t>
  </si>
  <si>
    <t>AOXC_RAT;AOXD_RAT</t>
  </si>
  <si>
    <t>Aldehyde oxidase 3 OS=Rattus norvegicus OX=10116 GN=Aox3 PE=1 SV=1</t>
  </si>
  <si>
    <t>AP1B1_RAT</t>
  </si>
  <si>
    <t>AP-1 complex subunit beta-1 OS=Rattus norvegicus OX=10116 GN=Ap1b1 PE=1 SV=1</t>
  </si>
  <si>
    <t>AP2A2_RAT</t>
  </si>
  <si>
    <t>AP-2 complex subunit alpha-2 OS=Rattus norvegicus OX=10116 GN=Ap2a2 PE=1 SV=3</t>
  </si>
  <si>
    <t>AP2B1_RAT</t>
  </si>
  <si>
    <t>AP-2 complex subunit beta OS=Rattus norvegicus OX=10116 GN=Ap2b1 PE=1 SV=1</t>
  </si>
  <si>
    <t>AP2M1_RAT</t>
  </si>
  <si>
    <t>AP-2 complex subunit mu OS=Rattus norvegicus OX=10116 GN=Ap2m1 PE=1 SV=1</t>
  </si>
  <si>
    <t>AP2S1_RAT</t>
  </si>
  <si>
    <t>AP-2 complex subunit sigma OS=Rattus norvegicus OX=10116 GN=Ap2s1 PE=1 SV=1</t>
  </si>
  <si>
    <t>AP3M1_RAT</t>
  </si>
  <si>
    <t>AP-3 complex subunit mu-1 OS=Rattus norvegicus OX=10116 GN=Ap3m1 PE=1 SV=1</t>
  </si>
  <si>
    <t>AP4A_RAT</t>
  </si>
  <si>
    <t>Bis(5'-nucleosyl)-tetraphosphatase [asymmetrical] OS=Rattus norvegicus OX=10116 GN=Nudt2 PE=2 SV=3</t>
  </si>
  <si>
    <t>APBA2_RAT</t>
  </si>
  <si>
    <t>Amyloid-beta A4 precursor protein-binding family A member 2 OS=Rattus norvegicus OX=10116 GN=Apba2 PE=1 SV=1</t>
  </si>
  <si>
    <t>APBB1_RAT</t>
  </si>
  <si>
    <t>Amyloid-beta A4 precursor protein-binding family B member 1 OS=Rattus norvegicus OX=10116 GN=Apbb1 PE=1 SV=3</t>
  </si>
  <si>
    <t>APBP2_RAT</t>
  </si>
  <si>
    <t>Amyloid protein-binding protein 2 OS=Rattus norvegicus OX=10116 GN=Appbp2 PE=2 SV=1</t>
  </si>
  <si>
    <t>APC_RAT</t>
  </si>
  <si>
    <t>Adenomatous polyposis coli protein OS=Rattus norvegicus OX=10116 GN=Apc PE=1 SV=1</t>
  </si>
  <si>
    <t>APC5_RAT</t>
  </si>
  <si>
    <t>Anaphase-promoting complex subunit 5 OS=Rattus norvegicus OX=10116 GN=Anapc5 PE=2 SV=1</t>
  </si>
  <si>
    <t>APEX1_RAT</t>
  </si>
  <si>
    <t>DNA-(apurinic or apyrimidinic site) lyase OS=Rattus norvegicus OX=10116 GN=Apex1 PE=1 SV=2</t>
  </si>
  <si>
    <t>APLP2_RAT</t>
  </si>
  <si>
    <t>Amyloid-like protein 2 OS=Rattus norvegicus OX=10116 GN=Aplp2 PE=1 SV=2</t>
  </si>
  <si>
    <t>APMAP_RAT</t>
  </si>
  <si>
    <t>Adipocyte plasma membrane-associated protein OS=Rattus norvegicus OX=10116 GN=Apmap PE=2 SV=2</t>
  </si>
  <si>
    <t>APOA4_RAT</t>
  </si>
  <si>
    <t>Apolipoprotein A-IV OS=Rattus norvegicus OX=10116 GN=Apoa4 PE=1 SV=2</t>
  </si>
  <si>
    <t>APOD_RAT</t>
  </si>
  <si>
    <t>Apolipoprotein D OS=Rattus norvegicus OX=10116 GN=Apod PE=1 SV=1</t>
  </si>
  <si>
    <t>APOE_RAT</t>
  </si>
  <si>
    <t>Apolipoprotein E OS=Rattus norvegicus OX=10116 GN=Apoe PE=1 SV=2</t>
  </si>
  <si>
    <t>APT_RAT</t>
  </si>
  <si>
    <t>Adenine phosphoribosyltransferase OS=Rattus norvegicus OX=10116 GN=Aprt PE=1 SV=1</t>
  </si>
  <si>
    <t>AQP4_RAT</t>
  </si>
  <si>
    <t>Aquaporin-4 OS=Rattus norvegicus OX=10116 GN=Aqp4 PE=1 SV=1</t>
  </si>
  <si>
    <t>AR2BP_RAT</t>
  </si>
  <si>
    <t>ADP-ribosylation factor-like protein 2-binding protein OS=Rattus norvegicus OX=10116 GN=Arl2bp PE=1 SV=2</t>
  </si>
  <si>
    <t>ARAF_RAT</t>
  </si>
  <si>
    <t>Serine/threonine-protein kinase A-Raf OS=Rattus norvegicus OX=10116 GN=Araf PE=1 SV=1</t>
  </si>
  <si>
    <t>ARBK1_RAT</t>
  </si>
  <si>
    <t>Beta-adrenergic receptor kinase 1 OS=Rattus norvegicus OX=10116 GN=Grk2 PE=1 SV=1</t>
  </si>
  <si>
    <t>ARBK2_RAT</t>
  </si>
  <si>
    <t>Beta-adrenergic receptor kinase 2 OS=Rattus norvegicus OX=10116 GN=Grk3 PE=2 SV=1</t>
  </si>
  <si>
    <t>ARC1A_RAT</t>
  </si>
  <si>
    <t>Actin-related protein 2/3 complex subunit 1A OS=Rattus norvegicus OX=10116 GN=Arpc1a PE=2 SV=1</t>
  </si>
  <si>
    <t>AREG_RAT</t>
  </si>
  <si>
    <t>Amphiregulin OS=Rattus norvegicus OX=10116 GN=Areg PE=1 SV=1</t>
  </si>
  <si>
    <t>ARF1_RAT</t>
  </si>
  <si>
    <t>ADP-ribosylation factor 1 OS=Rattus norvegicus OX=10116 GN=Arf1 PE=1 SV=2</t>
  </si>
  <si>
    <t>ARF2_RAT</t>
  </si>
  <si>
    <t>ADP-ribosylation factor 2 OS=Rattus norvegicus OX=10116 GN=Arf2 PE=2 SV=1</t>
  </si>
  <si>
    <t>ARF4_RAT</t>
  </si>
  <si>
    <t>ADP-ribosylation factor 4 OS=Rattus norvegicus OX=10116 GN=Arf4 PE=2 SV=2</t>
  </si>
  <si>
    <t>ARF5_RAT</t>
  </si>
  <si>
    <t>ADP-ribosylation factor 5 OS=Rattus norvegicus OX=10116 GN=Arf5 PE=1 SV=2</t>
  </si>
  <si>
    <t>ARF6_RAT;TRI23_RAT</t>
  </si>
  <si>
    <t>ADP-ribosylation factor 6 OS=Rattus norvegicus OX=10116 GN=Arf6 PE=1 SV=2</t>
  </si>
  <si>
    <t>ARFG1_RAT</t>
  </si>
  <si>
    <t>ADP-ribosylation factor GTPase-activating protein 1 OS=Rattus norvegicus OX=10116 GN=Arfgap1 PE=1 SV=1</t>
  </si>
  <si>
    <t>ARFG2_RAT</t>
  </si>
  <si>
    <t>ADP-ribosylation factor GTPase-activating protein 2 OS=Rattus norvegicus OX=10116 GN=Arfgap2 PE=1 SV=1</t>
  </si>
  <si>
    <t>ARFG3_RAT</t>
  </si>
  <si>
    <t>ADP-ribosylation factor GTPase-activating protein 3 OS=Rattus norvegicus OX=10116 GN=Arfgap3 PE=1 SV=1</t>
  </si>
  <si>
    <t>ARFP2_RAT</t>
  </si>
  <si>
    <t>Arfaptin-2 OS=Rattus norvegicus OX=10116 GN=Arfip2 PE=2 SV=1</t>
  </si>
  <si>
    <t>ARGI1_RAT</t>
  </si>
  <si>
    <t>Arginase-1 OS=Rattus norvegicus OX=10116 GN=Arg1 PE=1 SV=2</t>
  </si>
  <si>
    <t>ARGL1_RAT</t>
  </si>
  <si>
    <t>Arginine and glutamate-rich protein 1 OS=Rattus norvegicus OX=10116 GN=Arglu1 PE=1 SV=1</t>
  </si>
  <si>
    <t>ARH_RAT</t>
  </si>
  <si>
    <t>Low density lipoprotein receptor adapter protein 1 OS=Rattus norvegicus OX=10116 GN=Ldlrap1 PE=1 SV=2</t>
  </si>
  <si>
    <t>ARH37_RAT</t>
  </si>
  <si>
    <t>Rho guanine nucleotide exchange factor 37 OS=Rattus norvegicus OX=10116 GN=Arhgef37 PE=2 SV=1</t>
  </si>
  <si>
    <t>ARHG1_RAT</t>
  </si>
  <si>
    <t>Rho guanine nucleotide exchange factor 1 OS=Rattus norvegicus OX=10116 GN=Arhgef1 PE=2 SV=1</t>
  </si>
  <si>
    <t>ARHG2_RAT</t>
  </si>
  <si>
    <t>Rho guanine nucleotide exchange factor 2 OS=Rattus norvegicus OX=10116 GN=Arhgef2 PE=1 SV=1</t>
  </si>
  <si>
    <t>ARHG6_RAT</t>
  </si>
  <si>
    <t>Rho guanine nucleotide exchange factor 6 OS=Rattus norvegicus OX=10116 GN=Arhgef6 PE=1 SV=1</t>
  </si>
  <si>
    <t>ARHG7_RAT</t>
  </si>
  <si>
    <t>Rho guanine nucleotide exchange factor 7 OS=Rattus norvegicus OX=10116 GN=Arhgef7 PE=1 SV=1</t>
  </si>
  <si>
    <t>ARHG9_RAT</t>
  </si>
  <si>
    <t>Rho guanine nucleotide exchange factor 9 OS=Rattus norvegicus OX=10116 GN=Arhgef9 PE=1 SV=1</t>
  </si>
  <si>
    <t>ARHGB_RAT</t>
  </si>
  <si>
    <t>Rho guanine nucleotide exchange factor 11 OS=Rattus norvegicus OX=10116 GN=Arhgef11 PE=1 SV=1</t>
  </si>
  <si>
    <t>ARHGP_RAT</t>
  </si>
  <si>
    <t>Rho guanine nucleotide exchange factor 25 OS=Rattus norvegicus OX=10116 GN=Arhgef25 PE=2 SV=1</t>
  </si>
  <si>
    <t>ARHL1_RAT</t>
  </si>
  <si>
    <t>[Protein ADP-ribosylarginine] hydrolase-like protein 1 OS=Rattus norvegicus OX=10116 GN=Adprhl1 PE=2 SV=1</t>
  </si>
  <si>
    <t>ARI4B_RAT</t>
  </si>
  <si>
    <t>AT-rich interactive domain-containing protein 4B OS=Rattus norvegicus OX=10116 GN=Arid4b PE=1 SV=1</t>
  </si>
  <si>
    <t>ARK72_RAT</t>
  </si>
  <si>
    <t>Aflatoxin B1 aldehyde reductase member 2 OS=Rattus norvegicus OX=10116 GN=Akr7a2 PE=1 SV=2</t>
  </si>
  <si>
    <t>ARL1_RAT</t>
  </si>
  <si>
    <t>ADP-ribosylation factor-like protein 1 OS=Rattus norvegicus OX=10116 GN=Arl1 PE=1 SV=1</t>
  </si>
  <si>
    <t>ARL2_RAT</t>
  </si>
  <si>
    <t>ADP-ribosylation factor-like protein 2 OS=Rattus norvegicus OX=10116 GN=Arl2 PE=1 SV=1</t>
  </si>
  <si>
    <t>ARL3_RAT</t>
  </si>
  <si>
    <t>ADP-ribosylation factor-like protein 3 OS=Rattus norvegicus OX=10116 GN=Arl3 PE=1 SV=2</t>
  </si>
  <si>
    <t>ARL8B_RAT</t>
  </si>
  <si>
    <t>ADP-ribosylation factor-like protein 8B OS=Rattus norvegicus OX=10116 GN=Arl8b PE=2 SV=1</t>
  </si>
  <si>
    <t>ARLY_RAT</t>
  </si>
  <si>
    <t>Argininosuccinate lyase OS=Rattus norvegicus OX=10116 GN=Asl PE=2 SV=1</t>
  </si>
  <si>
    <t>ARM10_RAT</t>
  </si>
  <si>
    <t>Armadillo repeat-containing protein 10 OS=Rattus norvegicus OX=10116 GN=Armc10 PE=1 SV=1</t>
  </si>
  <si>
    <t>ARMC9_RAT</t>
  </si>
  <si>
    <t>LisH domain-containing protein ARMC9 OS=Rattus norvegicus OX=10116 GN=Armc9 PE=2 SV=1</t>
  </si>
  <si>
    <t>ARMT1_RAT</t>
  </si>
  <si>
    <t>Protein-glutamate O-methyltransferase OS=Rattus norvegicus OX=10116 GN=Armt1 PE=1 SV=1</t>
  </si>
  <si>
    <t>ARMX3_RAT</t>
  </si>
  <si>
    <t>Armadillo repeat-containing X-linked protein 3 OS=Rattus norvegicus OX=10116 GN=Armcx3 PE=1 SV=1</t>
  </si>
  <si>
    <t>ARNT2_RAT</t>
  </si>
  <si>
    <t>Aryl hydrocarbon receptor nuclear translocator 2 OS=Rattus norvegicus OX=10116 GN=Arnt2 PE=2 SV=1</t>
  </si>
  <si>
    <t>ARP19_RAT</t>
  </si>
  <si>
    <t>cAMP-regulated phosphoprotein 19 OS=Rattus norvegicus OX=10116 GN=Arpp19 PE=1 SV=3</t>
  </si>
  <si>
    <t>ARP2_RAT</t>
  </si>
  <si>
    <t>Actin-related protein 2 OS=Rattus norvegicus OX=10116 GN=Actr2 PE=2 SV=1</t>
  </si>
  <si>
    <t>ARP3_RAT</t>
  </si>
  <si>
    <t>Actin-related protein 3 OS=Rattus norvegicus OX=10116 GN=Actr3 PE=1 SV=1</t>
  </si>
  <si>
    <t>ARP5L_RAT</t>
  </si>
  <si>
    <t>Actin-related protein 2/3 complex subunit 5-like protein OS=Rattus norvegicus OX=10116 GN=Arpc5l PE=1 SV=2</t>
  </si>
  <si>
    <t>ARPC2_RAT</t>
  </si>
  <si>
    <t>Actin-related protein 2/3 complex subunit 2 OS=Rattus norvegicus OX=10116 GN=Arpc2 PE=1 SV=1</t>
  </si>
  <si>
    <t>ARPC5_RAT</t>
  </si>
  <si>
    <t>Actin-related protein 2/3 complex subunit 5 OS=Rattus norvegicus OX=10116 GN=Arpc5 PE=1 SV=3</t>
  </si>
  <si>
    <t>ARRB1_RAT;ARRB2_RAT</t>
  </si>
  <si>
    <t>Beta-arrestin-1 OS=Rattus norvegicus OX=10116 GN=Arrb1 PE=1 SV=1</t>
  </si>
  <si>
    <t>ARSB_RAT;ARSI_RAT</t>
  </si>
  <si>
    <t>Arylsulfatase B OS=Rattus norvegicus OX=10116 GN=Arsb PE=2 SV=2</t>
  </si>
  <si>
    <t>ARSG_RAT</t>
  </si>
  <si>
    <t>Arylsulfatase G OS=Rattus norvegicus OX=10116 GN=Arsg PE=2 SV=1</t>
  </si>
  <si>
    <t>ARY1_RAT;ARY2_RAT</t>
  </si>
  <si>
    <t>Arylamine N-acetyltransferase 1 OS=Rattus norvegicus OX=10116 GN=Nat1 PE=2 SV=1</t>
  </si>
  <si>
    <t>AS3MT_RAT</t>
  </si>
  <si>
    <t>Arsenite methyltransferase OS=Rattus norvegicus OX=10116 GN=As3mt PE=1 SV=1</t>
  </si>
  <si>
    <t>ASAH1_RAT</t>
  </si>
  <si>
    <t>Acid ceramidase OS=Rattus norvegicus OX=10116 GN=Asah1 PE=1 SV=1</t>
  </si>
  <si>
    <t>ASAH2_RAT</t>
  </si>
  <si>
    <t>Neutral ceramidase OS=Rattus norvegicus OX=10116 GN=Asah2 PE=1 SV=1</t>
  </si>
  <si>
    <t>ASGL1_RAT</t>
  </si>
  <si>
    <t>Isoaspartyl peptidase/L-asparaginase OS=Rattus norvegicus OX=10116 GN=Asrgl1 PE=1 SV=1</t>
  </si>
  <si>
    <t>ASHWN_RAT</t>
  </si>
  <si>
    <t>Ashwin OS=Rattus norvegicus OX=10116 PE=1 SV=1</t>
  </si>
  <si>
    <t>ASIC1_RAT</t>
  </si>
  <si>
    <t>Acid-sensing ion channel 1 OS=Rattus norvegicus OX=10116 GN=Asic1 PE=1 SV=1</t>
  </si>
  <si>
    <t>ASIC4_RAT</t>
  </si>
  <si>
    <t>Acid-sensing ion channel 4 OS=Rattus norvegicus OX=10116 GN=Asic4 PE=2 SV=1</t>
  </si>
  <si>
    <t>ASNS_RAT</t>
  </si>
  <si>
    <t>Asparagine synthetase [glutamine-hydrolyzing] OS=Rattus norvegicus OX=10116 GN=Asns PE=2 SV=3</t>
  </si>
  <si>
    <t>ASPG_RAT</t>
  </si>
  <si>
    <t>N(4)-(Beta-N-acetylglucosaminyl)-L-asparaginase OS=Rattus norvegicus OX=10116 GN=Aga PE=1 SV=2</t>
  </si>
  <si>
    <t>ASPH2_RAT</t>
  </si>
  <si>
    <t>Aspartate beta-hydroxylase domain-containing protein 2 OS=Rattus norvegicus OX=10116 GN=Asphd2 PE=2 SV=1</t>
  </si>
  <si>
    <t>ASSY_RAT</t>
  </si>
  <si>
    <t>Argininosuccinate synthase OS=Rattus norvegicus OX=10116 GN=Ass1 PE=1 SV=1</t>
  </si>
  <si>
    <t>AT1A2_RAT</t>
  </si>
  <si>
    <t>Sodium/potassium-transporting ATPase subunit alpha-2 OS=Rattus norvegicus OX=10116 GN=Atp1a2 PE=1 SV=1</t>
  </si>
  <si>
    <t>AT1A3_RAT;AT1A4_RAT;AT12A_RAT;ATP4A_RAT</t>
  </si>
  <si>
    <t>Sodium/potassium-transporting ATPase subunit alpha-3 OS=Rattus norvegicus OX=10116 GN=Atp1a3 PE=1 SV=2</t>
  </si>
  <si>
    <t>AT1B1_RAT</t>
  </si>
  <si>
    <t>Sodium/potassium-transporting ATPase subunit beta-1 OS=Rattus norvegicus OX=10116 GN=Atp1b1 PE=1 SV=1</t>
  </si>
  <si>
    <t>AT1B2_RAT</t>
  </si>
  <si>
    <t>Sodium/potassium-transporting ATPase subunit beta-2 OS=Rattus norvegicus OX=10116 GN=Atp1b2 PE=1 SV=1</t>
  </si>
  <si>
    <t>AT1B3_RAT</t>
  </si>
  <si>
    <t>Sodium/potassium-transporting ATPase subunit beta-3 OS=Rattus norvegicus OX=10116 GN=Atp1b3 PE=2 SV=1</t>
  </si>
  <si>
    <t>AT2A1_RAT</t>
  </si>
  <si>
    <t>Sarcoplasmic/endoplasmic reticulum calcium ATPase 1 OS=Rattus norvegicus OX=10116 GN=Atp2a1 PE=1 SV=1</t>
  </si>
  <si>
    <t>AT2A2_RAT</t>
  </si>
  <si>
    <t>Sarcoplasmic/endoplasmic reticulum calcium ATPase 2 OS=Rattus norvegicus OX=10116 GN=Atp2a2 PE=1 SV=1</t>
  </si>
  <si>
    <t>AT2A3_RAT</t>
  </si>
  <si>
    <t>Sarcoplasmic/endoplasmic reticulum calcium ATPase 3 OS=Rattus norvegicus OX=10116 GN=Atp2a3 PE=1 SV=2</t>
  </si>
  <si>
    <t>AT2B1_RAT</t>
  </si>
  <si>
    <t>Plasma membrane calcium-transporting ATPase 1 OS=Rattus norvegicus OX=10116 GN=Atp2b1 PE=1 SV=3</t>
  </si>
  <si>
    <t>AT2B2_RAT</t>
  </si>
  <si>
    <t>Plasma membrane calcium-transporting ATPase 2 OS=Rattus norvegicus OX=10116 GN=Atp2b2 PE=1 SV=2</t>
  </si>
  <si>
    <t>AT2B3_RAT</t>
  </si>
  <si>
    <t>Plasma membrane calcium-transporting ATPase 3 OS=Rattus norvegicus OX=10116 GN=Atp2b3 PE=1 SV=2</t>
  </si>
  <si>
    <t>AT2B4_RAT</t>
  </si>
  <si>
    <t>Plasma membrane calcium-transporting ATPase 4 OS=Rattus norvegicus OX=10116 GN=Atp2b4 PE=1 SV=1</t>
  </si>
  <si>
    <t>AT2C1_RAT</t>
  </si>
  <si>
    <t>Calcium-transporting ATPase type 2C member 1 OS=Rattus norvegicus OX=10116 GN=Atp2c1 PE=2 SV=1</t>
  </si>
  <si>
    <t>AT5F1_RAT</t>
  </si>
  <si>
    <t>ATP synthase F(0) complex subunit B1, mitochondrial OS=Rattus norvegicus OX=10116 GN=Atp5pb PE=1 SV=1</t>
  </si>
  <si>
    <t>AT5G1_RAT</t>
  </si>
  <si>
    <t>ATP synthase F(0) complex subunit C1, mitochondrial OS=Rattus norvegicus OX=10116 GN=Atp5mc1 PE=1 SV=1</t>
  </si>
  <si>
    <t>ATAD1_RAT</t>
  </si>
  <si>
    <t>ATPase family AAA domain-containing protein 1 OS=Rattus norvegicus OX=10116 GN=Atad1 PE=1 SV=1</t>
  </si>
  <si>
    <t>ATAD3_RAT</t>
  </si>
  <si>
    <t>ATPase family AAA domain-containing protein 3 OS=Rattus norvegicus OX=10116 GN=Atad3 PE=1 SV=1</t>
  </si>
  <si>
    <t>ATAT_RAT</t>
  </si>
  <si>
    <t>Alpha-tubulin N-acetyltransferase 1 OS=Rattus norvegicus OX=10116 GN=Atat1 PE=1 SV=1</t>
  </si>
  <si>
    <t>ATCAY_RAT</t>
  </si>
  <si>
    <t>Caytaxin OS=Rattus norvegicus OX=10116 GN=Atcay PE=1 SV=1</t>
  </si>
  <si>
    <t>ATF6A_RAT</t>
  </si>
  <si>
    <t>Cyclic AMP-dependent transcription factor ATF-6 alpha OS=Rattus norvegicus OX=10116 GN=Atf6 PE=2 SV=1</t>
  </si>
  <si>
    <t>ATG3_RAT</t>
  </si>
  <si>
    <t>Ubiquitin-like-conjugating enzyme ATG3 OS=Rattus norvegicus OX=10116 GN=Atg3 PE=2 SV=1</t>
  </si>
  <si>
    <t>ATG5_RAT</t>
  </si>
  <si>
    <t>Autophagy protein 5 OS=Rattus norvegicus OX=10116 GN=Atg5 PE=2 SV=1</t>
  </si>
  <si>
    <t>ATG7_RAT</t>
  </si>
  <si>
    <t>Ubiquitin-like modifier-activating enzyme ATG7 OS=Rattus norvegicus OX=10116 GN=Atg7 PE=2 SV=1</t>
  </si>
  <si>
    <t>ATGA1_RAT</t>
  </si>
  <si>
    <t>Autophagy-related protein 101 OS=Rattus norvegicus OX=10116 GN=Atg101 PE=2 SV=1</t>
  </si>
  <si>
    <t>ATLA1_RAT</t>
  </si>
  <si>
    <t>Atlastin-1 OS=Rattus norvegicus OX=10116 GN=Atl1 PE=1 SV=1</t>
  </si>
  <si>
    <t>ATLA3_RAT</t>
  </si>
  <si>
    <t>Atlastin-3 OS=Rattus norvegicus OX=10116 GN=Atl3 PE=2 SV=2</t>
  </si>
  <si>
    <t>ATP5E_RAT</t>
  </si>
  <si>
    <t>ATP synthase subunit epsilon, mitochondrial OS=Rattus norvegicus OX=10116 GN=Atp5f1e PE=1 SV=2</t>
  </si>
  <si>
    <t>ATP5H_RAT</t>
  </si>
  <si>
    <t>ATP synthase subunit d, mitochondrial OS=Rattus norvegicus OX=10116 GN=Atp5pd PE=1 SV=3</t>
  </si>
  <si>
    <t>ATP5I_RAT</t>
  </si>
  <si>
    <t>ATP synthase subunit e, mitochondrial OS=Rattus norvegicus OX=10116 GN=Atp5me PE=1 SV=3</t>
  </si>
  <si>
    <t>ATP5L_RAT</t>
  </si>
  <si>
    <t>ATP synthase subunit g, mitochondrial OS=Rattus norvegicus OX=10116 GN=Atp5mg PE=1 SV=2</t>
  </si>
  <si>
    <t>ATP5S_RAT</t>
  </si>
  <si>
    <t>ATP synthase subunit s, mitochondrial OS=Rattus norvegicus OX=10116 GN=Atp5s PE=2 SV=1</t>
  </si>
  <si>
    <t>ATP7A_RAT</t>
  </si>
  <si>
    <t>Copper-transporting ATPase 1 OS=Rattus norvegicus OX=10116 GN=Atp7a PE=1 SV=1</t>
  </si>
  <si>
    <t>ATP8_RAT</t>
  </si>
  <si>
    <t>ATP synthase protein 8 OS=Rattus norvegicus OX=10116 GN=Mt-atp8 PE=1 SV=2</t>
  </si>
  <si>
    <t>ATPA_RAT</t>
  </si>
  <si>
    <t>ATP synthase subunit alpha, mitochondrial OS=Rattus norvegicus OX=10116 GN=Atp5f1a PE=1 SV=2</t>
  </si>
  <si>
    <t>ATPB_RAT</t>
  </si>
  <si>
    <t>ATP synthase subunit beta, mitochondrial OS=Rattus norvegicus OX=10116 GN=Atp5f1b PE=1 SV=2</t>
  </si>
  <si>
    <t>ATPD_RAT</t>
  </si>
  <si>
    <t>ATP synthase subunit delta, mitochondrial OS=Rattus norvegicus OX=10116 GN=Atp5f1d PE=1 SV=2</t>
  </si>
  <si>
    <t>ATPG_RAT</t>
  </si>
  <si>
    <t>ATP synthase subunit gamma, mitochondrial OS=Rattus norvegicus OX=10116 GN=Atp5f1c PE=1 SV=2</t>
  </si>
  <si>
    <t>ATPK_RAT</t>
  </si>
  <si>
    <t>ATP synthase subunit f, mitochondrial OS=Rattus norvegicus OX=10116 GN=Atp5mf PE=1 SV=1</t>
  </si>
  <si>
    <t>ATRN_RAT</t>
  </si>
  <si>
    <t>Attractin OS=Rattus norvegicus OX=10116 GN=Atrn PE=2 SV=1</t>
  </si>
  <si>
    <t>ATS4_RAT</t>
  </si>
  <si>
    <t>A disintegrin and metalloproteinase with thrombospondin motifs 4 (Fragment) OS=Rattus norvegicus OX=10116 GN=Adamts4 PE=2 SV=2</t>
  </si>
  <si>
    <t>ATX10_RAT</t>
  </si>
  <si>
    <t>Ataxin-10 OS=Rattus norvegicus OX=10116 GN=Atxn10 PE=1 SV=1</t>
  </si>
  <si>
    <t>AUHM_RAT</t>
  </si>
  <si>
    <t>Methylglutaconyl-CoA hydratase, mitochondrial OS=Rattus norvegicus OX=10116 GN=Auh PE=1 SV=2</t>
  </si>
  <si>
    <t>AUP1_RAT</t>
  </si>
  <si>
    <t>Ancient ubiquitous protein 1 OS=Rattus norvegicus OX=10116 GN=Aup1 PE=2 SV=1</t>
  </si>
  <si>
    <t>AVIL_RAT</t>
  </si>
  <si>
    <t>Advillin OS=Rattus norvegicus OX=10116 GN=Avil PE=2 SV=1</t>
  </si>
  <si>
    <t>B2CL1_RAT</t>
  </si>
  <si>
    <t>Bcl-2-like protein 1 OS=Rattus norvegicus OX=10116 GN=Bcl2l1 PE=1 SV=2</t>
  </si>
  <si>
    <t>B3A2_RAT</t>
  </si>
  <si>
    <t>Anion exchange protein 2 OS=Rattus norvegicus OX=10116 GN=Slc4a2 PE=1 SV=1</t>
  </si>
  <si>
    <t>B3A3_RAT</t>
  </si>
  <si>
    <t>Anion exchange protein 3 OS=Rattus norvegicus OX=10116 GN=Slc4a3 PE=1 SV=1</t>
  </si>
  <si>
    <t>B4GN1_RAT</t>
  </si>
  <si>
    <t>Beta-1,4 N-acetylgalactosaminyltransferase 1 OS=Rattus norvegicus OX=10116 GN=B4galnt1 PE=1 SV=1</t>
  </si>
  <si>
    <t>B9D2_RAT</t>
  </si>
  <si>
    <t>B9 domain-containing protein 2 OS=Rattus norvegicus OX=10116 GN=B9d2 PE=2 SV=1</t>
  </si>
  <si>
    <t>BABA1_RAT</t>
  </si>
  <si>
    <t>BRISC and BRCA1-A complex member 1 OS=Rattus norvegicus OX=10116 GN=Babam1 PE=1 SV=1</t>
  </si>
  <si>
    <t>BABA2_RAT</t>
  </si>
  <si>
    <t>BRISC and BRCA1-A complex member 2 OS=Rattus norvegicus OX=10116 GN=Babam2 PE=1 SV=1</t>
  </si>
  <si>
    <t>BACD3_RAT;BACD2_RAT</t>
  </si>
  <si>
    <t>BTB/POZ domain-containing adapter for CUL3-mediated RhoA degradation protein 3 OS=Rattus norvegicus OX=10116 GN=Kctd10 PE=1 SV=1</t>
  </si>
  <si>
    <t>BACE1_RAT</t>
  </si>
  <si>
    <t>Beta-secretase 1 OS=Rattus norvegicus OX=10116 GN=Bace1 PE=2 SV=1</t>
  </si>
  <si>
    <t>BACH_RAT</t>
  </si>
  <si>
    <t>Cytosolic acyl coenzyme A thioester hydrolase OS=Rattus norvegicus OX=10116 GN=Acot7 PE=1 SV=4</t>
  </si>
  <si>
    <t>BAD_RAT</t>
  </si>
  <si>
    <t>Bcl2-associated agonist of cell death OS=Rattus norvegicus OX=10116 GN=Bad PE=1 SV=2</t>
  </si>
  <si>
    <t>BAG1_RAT</t>
  </si>
  <si>
    <t>BAG family molecular chaperone regulator 1 OS=Rattus norvegicus OX=10116 GN=Bag1 PE=2 SV=1</t>
  </si>
  <si>
    <t>BAG5_RAT</t>
  </si>
  <si>
    <t>BAG family molecular chaperone regulator 5 OS=Rattus norvegicus OX=10116 GN=Bag5 PE=1 SV=1</t>
  </si>
  <si>
    <t>BAG6_RAT</t>
  </si>
  <si>
    <t>Large proline-rich protein BAG6 OS=Rattus norvegicus OX=10116 GN=Bag6 PE=1 SV=2</t>
  </si>
  <si>
    <t>BAIP2_RAT</t>
  </si>
  <si>
    <t>Brain-specific angiogenesis inhibitor 1-associated protein 2 OS=Rattus norvegicus OX=10116 GN=Baiap2 PE=1 SV=1</t>
  </si>
  <si>
    <t>BAKOR_RAT</t>
  </si>
  <si>
    <t>Beclin 1-associated autophagy-related key regulator OS=Rattus norvegicus OX=10116 GN=Atg14 PE=3 SV=1</t>
  </si>
  <si>
    <t>BASI_RAT</t>
  </si>
  <si>
    <t>Basigin OS=Rattus norvegicus OX=10116 GN=Bsg PE=1 SV=2</t>
  </si>
  <si>
    <t>BASP1_RAT</t>
  </si>
  <si>
    <t>Brain acid soluble protein 1 OS=Rattus norvegicus OX=10116 GN=Basp1 PE=1 SV=2</t>
  </si>
  <si>
    <t>BAX_RAT</t>
  </si>
  <si>
    <t>Apoptosis regulator BAX OS=Rattus norvegicus OX=10116 GN=Bax PE=1 SV=2</t>
  </si>
  <si>
    <t>BBC3_RAT</t>
  </si>
  <si>
    <t>Bcl-2-binding component 3 OS=Rattus norvegicus OX=10116 GN=Bbc3 PE=1 SV=1</t>
  </si>
  <si>
    <t>BBS2_RAT</t>
  </si>
  <si>
    <t>Bardet-Biedl syndrome 2 protein homolog OS=Rattus norvegicus OX=10116 GN=Bbs2 PE=2 SV=1</t>
  </si>
  <si>
    <t>BCAM_RAT</t>
  </si>
  <si>
    <t>Basal cell adhesion molecule OS=Rattus norvegicus OX=10116 GN=Bcam PE=2 SV=1</t>
  </si>
  <si>
    <t>BCAR1_RAT</t>
  </si>
  <si>
    <t>Breast cancer anti-estrogen resistance protein 1 OS=Rattus norvegicus OX=10116 GN=Bcar1 PE=1 SV=1</t>
  </si>
  <si>
    <t>BCAS1_RAT</t>
  </si>
  <si>
    <t>Breast carcinoma-amplified sequence 1 homolog OS=Rattus norvegicus OX=10116 GN=Bcas1 PE=1 SV=3</t>
  </si>
  <si>
    <t>BCAT1_RAT</t>
  </si>
  <si>
    <t>Branched-chain-amino-acid aminotransferase, cytosolic OS=Rattus norvegicus OX=10116 GN=Bcat1 PE=1 SV=1</t>
  </si>
  <si>
    <t>BCKD_RAT</t>
  </si>
  <si>
    <t>[3-methyl-2-oxobutanoate dehydrogenase [lipoamide]] kinase, mitochondrial OS=Rattus norvegicus OX=10116 GN=Bckdk PE=1 SV=2</t>
  </si>
  <si>
    <t>BCL10_RAT</t>
  </si>
  <si>
    <t>B-cell lymphoma/leukemia 10 OS=Rattus norvegicus OX=10116 GN=Bcl10 PE=2 SV=1</t>
  </si>
  <si>
    <t>BCL2_RAT</t>
  </si>
  <si>
    <t>Apoptosis regulator Bcl-2 OS=Rattus norvegicus OX=10116 GN=Bcl2 PE=1 SV=2</t>
  </si>
  <si>
    <t>BDH_RAT</t>
  </si>
  <si>
    <t>D-beta-hydroxybutyrate dehydrogenase, mitochondrial OS=Rattus norvegicus OX=10116 GN=Bdh1 PE=1 SV=2</t>
  </si>
  <si>
    <t>BDH2_RAT</t>
  </si>
  <si>
    <t>3-hydroxybutyrate dehydrogenase type 2 OS=Rattus norvegicus OX=10116 GN=Bdh2 PE=3 SV=2</t>
  </si>
  <si>
    <t>BECN1_RAT</t>
  </si>
  <si>
    <t>Beclin-1 OS=Rattus norvegicus OX=10116 GN=Becn1 PE=1 SV=1</t>
  </si>
  <si>
    <t>BEGIN_RAT</t>
  </si>
  <si>
    <t>Brain-enriched guanylate kinase-associated protein OS=Rattus norvegicus OX=10116 GN=Begain PE=1 SV=1</t>
  </si>
  <si>
    <t>BGLR_RAT</t>
  </si>
  <si>
    <t>Beta-glucuronidase OS=Rattus norvegicus OX=10116 GN=Gusb PE=2 SV=1</t>
  </si>
  <si>
    <t>BID_RAT</t>
  </si>
  <si>
    <t>BH3-interacting domain death agonist OS=Rattus norvegicus OX=10116 GN=Bid PE=1 SV=2</t>
  </si>
  <si>
    <t>BIEA_RAT</t>
  </si>
  <si>
    <t>Biliverdin reductase A OS=Rattus norvegicus OX=10116 GN=Blvra PE=1 SV=1</t>
  </si>
  <si>
    <t>BIG1_RAT</t>
  </si>
  <si>
    <t>Brefeldin A-inhibited guanine nucleotide-exchange protein 1 OS=Rattus norvegicus OX=10116 GN=Arfgef1 PE=1 SV=1</t>
  </si>
  <si>
    <t>BIG2_RAT</t>
  </si>
  <si>
    <t>Brefeldin A-inhibited guanine nucleotide-exchange protein 2 OS=Rattus norvegicus OX=10116 GN=Arfgef2 PE=1 SV=1</t>
  </si>
  <si>
    <t>BIN1_RAT</t>
  </si>
  <si>
    <t>Myc box-dependent-interacting protein 1 OS=Rattus norvegicus OX=10116 GN=Bin1 PE=1 SV=1</t>
  </si>
  <si>
    <t>BIN2_RAT</t>
  </si>
  <si>
    <t>Bridging integrator 2 OS=Rattus norvegicus OX=10116 GN=Bin2 PE=1 SV=1</t>
  </si>
  <si>
    <t>BIN3_RAT</t>
  </si>
  <si>
    <t>Bridging integrator 3 OS=Rattus norvegicus OX=10116 GN=Bin3 PE=2 SV=1</t>
  </si>
  <si>
    <t>BIP_RAT</t>
  </si>
  <si>
    <t>Endoplasmic reticulum chaperone BiP OS=Rattus norvegicus OX=10116 GN=Hspa5 PE=1 SV=1</t>
  </si>
  <si>
    <t>BL1S6_RAT</t>
  </si>
  <si>
    <t>Biogenesis of lysosome-related organelles complex 1 subunit 6 OS=Rattus norvegicus OX=10116 GN=Bloc1s6 PE=1 SV=1</t>
  </si>
  <si>
    <t>BLMH_RAT</t>
  </si>
  <si>
    <t>Bleomycin hydrolase OS=Rattus norvegicus OX=10116 GN=Blmh PE=1 SV=1</t>
  </si>
  <si>
    <t>BMR1A_RAT</t>
  </si>
  <si>
    <t>Bone morphogenetic protein receptor type-1A OS=Rattus norvegicus OX=10116 GN=Bmpr1a PE=2 SV=1</t>
  </si>
  <si>
    <t>BODG_RAT</t>
  </si>
  <si>
    <t>Gamma-butyrobetaine dioxygenase OS=Rattus norvegicus OX=10116 GN=Bbox1 PE=1 SV=1</t>
  </si>
  <si>
    <t>BORC6_RAT</t>
  </si>
  <si>
    <t>BLOC-1-related complex subunit 6 OS=Rattus norvegicus OX=10116 GN=Borcs6 PE=2 SV=2</t>
  </si>
  <si>
    <t>BORG1_RAT</t>
  </si>
  <si>
    <t>Cdc42 effector protein 2 OS=Rattus norvegicus OX=10116 GN=Cdc42ep2 PE=1 SV=1</t>
  </si>
  <si>
    <t>BORG5_RAT</t>
  </si>
  <si>
    <t>Cdc42 effector protein 1 OS=Rattus norvegicus OX=10116 GN=Cdc42ep1 PE=1 SV=1</t>
  </si>
  <si>
    <t>BPNT1_RAT</t>
  </si>
  <si>
    <t>3'(2'),5'-bisphosphate nucleotidase 1 OS=Rattus norvegicus OX=10116 GN=Bpnt1 PE=1 SV=1</t>
  </si>
  <si>
    <t>BRCA2_RAT</t>
  </si>
  <si>
    <t>Breast cancer type 2 susceptibility protein homolog OS=Rattus norvegicus OX=10116 GN=Brca2 PE=1 SV=1</t>
  </si>
  <si>
    <t>BRCC3_RAT</t>
  </si>
  <si>
    <t>Lys-63-specific deubiquitinase BRCC36 OS=Rattus norvegicus OX=10116 GN=Brcc3 PE=2 SV=1</t>
  </si>
  <si>
    <t>BRD2_RAT</t>
  </si>
  <si>
    <t>Bromodomain-containing protein 2 OS=Rattus norvegicus OX=10116 GN=Brd2 PE=1 SV=1</t>
  </si>
  <si>
    <t>BRE1B_RAT</t>
  </si>
  <si>
    <t>E3 ubiquitin-protein ligase BRE1B OS=Rattus norvegicus OX=10116 GN=Rnf40 PE=1 SV=1</t>
  </si>
  <si>
    <t>BRNP1_RAT</t>
  </si>
  <si>
    <t>BMP/retinoic acid-inducible neural-specific protein 1 OS=Rattus norvegicus OX=10116 GN=Brinp1 PE=2 SV=1</t>
  </si>
  <si>
    <t>BRNP2_RAT</t>
  </si>
  <si>
    <t>BMP/retinoic acid-inducible neural-specific protein 2 OS=Rattus norvegicus OX=10116 GN=Brinp2 PE=2 SV=1</t>
  </si>
  <si>
    <t>BROX_RAT</t>
  </si>
  <si>
    <t>BRO1 domain-containing protein BROX OS=Rattus norvegicus OX=10116 GN=Brox PE=2 SV=1</t>
  </si>
  <si>
    <t>BRSK1_RAT</t>
  </si>
  <si>
    <t>Serine/threonine-protein kinase BRSK1 OS=Rattus norvegicus OX=10116 GN=Brsk1 PE=1 SV=1</t>
  </si>
  <si>
    <t>BRSK2_RAT;CHK1_RAT</t>
  </si>
  <si>
    <t>Serine/threonine-protein kinase BRSK2 OS=Rattus norvegicus OX=10116 GN=Brsk2 PE=1 SV=1</t>
  </si>
  <si>
    <t>BSN_RAT</t>
  </si>
  <si>
    <t>Protein bassoon OS=Rattus norvegicus OX=10116 GN=Bsn PE=1 SV=3</t>
  </si>
  <si>
    <t>BSPRY_RAT</t>
  </si>
  <si>
    <t>B box and SPRY domain-containing protein OS=Rattus norvegicus OX=10116 GN=Bspry PE=1 SV=2</t>
  </si>
  <si>
    <t>BST2_RAT</t>
  </si>
  <si>
    <t>Bone marrow stromal antigen 2 OS=Rattus norvegicus OX=10116 GN=Bst2 PE=1 SV=1</t>
  </si>
  <si>
    <t>BYST_RAT</t>
  </si>
  <si>
    <t>Bystin OS=Rattus norvegicus OX=10116 GN=Bysl PE=1 SV=3</t>
  </si>
  <si>
    <t>BZW1_RAT</t>
  </si>
  <si>
    <t>Basic leucine zipper and W2 domain-containing protein 1 OS=Rattus norvegicus OX=10116 GN=Bzw1 PE=1 SV=1</t>
  </si>
  <si>
    <t>BZW2_RAT</t>
  </si>
  <si>
    <t>Basic leucine zipper and W2 domain-containing protein 2 OS=Rattus norvegicus OX=10116 GN=Bzw2 PE=1 SV=1</t>
  </si>
  <si>
    <t>C1QA_RAT</t>
  </si>
  <si>
    <t>Complement C1q subcomponent subunit A OS=Rattus norvegicus OX=10116 GN=C1qa PE=1 SV=2</t>
  </si>
  <si>
    <t>C1QB_RAT</t>
  </si>
  <si>
    <t>Complement C1q subcomponent subunit B OS=Rattus norvegicus OX=10116 GN=C1qb PE=1 SV=2</t>
  </si>
  <si>
    <t>C1QBP_RAT</t>
  </si>
  <si>
    <t>Complement component 1 Q subcomponent-binding protein, mitochondrial OS=Rattus norvegicus OX=10116 GN=C1qbp PE=1 SV=2</t>
  </si>
  <si>
    <t>C1QC_RAT</t>
  </si>
  <si>
    <t>Complement C1q subcomponent subunit C OS=Rattus norvegicus OX=10116 GN=C1qc PE=1 SV=2</t>
  </si>
  <si>
    <t>C1TC_RAT</t>
  </si>
  <si>
    <t>C-1-tetrahydrofolate synthase, cytoplasmic OS=Rattus norvegicus OX=10116 GN=Mthfd1 PE=1 SV=3</t>
  </si>
  <si>
    <t>C2D1A_RAT</t>
  </si>
  <si>
    <t>Coiled-coil and C2 domain-containing protein 1A OS=Rattus norvegicus OX=10116 GN=Cc2d1a PE=1 SV=2</t>
  </si>
  <si>
    <t>C2D1B_RAT</t>
  </si>
  <si>
    <t>Coiled-coil and C2 domain-containing protein 1B OS=Rattus norvegicus OX=10116 GN=Cc2d1b PE=1 SV=2</t>
  </si>
  <si>
    <t>C99L2_RAT</t>
  </si>
  <si>
    <t>CD99 antigen-like protein 2 OS=Rattus norvegicus OX=10116 GN=Cd99l2 PE=2 SV=1</t>
  </si>
  <si>
    <t>CA043_RAT</t>
  </si>
  <si>
    <t>Uncharacterized protein C1orf43 homolog OS=Rattus norvegicus OX=10116 PE=1 SV=1</t>
  </si>
  <si>
    <t>CA123_RAT</t>
  </si>
  <si>
    <t>UPF0587 protein C1orf123 homolog OS=Rattus norvegicus OX=10116 PE=2 SV=1</t>
  </si>
  <si>
    <t>CA2D2_RAT</t>
  </si>
  <si>
    <t>Voltage-dependent calcium channel subunit alpha-2/delta-2 OS=Rattus norvegicus OX=10116 GN=Cacna2d2 PE=2 SV=1</t>
  </si>
  <si>
    <t>CA2D3_RAT</t>
  </si>
  <si>
    <t>Voltage-dependent calcium channel subunit alpha-2/delta-3 OS=Rattus norvegicus OX=10116 GN=Cacna2d3 PE=1 SV=1</t>
  </si>
  <si>
    <t>CAB45_RAT</t>
  </si>
  <si>
    <t>45 kDa calcium-binding protein OS=Rattus norvegicus OX=10116 GN=Sdf4 PE=1 SV=1</t>
  </si>
  <si>
    <t>CAC1D_RAT</t>
  </si>
  <si>
    <t>Voltage-dependent L-type calcium channel subunit alpha-1D OS=Rattus norvegicus OX=10116 GN=Cacna1d PE=1 SV=2</t>
  </si>
  <si>
    <t>CAC1G_RAT</t>
  </si>
  <si>
    <t>Voltage-dependent T-type calcium channel subunit alpha-1G OS=Rattus norvegicus OX=10116 GN=Cacna1g PE=1 SV=2</t>
  </si>
  <si>
    <t>CACB1_RAT</t>
  </si>
  <si>
    <t>Voltage-dependent L-type calcium channel subunit beta-1 OS=Rattus norvegicus OX=10116 GN=Cacnb1 PE=1 SV=1</t>
  </si>
  <si>
    <t>CACB2_RAT</t>
  </si>
  <si>
    <t>Voltage-dependent L-type calcium channel subunit beta-2 OS=Rattus norvegicus OX=10116 GN=Cacnb2 PE=1 SV=2</t>
  </si>
  <si>
    <t>CACB3_RAT</t>
  </si>
  <si>
    <t>Voltage-dependent L-type calcium channel subunit beta-3 OS=Rattus norvegicus OX=10116 GN=Cacnb3 PE=1 SV=1</t>
  </si>
  <si>
    <t>CACB4_RAT</t>
  </si>
  <si>
    <t>Voltage-dependent L-type calcium channel subunit beta-4 OS=Rattus norvegicus OX=10116 GN=Cacnb4 PE=1 SV=2</t>
  </si>
  <si>
    <t>CACO1_RAT</t>
  </si>
  <si>
    <t>Calcium-binding and coiled-coil domain-containing protein 1 OS=Rattus norvegicus OX=10116 GN=Calcoco1 PE=2 SV=1</t>
  </si>
  <si>
    <t>CACP_RAT</t>
  </si>
  <si>
    <t>Carnitine O-acetyltransferase OS=Rattus norvegicus OX=10116 GN=Crat PE=1 SV=1</t>
  </si>
  <si>
    <t>CAD20_RAT</t>
  </si>
  <si>
    <t>Cadherin-20 OS=Rattus norvegicus OX=10116 GN=Cdh20 PE=2 SV=1</t>
  </si>
  <si>
    <t>CADH2_RAT</t>
  </si>
  <si>
    <t>Cadherin-2 OS=Rattus norvegicus OX=10116 GN=Cdh2 PE=1 SV=1</t>
  </si>
  <si>
    <t>CADH4_RAT</t>
  </si>
  <si>
    <t>Cadherin-4 (Fragment) OS=Rattus norvegicus OX=10116 GN=Cdh4 PE=2 SV=1</t>
  </si>
  <si>
    <t>CADH6_RAT</t>
  </si>
  <si>
    <t>Cadherin-6 OS=Rattus norvegicus OX=10116 GN=Cdh6 PE=1 SV=1</t>
  </si>
  <si>
    <t>CADH7_RAT</t>
  </si>
  <si>
    <t>Cadherin-7 OS=Rattus norvegicus OX=10116 GN=Cdh7 PE=2 SV=1</t>
  </si>
  <si>
    <t>CADH8_RAT</t>
  </si>
  <si>
    <t>Cadherin-8 OS=Rattus norvegicus OX=10116 GN=Cdh8 PE=1 SV=1</t>
  </si>
  <si>
    <t>CADM1_RAT</t>
  </si>
  <si>
    <t>Cell adhesion molecule 1 OS=Rattus norvegicus OX=10116 GN=Cadm1 PE=1 SV=1</t>
  </si>
  <si>
    <t>CADM2_RAT</t>
  </si>
  <si>
    <t>Cell adhesion molecule 2 OS=Rattus norvegicus OX=10116 GN=Cadm2 PE=1 SV=2</t>
  </si>
  <si>
    <t>CADM3_RAT</t>
  </si>
  <si>
    <t>Cell adhesion molecule 3 OS=Rattus norvegicus OX=10116 GN=Cadm3 PE=1 SV=1</t>
  </si>
  <si>
    <t>CADM4_RAT</t>
  </si>
  <si>
    <t>Cell adhesion molecule 4 OS=Rattus norvegicus OX=10116 GN=Cadm4 PE=1 SV=1</t>
  </si>
  <si>
    <t>CAH2_RAT</t>
  </si>
  <si>
    <t>Carbonic anhydrase 2 OS=Rattus norvegicus OX=10116 GN=Ca2 PE=1 SV=2</t>
  </si>
  <si>
    <t>CAH3_RAT</t>
  </si>
  <si>
    <t>Carbonic anhydrase 3 OS=Rattus norvegicus OX=10116 GN=Ca3 PE=1 SV=3</t>
  </si>
  <si>
    <t>CAH4_RAT</t>
  </si>
  <si>
    <t>Carbonic anhydrase 4 OS=Rattus norvegicus OX=10116 GN=Ca4 PE=1 SV=1</t>
  </si>
  <si>
    <t>CAH5B_RAT</t>
  </si>
  <si>
    <t>Carbonic anhydrase 5B, mitochondrial OS=Rattus norvegicus OX=10116 GN=Ca5b PE=2 SV=1</t>
  </si>
  <si>
    <t>CAH8_RAT</t>
  </si>
  <si>
    <t>Carbonic anhydrase-related protein OS=Rattus norvegicus OX=10116 GN=Ca8 PE=1 SV=3</t>
  </si>
  <si>
    <t>CALB1_RAT</t>
  </si>
  <si>
    <t>Calbindin OS=Rattus norvegicus OX=10116 GN=Calb1 PE=1 SV=2</t>
  </si>
  <si>
    <t>CALB2_RAT</t>
  </si>
  <si>
    <t>Calretinin OS=Rattus norvegicus OX=10116 GN=Calb2 PE=1 SV=1</t>
  </si>
  <si>
    <t>CALCR_RAT</t>
  </si>
  <si>
    <t>Calcitonin receptor OS=Rattus norvegicus OX=10116 GN=Calcr PE=2 SV=1</t>
  </si>
  <si>
    <t>CALD1_RAT</t>
  </si>
  <si>
    <t>Non-muscle caldesmon OS=Rattus norvegicus OX=10116 GN=Cald1 PE=1 SV=1</t>
  </si>
  <si>
    <t>CALM1_RAT;CALL3_RAT</t>
  </si>
  <si>
    <t>Calmodulin-1 OS=Rattus norvegicus OX=10116 GN=Calm1 PE=1 SV=1</t>
  </si>
  <si>
    <t>CALR_RAT</t>
  </si>
  <si>
    <t>Calreticulin OS=Rattus norvegicus OX=10116 GN=Calr PE=1 SV=1</t>
  </si>
  <si>
    <t>CALU_RAT</t>
  </si>
  <si>
    <t>Calumenin OS=Rattus norvegicus OX=10116 GN=Calu PE=1 SV=1</t>
  </si>
  <si>
    <t>CALX_RAT</t>
  </si>
  <si>
    <t>Calnexin OS=Rattus norvegicus OX=10116 GN=Canx PE=1 SV=1</t>
  </si>
  <si>
    <t>CALY_RAT</t>
  </si>
  <si>
    <t>Neuron-specific vesicular protein calcyon OS=Rattus norvegicus OX=10116 GN=Caly PE=1 SV=1</t>
  </si>
  <si>
    <t>CAMKV_RAT</t>
  </si>
  <si>
    <t>CaM kinase-like vesicle-associated protein OS=Rattus norvegicus OX=10116 GN=Camkv PE=1 SV=1</t>
  </si>
  <si>
    <t>CAMP1_RAT</t>
  </si>
  <si>
    <t>Calmodulin-regulated spectrin-associated protein 1 OS=Rattus norvegicus OX=10116 GN=Camsap1 PE=1 SV=2</t>
  </si>
  <si>
    <t>CAMP2_RAT</t>
  </si>
  <si>
    <t>Calmodulin-regulated spectrin-associated protein 2 OS=Rattus norvegicus OX=10116 GN=Camsap2 PE=1 SV=1</t>
  </si>
  <si>
    <t>CAN1_RAT</t>
  </si>
  <si>
    <t>Calpain-1 catalytic subunit OS=Rattus norvegicus OX=10116 GN=Capn1 PE=1 SV=1</t>
  </si>
  <si>
    <t>CAN2_RAT</t>
  </si>
  <si>
    <t>Calpain-2 catalytic subunit OS=Rattus norvegicus OX=10116 GN=Capn2 PE=1 SV=3</t>
  </si>
  <si>
    <t>CAN5_RAT</t>
  </si>
  <si>
    <t>Calpain-5 OS=Rattus norvegicus OX=10116 GN=Capn5 PE=1 SV=1</t>
  </si>
  <si>
    <t>CAND1_RAT</t>
  </si>
  <si>
    <t>Cullin-associated NEDD8-dissociated protein 1 OS=Rattus norvegicus OX=10116 GN=Cand1 PE=1 SV=1</t>
  </si>
  <si>
    <t>CAND2_RAT</t>
  </si>
  <si>
    <t>Cullin-associated NEDD8-dissociated protein 2 OS=Rattus norvegicus OX=10116 GN=Cand2 PE=1 SV=1</t>
  </si>
  <si>
    <t>CAP1_RAT</t>
  </si>
  <si>
    <t>Adenylyl cyclase-associated protein 1 OS=Rattus norvegicus OX=10116 GN=Cap1 PE=1 SV=3</t>
  </si>
  <si>
    <t>CAP2_RAT</t>
  </si>
  <si>
    <t>Adenylyl cyclase-associated protein 2 OS=Rattus norvegicus OX=10116 GN=Cap2 PE=1 SV=1</t>
  </si>
  <si>
    <t>CAPG_RAT</t>
  </si>
  <si>
    <t>Macrophage-capping protein OS=Rattus norvegicus OX=10116 GN=Capg PE=1 SV=1</t>
  </si>
  <si>
    <t>CAPR1_RAT</t>
  </si>
  <si>
    <t>Caprin-1 OS=Rattus norvegicus OX=10116 GN=Caprin1 PE=1 SV=2</t>
  </si>
  <si>
    <t>CAPS1_RAT</t>
  </si>
  <si>
    <t>Calcium-dependent secretion activator 1 OS=Rattus norvegicus OX=10116 GN=Cadps PE=1 SV=1</t>
  </si>
  <si>
    <t>CAPZB_RAT</t>
  </si>
  <si>
    <t>F-actin-capping protein subunit beta OS=Rattus norvegicus OX=10116 GN=Capzb PE=1 SV=1</t>
  </si>
  <si>
    <t>CARD9_RAT</t>
  </si>
  <si>
    <t>Caspase recruitment domain-containing protein 9 OS=Rattus norvegicus OX=10116 GN=Card9 PE=1 SV=1</t>
  </si>
  <si>
    <t>CARF_RAT</t>
  </si>
  <si>
    <t>CDKN2A-interacting protein OS=Rattus norvegicus OX=10116 GN=Cdkn2aip PE=1 SV=1</t>
  </si>
  <si>
    <t>CARL3_RAT</t>
  </si>
  <si>
    <t>Capping protein, Arp2/3 and myosin-I linker protein 3 OS=Rattus norvegicus OX=10116 GN=Carmil3 PE=2 SV=2</t>
  </si>
  <si>
    <t>CASP3_RAT</t>
  </si>
  <si>
    <t>Caspase-3 OS=Rattus norvegicus OX=10116 GN=Casp3 PE=2 SV=2</t>
  </si>
  <si>
    <t>CASP6_RAT</t>
  </si>
  <si>
    <t>Caspase-6 OS=Rattus norvegicus OX=10116 GN=Casp6 PE=2 SV=2</t>
  </si>
  <si>
    <t>CASP8_RAT</t>
  </si>
  <si>
    <t>Caspase-8 OS=Rattus norvegicus OX=10116 GN=Casp8 PE=1 SV=1</t>
  </si>
  <si>
    <t>CATA_RAT</t>
  </si>
  <si>
    <t>Catalase OS=Rattus norvegicus OX=10116 GN=Cat PE=1 SV=3</t>
  </si>
  <si>
    <t>CATB_RAT</t>
  </si>
  <si>
    <t>Cathepsin B OS=Rattus norvegicus OX=10116 GN=Ctsb PE=1 SV=2</t>
  </si>
  <si>
    <t>CATC_RAT</t>
  </si>
  <si>
    <t>Dipeptidyl peptidase 1 OS=Rattus norvegicus OX=10116 GN=Ctsc PE=1 SV=3</t>
  </si>
  <si>
    <t>CATD_RAT</t>
  </si>
  <si>
    <t>Cathepsin D OS=Rattus norvegicus OX=10116 GN=Ctsd PE=1 SV=1</t>
  </si>
  <si>
    <t>CATH_RAT</t>
  </si>
  <si>
    <t>Pro-cathepsin H OS=Rattus norvegicus OX=10116 GN=Ctsh PE=1 SV=1</t>
  </si>
  <si>
    <t>CATS_RAT</t>
  </si>
  <si>
    <t>Cathepsin S OS=Rattus norvegicus OX=10116 GN=Ctss PE=2 SV=1</t>
  </si>
  <si>
    <t>CATZ_RAT</t>
  </si>
  <si>
    <t>Cathepsin Z OS=Rattus norvegicus OX=10116 GN=Ctsz PE=1 SV=2</t>
  </si>
  <si>
    <t>CAV1_RAT</t>
  </si>
  <si>
    <t>Caveolin-1 OS=Rattus norvegicus OX=10116 GN=Cav1 PE=1 SV=3</t>
  </si>
  <si>
    <t>CAVN1_RAT</t>
  </si>
  <si>
    <t>Caveolae-associated protein 1 OS=Rattus norvegicus OX=10116 GN=Cavin1 PE=1 SV=1</t>
  </si>
  <si>
    <t>CAVN2_RAT</t>
  </si>
  <si>
    <t>Caveolae-associated protein 2 OS=Rattus norvegicus OX=10116 GN=Cavin2 PE=1 SV=3</t>
  </si>
  <si>
    <t>CAVN3_RAT</t>
  </si>
  <si>
    <t>Caveolae-associated protein 3 OS=Rattus norvegicus OX=10116 GN=Cavin3 PE=1 SV=1</t>
  </si>
  <si>
    <t>CAZA1_RAT</t>
  </si>
  <si>
    <t>F-actin-capping protein subunit alpha-1 OS=Rattus norvegicus OX=10116 GN=Capza1 PE=1 SV=1</t>
  </si>
  <si>
    <t>CAZA2_RAT</t>
  </si>
  <si>
    <t>F-actin-capping protein subunit alpha-2 OS=Rattus norvegicus OX=10116 GN=Capza2 PE=1 SV=1</t>
  </si>
  <si>
    <t>CBLB_RAT</t>
  </si>
  <si>
    <t>E3 ubiquitin-protein ligase CBL-B OS=Rattus norvegicus OX=10116 GN=Cblb PE=1 SV=1</t>
  </si>
  <si>
    <t>CBLN1_RAT</t>
  </si>
  <si>
    <t>Cerebellin-1 OS=Rattus norvegicus OX=10116 GN=Cbln1 PE=1 SV=2</t>
  </si>
  <si>
    <t>CBPB2_RAT</t>
  </si>
  <si>
    <t>Carboxypeptidase B2 OS=Rattus norvegicus OX=10116 GN=Cpb2 PE=2 SV=1</t>
  </si>
  <si>
    <t>CBPD_RAT</t>
  </si>
  <si>
    <t>Carboxypeptidase D OS=Rattus norvegicus OX=10116 GN=Cpd PE=1 SV=2</t>
  </si>
  <si>
    <t>CBPE_RAT</t>
  </si>
  <si>
    <t>Carboxypeptidase E OS=Rattus norvegicus OX=10116 GN=Cpe PE=1 SV=1</t>
  </si>
  <si>
    <t>CBPQ_RAT</t>
  </si>
  <si>
    <t>Carboxypeptidase Q OS=Rattus norvegicus OX=10116 GN=Cpq PE=1 SV=1</t>
  </si>
  <si>
    <t>CBR1_RAT</t>
  </si>
  <si>
    <t>Carbonyl reductase [NADPH] 1 OS=Rattus norvegicus OX=10116 GN=Cbr1 PE=1 SV=2</t>
  </si>
  <si>
    <t>CBR4_RAT</t>
  </si>
  <si>
    <t>Carbonyl reductase family member 4 OS=Rattus norvegicus OX=10116 GN=Cbr4 PE=2 SV=1</t>
  </si>
  <si>
    <t>CBS_RAT</t>
  </si>
  <si>
    <t>Cystathionine beta-synthase OS=Rattus norvegicus OX=10116 GN=Cbs PE=1 SV=3</t>
  </si>
  <si>
    <t>CBWD1_RAT</t>
  </si>
  <si>
    <t>COBW domain-containing protein 1 OS=Rattus norvegicus OX=10116 GN=Cbwd1 PE=2 SV=2</t>
  </si>
  <si>
    <t>CC114_RAT</t>
  </si>
  <si>
    <t>Coiled-coil domain-containing protein 114 OS=Rattus norvegicus OX=10116 GN=Ccdc114 PE=1 SV=1</t>
  </si>
  <si>
    <t>CC127_RAT</t>
  </si>
  <si>
    <t>Coiled-coil domain-containing protein 127 OS=Rattus norvegicus OX=10116 GN=Ccdc127 PE=2 SV=2</t>
  </si>
  <si>
    <t>CC146_RAT</t>
  </si>
  <si>
    <t>Coiled-coil domain-containing protein 146 OS=Rattus norvegicus OX=10116 GN=Ccdc146 PE=1 SV=1</t>
  </si>
  <si>
    <t>CC172_RAT</t>
  </si>
  <si>
    <t>Coiled-coil domain-containing protein 172 OS=Rattus norvegicus OX=10116 GN=Ccdc172 PE=1 SV=1</t>
  </si>
  <si>
    <t>CC50A_RAT</t>
  </si>
  <si>
    <t>Cell cycle control protein 50A OS=Rattus norvegicus OX=10116 GN=Tmem30a PE=1 SV=1</t>
  </si>
  <si>
    <t>CC90B_RAT</t>
  </si>
  <si>
    <t>Coiled-coil domain-containing protein 90B, mitochondrial OS=Rattus norvegicus OX=10116 GN=Ccdc90b PE=2 SV=1</t>
  </si>
  <si>
    <t>CCD22_RAT</t>
  </si>
  <si>
    <t>Coiled-coil domain-containing protein 22 OS=Rattus norvegicus OX=10116 GN=Ccdc22 PE=1 SV=2</t>
  </si>
  <si>
    <t>CCD32_RAT</t>
  </si>
  <si>
    <t>Coiled-coil domain-containing protein 32 OS=Rattus norvegicus OX=10116 GN=Ccdc32 PE=2 SV=1</t>
  </si>
  <si>
    <t>CCD43_RAT</t>
  </si>
  <si>
    <t>Coiled-coil domain-containing protein 43 OS=Rattus norvegicus OX=10116 GN=Ccdc43 PE=1 SV=2</t>
  </si>
  <si>
    <t>CCD47_RAT</t>
  </si>
  <si>
    <t>Coiled-coil domain-containing protein 47 OS=Rattus norvegicus OX=10116 GN=Ccdc47 PE=2 SV=1</t>
  </si>
  <si>
    <t>CCD50_RAT</t>
  </si>
  <si>
    <t>Coiled-coil domain-containing protein 50 OS=Rattus norvegicus OX=10116 GN=Ccdc50 PE=2 SV=1</t>
  </si>
  <si>
    <t>CCD51_RAT</t>
  </si>
  <si>
    <t>Coiled-coil domain-containing protein 51 OS=Rattus norvegicus OX=10116 GN=Ccdc51 PE=2 SV=2</t>
  </si>
  <si>
    <t>CCD91_RAT</t>
  </si>
  <si>
    <t>Coiled-coil domain-containing protein 91 OS=Rattus norvegicus OX=10116 GN=Ccdc91 PE=1 SV=1</t>
  </si>
  <si>
    <t>CCD93_RAT</t>
  </si>
  <si>
    <t>Coiled-coil domain-containing protein 93 OS=Rattus norvegicus OX=10116 GN=Ccdc93 PE=1 SV=1</t>
  </si>
  <si>
    <t>CCDB1_RAT</t>
  </si>
  <si>
    <t>Cyclin-D1-binding protein 1 OS=Rattus norvegicus OX=10116 GN=Ccndbp1 PE=2 SV=1</t>
  </si>
  <si>
    <t>CCDC8_RAT</t>
  </si>
  <si>
    <t>Coiled-coil domain-containing protein 8 OS=Rattus norvegicus OX=10116 GN=Ccdc8 PE=1 SV=1</t>
  </si>
  <si>
    <t>CCG8_RAT</t>
  </si>
  <si>
    <t>Voltage-dependent calcium channel gamma-8 subunit OS=Rattus norvegicus OX=10116 GN=Cacng8 PE=1 SV=1</t>
  </si>
  <si>
    <t>CCS_RAT</t>
  </si>
  <si>
    <t>Copper chaperone for superoxide dismutase OS=Rattus norvegicus OX=10116 GN=Ccs PE=1 SV=1</t>
  </si>
  <si>
    <t>CD11B_RAT</t>
  </si>
  <si>
    <t>Cyclin-dependent kinase 11B OS=Rattus norvegicus OX=10116 GN=Cdk11b PE=1 SV=1</t>
  </si>
  <si>
    <t>CD151_RAT</t>
  </si>
  <si>
    <t>CD151 antigen OS=Rattus norvegicus OX=10116 GN=Cd151 PE=1 SV=2</t>
  </si>
  <si>
    <t>CD166_RAT</t>
  </si>
  <si>
    <t>CD166 antigen OS=Rattus norvegicus OX=10116 GN=Alcam PE=1 SV=1</t>
  </si>
  <si>
    <t>CD1D_RAT</t>
  </si>
  <si>
    <t>Antigen-presenting glycoprotein CD1d OS=Rattus norvegicus OX=10116 GN=Cd1d PE=2 SV=2</t>
  </si>
  <si>
    <t>CD2AP_RAT</t>
  </si>
  <si>
    <t>CD2-associated protein OS=Rattus norvegicus OX=10116 GN=Cd2ap PE=1 SV=2</t>
  </si>
  <si>
    <t>CD37L_RAT</t>
  </si>
  <si>
    <t>Hsp90 co-chaperone Cdc37-like 1 OS=Rattus norvegicus OX=10116 GN=Cdc37l1 PE=2 SV=1</t>
  </si>
  <si>
    <t>CD38_RAT</t>
  </si>
  <si>
    <t>ADP-ribosyl cyclase/cyclic ADP-ribose hydrolase 1 OS=Rattus norvegicus OX=10116 GN=Cd38 PE=1 SV=1</t>
  </si>
  <si>
    <t>CD44_RAT</t>
  </si>
  <si>
    <t>CD44 antigen OS=Rattus norvegicus OX=10116 GN=Cd44 PE=1 SV=2</t>
  </si>
  <si>
    <t>CD47_RAT</t>
  </si>
  <si>
    <t>Leukocyte surface antigen CD47 OS=Rattus norvegicus OX=10116 GN=Cd47 PE=1 SV=1</t>
  </si>
  <si>
    <t>CD48_RAT</t>
  </si>
  <si>
    <t>CD48 antigen OS=Rattus norvegicus OX=10116 GN=Cd48 PE=1 SV=1</t>
  </si>
  <si>
    <t>CD59_RAT</t>
  </si>
  <si>
    <t>CD59 glycoprotein OS=Rattus norvegicus OX=10116 GN=Cd59 PE=1 SV=2</t>
  </si>
  <si>
    <t>CD63_RAT</t>
  </si>
  <si>
    <t>CD63 antigen OS=Rattus norvegicus OX=10116 GN=Cd63 PE=1 SV=2</t>
  </si>
  <si>
    <t>CD81_RAT</t>
  </si>
  <si>
    <t>CD81 antigen OS=Rattus norvegicus OX=10116 GN=Cd81 PE=1 SV=1</t>
  </si>
  <si>
    <t>CD82_RAT</t>
  </si>
  <si>
    <t>CD82 antigen OS=Rattus norvegicus OX=10116 GN=Cd82 PE=1 SV=1</t>
  </si>
  <si>
    <t>CD9_RAT</t>
  </si>
  <si>
    <t>CD9 antigen OS=Rattus norvegicus OX=10116 GN=Cd9 PE=1 SV=2</t>
  </si>
  <si>
    <t>CDC37_RAT</t>
  </si>
  <si>
    <t>Hsp90 co-chaperone Cdc37 OS=Rattus norvegicus OX=10116 GN=Cdc37 PE=1 SV=2</t>
  </si>
  <si>
    <t>CDC42_RAT</t>
  </si>
  <si>
    <t>Cell division control protein 42 homolog OS=Rattus norvegicus OX=10116 GN=Cdc42 PE=1 SV=2</t>
  </si>
  <si>
    <t>CDC5L_RAT</t>
  </si>
  <si>
    <t>Cell division cycle 5-like protein OS=Rattus norvegicus OX=10116 GN=Cdc5l PE=1 SV=2</t>
  </si>
  <si>
    <t>CDC73_RAT</t>
  </si>
  <si>
    <t>Parafibromin OS=Rattus norvegicus OX=10116 GN=Cdc73 PE=2 SV=1</t>
  </si>
  <si>
    <t>CDIPT_RAT</t>
  </si>
  <si>
    <t>CDP-diacylglycerol--inositol 3-phosphatidyltransferase OS=Rattus norvegicus OX=10116 GN=Cdipt PE=1 SV=1</t>
  </si>
  <si>
    <t>CDK16_RAT</t>
  </si>
  <si>
    <t>Cyclin-dependent kinase 16 OS=Rattus norvegicus OX=10116 GN=Cdk16 PE=1 SV=1</t>
  </si>
  <si>
    <t>CDK17_RAT</t>
  </si>
  <si>
    <t>Cyclin-dependent kinase 17 OS=Rattus norvegicus OX=10116 GN=Cdk17 PE=1 SV=1</t>
  </si>
  <si>
    <t>CDK4_RAT</t>
  </si>
  <si>
    <t>Cyclin-dependent kinase 4 OS=Rattus norvegicus OX=10116 GN=Cdk4 PE=1 SV=1</t>
  </si>
  <si>
    <t>CDK5_RAT</t>
  </si>
  <si>
    <t>Cyclin-dependent-like kinase 5 OS=Rattus norvegicus OX=10116 GN=Cdk5 PE=1 SV=1</t>
  </si>
  <si>
    <t>CDK7_RAT</t>
  </si>
  <si>
    <t>Cyclin-dependent kinase 7 (Fragment) OS=Rattus norvegicus OX=10116 GN=Cdk7 PE=1 SV=2</t>
  </si>
  <si>
    <t>CDK9_RAT</t>
  </si>
  <si>
    <t>Cyclin-dependent kinase 9 OS=Rattus norvegicus OX=10116 GN=Cdk9 PE=2 SV=1</t>
  </si>
  <si>
    <t>CDS2_RAT</t>
  </si>
  <si>
    <t>Phosphatidate cytidylyltransferase 2 OS=Rattus norvegicus OX=10116 GN=Cds2 PE=1 SV=1</t>
  </si>
  <si>
    <t>CDV3_RAT</t>
  </si>
  <si>
    <t>Protein CDV3 homolog OS=Rattus norvegicus OX=10116 GN=Cdv3 PE=1 SV=1</t>
  </si>
  <si>
    <t>CE104_RAT</t>
  </si>
  <si>
    <t>Centrosomal protein of 104 kDa OS=Rattus norvegicus OX=10116 GN=Cep104 PE=2 SV=3</t>
  </si>
  <si>
    <t>CEAM1_RAT</t>
  </si>
  <si>
    <t>Carcinoembryonic antigen-related cell adhesion molecule 1 OS=Rattus norvegicus OX=10116 GN=Ceacam1 PE=1 SV=4</t>
  </si>
  <si>
    <t>CELF1_RAT</t>
  </si>
  <si>
    <t>CUGBP Elav-like family member 1 OS=Rattus norvegicus OX=10116 GN=Celf1 PE=2 SV=1</t>
  </si>
  <si>
    <t>CELF2_RAT</t>
  </si>
  <si>
    <t>CUGBP Elav-like family member 2 OS=Rattus norvegicus OX=10116 GN=Celf2 PE=2 SV=1</t>
  </si>
  <si>
    <t>CELR2_RAT</t>
  </si>
  <si>
    <t>Cadherin EGF LAG seven-pass G-type receptor 2 (Fragment) OS=Rattus norvegicus OX=10116 GN=Celsr2 PE=1 SV=1</t>
  </si>
  <si>
    <t>CELR3_RAT</t>
  </si>
  <si>
    <t>Cadherin EGF LAG seven-pass G-type receptor 3 OS=Rattus norvegicus OX=10116 GN=Celsr3 PE=1 SV=1</t>
  </si>
  <si>
    <t>CEND_RAT</t>
  </si>
  <si>
    <t>Cell cycle exit and neuronal differentiation protein 1 OS=Rattus norvegicus OX=10116 GN=Cend1 PE=1 SV=1</t>
  </si>
  <si>
    <t>CENPL_RAT</t>
  </si>
  <si>
    <t>Centromere protein L OS=Rattus norvegicus OX=10116 GN=Cenpl PE=2 SV=1</t>
  </si>
  <si>
    <t>CEP41_RAT</t>
  </si>
  <si>
    <t>Centrosomal protein of 41 kDa OS=Rattus norvegicus OX=10116 GN=Cep41 PE=1 SV=1</t>
  </si>
  <si>
    <t>CEP55_RAT</t>
  </si>
  <si>
    <t>Centrosomal protein of 55 kDa OS=Rattus norvegicus OX=10116 GN=Cep55 PE=1 SV=1</t>
  </si>
  <si>
    <t>CEP57_RAT</t>
  </si>
  <si>
    <t>Centrosomal protein of 57 kDa OS=Rattus norvegicus OX=10116 GN=Cep57 PE=1 SV=2</t>
  </si>
  <si>
    <t>CEPT1_RAT</t>
  </si>
  <si>
    <t>Choline/ethanolaminephosphotransferase 1 OS=Rattus norvegicus OX=10116 GN=Cept1 PE=2 SV=1</t>
  </si>
  <si>
    <t>CERU_RAT</t>
  </si>
  <si>
    <t>Ceruloplasmin OS=Rattus norvegicus OX=10116 GN=Cp PE=1 SV=3</t>
  </si>
  <si>
    <t>CF047_RAT</t>
  </si>
  <si>
    <t>Uncharacterized protein C6orf47 homolog OS=Rattus norvegicus OX=10116 GN=G4 PE=1 SV=1</t>
  </si>
  <si>
    <t>CF120_RAT</t>
  </si>
  <si>
    <t>UPF0669 protein C6orf120 homolog OS=Rattus norvegicus OX=10116 PE=2 SV=1</t>
  </si>
  <si>
    <t>CF136_RAT</t>
  </si>
  <si>
    <t>Uncharacterized protein C6orf136 homolog OS=Rattus norvegicus OX=10116 PE=2 SV=1</t>
  </si>
  <si>
    <t>CF157_RAT</t>
  </si>
  <si>
    <t>Cilia- and flagella-associated protein 157 OS=Rattus norvegicus OX=10116 GN=Cfap157 PE=1 SV=2</t>
  </si>
  <si>
    <t>CFA20_RAT</t>
  </si>
  <si>
    <t>Cilia- and flagella-associated protein 20 OS=Rattus norvegicus OX=10116 GN=Cfap20 PE=2 SV=1</t>
  </si>
  <si>
    <t>CFA36_RAT</t>
  </si>
  <si>
    <t>Cilia- and flagella-associated protein 36 OS=Rattus norvegicus OX=10116 GN=Cfap36 PE=1 SV=1</t>
  </si>
  <si>
    <t>CFA97_RAT</t>
  </si>
  <si>
    <t>Cilia- and flagella-associated protein 97 OS=Rattus norvegicus OX=10116 GN=Cfap97 PE=1 SV=1</t>
  </si>
  <si>
    <t>CFDP1_RAT</t>
  </si>
  <si>
    <t>Craniofacial development protein 1 OS=Rattus norvegicus OX=10116 GN=Cfdp1 PE=1 SV=1</t>
  </si>
  <si>
    <t>CGL_RAT</t>
  </si>
  <si>
    <t>Cystathionine gamma-lyase OS=Rattus norvegicus OX=10116 GN=Cth PE=1 SV=2</t>
  </si>
  <si>
    <t>CGRE1_RAT</t>
  </si>
  <si>
    <t>Cell growth regulator with EF hand domain protein 1 OS=Rattus norvegicus OX=10116 GN=Cgref1 PE=1 SV=1</t>
  </si>
  <si>
    <t>CGT_RAT</t>
  </si>
  <si>
    <t>2-hydroxyacylsphingosine 1-beta-galactosyltransferase OS=Rattus norvegicus OX=10116 GN=Ugt8 PE=1 SV=1</t>
  </si>
  <si>
    <t>CH037_RAT</t>
  </si>
  <si>
    <t>Protein C8orf37 homolog OS=Rattus norvegicus OX=10116 PE=2 SV=1</t>
  </si>
  <si>
    <t>CH082_RAT</t>
  </si>
  <si>
    <t>UPF0598 protein C8orf82 homolog OS=Rattus norvegicus OX=10116 PE=2 SV=1</t>
  </si>
  <si>
    <t>CH10_RAT</t>
  </si>
  <si>
    <t>10 kDa heat shock protein, mitochondrial OS=Rattus norvegicus OX=10116 GN=Hspe1 PE=1 SV=3</t>
  </si>
  <si>
    <t>CH60_RAT</t>
  </si>
  <si>
    <t>60 kDa heat shock protein, mitochondrial OS=Rattus norvegicus OX=10116 GN=Hspd1 PE=1 SV=1</t>
  </si>
  <si>
    <t>CHD5_RAT</t>
  </si>
  <si>
    <t>Chromodomain-helicase-DNA-binding protein 5 OS=Rattus norvegicus OX=10116 GN=Chd5 PE=1 SV=1</t>
  </si>
  <si>
    <t>CHD8_RAT</t>
  </si>
  <si>
    <t>Chromodomain-helicase-DNA-binding protein 8 OS=Rattus norvegicus OX=10116 GN=Chd8 PE=1 SV=2</t>
  </si>
  <si>
    <t>CHDH_RAT</t>
  </si>
  <si>
    <t>Choline dehydrogenase, mitochondrial OS=Rattus norvegicus OX=10116 GN=Chdh PE=1 SV=1</t>
  </si>
  <si>
    <t>CHID1_RAT</t>
  </si>
  <si>
    <t>Chitinase domain-containing protein 1 OS=Rattus norvegicus OX=10116 GN=Chid1 PE=2 SV=2</t>
  </si>
  <si>
    <t>CHIN_RAT</t>
  </si>
  <si>
    <t>N-chimaerin OS=Rattus norvegicus OX=10116 GN=Chn1 PE=1 SV=2</t>
  </si>
  <si>
    <t>CHKB_RAT</t>
  </si>
  <si>
    <t>Choline/ethanolamine kinase OS=Rattus norvegicus OX=10116 GN=Chkb PE=1 SV=3</t>
  </si>
  <si>
    <t>CHM4C_RAT</t>
  </si>
  <si>
    <t>Charged multivesicular body protein 4c OS=Rattus norvegicus OX=10116 GN=Chmp4c PE=2 SV=1</t>
  </si>
  <si>
    <t>CHMP3_RAT</t>
  </si>
  <si>
    <t>Charged multivesicular body protein 3 OS=Rattus norvegicus OX=10116 GN=Chmp3 PE=1 SV=3</t>
  </si>
  <si>
    <t>CHMP5_RAT</t>
  </si>
  <si>
    <t>Charged multivesicular body protein 5 OS=Rattus norvegicus OX=10116 GN=Chmp5 PE=2 SV=1</t>
  </si>
  <si>
    <t>CHP1_RAT</t>
  </si>
  <si>
    <t>Calcineurin B homologous protein 1 OS=Rattus norvegicus OX=10116 GN=Chp1 PE=1 SV=2</t>
  </si>
  <si>
    <t>CHSP1_RAT</t>
  </si>
  <si>
    <t>Calcium-regulated heat stable protein 1 OS=Rattus norvegicus OX=10116 GN=Carhsp1 PE=1 SV=1</t>
  </si>
  <si>
    <t>CHTOP_RAT</t>
  </si>
  <si>
    <t>Chromatin target of PRMT1 protein OS=Rattus norvegicus OX=10116 GN=Chtop PE=2 SV=1</t>
  </si>
  <si>
    <t>CI072_RAT</t>
  </si>
  <si>
    <t>Guanine nucleotide exchange C9orf72 homolog OS=Rattus norvegicus OX=10116 PE=2 SV=1</t>
  </si>
  <si>
    <t>CIAO3_RAT</t>
  </si>
  <si>
    <t>Cytosolic iron-sulfur assembly component 3 OS=Rattus norvegicus OX=10116 GN=Ciao3 PE=2 SV=1</t>
  </si>
  <si>
    <t>CIB1_RAT</t>
  </si>
  <si>
    <t>Calcium and integrin-binding protein 1 OS=Rattus norvegicus OX=10116 GN=Cib1 PE=1 SV=3</t>
  </si>
  <si>
    <t>CIP4_RAT</t>
  </si>
  <si>
    <t>Cdc42-interacting protein 4 OS=Rattus norvegicus OX=10116 GN=Trip10 PE=1 SV=3</t>
  </si>
  <si>
    <t>CIRBP_RAT</t>
  </si>
  <si>
    <t>Cold-inducible RNA-binding protein OS=Rattus norvegicus OX=10116 GN=Cirbp PE=2 SV=1</t>
  </si>
  <si>
    <t>CISD1_RAT</t>
  </si>
  <si>
    <t>CDGSH iron-sulfur domain-containing protein 1 OS=Rattus norvegicus OX=10116 GN=Cisd1 PE=3 SV=1</t>
  </si>
  <si>
    <t>CISY_RAT</t>
  </si>
  <si>
    <t>Citrate synthase, mitochondrial OS=Rattus norvegicus OX=10116 GN=Cs PE=1 SV=1</t>
  </si>
  <si>
    <t>CK049_RAT</t>
  </si>
  <si>
    <t>UPF0705 protein C11orf49 homolog OS=Rattus norvegicus OX=10116 PE=1 SV=1</t>
  </si>
  <si>
    <t>CK054_RAT</t>
  </si>
  <si>
    <t>Ester hydrolase C11orf54 homolog OS=Rattus norvegicus OX=10116 PE=1 SV=1</t>
  </si>
  <si>
    <t>CK068_RAT</t>
  </si>
  <si>
    <t>UPF0696 protein C11orf68 homolog OS=Rattus norvegicus OX=10116 GN=Bles03 PE=1 SV=2</t>
  </si>
  <si>
    <t>CK096_RAT</t>
  </si>
  <si>
    <t>Uncharacterized protein C11orf96 homolog OS=Rattus norvegicus OX=10116 GN=Ag2 PE=1 SV=1</t>
  </si>
  <si>
    <t>CK5P1_RAT</t>
  </si>
  <si>
    <t>CDK5 regulatory subunit-associated protein 1 OS=Rattus norvegicus OX=10116 GN=Cdk5rap1 PE=1 SV=1</t>
  </si>
  <si>
    <t>CK5P3_RAT</t>
  </si>
  <si>
    <t>CDK5 regulatory subunit-associated protein 3 OS=Rattus norvegicus OX=10116 GN=Cdk5rap3 PE=1 SV=1</t>
  </si>
  <si>
    <t>CKD18_RAT;CDK12_RAT;ICK_RAT;LCK_RAT;MAK_RAT</t>
  </si>
  <si>
    <t>Cyclin-dependent kinase 18 OS=Rattus norvegicus OX=10116 GN=Cdk18 PE=1 SV=1</t>
  </si>
  <si>
    <t>CL004_RAT</t>
  </si>
  <si>
    <t>Protein C12orf4 homolog OS=Rattus norvegicus OX=10116 PE=1 SV=1</t>
  </si>
  <si>
    <t>CL029_RAT</t>
  </si>
  <si>
    <t>Uncharacterized protein C12orf29 homolog OS=Rattus norvegicus OX=10116 PE=2 SV=2</t>
  </si>
  <si>
    <t>CL2D2_RAT</t>
  </si>
  <si>
    <t>C-type lectin domain family 2 member D2 OS=Rattus norvegicus OX=10116 GN=Clec2d2 PE=2 SV=1</t>
  </si>
  <si>
    <t>CLAP2_RAT</t>
  </si>
  <si>
    <t>CLIP-associating protein 2 OS=Rattus norvegicus OX=10116 GN=Clasp2 PE=1 SV=1</t>
  </si>
  <si>
    <t>CLAT_RAT</t>
  </si>
  <si>
    <t>Choline O-acetyltransferase OS=Rattus norvegicus OX=10116 GN=Chat PE=1 SV=2</t>
  </si>
  <si>
    <t>CLC10_RAT</t>
  </si>
  <si>
    <t>C-type lectin domain family 10 member A OS=Rattus norvegicus OX=10116 GN=Clec10a PE=1 SV=1</t>
  </si>
  <si>
    <t>CLC2L_RAT</t>
  </si>
  <si>
    <t>C-type lectin domain family 2 member L OS=Rattus norvegicus OX=10116 GN=Clec2l PE=1 SV=2</t>
  </si>
  <si>
    <t>CLCA_RAT</t>
  </si>
  <si>
    <t>Clathrin light chain A OS=Rattus norvegicus OX=10116 GN=Clta PE=1 SV=1</t>
  </si>
  <si>
    <t>CLCB_RAT</t>
  </si>
  <si>
    <t>Clathrin light chain B OS=Rattus norvegicus OX=10116 GN=Cltb PE=1 SV=1</t>
  </si>
  <si>
    <t>CLCC1_RAT</t>
  </si>
  <si>
    <t>Chloride channel CLIC-like protein 1 OS=Rattus norvegicus OX=10116 GN=Clcc1 PE=1 SV=1</t>
  </si>
  <si>
    <t>CLCN3_RAT;CLCN4_RAT</t>
  </si>
  <si>
    <t>H(+)/Cl(-) exchange transporter 3 OS=Rattus norvegicus OX=10116 GN=Clcn3 PE=2 SV=2</t>
  </si>
  <si>
    <t>CLCN5_RAT</t>
  </si>
  <si>
    <t>H(+)/Cl(-) exchange transporter 5 OS=Rattus norvegicus OX=10116 GN=Clcn5 PE=2 SV=1</t>
  </si>
  <si>
    <t>CLCN7_RAT</t>
  </si>
  <si>
    <t>H(+)/Cl(-) exchange transporter 7 OS=Rattus norvegicus OX=10116 GN=Clcn7 PE=2 SV=1</t>
  </si>
  <si>
    <t>CLD11_RAT</t>
  </si>
  <si>
    <t>Claudin-11 OS=Rattus norvegicus OX=10116 GN=Cldn11 PE=1 SV=1</t>
  </si>
  <si>
    <t>CLH1_RAT</t>
  </si>
  <si>
    <t>Clathrin heavy chain 1 OS=Rattus norvegicus OX=10116 GN=Cltc PE=1 SV=3</t>
  </si>
  <si>
    <t>CLIC1_RAT</t>
  </si>
  <si>
    <t>Chloride intracellular channel protein 1 OS=Rattus norvegicus OX=10116 GN=Clic1 PE=1 SV=1</t>
  </si>
  <si>
    <t>CLIC4_RAT;CLIC2_RAT;CLIC5_RAT</t>
  </si>
  <si>
    <t>Chloride intracellular channel protein 4 OS=Rattus norvegicus OX=10116 GN=Clic4 PE=1 SV=3</t>
  </si>
  <si>
    <t>CLIP1_RAT</t>
  </si>
  <si>
    <t>CAP-Gly domain-containing linker protein 1 OS=Rattus norvegicus OX=10116 GN=Clip1 PE=1 SV=2</t>
  </si>
  <si>
    <t>CLIP2_RAT</t>
  </si>
  <si>
    <t>CAP-Gly domain-containing linker protein 2 OS=Rattus norvegicus OX=10116 GN=Clip2 PE=1 SV=1</t>
  </si>
  <si>
    <t>CLIP4_RAT</t>
  </si>
  <si>
    <t>CAP-Gly domain-containing linker protein 4 OS=Rattus norvegicus OX=10116 GN=Clip4 PE=1 SV=1</t>
  </si>
  <si>
    <t>CLOCK_RAT</t>
  </si>
  <si>
    <t>Circadian locomoter output cycles protein kaput OS=Rattus norvegicus OX=10116 GN=Clock PE=2 SV=1</t>
  </si>
  <si>
    <t>CLPB_RAT</t>
  </si>
  <si>
    <t>Caseinolytic peptidase B protein homolog OS=Rattus norvegicus OX=10116 GN=Clpb PE=2 SV=1</t>
  </si>
  <si>
    <t>CLPX_RAT</t>
  </si>
  <si>
    <t>ATP-dependent Clp protease ATP-binding subunit clpX-like, mitochondrial OS=Rattus norvegicus OX=10116 GN=Clpx PE=2 SV=1</t>
  </si>
  <si>
    <t>CLUS_RAT</t>
  </si>
  <si>
    <t>Clusterin OS=Rattus norvegicus OX=10116 GN=Clu PE=1 SV=2</t>
  </si>
  <si>
    <t>CLVS1_RAT</t>
  </si>
  <si>
    <t>Clavesin-1 OS=Rattus norvegicus OX=10116 GN=Clvs1 PE=1 SV=1</t>
  </si>
  <si>
    <t>CLVS2_RAT</t>
  </si>
  <si>
    <t>Clavesin-2 OS=Rattus norvegicus OX=10116 GN=Clvs2 PE=1 SV=1</t>
  </si>
  <si>
    <t>CLYBL_RAT</t>
  </si>
  <si>
    <t>Citramalyl-CoA lyase, mitochondrial OS=Rattus norvegicus OX=10116 GN=Clybl PE=2 SV=2</t>
  </si>
  <si>
    <t>CMBL_RAT</t>
  </si>
  <si>
    <t>Carboxymethylenebutenolidase homolog OS=Rattus norvegicus OX=10116 GN=Cmbl PE=2 SV=1</t>
  </si>
  <si>
    <t>CMGA_RAT</t>
  </si>
  <si>
    <t>Chromogranin-A OS=Rattus norvegicus OX=10116 GN=Chga PE=1 SV=1</t>
  </si>
  <si>
    <t>CMKMT_RAT</t>
  </si>
  <si>
    <t>Calmodulin-lysine N-methyltransferase OS=Rattus norvegicus OX=10116 GN=Camkmt PE=1 SV=1</t>
  </si>
  <si>
    <t>CML1_RAT</t>
  </si>
  <si>
    <t>Chemokine-like receptor 1 OS=Rattus norvegicus OX=10116 GN=Cmklr1 PE=1 SV=1</t>
  </si>
  <si>
    <t>CN37_RAT</t>
  </si>
  <si>
    <t>2',3'-cyclic-nucleotide 3'-phosphodiesterase OS=Rattus norvegicus OX=10116 GN=Cnp PE=1 SV=2</t>
  </si>
  <si>
    <t>CNDH2_RAT</t>
  </si>
  <si>
    <t>Condensin-2 complex subunit H2 OS=Rattus norvegicus OX=10116 GN=Ncaph2 PE=1 SV=1</t>
  </si>
  <si>
    <t>CNDP2_RAT</t>
  </si>
  <si>
    <t>Cytosolic non-specific dipeptidase OS=Rattus norvegicus OX=10116 GN=Cndp2 PE=1 SV=1</t>
  </si>
  <si>
    <t>CNKR2_RAT;CNKR3_RAT</t>
  </si>
  <si>
    <t>Connector enhancer of kinase suppressor of ras 2 OS=Rattus norvegicus OX=10116 GN=Cnksr2 PE=1 SV=1</t>
  </si>
  <si>
    <t>CNN1_RAT</t>
  </si>
  <si>
    <t>Calponin-1 OS=Rattus norvegicus OX=10116 GN=Cnn1 PE=1 SV=1</t>
  </si>
  <si>
    <t>CNN3_RAT</t>
  </si>
  <si>
    <t>Calponin-3 OS=Rattus norvegicus OX=10116 GN=Cnn3 PE=1 SV=1</t>
  </si>
  <si>
    <t>CNNM2_RAT</t>
  </si>
  <si>
    <t>Metal transporter CNNM2 OS=Rattus norvegicus OX=10116 GN=Cnnm2 PE=2 SV=1</t>
  </si>
  <si>
    <t>CNO10_RAT</t>
  </si>
  <si>
    <t>CCR4-NOT transcription complex subunit 10 OS=Rattus norvegicus OX=10116 GN=Cnot10 PE=2 SV=1</t>
  </si>
  <si>
    <t>CNO11_RAT</t>
  </si>
  <si>
    <t>CCR4-NOT transcription complex subunit 11 OS=Rattus norvegicus OX=10116 GN=Cnot11 PE=2 SV=1</t>
  </si>
  <si>
    <t>CNOT9_RAT</t>
  </si>
  <si>
    <t>CCR4-NOT transcription complex subunit 9 OS=Rattus norvegicus OX=10116 GN=Cnot9 PE=1 SV=1</t>
  </si>
  <si>
    <t>CNR1_RAT</t>
  </si>
  <si>
    <t>CNRP1_RAT</t>
  </si>
  <si>
    <t>CNTF_RAT</t>
  </si>
  <si>
    <t>Ciliary neurotrophic factor OS=Rattus norvegicus OX=10116 GN=Cntf PE=1 SV=1</t>
  </si>
  <si>
    <t>CNTFR_RAT</t>
  </si>
  <si>
    <t>Ciliary neurotrophic factor receptor subunit alpha OS=Rattus norvegicus OX=10116 GN=Cntfr PE=2 SV=2</t>
  </si>
  <si>
    <t>CNTLN_RAT</t>
  </si>
  <si>
    <t>Centlein (Fragment) OS=Rattus norvegicus OX=10116 GN=Cntln PE=2 SV=1</t>
  </si>
  <si>
    <t>CNTN1_RAT</t>
  </si>
  <si>
    <t>Contactin-1 OS=Rattus norvegicus OX=10116 GN=Cntn1 PE=1 SV=2</t>
  </si>
  <si>
    <t>CNTN3_RAT</t>
  </si>
  <si>
    <t>Contactin-3 OS=Rattus norvegicus OX=10116 GN=Cntn3 PE=1 SV=1</t>
  </si>
  <si>
    <t>CNTN4_RAT</t>
  </si>
  <si>
    <t>Contactin-4 OS=Rattus norvegicus OX=10116 GN=Cntn4 PE=1 SV=1</t>
  </si>
  <si>
    <t>CNTN5_RAT</t>
  </si>
  <si>
    <t>Contactin-5 OS=Rattus norvegicus OX=10116 GN=Cntn5 PE=1 SV=1</t>
  </si>
  <si>
    <t>CNTN6_RAT</t>
  </si>
  <si>
    <t>Contactin-6 OS=Rattus norvegicus OX=10116 GN=Cntn6 PE=1 SV=1</t>
  </si>
  <si>
    <t>CNTP1_RAT</t>
  </si>
  <si>
    <t>Contactin-associated protein 1 OS=Rattus norvegicus OX=10116 GN=Cntnap1 PE=1 SV=1</t>
  </si>
  <si>
    <t>CO040_RAT</t>
  </si>
  <si>
    <t>UPF0235 protein C15orf40 homolog OS=Rattus norvegicus OX=10116 PE=2 SV=1</t>
  </si>
  <si>
    <t>CO1A1_RAT</t>
  </si>
  <si>
    <t>Collagen alpha-1(I) chain OS=Rattus norvegicus OX=10116 GN=Col1a1 PE=1 SV=5</t>
  </si>
  <si>
    <t>CO1A2_RAT</t>
  </si>
  <si>
    <t>Collagen alpha-2(I) chain OS=Rattus norvegicus OX=10116 GN=Col1a2 PE=1 SV=3</t>
  </si>
  <si>
    <t>COCA1_RAT</t>
  </si>
  <si>
    <t>Collagen alpha-1(XII) chain (Fragment) OS=Rattus norvegicus OX=10116 GN=Col12a1 PE=2 SV=1</t>
  </si>
  <si>
    <t>COF1_RAT</t>
  </si>
  <si>
    <t>Cofilin-1 OS=Rattus norvegicus OX=10116 GN=Cfl1 PE=1 SV=3</t>
  </si>
  <si>
    <t>COG6_RAT</t>
  </si>
  <si>
    <t>Conserved oligomeric Golgi complex subunit 6 OS=Rattus norvegicus OX=10116 GN=Cog6 PE=2 SV=1</t>
  </si>
  <si>
    <t>COG7_RAT</t>
  </si>
  <si>
    <t>Conserved oligomeric Golgi complex subunit 7 OS=Rattus norvegicus OX=10116 GN=Cog7 PE=2 SV=1</t>
  </si>
  <si>
    <t>COL12_RAT</t>
  </si>
  <si>
    <t>Collectin-12 OS=Rattus norvegicus OX=10116 GN=Colec12 PE=2 SV=1</t>
  </si>
  <si>
    <t>COMD3_RAT</t>
  </si>
  <si>
    <t>COMM domain-containing protein 3 OS=Rattus norvegicus OX=10116 GN=Commd3 PE=1 SV=1</t>
  </si>
  <si>
    <t>COMD5_RAT</t>
  </si>
  <si>
    <t>COMM domain-containing protein 5 OS=Rattus norvegicus OX=10116 GN=Commd5 PE=2 SV=1</t>
  </si>
  <si>
    <t>COMT_RAT</t>
  </si>
  <si>
    <t>Catechol O-methyltransferase OS=Rattus norvegicus OX=10116 GN=Comt PE=1 SV=2</t>
  </si>
  <si>
    <t>COPB_RAT</t>
  </si>
  <si>
    <t>Coatomer subunit beta OS=Rattus norvegicus OX=10116 GN=Copb1 PE=1 SV=1</t>
  </si>
  <si>
    <t>COPB2_RAT</t>
  </si>
  <si>
    <t>Coatomer subunit beta' OS=Rattus norvegicus OX=10116 GN=Copb2 PE=1 SV=3</t>
  </si>
  <si>
    <t>COPD_RAT</t>
  </si>
  <si>
    <t>Coatomer subunit delta OS=Rattus norvegicus OX=10116 GN=Arcn1 PE=2 SV=1</t>
  </si>
  <si>
    <t>COPG1_RAT</t>
  </si>
  <si>
    <t>Coatomer subunit gamma-1 OS=Rattus norvegicus OX=10116 GN=Copg1 PE=2 SV=1</t>
  </si>
  <si>
    <t>COPG2_RAT</t>
  </si>
  <si>
    <t>Coatomer subunit gamma-2 OS=Rattus norvegicus OX=10116 GN=Copg2 PE=3 SV=2</t>
  </si>
  <si>
    <t>COQ3_RAT</t>
  </si>
  <si>
    <t>Ubiquinone biosynthesis O-methyltransferase, mitochondrial OS=Rattus norvegicus OX=10116 GN=Coq3 PE=2 SV=2</t>
  </si>
  <si>
    <t>COQ4_RAT</t>
  </si>
  <si>
    <t>Ubiquinone biosynthesis protein COQ4 homolog, mitochondrial OS=Rattus norvegicus OX=10116 GN=Coq4 PE=2 SV=1</t>
  </si>
  <si>
    <t>COQ5_RAT</t>
  </si>
  <si>
    <t>2-methoxy-6-polyprenyl-1,4-benzoquinol methylase, mitochondrial OS=Rattus norvegicus OX=10116 GN=Coq5 PE=2 SV=1</t>
  </si>
  <si>
    <t>COQ7_RAT</t>
  </si>
  <si>
    <t>5-demethoxyubiquinone hydroxylase, mitochondrial (Fragment) OS=Rattus norvegicus OX=10116 GN=Coq7 PE=2 SV=3</t>
  </si>
  <si>
    <t>COQ8A_RAT</t>
  </si>
  <si>
    <t>Atypical kinase COQ8A, mitochondrial OS=Rattus norvegicus OX=10116 GN=Coq8a PE=2 SV=1</t>
  </si>
  <si>
    <t>COQ8B_RAT</t>
  </si>
  <si>
    <t>Atypical kinase COQ8B, mitochondrial OS=Rattus norvegicus OX=10116 GN=Coq8b PE=1 SV=1</t>
  </si>
  <si>
    <t>COQ9_RAT</t>
  </si>
  <si>
    <t>Ubiquinone biosynthesis protein COQ9, mitochondrial OS=Rattus norvegicus OX=10116 GN=Coq9 PE=1 SV=2</t>
  </si>
  <si>
    <t>COR1A_RAT</t>
  </si>
  <si>
    <t>Coronin-1A OS=Rattus norvegicus OX=10116 GN=Coro1a PE=1 SV=3</t>
  </si>
  <si>
    <t>COR1B_RAT</t>
  </si>
  <si>
    <t>Coronin-1B OS=Rattus norvegicus OX=10116 GN=Coro1b PE=1 SV=1</t>
  </si>
  <si>
    <t>CORO6_RAT</t>
  </si>
  <si>
    <t>Coronin-6 OS=Rattus norvegicus OX=10116 GN=Coro6 PE=2 SV=2</t>
  </si>
  <si>
    <t>CORO7_RAT</t>
  </si>
  <si>
    <t>Coronin-7 OS=Rattus norvegicus OX=10116 GN=Coro7 PE=1 SV=2</t>
  </si>
  <si>
    <t>COTL1_RAT</t>
  </si>
  <si>
    <t>Coactosin-like protein OS=Rattus norvegicus OX=10116 GN=Cotl1 PE=1 SV=1</t>
  </si>
  <si>
    <t>COX41_RAT</t>
  </si>
  <si>
    <t>Cytochrome c oxidase subunit 4 isoform 1, mitochondrial OS=Rattus norvegicus OX=10116 GN=Cox4i1 PE=1 SV=1</t>
  </si>
  <si>
    <t>COX42_RAT</t>
  </si>
  <si>
    <t>Cytochrome c oxidase subunit 4 isoform 2, mitochondrial OS=Rattus norvegicus OX=10116 GN=Cox4i2 PE=2 SV=1</t>
  </si>
  <si>
    <t>COX5A_RAT</t>
  </si>
  <si>
    <t>Cytochrome c oxidase subunit 5A, mitochondrial OS=Rattus norvegicus OX=10116 GN=Cox5a PE=1 SV=1</t>
  </si>
  <si>
    <t>COX5B_RAT</t>
  </si>
  <si>
    <t>Cytochrome c oxidase subunit 5B, mitochondrial OS=Rattus norvegicus OX=10116 GN=Cox5b PE=1 SV=2</t>
  </si>
  <si>
    <t>COX7C_RAT</t>
  </si>
  <si>
    <t>Cytochrome c oxidase subunit 7C, mitochondrial OS=Rattus norvegicus OX=10116 GN=Cox7c PE=1 SV=2</t>
  </si>
  <si>
    <t>CP045_RAT</t>
  </si>
  <si>
    <t>Uncharacterized protein C16orf45 homolog OS=Rattus norvegicus OX=10116 PE=2 SV=1</t>
  </si>
  <si>
    <t>CP062_RAT</t>
  </si>
  <si>
    <t>UPF0505 protein C16orf62 homolog OS=Rattus norvegicus OX=10116 PE=2 SV=1</t>
  </si>
  <si>
    <t>CP070_RAT</t>
  </si>
  <si>
    <t>UPF0183 protein C16orf70 homolog OS=Rattus norvegicus OX=10116 PE=2 SV=1</t>
  </si>
  <si>
    <t>CP24A_RAT</t>
  </si>
  <si>
    <t>1,25-dihydroxyvitamin D(3) 24-hydroxylase, mitochondrial OS=Rattus norvegicus OX=10116 GN=Cyp24a1 PE=1 SV=1</t>
  </si>
  <si>
    <t>CP270_RAT</t>
  </si>
  <si>
    <t>CP2D4_RAT;CP2D1_RAT</t>
  </si>
  <si>
    <t>CP4F5_RAT</t>
  </si>
  <si>
    <t>CP51A_RAT</t>
  </si>
  <si>
    <t>Lanosterol 14-alpha demethylase OS=Rattus norvegicus OX=10116 GN=Cyp51a1 PE=1 SV=1</t>
  </si>
  <si>
    <t>CP7B1_RAT</t>
  </si>
  <si>
    <t>25-hydroxycholesterol 7-alpha-hydroxylase (Fragment) OS=Rattus norvegicus OX=10116 GN=Cyp7b1 PE=1 SV=1</t>
  </si>
  <si>
    <t>CPIN1_RAT</t>
  </si>
  <si>
    <t>Anamorsin OS=Rattus norvegicus OX=10116 GN=Ciapin1 PE=1 SV=1</t>
  </si>
  <si>
    <t>CPLX1_RAT</t>
  </si>
  <si>
    <t>Complexin-1 OS=Rattus norvegicus OX=10116 GN=Cplx1 PE=1 SV=1</t>
  </si>
  <si>
    <t>CPLX2_RAT</t>
  </si>
  <si>
    <t>Complexin-2 OS=Rattus norvegicus OX=10116 GN=Cplx2 PE=1 SV=1</t>
  </si>
  <si>
    <t>CPNE1_RAT</t>
  </si>
  <si>
    <t>Copine-1 OS=Rattus norvegicus OX=10116 GN=Cpne1 PE=1 SV=1</t>
  </si>
  <si>
    <t>CPNE7_RAT</t>
  </si>
  <si>
    <t>Copine-7 OS=Rattus norvegicus OX=10116 GN=Cpne7 PE=1 SV=1</t>
  </si>
  <si>
    <t>CPNE9_RAT</t>
  </si>
  <si>
    <t>Copine-9 OS=Rattus norvegicus OX=10116 GN=Cpne9 PE=2 SV=1</t>
  </si>
  <si>
    <t>CPPED_RAT</t>
  </si>
  <si>
    <t>Serine/threonine-protein phosphatase CPPED1 OS=Rattus norvegicus OX=10116 GN=Cpped1 PE=1 SV=1</t>
  </si>
  <si>
    <t>CPSF5_RAT</t>
  </si>
  <si>
    <t>Cleavage and polyadenylation specificity factor subunit 5 OS=Rattus norvegicus OX=10116 GN=Nudt21 PE=2 SV=1</t>
  </si>
  <si>
    <t>CPSF7_RAT</t>
  </si>
  <si>
    <t>Cleavage and polyadenylation specificity factor subunit 7 OS=Rattus norvegicus OX=10116 GN=Cpsf7 PE=1 SV=1</t>
  </si>
  <si>
    <t>CPT1C_RAT</t>
  </si>
  <si>
    <t>Carnitine O-palmitoyltransferase 1, brain isoform OS=Rattus norvegicus OX=10116 GN=Cpt1c PE=1 SV=1</t>
  </si>
  <si>
    <t>CPT2_RAT</t>
  </si>
  <si>
    <t>Carnitine O-palmitoyltransferase 2, mitochondrial OS=Rattus norvegicus OX=10116 GN=Cpt2 PE=1 SV=1</t>
  </si>
  <si>
    <t>CPTP_RAT</t>
  </si>
  <si>
    <t>Ceramide-1-phosphate transfer protein OS=Rattus norvegicus OX=10116 GN=Cptp PE=2 SV=1</t>
  </si>
  <si>
    <t>CR1L_RAT</t>
  </si>
  <si>
    <t>Complement component receptor 1-like protein OS=Rattus norvegicus OX=10116 GN=Cr1l PE=1 SV=1</t>
  </si>
  <si>
    <t>CR3L1_RAT</t>
  </si>
  <si>
    <t>Cyclic AMP-responsive element-binding protein 3-like protein 1 OS=Rattus norvegicus OX=10116 GN=Creb3l1 PE=2 SV=1</t>
  </si>
  <si>
    <t>CRBB1_RAT</t>
  </si>
  <si>
    <t>Beta-crystallin B1 OS=Rattus norvegicus OX=10116 GN=Crybb1 PE=1 SV=4</t>
  </si>
  <si>
    <t>CRBN_RAT</t>
  </si>
  <si>
    <t>Protein cereblon OS=Rattus norvegicus OX=10116 GN=Crbn PE=1 SV=1</t>
  </si>
  <si>
    <t>CREB1_RAT</t>
  </si>
  <si>
    <t>Cyclic AMP-responsive element-binding protein 1 OS=Rattus norvegicus OX=10116 GN=Creb1 PE=1 SV=1</t>
  </si>
  <si>
    <t>CREL1_RAT</t>
  </si>
  <si>
    <t>Cysteine-rich with EGF-like domain protein 1 OS=Rattus norvegicus OX=10116 GN=Creld1 PE=2 SV=1</t>
  </si>
  <si>
    <t>CRIP2_RAT</t>
  </si>
  <si>
    <t>Cysteine-rich protein 2 OS=Rattus norvegicus OX=10116 GN=Crip2 PE=2 SV=1</t>
  </si>
  <si>
    <t>CRK_RAT</t>
  </si>
  <si>
    <t>Adapter molecule crk OS=Rattus norvegicus OX=10116 GN=Crk PE=1 SV=1</t>
  </si>
  <si>
    <t>CRKL_RAT</t>
  </si>
  <si>
    <t>Crk-like protein OS=Rattus norvegicus OX=10116 GN=Crkl PE=1 SV=1</t>
  </si>
  <si>
    <t>CRNL1_RAT</t>
  </si>
  <si>
    <t>Crooked neck-like protein 1 OS=Rattus norvegicus OX=10116 GN=Crnkl1 PE=2 SV=1</t>
  </si>
  <si>
    <t>CRTC1_RAT</t>
  </si>
  <si>
    <t>CREB-regulated transcription coactivator 1 OS=Rattus norvegicus OX=10116 GN=Crtc1 PE=1 SV=1</t>
  </si>
  <si>
    <t>CRTC2_RAT</t>
  </si>
  <si>
    <t>CREB-regulated transcription coactivator 2 OS=Rattus norvegicus OX=10116 GN=Crtc2 PE=1 SV=1</t>
  </si>
  <si>
    <t>CRY1_RAT</t>
  </si>
  <si>
    <t>Cryptochrome-1 OS=Rattus norvegicus OX=10116 GN=Cry1 PE=1 SV=1</t>
  </si>
  <si>
    <t>CRYAB_RAT</t>
  </si>
  <si>
    <t>Alpha-crystallin B chain OS=Rattus norvegicus OX=10116 GN=Cryab PE=1 SV=1</t>
  </si>
  <si>
    <t>CRYL1_RAT</t>
  </si>
  <si>
    <t>Lambda-crystallin homolog OS=Rattus norvegicus OX=10116 GN=Cryl1 PE=1 SV=3</t>
  </si>
  <si>
    <t>CRYM_RAT</t>
  </si>
  <si>
    <t>Ketimine reductase mu-crystallin OS=Rattus norvegicus OX=10116 GN=Crym PE=1 SV=1</t>
  </si>
  <si>
    <t>CS025_RAT</t>
  </si>
  <si>
    <t>UPF0449 protein C19orf25 homolog OS=Rattus norvegicus OX=10116 PE=3 SV=1</t>
  </si>
  <si>
    <t>CSAD_RAT</t>
  </si>
  <si>
    <t>Cysteine sulfinic acid decarboxylase OS=Rattus norvegicus OX=10116 GN=Csad PE=1 SV=1</t>
  </si>
  <si>
    <t>CSDC2_RAT</t>
  </si>
  <si>
    <t>Cold shock domain-containing protein C2 OS=Rattus norvegicus OX=10116 GN=Csdc2 PE=1 SV=3</t>
  </si>
  <si>
    <t>CSDE1_RAT</t>
  </si>
  <si>
    <t>Cold shock domain-containing protein E1 OS=Rattus norvegicus OX=10116 GN=Csde1 PE=2 SV=1</t>
  </si>
  <si>
    <t>CSEN_RAT</t>
  </si>
  <si>
    <t>Calsenilin OS=Rattus norvegicus OX=10116 GN=Kcnip3 PE=1 SV=1</t>
  </si>
  <si>
    <t>CSF1R_RAT</t>
  </si>
  <si>
    <t>Macrophage colony-stimulating factor 1 receptor OS=Rattus norvegicus OX=10116 GN=Csf1r PE=1 SV=1</t>
  </si>
  <si>
    <t>CSK_RAT</t>
  </si>
  <si>
    <t>Tyrosine-protein kinase CSK OS=Rattus norvegicus OX=10116 GN=Csk PE=1 SV=1</t>
  </si>
  <si>
    <t>CSK21_RAT</t>
  </si>
  <si>
    <t>Casein kinase II subunit alpha OS=Rattus norvegicus OX=10116 GN=Csnk2a1 PE=1 SV=2</t>
  </si>
  <si>
    <t>CSK2B_RAT</t>
  </si>
  <si>
    <t>Casein kinase II subunit beta OS=Rattus norvegicus OX=10116 GN=Csnk2b PE=1 SV=1</t>
  </si>
  <si>
    <t>CSKI1_RAT</t>
  </si>
  <si>
    <t>Caskin-1 OS=Rattus norvegicus OX=10116 GN=Caskin1 PE=1 SV=1</t>
  </si>
  <si>
    <t>CSKP_RAT</t>
  </si>
  <si>
    <t>Peripheral plasma membrane protein CASK OS=Rattus norvegicus OX=10116 GN=Cask PE=1 SV=1</t>
  </si>
  <si>
    <t>CSN1_RAT</t>
  </si>
  <si>
    <t>COP9 signalosome complex subunit 1 OS=Rattus norvegicus OX=10116 GN=Gps1 PE=1 SV=1</t>
  </si>
  <si>
    <t>CSN2_RAT</t>
  </si>
  <si>
    <t>COP9 signalosome complex subunit 2 OS=Rattus norvegicus OX=10116 GN=Cops2 PE=1 SV=1</t>
  </si>
  <si>
    <t>CSN3_RAT</t>
  </si>
  <si>
    <t>COP9 signalosome complex subunit 3 OS=Rattus norvegicus OX=10116 GN=Cops3 PE=1 SV=1</t>
  </si>
  <si>
    <t>CSN4_RAT</t>
  </si>
  <si>
    <t>COP9 signalosome complex subunit 4 OS=Rattus norvegicus OX=10116 GN=Cops4 PE=1 SV=1</t>
  </si>
  <si>
    <t>CSN8_RAT</t>
  </si>
  <si>
    <t>COP9 signalosome complex subunit 8 OS=Rattus norvegicus OX=10116 GN=Cops8 PE=2 SV=1</t>
  </si>
  <si>
    <t>CSPG2_RAT</t>
  </si>
  <si>
    <t>Versican core protein (Fragments) OS=Rattus norvegicus OX=10116 GN=Vcan PE=2 SV=2</t>
  </si>
  <si>
    <t>CSPG4_RAT</t>
  </si>
  <si>
    <t>Chondroitin sulfate proteoglycan 4 OS=Rattus norvegicus OX=10116 GN=Cspg4 PE=1 SV=2</t>
  </si>
  <si>
    <t>CSPG5_RAT</t>
  </si>
  <si>
    <t>Chondroitin sulfate proteoglycan 5 OS=Rattus norvegicus OX=10116 GN=Cspg5 PE=1 SV=1</t>
  </si>
  <si>
    <t>CSRP1_RAT</t>
  </si>
  <si>
    <t>Cysteine and glycine-rich protein 1 OS=Rattus norvegicus OX=10116 GN=Csrp1 PE=1 SV=2</t>
  </si>
  <si>
    <t>CSRP2_RAT</t>
  </si>
  <si>
    <t>Cysteine and glycine-rich protein 2 OS=Rattus norvegicus OX=10116 GN=Csrp2 PE=1 SV=3</t>
  </si>
  <si>
    <t>CSTN1_RAT</t>
  </si>
  <si>
    <t>Calsyntenin-1 OS=Rattus norvegicus OX=10116 GN=Clstn1 PE=1 SV=1</t>
  </si>
  <si>
    <t>CSTN2_RAT</t>
  </si>
  <si>
    <t>Calsyntenin-2 OS=Rattus norvegicus OX=10116 GN=Clstn2 PE=2 SV=1</t>
  </si>
  <si>
    <t>CSTN3_RAT</t>
  </si>
  <si>
    <t>Calsyntenin-3 OS=Rattus norvegicus OX=10116 GN=Clstn3 PE=2 SV=1</t>
  </si>
  <si>
    <t>CSTOS_RAT</t>
  </si>
  <si>
    <t>Protein CUSTOS OS=Rattus norvegicus OX=10116 GN=Custos PE=1 SV=1</t>
  </si>
  <si>
    <t>CT027_RAT</t>
  </si>
  <si>
    <t>UPF0687 protein C20orf27 homolog OS=Rattus norvegicus OX=10116 PE=2 SV=1</t>
  </si>
  <si>
    <t>CTBL1_RAT</t>
  </si>
  <si>
    <t>Beta-catenin-like protein 1 OS=Rattus norvegicus OX=10116 GN=Ctnnbl1 PE=1 SV=1</t>
  </si>
  <si>
    <t>CTBP1_RAT</t>
  </si>
  <si>
    <t>C-terminal-binding protein 1 OS=Rattus norvegicus OX=10116 GN=Ctbp1 PE=1 SV=3</t>
  </si>
  <si>
    <t>CTBP2_RAT</t>
  </si>
  <si>
    <t>C-terminal-binding protein 2 OS=Rattus norvegicus OX=10116 GN=Ctbp2 PE=1 SV=2</t>
  </si>
  <si>
    <t>CTCF_RAT</t>
  </si>
  <si>
    <t>Transcriptional repressor CTCF OS=Rattus norvegicus OX=10116 GN=Ctcf PE=2 SV=1</t>
  </si>
  <si>
    <t>CTGF_RAT</t>
  </si>
  <si>
    <t>Connective tissue growth factor OS=Rattus norvegicus OX=10116 GN=Ctgf PE=2 SV=1</t>
  </si>
  <si>
    <t>CTL1_RAT</t>
  </si>
  <si>
    <t>Choline transporter-like protein 1 OS=Rattus norvegicus OX=10116 GN=Slc44a1 PE=1 SV=1</t>
  </si>
  <si>
    <t>CTNB1_RAT</t>
  </si>
  <si>
    <t>Catenin beta-1 OS=Rattus norvegicus OX=10116 GN=Ctnnb1 PE=1 SV=1</t>
  </si>
  <si>
    <t>CTND2_RAT</t>
  </si>
  <si>
    <t>Catenin delta-2 (Fragment) OS=Rattus norvegicus OX=10116 GN=Ctnnd2 PE=1 SV=1</t>
  </si>
  <si>
    <t>CTR2_RAT</t>
  </si>
  <si>
    <t>Cationic amino acid transporter 2 OS=Rattus norvegicus OX=10116 GN=Slc7a2 PE=1 SV=1</t>
  </si>
  <si>
    <t>CTTB2_RAT</t>
  </si>
  <si>
    <t>Cortactin-binding protein 2 OS=Rattus norvegicus OX=10116 GN=Cttnbp2 PE=1 SV=1</t>
  </si>
  <si>
    <t>CTU2_RAT</t>
  </si>
  <si>
    <t>Cytoplasmic tRNA 2-thiolation protein 2 OS=Rattus norvegicus OX=10116 GN=Ctu2 PE=2 SV=2</t>
  </si>
  <si>
    <t>CUBN_RAT</t>
  </si>
  <si>
    <t>Cubilin OS=Rattus norvegicus OX=10116 GN=Cubn PE=1 SV=2</t>
  </si>
  <si>
    <t>CUL3_RAT</t>
  </si>
  <si>
    <t>Cullin-3 OS=Rattus norvegicus OX=10116 GN=Cul3 PE=1 SV=2</t>
  </si>
  <si>
    <t>CUL5_RAT;CLUA1_RAT</t>
  </si>
  <si>
    <t>Cullin-5 OS=Rattus norvegicus OX=10116 GN=Cul5 PE=1 SV=3</t>
  </si>
  <si>
    <t>CUL7_RAT</t>
  </si>
  <si>
    <t>Cullin-7 OS=Rattus norvegicus OX=10116 GN=Cul7 PE=1 SV=1</t>
  </si>
  <si>
    <t>CUTA_RAT</t>
  </si>
  <si>
    <t>Protein CutA OS=Rattus norvegicus OX=10116 GN=Cuta PE=1 SV=2</t>
  </si>
  <si>
    <t>CUX1_RAT</t>
  </si>
  <si>
    <t>Homeobox protein cut-like 1 OS=Rattus norvegicus OX=10116 GN=Cux1 PE=1 SV=2</t>
  </si>
  <si>
    <t>CWC15_RAT</t>
  </si>
  <si>
    <t>Spliceosome-associated protein CWC15 homolog OS=Rattus norvegicus OX=10116 GN=Cwc15 PE=1 SV=1</t>
  </si>
  <si>
    <t>CWC27_RAT</t>
  </si>
  <si>
    <t>Spliceosome-associated protein CWC27 homolog OS=Rattus norvegicus OX=10116 GN=Cwc27 PE=1 SV=1</t>
  </si>
  <si>
    <t>CX6C2_RAT;CX6C1_RAT</t>
  </si>
  <si>
    <t>Cytochrome c oxidase subunit 6C-2 OS=Rattus norvegicus OX=10116 GN=Cox6c2 PE=1 SV=3</t>
  </si>
  <si>
    <t>CX7A2_RAT</t>
  </si>
  <si>
    <t>Cytochrome c oxidase subunit 7A2, mitochondrial OS=Rattus norvegicus OX=10116 GN=Cox7a2 PE=1 SV=1</t>
  </si>
  <si>
    <t>CXA1_RAT</t>
  </si>
  <si>
    <t>Gap junction alpha-1 protein OS=Rattus norvegicus OX=10116 GN=Gja1 PE=1 SV=2</t>
  </si>
  <si>
    <t>CXA6_RAT</t>
  </si>
  <si>
    <t>Gap junction alpha-6 protein OS=Rattus norvegicus OX=10116 GN=Gja6 PE=2 SV=1</t>
  </si>
  <si>
    <t>CXAR_RAT</t>
  </si>
  <si>
    <t>Coxsackievirus and adenovirus receptor homolog OS=Rattus norvegicus OX=10116 GN=Cxadr PE=1 SV=2</t>
  </si>
  <si>
    <t>CXG2_RAT</t>
  </si>
  <si>
    <t>Gap junction gamma-2 protein OS=Rattus norvegicus OX=10116 GN=Gjc2 PE=1 SV=2</t>
  </si>
  <si>
    <t>CYB5_RAT</t>
  </si>
  <si>
    <t>Cytochrome b5 OS=Rattus norvegicus OX=10116 GN=Cyb5a PE=1 SV=2</t>
  </si>
  <si>
    <t>CYB5B_RAT</t>
  </si>
  <si>
    <t>Cytochrome b5 type B OS=Rattus norvegicus OX=10116 GN=Cyb5b PE=1 SV=2</t>
  </si>
  <si>
    <t>CYBP_RAT</t>
  </si>
  <si>
    <t>Calcyclin-binding protein OS=Rattus norvegicus OX=10116 GN=Cacybp PE=1 SV=1</t>
  </si>
  <si>
    <t>CYC_RAT;CYC2_RAT</t>
  </si>
  <si>
    <t>Cytochrome c, somatic OS=Rattus norvegicus OX=10116 GN=Cycs PE=1 SV=2</t>
  </si>
  <si>
    <t>CYGB_RAT</t>
  </si>
  <si>
    <t>Cytoglobin OS=Rattus norvegicus OX=10116 GN=Cygb PE=1 SV=1</t>
  </si>
  <si>
    <t>CYH1_RAT</t>
  </si>
  <si>
    <t>Cytohesin-1 OS=Rattus norvegicus OX=10116 GN=Cyth1 PE=1 SV=1</t>
  </si>
  <si>
    <t>CYH2_RAT</t>
  </si>
  <si>
    <t>Cytohesin-2 OS=Rattus norvegicus OX=10116 GN=Cyth2 PE=1 SV=1</t>
  </si>
  <si>
    <t>CYH3_RAT</t>
  </si>
  <si>
    <t>Cytohesin-3 OS=Rattus norvegicus OX=10116 GN=Cyth3 PE=2 SV=1</t>
  </si>
  <si>
    <t>CYLD_RAT</t>
  </si>
  <si>
    <t>Ubiquitin carboxyl-terminal hydrolase CYLD OS=Rattus norvegicus OX=10116 GN=Cyld PE=1 SV=1</t>
  </si>
  <si>
    <t>CYTC_RAT</t>
  </si>
  <si>
    <t>Cystatin-C OS=Rattus norvegicus OX=10116 GN=Cst3 PE=1 SV=2</t>
  </si>
  <si>
    <t>CYTSA_RAT</t>
  </si>
  <si>
    <t>Cytospin-A OS=Rattus norvegicus OX=10116 GN=Specc1l PE=1 SV=1</t>
  </si>
  <si>
    <t>D2HDH_RAT</t>
  </si>
  <si>
    <t>D-2-hydroxyglutarate dehydrogenase, mitochondrial OS=Rattus norvegicus OX=10116 GN=D2hgdh PE=3 SV=1</t>
  </si>
  <si>
    <t>DAB1_RAT</t>
  </si>
  <si>
    <t>Disabled homolog 1 OS=Rattus norvegicus OX=10116 GN=Dab1 PE=1 SV=1</t>
  </si>
  <si>
    <t>DAB2_RAT</t>
  </si>
  <si>
    <t>Disabled homolog 2 OS=Rattus norvegicus OX=10116 GN=Dab2 PE=1 SV=1</t>
  </si>
  <si>
    <t>DAB2P_RAT</t>
  </si>
  <si>
    <t>Disabled homolog 2-interacting protein OS=Rattus norvegicus OX=10116 GN=Dab2ip PE=1 SV=1</t>
  </si>
  <si>
    <t>DAPK3_RAT</t>
  </si>
  <si>
    <t>Death-associated protein kinase 3 OS=Rattus norvegicus OX=10116 GN=Dapk3 PE=1 SV=1</t>
  </si>
  <si>
    <t>DBNL_RAT</t>
  </si>
  <si>
    <t>Drebrin-like protein OS=Rattus norvegicus OX=10116 GN=Dbnl PE=1 SV=1</t>
  </si>
  <si>
    <t>DC1I1_RAT</t>
  </si>
  <si>
    <t>Cytoplasmic dynein 1 intermediate chain 1 OS=Rattus norvegicus OX=10116 GN=Dync1i1 PE=1 SV=1</t>
  </si>
  <si>
    <t>DC1I2_RAT</t>
  </si>
  <si>
    <t>Cytoplasmic dynein 1 intermediate chain 2 OS=Rattus norvegicus OX=10116 GN=Dync1i2 PE=1 SV=1</t>
  </si>
  <si>
    <t>DC1L1_RAT</t>
  </si>
  <si>
    <t>Cytoplasmic dynein 1 light intermediate chain 1 OS=Rattus norvegicus OX=10116 GN=Dync1li1 PE=1 SV=1</t>
  </si>
  <si>
    <t>DC1L2_RAT</t>
  </si>
  <si>
    <t>Cytoplasmic dynein 1 light intermediate chain 2 OS=Rattus norvegicus OX=10116 GN=Dync1li2 PE=1 SV=1</t>
  </si>
  <si>
    <t>DCA11_RAT</t>
  </si>
  <si>
    <t>DDB1- and CUL4-associated factor 11 OS=Rattus norvegicus OX=10116 GN=Dcaf11 PE=1 SV=1</t>
  </si>
  <si>
    <t>DCAF8_RAT</t>
  </si>
  <si>
    <t>DDB1- and CUL4-associated factor 8 OS=Rattus norvegicus OX=10116 GN=Dcaf8 PE=1 SV=1</t>
  </si>
  <si>
    <t>DCAKD_RAT</t>
  </si>
  <si>
    <t>Dephospho-CoA kinase domain-containing protein OS=Rattus norvegicus OX=10116 GN=Dcakd PE=2 SV=1</t>
  </si>
  <si>
    <t>DCC_RAT</t>
  </si>
  <si>
    <t>Netrin receptor DCC OS=Rattus norvegicus OX=10116 GN=Dcc PE=1 SV=2</t>
  </si>
  <si>
    <t>DCE1_RAT</t>
  </si>
  <si>
    <t>Glutamate decarboxylase 1 OS=Rattus norvegicus OX=10116 GN=Gad1 PE=2 SV=1</t>
  </si>
  <si>
    <t>DCE2_RAT</t>
  </si>
  <si>
    <t>Glutamate decarboxylase 2 OS=Rattus norvegicus OX=10116 GN=Gad2 PE=1 SV=1</t>
  </si>
  <si>
    <t>DCLK1_RAT</t>
  </si>
  <si>
    <t>Serine/threonine-protein kinase DCLK1 OS=Rattus norvegicus OX=10116 GN=Dclk1 PE=1 SV=1</t>
  </si>
  <si>
    <t>DCLK2_RAT</t>
  </si>
  <si>
    <t>Serine/threonine-protein kinase DCLK2 OS=Rattus norvegicus OX=10116 GN=Dclk2 PE=1 SV=2</t>
  </si>
  <si>
    <t>DCMC_RAT</t>
  </si>
  <si>
    <t>Malonyl-CoA decarboxylase, mitochondrial OS=Rattus norvegicus OX=10116 GN=Mlycd PE=1 SV=1</t>
  </si>
  <si>
    <t>DCNL3_RAT</t>
  </si>
  <si>
    <t>DCN1-like protein 3 OS=Rattus norvegicus OX=10116 GN=Dcun1d3 PE=2 SV=1</t>
  </si>
  <si>
    <t>DCNL5_RAT</t>
  </si>
  <si>
    <t>DCN1-like protein 5 OS=Rattus norvegicus OX=10116 GN=Dcun1d5 PE=2 SV=1</t>
  </si>
  <si>
    <t>DCPS_RAT</t>
  </si>
  <si>
    <t>m7GpppX diphosphatase OS=Rattus norvegicus OX=10116 GN=Dcps PE=2 SV=1</t>
  </si>
  <si>
    <t>DCTN1_RAT</t>
  </si>
  <si>
    <t>Dynactin subunit 1 OS=Rattus norvegicus OX=10116 GN=Dctn1 PE=1 SV=2</t>
  </si>
  <si>
    <t>DCTN2_RAT</t>
  </si>
  <si>
    <t>Dynactin subunit 2 OS=Rattus norvegicus OX=10116 GN=Dctn2 PE=1 SV=1</t>
  </si>
  <si>
    <t>DCTN4_RAT</t>
  </si>
  <si>
    <t>Dynactin subunit 4 OS=Rattus norvegicus OX=10116 GN=Dctn4 PE=1 SV=1</t>
  </si>
  <si>
    <t>DCUP_RAT</t>
  </si>
  <si>
    <t>Uroporphyrinogen decarboxylase (Fragment) OS=Rattus norvegicus OX=10116 GN=Urod PE=1 SV=1</t>
  </si>
  <si>
    <t>DCX_RAT</t>
  </si>
  <si>
    <t>Neuronal migration protein doublecortin OS=Rattus norvegicus OX=10116 GN=Dcx PE=1 SV=2</t>
  </si>
  <si>
    <t>DDAH1_RAT</t>
  </si>
  <si>
    <t>N(G),N(G)-dimethylarginine dimethylaminohydrolase 1 OS=Rattus norvegicus OX=10116 GN=Ddah1 PE=1 SV=3</t>
  </si>
  <si>
    <t>DDAH2_RAT</t>
  </si>
  <si>
    <t>N(G),N(G)-dimethylarginine dimethylaminohydrolase 2 OS=Rattus norvegicus OX=10116 GN=Ddah2 PE=1 SV=1</t>
  </si>
  <si>
    <t>DDB1_RAT</t>
  </si>
  <si>
    <t>DNA damage-binding protein 1 OS=Rattus norvegicus OX=10116 GN=Ddb1 PE=1 SV=1</t>
  </si>
  <si>
    <t>DDC_RAT</t>
  </si>
  <si>
    <t>Aromatic-L-amino-acid decarboxylase OS=Rattus norvegicus OX=10116 GN=Ddc PE=1 SV=1</t>
  </si>
  <si>
    <t>DDR1_RAT</t>
  </si>
  <si>
    <t>Epithelial discoidin domain-containing receptor 1 OS=Rattus norvegicus OX=10116 GN=Ddr1 PE=2 SV=1</t>
  </si>
  <si>
    <t>DDX1_RAT</t>
  </si>
  <si>
    <t>ATP-dependent RNA helicase DDX1 OS=Rattus norvegicus OX=10116 GN=Ddx1 PE=1 SV=1</t>
  </si>
  <si>
    <t>DDX21_RAT</t>
  </si>
  <si>
    <t>Nucleolar RNA helicase 2 OS=Rattus norvegicus OX=10116 GN=Ddx21 PE=2 SV=1</t>
  </si>
  <si>
    <t>DDX25_RAT</t>
  </si>
  <si>
    <t>ATP-dependent RNA helicase DDX25 OS=Rattus norvegicus OX=10116 GN=Ddx25 PE=1 SV=2</t>
  </si>
  <si>
    <t>DDX4_RAT</t>
  </si>
  <si>
    <t>Probable ATP-dependent RNA helicase DDX4 OS=Rattus norvegicus OX=10116 GN=Ddx4 PE=1 SV=1</t>
  </si>
  <si>
    <t>DDX46_RAT</t>
  </si>
  <si>
    <t>Probable ATP-dependent RNA helicase DDX46 OS=Rattus norvegicus OX=10116 GN=Ddx46 PE=1 SV=1</t>
  </si>
  <si>
    <t>DECR_RAT</t>
  </si>
  <si>
    <t>2,4-dienoyl-CoA reductase, mitochondrial OS=Rattus norvegicus OX=10116 GN=Decr1 PE=1 SV=2</t>
  </si>
  <si>
    <t>DEDD_RAT</t>
  </si>
  <si>
    <t>Death effector domain-containing protein OS=Rattus norvegicus OX=10116 GN=Dedd PE=2 SV=1</t>
  </si>
  <si>
    <t>DEK_RAT</t>
  </si>
  <si>
    <t>Protein DEK OS=Rattus norvegicus OX=10116 GN=Dek PE=1 SV=1</t>
  </si>
  <si>
    <t>DEN5A_RAT</t>
  </si>
  <si>
    <t>DENN domain-containing protein 5A OS=Rattus norvegicus OX=10116 GN=Dennd5a PE=2 SV=1</t>
  </si>
  <si>
    <t>DESI1_RAT</t>
  </si>
  <si>
    <t>Desumoylating isopeptidase 1 OS=Rattus norvegicus OX=10116 GN=Desi1 PE=2 SV=1</t>
  </si>
  <si>
    <t>DESM_RAT</t>
  </si>
  <si>
    <t>Desmin OS=Rattus norvegicus OX=10116 GN=Des PE=1 SV=2</t>
  </si>
  <si>
    <t>DEST_RAT</t>
  </si>
  <si>
    <t>Destrin OS=Rattus norvegicus OX=10116 GN=Dstn PE=1 SV=3</t>
  </si>
  <si>
    <t>DGKA_RAT</t>
  </si>
  <si>
    <t>Diacylglycerol kinase alpha OS=Rattus norvegicus OX=10116 GN=Dgka PE=2 SV=1</t>
  </si>
  <si>
    <t>DGKB_RAT</t>
  </si>
  <si>
    <t>Diacylglycerol kinase beta OS=Rattus norvegicus OX=10116 GN=Dgkb PE=1 SV=1</t>
  </si>
  <si>
    <t>DGKZ_RAT</t>
  </si>
  <si>
    <t>Diacylglycerol kinase zeta OS=Rattus norvegicus OX=10116 GN=Dgkz PE=1 SV=1</t>
  </si>
  <si>
    <t>DGLA_RAT</t>
  </si>
  <si>
    <t>DHB11_RAT;DHB13_RAT</t>
  </si>
  <si>
    <t>Estradiol 17-beta-dehydrogenase 11 OS=Rattus norvegicus OX=10116 GN=Hsd17b11 PE=2 SV=1</t>
  </si>
  <si>
    <t>DHB12_RAT</t>
  </si>
  <si>
    <t>Very-long-chain 3-oxoacyl-CoA reductase OS=Rattus norvegicus OX=10116 GN=Hsd17b12 PE=2 SV=1</t>
  </si>
  <si>
    <t>DHB4_RAT</t>
  </si>
  <si>
    <t>Peroxisomal multifunctional enzyme type 2 OS=Rattus norvegicus OX=10116 GN=Hsd17b4 PE=1 SV=3</t>
  </si>
  <si>
    <t>DHB8_RAT</t>
  </si>
  <si>
    <t>Estradiol 17-beta-dehydrogenase 8 OS=Rattus norvegicus OX=10116 GN=Hsd17b8 PE=1 SV=1</t>
  </si>
  <si>
    <t>DHE3_RAT</t>
  </si>
  <si>
    <t>Glutamate dehydrogenase 1, mitochondrial OS=Rattus norvegicus OX=10116 GN=Glud1 PE=1 SV=2</t>
  </si>
  <si>
    <t>DHPR_RAT</t>
  </si>
  <si>
    <t>Dihydropteridine reductase OS=Rattus norvegicus OX=10116 GN=Qdpr PE=1 SV=1</t>
  </si>
  <si>
    <t>DHSO_RAT</t>
  </si>
  <si>
    <t>Sorbitol dehydrogenase OS=Rattus norvegicus OX=10116 GN=Sord PE=1 SV=4</t>
  </si>
  <si>
    <t>DHTK1_RAT</t>
  </si>
  <si>
    <t>Probable 2-oxoglutarate dehydrogenase E1 component DHKTD1, mitochondrial OS=Rattus norvegicus OX=10116 GN=Dhtkd1 PE=2 SV=1</t>
  </si>
  <si>
    <t>DHX30_RAT</t>
  </si>
  <si>
    <t>ATP-dependent RNA helicase DHX30 OS=Rattus norvegicus OX=10116 GN=Dhx30 PE=1 SV=1</t>
  </si>
  <si>
    <t>DHX36_RAT</t>
  </si>
  <si>
    <t>ATP-dependent DNA/RNA helicase DHX36 OS=Rattus norvegicus OX=10116 GN=Dhx36 PE=1 SV=1</t>
  </si>
  <si>
    <t>DHYS_RAT</t>
  </si>
  <si>
    <t>Deoxyhypusine synthase OS=Rattus norvegicus OX=10116 GN=Dhps PE=2 SV=1</t>
  </si>
  <si>
    <t>DI3L1_RAT</t>
  </si>
  <si>
    <t>DIS3-like exonuclease 1 OS=Rattus norvegicus OX=10116 GN=Dis3l PE=2 SV=2</t>
  </si>
  <si>
    <t>DIAP1_RAT</t>
  </si>
  <si>
    <t>Protein diaphanous homolog 1 OS=Rattus norvegicus OX=10116 GN=Diaph1 PE=1 SV=3</t>
  </si>
  <si>
    <t>DIDH_RAT;AK1CL_RAT</t>
  </si>
  <si>
    <t>3-alpha-hydroxysteroid dehydrogenase OS=Rattus norvegicus OX=10116 GN=Akr1c9 PE=1 SV=1</t>
  </si>
  <si>
    <t>DJB11_RAT</t>
  </si>
  <si>
    <t>DnaJ homolog subfamily B member 11 OS=Rattus norvegicus OX=10116 GN=Dnajb11 PE=2 SV=1</t>
  </si>
  <si>
    <t>DJC10_RAT</t>
  </si>
  <si>
    <t>DnaJ homolog subfamily C member 10 OS=Rattus norvegicus OX=10116 GN=Dnajc10 PE=2 SV=2</t>
  </si>
  <si>
    <t>DJC12_RAT</t>
  </si>
  <si>
    <t>DnaJ homolog subfamily C member 12 OS=Rattus norvegicus OX=10116 GN=Dnajc12 PE=2 SV=1</t>
  </si>
  <si>
    <t>DJC17_RAT</t>
  </si>
  <si>
    <t>DnaJ homolog subfamily C member 17 OS=Rattus norvegicus OX=10116 GN=Dnajc17 PE=3 SV=1</t>
  </si>
  <si>
    <t>DLDH_RAT</t>
  </si>
  <si>
    <t>Dihydrolipoyl dehydrogenase, mitochondrial OS=Rattus norvegicus OX=10116 GN=Dld PE=1 SV=1</t>
  </si>
  <si>
    <t>DLG1_RAT</t>
  </si>
  <si>
    <t>Disks large homolog 1 OS=Rattus norvegicus OX=10116 GN=Dlg1 PE=1 SV=1</t>
  </si>
  <si>
    <t>DLG2_RAT</t>
  </si>
  <si>
    <t>Disks large homolog 2 OS=Rattus norvegicus OX=10116 GN=Dlg2 PE=1 SV=1</t>
  </si>
  <si>
    <t>DLG3_RAT</t>
  </si>
  <si>
    <t>Disks large homolog 3 OS=Rattus norvegicus OX=10116 GN=Dlg3 PE=1 SV=1</t>
  </si>
  <si>
    <t>DLG4_RAT</t>
  </si>
  <si>
    <t>Disks large homolog 4 OS=Rattus norvegicus OX=10116 GN=Dlg4 PE=1 SV=1</t>
  </si>
  <si>
    <t>DLGP1_RAT</t>
  </si>
  <si>
    <t>Disks large-associated protein 1 OS=Rattus norvegicus OX=10116 GN=Dlgap1 PE=1 SV=1</t>
  </si>
  <si>
    <t>DLGP2_RAT</t>
  </si>
  <si>
    <t>Disks large-associated protein 2 OS=Rattus norvegicus OX=10116 GN=Dlgap2 PE=1 SV=3</t>
  </si>
  <si>
    <t>DLGP3_RAT</t>
  </si>
  <si>
    <t>Disks large-associated protein 3 OS=Rattus norvegicus OX=10116 GN=Dlgap3 PE=1 SV=2</t>
  </si>
  <si>
    <t>DLGP4_RAT</t>
  </si>
  <si>
    <t>Disks large-associated protein 4 OS=Rattus norvegicus OX=10116 GN=Dlgap4 PE=1 SV=1</t>
  </si>
  <si>
    <t>DLK1_RAT</t>
  </si>
  <si>
    <t>Protein delta homolog 1 OS=Rattus norvegicus OX=10116 GN=Dlk1 PE=1 SV=1</t>
  </si>
  <si>
    <t>DLX5_RAT</t>
  </si>
  <si>
    <t>Homeobox protein DLX-5 OS=Rattus norvegicus OX=10116 GN=Dlx5 PE=2 SV=1</t>
  </si>
  <si>
    <t>DMD_RAT</t>
  </si>
  <si>
    <t>Dystrophin OS=Rattus norvegicus OX=10116 GN=Dmd PE=1 SV=2</t>
  </si>
  <si>
    <t>DNA2_RAT</t>
  </si>
  <si>
    <t>DNA replication ATP-dependent helicase/nuclease DNA2 OS=Rattus norvegicus OX=10116 GN=Dna2 PE=3 SV=1</t>
  </si>
  <si>
    <t>DNAL1_RAT</t>
  </si>
  <si>
    <t>Dynein light chain 1, axonemal OS=Rattus norvegicus OX=10116 GN=Dnal1 PE=1 SV=1</t>
  </si>
  <si>
    <t>DNAS1_RAT</t>
  </si>
  <si>
    <t>Deoxyribonuclease-1 OS=Rattus norvegicus OX=10116 GN=Dnase1 PE=2 SV=1</t>
  </si>
  <si>
    <t>DNJA1_RAT</t>
  </si>
  <si>
    <t>DnaJ homolog subfamily A member 1 OS=Rattus norvegicus OX=10116 GN=Dnaja1 PE=1 SV=1</t>
  </si>
  <si>
    <t>DNJA2_RAT</t>
  </si>
  <si>
    <t>DnaJ homolog subfamily A member 2 OS=Rattus norvegicus OX=10116 GN=Dnaja2 PE=1 SV=1</t>
  </si>
  <si>
    <t>DNJB6_RAT</t>
  </si>
  <si>
    <t>DnaJ homolog subfamily B member 6 OS=Rattus norvegicus OX=10116 GN=Dnajb6 PE=1 SV=1</t>
  </si>
  <si>
    <t>DNJC2_RAT</t>
  </si>
  <si>
    <t>DnaJ homolog subfamily C member 2 OS=Rattus norvegicus OX=10116 GN=Dnajc2 PE=1 SV=1</t>
  </si>
  <si>
    <t>DNJC3_RAT</t>
  </si>
  <si>
    <t>DnaJ homolog subfamily C member 3 OS=Rattus norvegicus OX=10116 GN=Dnajc3 PE=1 SV=3</t>
  </si>
  <si>
    <t>DNJC5_RAT</t>
  </si>
  <si>
    <t>DnaJ homolog subfamily C member 5 OS=Rattus norvegicus OX=10116 GN=Dnajc5 PE=1 SV=1</t>
  </si>
  <si>
    <t>DNJC8_RAT</t>
  </si>
  <si>
    <t>DnaJ homolog subfamily C member 8 OS=Rattus norvegicus OX=10116 GN=Dnajc8 PE=2 SV=1</t>
  </si>
  <si>
    <t>DNLI1_RAT</t>
  </si>
  <si>
    <t>DNA ligase 1 OS=Rattus norvegicus OX=10116 GN=Lig1 PE=1 SV=1</t>
  </si>
  <si>
    <t>DNM1L_RAT</t>
  </si>
  <si>
    <t>Dynamin-1-like protein OS=Rattus norvegicus OX=10116 GN=Dnm1l PE=1 SV=1</t>
  </si>
  <si>
    <t>DNMT1_RAT</t>
  </si>
  <si>
    <t>DNA (cytosine-5)-methyltransferase 1 OS=Rattus norvegicus OX=10116 GN=Dnmt1 PE=1 SV=2</t>
  </si>
  <si>
    <t>DNS2A_RAT</t>
  </si>
  <si>
    <t>Deoxyribonuclease-2-alpha OS=Rattus norvegicus OX=10116 GN=Dnase2 PE=2 SV=1</t>
  </si>
  <si>
    <t>DOC2A_RAT</t>
  </si>
  <si>
    <t>Double C2-like domain-containing protein alpha OS=Rattus norvegicus OX=10116 GN=Doc2a PE=1 SV=1</t>
  </si>
  <si>
    <t>DOCK9_RAT</t>
  </si>
  <si>
    <t>Dedicator of cytokinesis protein 9 (Fragment) OS=Rattus norvegicus OX=10116 GN=Dock9 PE=2 SV=2</t>
  </si>
  <si>
    <t>DOHH_RAT</t>
  </si>
  <si>
    <t>Deoxyhypusine hydroxylase OS=Rattus norvegicus OX=10116 GN=Dohh PE=2 SV=1</t>
  </si>
  <si>
    <t>DOPO_RAT</t>
  </si>
  <si>
    <t>Dopamine beta-hydroxylase OS=Rattus norvegicus OX=10116 GN=Dbh PE=1 SV=1</t>
  </si>
  <si>
    <t>DPCD_RAT</t>
  </si>
  <si>
    <t>Protein DPCD OS=Rattus norvegicus OX=10116 GN=Dpcd PE=2 SV=2</t>
  </si>
  <si>
    <t>DPH2_RAT</t>
  </si>
  <si>
    <t>2-(3-amino-3-carboxypropyl)histidine synthase subunit 2 OS=Rattus norvegicus OX=10116 GN=Dph2 PE=2 SV=1</t>
  </si>
  <si>
    <t>DPOD1_RAT</t>
  </si>
  <si>
    <t>DNA polymerase delta catalytic subunit OS=Rattus norvegicus OX=10116 GN=Pold1 PE=2 SV=1</t>
  </si>
  <si>
    <t>DPOD2_RAT</t>
  </si>
  <si>
    <t>DNA polymerase delta subunit 2 OS=Rattus norvegicus OX=10116 GN=Pold2 PE=1 SV=1</t>
  </si>
  <si>
    <t>DPOG1_RAT</t>
  </si>
  <si>
    <t>DNA polymerase subunit gamma-1 OS=Rattus norvegicus OX=10116 GN=Polg PE=2 SV=1</t>
  </si>
  <si>
    <t>DPOLB_RAT</t>
  </si>
  <si>
    <t>DNA polymerase beta OS=Rattus norvegicus OX=10116 GN=Polb PE=1 SV=4</t>
  </si>
  <si>
    <t>DPP10_RAT</t>
  </si>
  <si>
    <t>Inactive dipeptidyl peptidase 10 OS=Rattus norvegicus OX=10116 GN=Dpp10 PE=1 SV=1</t>
  </si>
  <si>
    <t>DPP2_RAT</t>
  </si>
  <si>
    <t>Dipeptidyl peptidase 2 OS=Rattus norvegicus OX=10116 GN=Dpp7 PE=1 SV=1</t>
  </si>
  <si>
    <t>DPP3_RAT</t>
  </si>
  <si>
    <t>Dipeptidyl peptidase 3 OS=Rattus norvegicus OX=10116 GN=Dpp3 PE=1 SV=2</t>
  </si>
  <si>
    <t>DPP6_RAT</t>
  </si>
  <si>
    <t>Dipeptidyl aminopeptidase-like protein 6 OS=Rattus norvegicus OX=10116 GN=Dpp6 PE=1 SV=1</t>
  </si>
  <si>
    <t>DPY30_RAT</t>
  </si>
  <si>
    <t>Protein dpy-30 homolog OS=Rattus norvegicus OX=10116 GN=Dpy30 PE=1 SV=1</t>
  </si>
  <si>
    <t>DPYL1_RAT</t>
  </si>
  <si>
    <t>Dihydropyrimidinase-related protein 1 OS=Rattus norvegicus OX=10116 GN=Crmp1 PE=1 SV=1</t>
  </si>
  <si>
    <t>DPYL2_RAT</t>
  </si>
  <si>
    <t>Dihydropyrimidinase-related protein 2 OS=Rattus norvegicus OX=10116 GN=Dpysl2 PE=1 SV=1</t>
  </si>
  <si>
    <t>DPYL3_RAT</t>
  </si>
  <si>
    <t>Dihydropyrimidinase-related protein 3 OS=Rattus norvegicus OX=10116 GN=Dpysl3 PE=1 SV=2</t>
  </si>
  <si>
    <t>DPYL4_RAT</t>
  </si>
  <si>
    <t>Dihydropyrimidinase-related protein 4 (Fragment) OS=Rattus norvegicus OX=10116 GN=Dpysl4 PE=1 SV=1</t>
  </si>
  <si>
    <t>DPYL5_RAT</t>
  </si>
  <si>
    <t>Dihydropyrimidinase-related protein 5 OS=Rattus norvegicus OX=10116 GN=Dpysl5 PE=1 SV=1</t>
  </si>
  <si>
    <t>DRC2_RAT</t>
  </si>
  <si>
    <t>Dynein regulatory complex subunit 2 OS=Rattus norvegicus OX=10116 GN=Ccdc65 PE=2 SV=1</t>
  </si>
  <si>
    <t>DREB_RAT</t>
  </si>
  <si>
    <t>Drebrin OS=Rattus norvegicus OX=10116 GN=Dbn1 PE=1 SV=3</t>
  </si>
  <si>
    <t>DRP2_RAT</t>
  </si>
  <si>
    <t>Dystrophin-related protein 2 OS=Rattus norvegicus OX=10116 GN=Drp2 PE=1 SV=2</t>
  </si>
  <si>
    <t>DRS7B_RAT</t>
  </si>
  <si>
    <t>Dehydrogenase/reductase SDR family member 7B OS=Rattus norvegicus OX=10116 GN=Dhrs7b PE=1 SV=1</t>
  </si>
  <si>
    <t>DSRAD_RAT</t>
  </si>
  <si>
    <t>Double-stranded RNA-specific adenosine deaminase OS=Rattus norvegicus OX=10116 GN=Adar PE=1 SV=1</t>
  </si>
  <si>
    <t>DTBP1_RAT</t>
  </si>
  <si>
    <t>Dysbindin OS=Rattus norvegicus OX=10116 GN=Dtnbp1 PE=1 SV=1</t>
  </si>
  <si>
    <t>DTNB_RAT</t>
  </si>
  <si>
    <t>Dystrobrevin beta OS=Rattus norvegicus OX=10116 GN=Dtnb PE=1 SV=2</t>
  </si>
  <si>
    <t>DUS12_RAT</t>
  </si>
  <si>
    <t>Dual specificity protein phosphatase 12 OS=Rattus norvegicus OX=10116 GN=Dusp12 PE=1 SV=1</t>
  </si>
  <si>
    <t>DUS15_RAT</t>
  </si>
  <si>
    <t>Dual specificity protein phosphatase 15 OS=Rattus norvegicus OX=10116 GN=Dusp15 PE=2 SV=1</t>
  </si>
  <si>
    <t>DUS3L_RAT</t>
  </si>
  <si>
    <t>tRNA-dihydrouridine(47) synthase [NAD(P)(+)]-like OS=Rattus norvegicus OX=10116 GN=Dus3l PE=2 SV=1</t>
  </si>
  <si>
    <t>DUSTY_RAT</t>
  </si>
  <si>
    <t>Dual serine/threonine and tyrosine protein kinase OS=Rattus norvegicus OX=10116 GN=Dstyk PE=2 SV=1</t>
  </si>
  <si>
    <t>DUT_RAT</t>
  </si>
  <si>
    <t>Deoxyuridine 5'-triphosphate nucleotidohydrolase OS=Rattus norvegicus OX=10116 GN=Dut PE=2 SV=3</t>
  </si>
  <si>
    <t>DVL1_RAT</t>
  </si>
  <si>
    <t>Segment polarity protein dishevelled homolog DVL-1 OS=Rattus norvegicus OX=10116 GN=Dvl1 PE=1 SV=3</t>
  </si>
  <si>
    <t>DX39B_RAT;DX39A_RAT</t>
  </si>
  <si>
    <t>Spliceosome RNA helicase Ddx39b OS=Rattus norvegicus OX=10116 GN=Ddx39b PE=2 SV=3</t>
  </si>
  <si>
    <t>DYH1_RAT</t>
  </si>
  <si>
    <t>Dynein heavy chain 1, axonemal OS=Rattus norvegicus OX=10116 GN=Dnah1 PE=2 SV=2</t>
  </si>
  <si>
    <t>DYH5_RAT</t>
  </si>
  <si>
    <t>Dynein heavy chain 5, axonemal (Fragment) OS=Rattus norvegicus OX=10116 GN=Dnah5 PE=1 SV=1</t>
  </si>
  <si>
    <t>DYHC1_RAT</t>
  </si>
  <si>
    <t>Cytoplasmic dynein 1 heavy chain 1 OS=Rattus norvegicus OX=10116 GN=Dync1h1 PE=1 SV=1</t>
  </si>
  <si>
    <t>DYHC2_RAT</t>
  </si>
  <si>
    <t>Cytoplasmic dynein 2 heavy chain 1 OS=Rattus norvegicus OX=10116 GN=Dync2h1 PE=1 SV=1</t>
  </si>
  <si>
    <t>DYL1_RAT</t>
  </si>
  <si>
    <t>Dynein light chain 1, cytoplasmic OS=Rattus norvegicus OX=10116 GN=Dynll1 PE=1 SV=1</t>
  </si>
  <si>
    <t>DYL2_RAT</t>
  </si>
  <si>
    <t>Dynein light chain 2, cytoplasmic OS=Rattus norvegicus OX=10116 GN=Dynll2 PE=1 SV=1</t>
  </si>
  <si>
    <t>DYN1_RAT</t>
  </si>
  <si>
    <t>Dynamin-1 OS=Rattus norvegicus OX=10116 GN=Dnm1 PE=1 SV=2</t>
  </si>
  <si>
    <t>DYN2_RAT</t>
  </si>
  <si>
    <t>Dynamin-2 OS=Rattus norvegicus OX=10116 GN=Dnm2 PE=1 SV=1</t>
  </si>
  <si>
    <t>DYN3_RAT</t>
  </si>
  <si>
    <t>Dynamin-3 OS=Rattus norvegicus OX=10116 GN=Dnm3 PE=1 SV=2</t>
  </si>
  <si>
    <t>DYR_RAT</t>
  </si>
  <si>
    <t>Dihydrofolate reductase OS=Rattus norvegicus OX=10116 GN=Dhfr PE=1 SV=3</t>
  </si>
  <si>
    <t>DYR1A_RAT</t>
  </si>
  <si>
    <t>Dual specificity tyrosine-phosphorylation-regulated kinase 1A OS=Rattus norvegicus OX=10116 GN=Dyrk1a PE=1 SV=2</t>
  </si>
  <si>
    <t>DYRK3_RAT</t>
  </si>
  <si>
    <t>Dual specificity tyrosine-phosphorylation-regulated kinase 3 OS=Rattus norvegicus OX=10116 GN=Dyrk3 PE=2 SV=1</t>
  </si>
  <si>
    <t>DZI1L_RAT</t>
  </si>
  <si>
    <t>Zinc finger protein DZIP1L OS=Rattus norvegicus OX=10116 GN=Dzip1l PE=1 SV=1</t>
  </si>
  <si>
    <t>E2AK2_RAT</t>
  </si>
  <si>
    <t>Interferon-induced, double-stranded RNA-activated protein kinase OS=Rattus norvegicus OX=10116 GN=Eif2ak2 PE=1 SV=1</t>
  </si>
  <si>
    <t>E41L1_RAT</t>
  </si>
  <si>
    <t>Band 4.1-like protein 1 OS=Rattus norvegicus OX=10116 GN=Epb41l1 PE=1 SV=1</t>
  </si>
  <si>
    <t>E41L5_RAT;E41LB_RAT</t>
  </si>
  <si>
    <t>Band 4.1-like protein 5 OS=Rattus norvegicus OX=10116 GN=Epb41l5 PE=2 SV=2</t>
  </si>
  <si>
    <t>EAA1_RAT;EAA4_RAT</t>
  </si>
  <si>
    <t>Excitatory amino acid transporter 1 OS=Rattus norvegicus OX=10116 GN=Slc1a3 PE=1 SV=2</t>
  </si>
  <si>
    <t>EAA2_RAT</t>
  </si>
  <si>
    <t>Excitatory amino acid transporter 2 OS=Rattus norvegicus OX=10116 GN=Slc1a2 PE=1 SV=2</t>
  </si>
  <si>
    <t>EAA3_RAT</t>
  </si>
  <si>
    <t>Excitatory amino acid transporter 3 OS=Rattus norvegicus OX=10116 GN=Slc1a1 PE=1 SV=1</t>
  </si>
  <si>
    <t>ECE1_RAT</t>
  </si>
  <si>
    <t>Endothelin-converting enzyme 1 OS=Rattus norvegicus OX=10116 GN=Ece1 PE=1 SV=2</t>
  </si>
  <si>
    <t>ECEL1_RAT</t>
  </si>
  <si>
    <t>Endothelin-converting enzyme-like 1 OS=Rattus norvegicus OX=10116 GN=Ecel1 PE=2 SV=1</t>
  </si>
  <si>
    <t>ECHA_RAT</t>
  </si>
  <si>
    <t>Trifunctional enzyme subunit alpha, mitochondrial OS=Rattus norvegicus OX=10116 GN=Hadha PE=1 SV=2</t>
  </si>
  <si>
    <t>ECHB_RAT</t>
  </si>
  <si>
    <t>Trifunctional enzyme subunit beta, mitochondrial OS=Rattus norvegicus OX=10116 GN=Hadhb PE=1 SV=1</t>
  </si>
  <si>
    <t>ECHD1_RAT</t>
  </si>
  <si>
    <t>Ethylmalonyl-CoA decarboxylase OS=Rattus norvegicus OX=10116 GN=Echdc1 PE=1 SV=1</t>
  </si>
  <si>
    <t>ECHM_RAT</t>
  </si>
  <si>
    <t>Enoyl-CoA hydratase, mitochondrial OS=Rattus norvegicus OX=10116 GN=Echs1 PE=1 SV=1</t>
  </si>
  <si>
    <t>ECI1_RAT</t>
  </si>
  <si>
    <t>Enoyl-CoA delta isomerase 1, mitochondrial OS=Rattus norvegicus OX=10116 GN=Eci1 PE=1 SV=1</t>
  </si>
  <si>
    <t>ECI2_RAT</t>
  </si>
  <si>
    <t>Enoyl-CoA delta isomerase 2, mitochondrial OS=Rattus norvegicus OX=10116 GN=Eci2 PE=1 SV=1</t>
  </si>
  <si>
    <t>ECSIT_RAT</t>
  </si>
  <si>
    <t>Evolutionarily conserved signaling intermediate in Toll pathway, mitochondrial OS=Rattus norvegicus OX=10116 GN=Ecsit PE=1 SV=1</t>
  </si>
  <si>
    <t>EDC4_RAT</t>
  </si>
  <si>
    <t>Enhancer of mRNA-decapping protein 4 OS=Rattus norvegicus OX=10116 GN=Edc4 PE=1 SV=1</t>
  </si>
  <si>
    <t>EDF1_RAT</t>
  </si>
  <si>
    <t>Endothelial differentiation-related factor 1 OS=Rattus norvegicus OX=10116 GN=Edf1 PE=1 SV=1</t>
  </si>
  <si>
    <t>EF1A2_RAT</t>
  </si>
  <si>
    <t>Elongation factor 1-alpha 2 OS=Rattus norvegicus OX=10116 GN=Eef1a2 PE=1 SV=1</t>
  </si>
  <si>
    <t>EF1D_RAT</t>
  </si>
  <si>
    <t>Elongation factor 1-delta OS=Rattus norvegicus OX=10116 GN=Eef1d PE=1 SV=2</t>
  </si>
  <si>
    <t>EF1G_RAT</t>
  </si>
  <si>
    <t>Elongation factor 1-gamma OS=Rattus norvegicus OX=10116 GN=Eef1g PE=2 SV=3</t>
  </si>
  <si>
    <t>EF2_RAT</t>
  </si>
  <si>
    <t>Elongation factor 2 OS=Rattus norvegicus OX=10116 GN=Eef2 PE=1 SV=4</t>
  </si>
  <si>
    <t>EF2K_RAT</t>
  </si>
  <si>
    <t>Eukaryotic elongation factor 2 kinase OS=Rattus norvegicus OX=10116 GN=Eef2k PE=1 SV=1</t>
  </si>
  <si>
    <t>EFGM_RAT</t>
  </si>
  <si>
    <t>Elongation factor G, mitochondrial OS=Rattus norvegicus OX=10116 GN=Gfm1 PE=1 SV=2</t>
  </si>
  <si>
    <t>EFHD2_RAT</t>
  </si>
  <si>
    <t>EF-hand domain-containing protein D2 OS=Rattus norvegicus OX=10116 GN=Efhd2 PE=1 SV=1</t>
  </si>
  <si>
    <t>EFNB1_RAT</t>
  </si>
  <si>
    <t>Ephrin-B1 OS=Rattus norvegicus OX=10116 GN=Efnb1 PE=1 SV=1</t>
  </si>
  <si>
    <t>EFTS_RAT</t>
  </si>
  <si>
    <t>Elongation factor Ts, mitochondrial OS=Rattus norvegicus OX=10116 GN=Tsfm PE=2 SV=1</t>
  </si>
  <si>
    <t>EFTU_RAT</t>
  </si>
  <si>
    <t>Elongation factor Tu, mitochondrial OS=Rattus norvegicus OX=10116 GN=Tufm PE=1 SV=1</t>
  </si>
  <si>
    <t>EGF_RAT</t>
  </si>
  <si>
    <t>Pro-epidermal growth factor OS=Rattus norvegicus OX=10116 GN=Egf PE=1 SV=2</t>
  </si>
  <si>
    <t>EHD1_RAT</t>
  </si>
  <si>
    <t>EH domain-containing protein 1 OS=Rattus norvegicus OX=10116 GN=Ehd1 PE=1 SV=1</t>
  </si>
  <si>
    <t>EHD2_RAT</t>
  </si>
  <si>
    <t>EH domain-containing protein 2 OS=Rattus norvegicus OX=10116 GN=Ehd2 PE=1 SV=1</t>
  </si>
  <si>
    <t>EHD3_RAT</t>
  </si>
  <si>
    <t>EH domain-containing protein 3 OS=Rattus norvegicus OX=10116 GN=Ehd3 PE=1 SV=2</t>
  </si>
  <si>
    <t>EI24_RAT</t>
  </si>
  <si>
    <t>Etoposide-induced protein 2.4 homolog OS=Rattus norvegicus OX=10116 GN=Ei24 PE=1 SV=1</t>
  </si>
  <si>
    <t>EI2BA_RAT</t>
  </si>
  <si>
    <t>Translation initiation factor eIF-2B subunit alpha OS=Rattus norvegicus OX=10116 GN=Eif2b1 PE=2 SV=1</t>
  </si>
  <si>
    <t>EI2BB_RAT</t>
  </si>
  <si>
    <t>Translation initiation factor eIF-2B subunit beta OS=Rattus norvegicus OX=10116 GN=Eif2b2 PE=2 SV=1</t>
  </si>
  <si>
    <t>EI2BD_RAT</t>
  </si>
  <si>
    <t>Translation initiation factor eIF-2B subunit delta OS=Rattus norvegicus OX=10116 GN=Eif2b4 PE=2 SV=1</t>
  </si>
  <si>
    <t>EI2BG_RAT</t>
  </si>
  <si>
    <t>Translation initiation factor eIF-2B subunit gamma OS=Rattus norvegicus OX=10116 GN=Eif2b3 PE=2 SV=2</t>
  </si>
  <si>
    <t>EIF1A_RAT</t>
  </si>
  <si>
    <t>Probable RNA-binding protein EIF1AD OS=Rattus norvegicus OX=10116 GN=Eif1ad PE=1 SV=1</t>
  </si>
  <si>
    <t>EIF2D_RAT</t>
  </si>
  <si>
    <t>Eukaryotic translation initiation factor 2D OS=Rattus norvegicus OX=10116 GN=Eif2d PE=1 SV=1</t>
  </si>
  <si>
    <t>EIF3A_RAT</t>
  </si>
  <si>
    <t>Eukaryotic translation initiation factor 3 subunit A OS=Rattus norvegicus OX=10116 GN=Eif3a PE=2 SV=2</t>
  </si>
  <si>
    <t>EIF3B_RAT</t>
  </si>
  <si>
    <t>Eukaryotic translation initiation factor 3 subunit B OS=Rattus norvegicus OX=10116 GN=Eif3b PE=1 SV=1</t>
  </si>
  <si>
    <t>EIF3C_RAT</t>
  </si>
  <si>
    <t>Eukaryotic translation initiation factor 3 subunit C OS=Rattus norvegicus OX=10116 GN=Eif3c PE=1 SV=1</t>
  </si>
  <si>
    <t>EIF3D_RAT</t>
  </si>
  <si>
    <t>Eukaryotic translation initiation factor 3 subunit D OS=Rattus norvegicus OX=10116 GN=Eif3d PE=1 SV=1</t>
  </si>
  <si>
    <t>EIF3E_RAT</t>
  </si>
  <si>
    <t>Eukaryotic translation initiation factor 3 subunit E OS=Rattus norvegicus OX=10116 GN=Eif3e PE=2 SV=1</t>
  </si>
  <si>
    <t>EIF3G_RAT</t>
  </si>
  <si>
    <t>Eukaryotic translation initiation factor 3 subunit G OS=Rattus norvegicus OX=10116 GN=Eif3g PE=1 SV=1</t>
  </si>
  <si>
    <t>EIF3H_RAT</t>
  </si>
  <si>
    <t>Eukaryotic translation initiation factor 3 subunit H OS=Rattus norvegicus OX=10116 GN=Eif3h PE=1 SV=1</t>
  </si>
  <si>
    <t>EIF3I_RAT</t>
  </si>
  <si>
    <t>Eukaryotic translation initiation factor 3 subunit I OS=Rattus norvegicus OX=10116 GN=Eif3i PE=2 SV=1</t>
  </si>
  <si>
    <t>EIF3J_RAT</t>
  </si>
  <si>
    <t>Eukaryotic translation initiation factor 3 subunit J OS=Rattus norvegicus OX=10116 GN=Eif3j PE=1 SV=1</t>
  </si>
  <si>
    <t>EIPR1_RAT</t>
  </si>
  <si>
    <t>EARP and GARP complex-interacting protein 1 OS=Rattus norvegicus OX=10116 GN=Eipr1 PE=1 SV=1</t>
  </si>
  <si>
    <t>ELAV1_RAT</t>
  </si>
  <si>
    <t>ELAV-like protein 1 OS=Rattus norvegicus OX=10116 GN=Elavl1 PE=1 SV=1</t>
  </si>
  <si>
    <t>ELAV2_RAT</t>
  </si>
  <si>
    <t>ELAV-like protein 2 OS=Rattus norvegicus OX=10116 GN=Elavl2 PE=1 SV=1</t>
  </si>
  <si>
    <t>ELAV4_RAT</t>
  </si>
  <si>
    <t>ELAV-like protein 4 OS=Rattus norvegicus OX=10116 GN=Elavl4 PE=1 SV=1</t>
  </si>
  <si>
    <t>ELOA1_RAT</t>
  </si>
  <si>
    <t>Elongin-A OS=Rattus norvegicus OX=10116 GN=Eloa PE=1 SV=1</t>
  </si>
  <si>
    <t>ELOB_RAT</t>
  </si>
  <si>
    <t>Elongin-B OS=Rattus norvegicus OX=10116 GN=Elob PE=1 SV=1</t>
  </si>
  <si>
    <t>ELOV2_RAT</t>
  </si>
  <si>
    <t>Elongation of very long chain fatty acids protein 2 OS=Rattus norvegicus OX=10116 GN=Elovl2 PE=1 SV=1</t>
  </si>
  <si>
    <t>ELP1_RAT</t>
  </si>
  <si>
    <t>Elongator complex protein 1 OS=Rattus norvegicus OX=10116 GN=Elp1 PE=2 SV=1</t>
  </si>
  <si>
    <t>ELP2_RAT</t>
  </si>
  <si>
    <t>Elongator complex protein 2 OS=Rattus norvegicus OX=10116 GN=Elp2 PE=2 SV=1</t>
  </si>
  <si>
    <t>ELP5_RAT</t>
  </si>
  <si>
    <t>Elongator complex protein 5 OS=Rattus norvegicus OX=10116 GN=Elp5 PE=2 SV=1</t>
  </si>
  <si>
    <t>EMAL1_RAT</t>
  </si>
  <si>
    <t>Echinoderm microtubule-associated protein-like 1 OS=Rattus norvegicus OX=10116 GN=Eml1 PE=1 SV=2</t>
  </si>
  <si>
    <t>EMAL2_RAT</t>
  </si>
  <si>
    <t>Echinoderm microtubule-associated protein-like 2 OS=Rattus norvegicus OX=10116 GN=Eml2 PE=1 SV=1</t>
  </si>
  <si>
    <t>EMAL5_RAT</t>
  </si>
  <si>
    <t>Echinoderm microtubule-associated protein-like 5 OS=Rattus norvegicus OX=10116 GN=Eml5 PE=1 SV=2</t>
  </si>
  <si>
    <t>EMB_RAT</t>
  </si>
  <si>
    <t>Embigin OS=Rattus norvegicus OX=10116 GN=Emb PE=1 SV=1</t>
  </si>
  <si>
    <t>EMC10_RAT</t>
  </si>
  <si>
    <t>ER membrane protein complex subunit 10 OS=Rattus norvegicus OX=10116 GN=Emc10 PE=1 SV=1</t>
  </si>
  <si>
    <t>EMC2_RAT</t>
  </si>
  <si>
    <t>ER membrane protein complex subunit 2 OS=Rattus norvegicus OX=10116 GN=Emc2 PE=2 SV=1</t>
  </si>
  <si>
    <t>EMC3_RAT</t>
  </si>
  <si>
    <t>ER membrane protein complex subunit 3 OS=Rattus norvegicus OX=10116 GN=Emc3 PE=2 SV=3</t>
  </si>
  <si>
    <t>EMC8_RAT</t>
  </si>
  <si>
    <t>ER membrane protein complex subunit 8 OS=Rattus norvegicus OX=10116 GN=Emc8 PE=2 SV=1</t>
  </si>
  <si>
    <t>EMD_RAT</t>
  </si>
  <si>
    <t>Emerin OS=Rattus norvegicus OX=10116 GN=Emd PE=1 SV=1</t>
  </si>
  <si>
    <t>ENOA_RAT</t>
  </si>
  <si>
    <t>Alpha-enolase OS=Rattus norvegicus OX=10116 GN=Eno1 PE=1 SV=4</t>
  </si>
  <si>
    <t>ENOB_RAT</t>
  </si>
  <si>
    <t>Beta-enolase OS=Rattus norvegicus OX=10116 GN=Eno3 PE=1 SV=3</t>
  </si>
  <si>
    <t>ENOG_RAT</t>
  </si>
  <si>
    <t>Gamma-enolase OS=Rattus norvegicus OX=10116 GN=Eno2 PE=1 SV=2</t>
  </si>
  <si>
    <t>ENOPH_RAT</t>
  </si>
  <si>
    <t>Enolase-phosphatase E1 OS=Rattus norvegicus OX=10116 GN=Enoph1 PE=2 SV=1</t>
  </si>
  <si>
    <t>ENPL_RAT</t>
  </si>
  <si>
    <t>Endoplasmin OS=Rattus norvegicus OX=10116 GN=Hsp90b1 PE=1 SV=2</t>
  </si>
  <si>
    <t>ENPP2_RAT</t>
  </si>
  <si>
    <t>Ectonucleotide pyrophosphatase/phosphodiesterase family member 2 OS=Rattus norvegicus OX=10116 GN=Enpp2 PE=1 SV=2</t>
  </si>
  <si>
    <t>ENPP3_RAT</t>
  </si>
  <si>
    <t>Ectonucleotide pyrophosphatase/phosphodiesterase family member 3 OS=Rattus norvegicus OX=10116 GN=Enpp3 PE=1 SV=2</t>
  </si>
  <si>
    <t>ENPP5_RAT</t>
  </si>
  <si>
    <t>Ectonucleotide pyrophosphatase/phosphodiesterase family member 5 OS=Rattus norvegicus OX=10116 GN=Enpp5 PE=1 SV=2</t>
  </si>
  <si>
    <t>ENPP6_RAT</t>
  </si>
  <si>
    <t>Ectonucleotide pyrophosphatase/phosphodiesterase family member 6 OS=Rattus norvegicus OX=10116 GN=Enpp6 PE=1 SV=1</t>
  </si>
  <si>
    <t>ENSA_RAT</t>
  </si>
  <si>
    <t>Alpha-endosulfine OS=Rattus norvegicus OX=10116 GN=Ensa PE=1 SV=1</t>
  </si>
  <si>
    <t>ENTP1_RAT</t>
  </si>
  <si>
    <t>Ectonucleoside triphosphate diphosphohydrolase 1 OS=Rattus norvegicus OX=10116 GN=Entpd1 PE=1 SV=1</t>
  </si>
  <si>
    <t>ENTP2_RAT</t>
  </si>
  <si>
    <t>Ectonucleoside triphosphate diphosphohydrolase 2 OS=Rattus norvegicus OX=10116 GN=Entpd2 PE=1 SV=1</t>
  </si>
  <si>
    <t>ENTP5_RAT</t>
  </si>
  <si>
    <t>Ectonucleoside triphosphate diphosphohydrolase 5 OS=Rattus norvegicus OX=10116 GN=Entpd5 PE=2 SV=1</t>
  </si>
  <si>
    <t>EOGT_RAT</t>
  </si>
  <si>
    <t>EGF domain-specific O-linked N-acetylglucosamine transferase OS=Rattus norvegicus OX=10116 GN=Eogt PE=2 SV=1</t>
  </si>
  <si>
    <t>EPDR1_RAT</t>
  </si>
  <si>
    <t>Mammalian ependymin-related protein 1 OS=Rattus norvegicus OX=10116 GN=Epdr1 PE=2 SV=1</t>
  </si>
  <si>
    <t>EPHA3_RAT;EPHA5_RAT</t>
  </si>
  <si>
    <t>Ephrin type-A receptor 3 OS=Rattus norvegicus OX=10116 GN=Epha3 PE=2 SV=1</t>
  </si>
  <si>
    <t>EPHA7_RAT</t>
  </si>
  <si>
    <t>Ephrin type-A receptor 7 OS=Rattus norvegicus OX=10116 GN=Epha7 PE=1 SV=1</t>
  </si>
  <si>
    <t>EPHB1_RAT;EPHA6_RAT</t>
  </si>
  <si>
    <t>Ephrin type-B receptor 1 OS=Rattus norvegicus OX=10116 GN=Ephb1 PE=1 SV=2</t>
  </si>
  <si>
    <t>EPHB6_RAT</t>
  </si>
  <si>
    <t>Ephrin type-B receptor 6 OS=Rattus norvegicus OX=10116 GN=Ephb6 PE=3 SV=3</t>
  </si>
  <si>
    <t>EPN1_RAT</t>
  </si>
  <si>
    <t>Epsin-1 OS=Rattus norvegicus OX=10116 GN=Epn1 PE=1 SV=1</t>
  </si>
  <si>
    <t>EPN2_RAT</t>
  </si>
  <si>
    <t>Epsin-2 OS=Rattus norvegicus OX=10116 GN=Epn2 PE=1 SV=1</t>
  </si>
  <si>
    <t>EPN3_RAT</t>
  </si>
  <si>
    <t>Epsin-3 OS=Rattus norvegicus OX=10116 GN=Epn3 PE=1 SV=1</t>
  </si>
  <si>
    <t>EPS8_RAT</t>
  </si>
  <si>
    <t>Epidermal growth factor receptor kinase substrate 8 OS=Rattus norvegicus OX=10116 GN=Eps8 PE=1 SV=2</t>
  </si>
  <si>
    <t>ERAP1_RAT</t>
  </si>
  <si>
    <t>Endoplasmic reticulum aminopeptidase 1 OS=Rattus norvegicus OX=10116 GN=Erap1 PE=2 SV=2</t>
  </si>
  <si>
    <t>ERBB3_RAT</t>
  </si>
  <si>
    <t>Receptor tyrosine-protein kinase erbB-3 OS=Rattus norvegicus OX=10116 GN=Erbb3 PE=1 SV=3</t>
  </si>
  <si>
    <t>ERBB4_RAT;ERBB2_RAT;M3K10_RAT;M3K11_RAT</t>
  </si>
  <si>
    <t>Receptor tyrosine-protein kinase erbB-4 OS=Rattus norvegicus OX=10116 GN=Erbb4 PE=1 SV=3</t>
  </si>
  <si>
    <t>ERF1_RAT</t>
  </si>
  <si>
    <t>Eukaryotic peptide chain release factor subunit 1 OS=Rattus norvegicus OX=10116 GN=Etf1 PE=2 SV=3</t>
  </si>
  <si>
    <t>ERG7_RAT</t>
  </si>
  <si>
    <t>Lanosterol synthase OS=Rattus norvegicus OX=10116 GN=Lss PE=1 SV=2</t>
  </si>
  <si>
    <t>ERLN2_RAT</t>
  </si>
  <si>
    <t>Erlin-2 OS=Rattus norvegicus OX=10116 GN=Erlin2 PE=1 SV=1</t>
  </si>
  <si>
    <t>ERMIN_RAT</t>
  </si>
  <si>
    <t>Ermin OS=Rattus norvegicus OX=10116 GN=Ermn PE=1 SV=1</t>
  </si>
  <si>
    <t>ERMP1_RAT</t>
  </si>
  <si>
    <t>Endoplasmic reticulum metallopeptidase 1 OS=Rattus norvegicus OX=10116 GN=Ermp1 PE=1 SV=1</t>
  </si>
  <si>
    <t>ERO1A_RAT</t>
  </si>
  <si>
    <t>ERO1-like protein alpha OS=Rattus norvegicus OX=10116 GN=Ero1a PE=1 SV=1</t>
  </si>
  <si>
    <t>ERP29_RAT</t>
  </si>
  <si>
    <t>Endoplasmic reticulum resident protein 29 OS=Rattus norvegicus OX=10116 GN=Erp29 PE=1 SV=2</t>
  </si>
  <si>
    <t>ES1_RAT</t>
  </si>
  <si>
    <t>ES1 protein homolog, mitochondrial OS=Rattus norvegicus OX=10116 PE=1 SV=2</t>
  </si>
  <si>
    <t>ESAM_RAT</t>
  </si>
  <si>
    <t>Endothelial cell-selective adhesion molecule OS=Rattus norvegicus OX=10116 GN=Esam PE=1 SV=1</t>
  </si>
  <si>
    <t>ESF1_RAT</t>
  </si>
  <si>
    <t>ESF1 homolog OS=Rattus norvegicus OX=10116 GN=Esf1 PE=1 SV=1</t>
  </si>
  <si>
    <t>ESTD_RAT</t>
  </si>
  <si>
    <t>S-formylglutathione hydrolase OS=Rattus norvegicus OX=10116 GN=Esd PE=2 SV=1</t>
  </si>
  <si>
    <t>ESYT1_RAT</t>
  </si>
  <si>
    <t>Extended synaptotagmin-1 OS=Rattus norvegicus OX=10116 GN=Esyt1 PE=1 SV=1</t>
  </si>
  <si>
    <t>ETFA_RAT</t>
  </si>
  <si>
    <t>Electron transfer flavoprotein subunit alpha, mitochondrial OS=Rattus norvegicus OX=10116 GN=Etfa PE=1 SV=4</t>
  </si>
  <si>
    <t>ETFB_RAT</t>
  </si>
  <si>
    <t>Electron transfer flavoprotein subunit beta OS=Rattus norvegicus OX=10116 GN=Etfb PE=1 SV=3</t>
  </si>
  <si>
    <t>ETFD_RAT</t>
  </si>
  <si>
    <t>Electron transfer flavoprotein-ubiquinone oxidoreductase, mitochondrial OS=Rattus norvegicus OX=10116 GN=Etfdh PE=1 SV=1</t>
  </si>
  <si>
    <t>EVL_RAT</t>
  </si>
  <si>
    <t>Ena/VASP-like protein OS=Rattus norvegicus OX=10116 GN=Evl PE=1 SV=2</t>
  </si>
  <si>
    <t>EXOC2_RAT</t>
  </si>
  <si>
    <t>Exocyst complex component 2 OS=Rattus norvegicus OX=10116 GN=Exoc2 PE=1 SV=1</t>
  </si>
  <si>
    <t>EXOC3_RAT</t>
  </si>
  <si>
    <t>Exocyst complex component 3 OS=Rattus norvegicus OX=10116 GN=Exoc3 PE=1 SV=1</t>
  </si>
  <si>
    <t>EXOC4_RAT</t>
  </si>
  <si>
    <t>Exocyst complex component 4 OS=Rattus norvegicus OX=10116 GN=Exoc4 PE=1 SV=1</t>
  </si>
  <si>
    <t>EXOC5_RAT</t>
  </si>
  <si>
    <t>Exocyst complex component 5 OS=Rattus norvegicus OX=10116 GN=Exoc5 PE=1 SV=1</t>
  </si>
  <si>
    <t>EXOC6_RAT</t>
  </si>
  <si>
    <t>Exocyst complex component 6 OS=Rattus norvegicus OX=10116 GN=Exoc6 PE=1 SV=2</t>
  </si>
  <si>
    <t>EXOC7_RAT</t>
  </si>
  <si>
    <t>Exocyst complex component 7 OS=Rattus norvegicus OX=10116 GN=Exoc7 PE=1 SV=1</t>
  </si>
  <si>
    <t>EXOC8_RAT</t>
  </si>
  <si>
    <t>Exocyst complex component 8 OS=Rattus norvegicus OX=10116 GN=Exoc8 PE=1 SV=1</t>
  </si>
  <si>
    <t>EZRI_RAT</t>
  </si>
  <si>
    <t>Ezrin OS=Rattus norvegicus OX=10116 GN=Ezr PE=1 SV=3</t>
  </si>
  <si>
    <t>F10A1_RAT</t>
  </si>
  <si>
    <t>Hsc70-interacting protein OS=Rattus norvegicus OX=10116 GN=St13 PE=1 SV=1</t>
  </si>
  <si>
    <t>F10C1_RAT</t>
  </si>
  <si>
    <t>Protein FRA10AC1 homolog OS=Rattus norvegicus OX=10116 GN=Fra10ac1 PE=1 SV=1</t>
  </si>
  <si>
    <t>F110B_RAT</t>
  </si>
  <si>
    <t>Protein FAM110B OS=Rattus norvegicus OX=10116 GN=Fam110b PE=2 SV=1</t>
  </si>
  <si>
    <t>F131B_RAT</t>
  </si>
  <si>
    <t>Protein FAM131B OS=Rattus norvegicus OX=10116 GN=Fam131b PE=1 SV=1</t>
  </si>
  <si>
    <t>F13A_RAT</t>
  </si>
  <si>
    <t>Coagulation factor XIII A chain OS=Rattus norvegicus OX=10116 GN=F13a1 PE=2 SV=3</t>
  </si>
  <si>
    <t>F161A_RAT</t>
  </si>
  <si>
    <t>Protein FAM161A OS=Rattus norvegicus OX=10116 GN=Fam161a PE=2 SV=1</t>
  </si>
  <si>
    <t>F162A_RAT</t>
  </si>
  <si>
    <t>Protein FAM162A OS=Rattus norvegicus OX=10116 GN=Fam162a PE=2 SV=1</t>
  </si>
  <si>
    <t>F198B_RAT</t>
  </si>
  <si>
    <t>Protein FAM198B OS=Rattus norvegicus OX=10116 GN=Fam198b PE=2 SV=1</t>
  </si>
  <si>
    <t>F210A_RAT</t>
  </si>
  <si>
    <t>Protein FAM210A OS=Rattus norvegicus OX=10116 GN=Fam210a PE=2 SV=1</t>
  </si>
  <si>
    <t>F216A_RAT</t>
  </si>
  <si>
    <t>Protein FAM216A OS=Rattus norvegicus OX=10116 GN=Fam216a PE=2 SV=1</t>
  </si>
  <si>
    <t>F234A_RAT</t>
  </si>
  <si>
    <t>Protein FAM234A OS=Rattus norvegicus OX=10116 GN=Fam234a PE=1 SV=1</t>
  </si>
  <si>
    <t>F262_RAT</t>
  </si>
  <si>
    <t>6-phosphofructo-2-kinase/fructose-2,6-bisphosphatase 2 OS=Rattus norvegicus OX=10116 GN=Pfkfb2 PE=1 SV=1</t>
  </si>
  <si>
    <t>F263_RAT</t>
  </si>
  <si>
    <t>6-phosphofructo-2-kinase/fructose-2,6-bisphosphatase 3 OS=Rattus norvegicus OX=10116 GN=Pfkfb3 PE=2 SV=1</t>
  </si>
  <si>
    <t>F264_RAT</t>
  </si>
  <si>
    <t>6-phosphofructo-2-kinase/fructose-2,6-bisphosphatase 4 OS=Rattus norvegicus OX=10116 GN=Pfkfb4 PE=1 SV=3</t>
  </si>
  <si>
    <t>FA98A_RAT</t>
  </si>
  <si>
    <t>Protein FAM98A OS=Rattus norvegicus OX=10116 GN=Fam98a PE=2 SV=1</t>
  </si>
  <si>
    <t>FAAA_RAT</t>
  </si>
  <si>
    <t>Fumarylacetoacetase OS=Rattus norvegicus OX=10116 GN=Fah PE=1 SV=1</t>
  </si>
  <si>
    <t>FAAH1_RAT</t>
  </si>
  <si>
    <t>FABP5_RAT</t>
  </si>
  <si>
    <t>FABP7_RAT</t>
  </si>
  <si>
    <t>Fatty acid-binding protein, brain OS=Rattus norvegicus OX=10116 GN=Fabp7 PE=1 SV=2</t>
  </si>
  <si>
    <t>FAF1_RAT</t>
  </si>
  <si>
    <t>FAS-associated factor 1 OS=Rattus norvegicus OX=10116 GN=Faf1 PE=1 SV=1</t>
  </si>
  <si>
    <t>FAF2_RAT</t>
  </si>
  <si>
    <t>FAS-associated factor 2 OS=Rattus norvegicus OX=10116 GN=Faf2 PE=2 SV=1</t>
  </si>
  <si>
    <t>FAHD1_RAT</t>
  </si>
  <si>
    <t>Acylpyruvase FAHD1, mitochondrial OS=Rattus norvegicus OX=10116 GN=Fahd1 PE=1 SV=1</t>
  </si>
  <si>
    <t>FAHD2_RAT</t>
  </si>
  <si>
    <t>Fumarylacetoacetate hydrolase domain-containing protein 2 OS=Rattus norvegicus OX=10116 GN=Fahd2 PE=1 SV=1</t>
  </si>
  <si>
    <t>FAK1_RAT</t>
  </si>
  <si>
    <t>Focal adhesion kinase 1 OS=Rattus norvegicus OX=10116 GN=Ptk2 PE=1 SV=1</t>
  </si>
  <si>
    <t>FAK2_RAT</t>
  </si>
  <si>
    <t>Protein-tyrosine kinase 2-beta OS=Rattus norvegicus OX=10116 GN=Ptk2b PE=1 SV=1</t>
  </si>
  <si>
    <t>FAKD4_RAT</t>
  </si>
  <si>
    <t>FAST kinase domain-containing protein 4 OS=Rattus norvegicus OX=10116 GN=Tbrg4 PE=2 SV=1</t>
  </si>
  <si>
    <t>FAM3C_RAT</t>
  </si>
  <si>
    <t>Protein FAM3C OS=Rattus norvegicus OX=10116 GN=Fam3c PE=2 SV=1</t>
  </si>
  <si>
    <t>FARP1_RAT</t>
  </si>
  <si>
    <t>FERM, ARHGEF and pleckstrin domain-containing protein 1 OS=Rattus norvegicus OX=10116 GN=Farp1 PE=1 SV=2</t>
  </si>
  <si>
    <t>FAS_RAT</t>
  </si>
  <si>
    <t>Fatty acid synthase OS=Rattus norvegicus OX=10116 GN=Fasn PE=1 SV=3</t>
  </si>
  <si>
    <t>FAXC_RAT</t>
  </si>
  <si>
    <t>Failed axon connections homolog OS=Rattus norvegicus OX=10116 GN=Faxc PE=3 SV=1</t>
  </si>
  <si>
    <t>FBP1L_RAT</t>
  </si>
  <si>
    <t>Formin-binding protein 1-like OS=Rattus norvegicus OX=10116 GN=Fnbp1l PE=1 SV=2</t>
  </si>
  <si>
    <t>FBRL_RAT</t>
  </si>
  <si>
    <t>rRNA 2'-O-methyltransferase fibrillarin OS=Rattus norvegicus OX=10116 GN=Fbl PE=1 SV=2</t>
  </si>
  <si>
    <t>FBSP1_RAT</t>
  </si>
  <si>
    <t>F-box/SPRY domain-containing protein 1 (Fragment) OS=Rattus norvegicus OX=10116 GN=Fbxo45 PE=3 SV=1</t>
  </si>
  <si>
    <t>FBX3_RAT</t>
  </si>
  <si>
    <t>F-box only protein 3 OS=Rattus norvegicus OX=10116 GN=Fbxo3 PE=3 SV=1</t>
  </si>
  <si>
    <t>FBX30_RAT</t>
  </si>
  <si>
    <t>F-box only protein 30 OS=Rattus norvegicus OX=10116 GN=Fbxo30 PE=1 SV=1</t>
  </si>
  <si>
    <t>FBX6_RAT</t>
  </si>
  <si>
    <t>F-box only protein 6 OS=Rattus norvegicus OX=10116 GN=Fbxo6 PE=1 SV=1</t>
  </si>
  <si>
    <t>FBX7_RAT</t>
  </si>
  <si>
    <t>F-box only protein 7 OS=Rattus norvegicus OX=10116 GN=Fbxo7 PE=2 SV=1</t>
  </si>
  <si>
    <t>FBXW5_RAT</t>
  </si>
  <si>
    <t>F-box/WD repeat-containing protein 5 OS=Rattus norvegicus OX=10116 GN=Fbxw5 PE=2 SV=1</t>
  </si>
  <si>
    <t>FCHO2_RAT</t>
  </si>
  <si>
    <t>F-BAR domain only protein 2 OS=Rattus norvegicus OX=10116 GN=Fcho2 PE=1 SV=1</t>
  </si>
  <si>
    <t>FDFT_RAT</t>
  </si>
  <si>
    <t>Squalene synthase OS=Rattus norvegicus OX=10116 GN=Fdft1 PE=2 SV=1</t>
  </si>
  <si>
    <t>FEN1_RAT</t>
  </si>
  <si>
    <t>Flap endonuclease 1 OS=Rattus norvegicus OX=10116 GN=Fen1 PE=2 SV=1</t>
  </si>
  <si>
    <t>FER_RAT</t>
  </si>
  <si>
    <t>Tyrosine-protein kinase Fer OS=Rattus norvegicus OX=10116 GN=Fer PE=1 SV=2</t>
  </si>
  <si>
    <t>FEZ1_RAT</t>
  </si>
  <si>
    <t>Fasciculation and elongation protein zeta-1 OS=Rattus norvegicus OX=10116 GN=Fez1 PE=1 SV=1</t>
  </si>
  <si>
    <t>FGD4_RAT</t>
  </si>
  <si>
    <t>FYVE, RhoGEF and PH domain-containing protein 4 OS=Rattus norvegicus OX=10116 GN=Fgd4 PE=1 SV=1</t>
  </si>
  <si>
    <t>FGF1_RAT</t>
  </si>
  <si>
    <t>Fibroblast growth factor 1 OS=Rattus norvegicus OX=10116 GN=Fgf1 PE=1 SV=1</t>
  </si>
  <si>
    <t>FGF12_RAT;FGF14_RAT</t>
  </si>
  <si>
    <t>Fibroblast growth factor 12 OS=Rattus norvegicus OX=10116 GN=Fgf12 PE=1 SV=1</t>
  </si>
  <si>
    <t>FGF13_RAT</t>
  </si>
  <si>
    <t>Fibroblast growth factor 13 OS=Rattus norvegicus OX=10116 GN=Fgf13 PE=1 SV=2</t>
  </si>
  <si>
    <t>FGF2_RAT</t>
  </si>
  <si>
    <t>Fibroblast growth factor 2 OS=Rattus norvegicus OX=10116 GN=Fgf2 PE=1 SV=1</t>
  </si>
  <si>
    <t>FGFR1_RAT</t>
  </si>
  <si>
    <t>Fibroblast growth factor receptor 1 OS=Rattus norvegicus OX=10116 GN=Fgfr1 PE=1 SV=1</t>
  </si>
  <si>
    <t>FGOP2_RAT</t>
  </si>
  <si>
    <t>FGFR1 oncogene partner 2 homolog OS=Rattus norvegicus OX=10116 GN=Fgfr1op2 PE=2 SV=2</t>
  </si>
  <si>
    <t>FHIT_RAT</t>
  </si>
  <si>
    <t>Bis(5'-adenosyl)-triphosphatase OS=Rattus norvegicus OX=10116 GN=Fhit PE=1 SV=1</t>
  </si>
  <si>
    <t>FHL1_RAT</t>
  </si>
  <si>
    <t>Four and a half LIM domains protein 1 OS=Rattus norvegicus OX=10116 GN=Fhl1 PE=2 SV=1</t>
  </si>
  <si>
    <t>FHL2_RAT</t>
  </si>
  <si>
    <t>Four and a half LIM domains protein 2 OS=Rattus norvegicus OX=10116 GN=Fhl2 PE=1 SV=1</t>
  </si>
  <si>
    <t>FIBA_RAT</t>
  </si>
  <si>
    <t>Fibrinogen alpha chain OS=Rattus norvegicus OX=10116 GN=Fga PE=1 SV=3</t>
  </si>
  <si>
    <t>FIBB_RAT</t>
  </si>
  <si>
    <t>Fibrinogen beta chain OS=Rattus norvegicus OX=10116 GN=Fgb PE=1 SV=4</t>
  </si>
  <si>
    <t>FINC_RAT</t>
  </si>
  <si>
    <t>Fibronectin OS=Rattus norvegicus OX=10116 GN=Fn1 PE=1 SV=2</t>
  </si>
  <si>
    <t>FIP1_RAT</t>
  </si>
  <si>
    <t>Pre-mRNA 3'-end-processing factor FIP1 OS=Rattus norvegicus OX=10116 GN=Fip1l1 PE=1 SV=1</t>
  </si>
  <si>
    <t>FIS1_RAT</t>
  </si>
  <si>
    <t>Mitochondrial fission 1 protein OS=Rattus norvegicus OX=10116 GN=Fis1 PE=1 SV=1</t>
  </si>
  <si>
    <t>FKB1A_RAT</t>
  </si>
  <si>
    <t>Peptidyl-prolyl cis-trans isomerase FKBP1A OS=Rattus norvegicus OX=10116 GN=Fkbp1a PE=1 SV=3</t>
  </si>
  <si>
    <t>FKBP4_RAT</t>
  </si>
  <si>
    <t>Peptidyl-prolyl cis-trans isomerase FKBP4 OS=Rattus norvegicus OX=10116 GN=Fkbp4 PE=1 SV=3</t>
  </si>
  <si>
    <t>FKBP8_RAT</t>
  </si>
  <si>
    <t>Peptidyl-prolyl cis-trans isomerase FKBP8 OS=Rattus norvegicus OX=10116 GN=Fkbp8 PE=2 SV=1</t>
  </si>
  <si>
    <t>FKBP9_RAT</t>
  </si>
  <si>
    <t>Peptidyl-prolyl cis-trans isomerase FKBP9 OS=Rattus norvegicus OX=10116 GN=Fkbp9 PE=2 SV=1</t>
  </si>
  <si>
    <t>FLIP1_RAT</t>
  </si>
  <si>
    <t>Filamin-A-interacting protein 1 OS=Rattus norvegicus OX=10116 GN=Filip1 PE=1 SV=1</t>
  </si>
  <si>
    <t>FLNC_RAT</t>
  </si>
  <si>
    <t>Filamin-C OS=Rattus norvegicus OX=10116 GN=Flnc PE=1 SV=1</t>
  </si>
  <si>
    <t>FLOT1_RAT</t>
  </si>
  <si>
    <t>Flotillin-1 OS=Rattus norvegicus OX=10116 GN=Flot1 PE=2 SV=2</t>
  </si>
  <si>
    <t>FLOWR_RAT</t>
  </si>
  <si>
    <t>Calcium channel flower homolog OS=Rattus norvegicus OX=10116 GN=Cacfd1 PE=3 SV=1</t>
  </si>
  <si>
    <t>FLRT2_RAT</t>
  </si>
  <si>
    <t>Leucine-rich repeat transmembrane protein FLRT2 OS=Rattus norvegicus OX=10116 GN=Flrt2 PE=1 SV=1</t>
  </si>
  <si>
    <t>FLRT3_RAT</t>
  </si>
  <si>
    <t>Leucine-rich repeat transmembrane protein FLRT3 OS=Rattus norvegicus OX=10116 GN=Flrt3 PE=1 SV=1</t>
  </si>
  <si>
    <t>FMO1_RAT</t>
  </si>
  <si>
    <t>Dimethylaniline monooxygenase [N-oxide-forming] 1 OS=Rattus norvegicus OX=10116 GN=Fmo1 PE=1 SV=2</t>
  </si>
  <si>
    <t>FMOD_RAT</t>
  </si>
  <si>
    <t>Fibromodulin OS=Rattus norvegicus OX=10116 GN=Fmod PE=2 SV=1</t>
  </si>
  <si>
    <t>FMR1_RAT</t>
  </si>
  <si>
    <t>Synaptic functional regulator FMR1 OS=Rattus norvegicus OX=10116 GN=Fmr1 PE=1 SV=2</t>
  </si>
  <si>
    <t>FMT_RAT</t>
  </si>
  <si>
    <t>Methionyl-tRNA formyltransferase, mitochondrial OS=Rattus norvegicus OX=10116 GN=Mtfmt PE=2 SV=1</t>
  </si>
  <si>
    <t>FNBP1_RAT</t>
  </si>
  <si>
    <t>Formin-binding protein 1 OS=Rattus norvegicus OX=10116 GN=Fnbp1 PE=1 SV=2</t>
  </si>
  <si>
    <t>FND10_RAT</t>
  </si>
  <si>
    <t>Fibronectin type III domain-containing protein 10 OS=Rattus norvegicus OX=10116 GN=Fndc10 PE=3 SV=1</t>
  </si>
  <si>
    <t>FNDC1_RAT</t>
  </si>
  <si>
    <t>Fibronectin type III domain-containing protein 1 OS=Rattus norvegicus OX=10116 GN=Fndc1 PE=1 SV=2</t>
  </si>
  <si>
    <t>FNDC5_RAT</t>
  </si>
  <si>
    <t>Fibronectin type III domain-containing protein 5 OS=Rattus norvegicus OX=10116 GN=Fndc5 PE=2 SV=2</t>
  </si>
  <si>
    <t>FNTA_RAT</t>
  </si>
  <si>
    <t>Protein farnesyltransferase/geranylgeranyltransferase type-1 subunit alpha OS=Rattus norvegicus OX=10116 GN=Fnta PE=1 SV=1</t>
  </si>
  <si>
    <t>FNTB_RAT</t>
  </si>
  <si>
    <t>Protein farnesyltransferase subunit beta OS=Rattus norvegicus OX=10116 GN=Fntb PE=1 SV=1</t>
  </si>
  <si>
    <t>FOXA3_RAT</t>
  </si>
  <si>
    <t>Hepatocyte nuclear factor 3-gamma OS=Rattus norvegicus OX=10116 GN=Foxa3 PE=1 SV=1</t>
  </si>
  <si>
    <t>FPPS_RAT</t>
  </si>
  <si>
    <t>Farnesyl pyrophosphate synthase OS=Rattus norvegicus OX=10116 GN=Fdps PE=2 SV=2</t>
  </si>
  <si>
    <t>FR1OP_RAT</t>
  </si>
  <si>
    <t>FGFR1 oncogene partner OS=Rattus norvegicus OX=10116 GN=Fgfr1op PE=1 SV=1</t>
  </si>
  <si>
    <t>FRIH_RAT</t>
  </si>
  <si>
    <t>Ferritin heavy chain OS=Rattus norvegicus OX=10116 GN=Fth1 PE=1 SV=3</t>
  </si>
  <si>
    <t>FRIL1_RAT;RIPR2_RAT</t>
  </si>
  <si>
    <t>Ferritin light chain 1 OS=Rattus norvegicus OX=10116 GN=Ftl1 PE=1 SV=3</t>
  </si>
  <si>
    <t>FRK_RAT</t>
  </si>
  <si>
    <t>Tyrosine-protein kinase FRK OS=Rattus norvegicus OX=10116 GN=Frk PE=1 SV=3</t>
  </si>
  <si>
    <t>FRMD8_RAT</t>
  </si>
  <si>
    <t>FERM domain-containing protein 8 OS=Rattus norvegicus OX=10116 GN=Frmd8 PE=1 SV=1</t>
  </si>
  <si>
    <t>FRS1L_RAT</t>
  </si>
  <si>
    <t>DOMON domain-containing protein FRRS1L OS=Rattus norvegicus OX=10116 GN=Frrs1l PE=1 SV=1</t>
  </si>
  <si>
    <t>FRS3_RAT</t>
  </si>
  <si>
    <t>Fibroblast growth factor receptor substrate 3 OS=Rattus norvegicus OX=10116 GN=Frs3 PE=2 SV=3</t>
  </si>
  <si>
    <t>FSBP_RAT</t>
  </si>
  <si>
    <t>Fibrinogen silencer-binding protein OS=Rattus norvegicus OX=10116 GN=Fsbp PE=1 SV=1</t>
  </si>
  <si>
    <t>FSCN1_RAT</t>
  </si>
  <si>
    <t>Fascin OS=Rattus norvegicus OX=10116 GN=Fscn1 PE=1 SV=2</t>
  </si>
  <si>
    <t>FTO_RAT</t>
  </si>
  <si>
    <t>Alpha-ketoglutarate-dependent dioxygenase FTO OS=Rattus norvegicus OX=10116 GN=Fto PE=2 SV=1</t>
  </si>
  <si>
    <t>FUBP1_RAT</t>
  </si>
  <si>
    <t>Far upstream element-binding protein 1 OS=Rattus norvegicus OX=10116 GN=Fubp1 PE=1 SV=1</t>
  </si>
  <si>
    <t>FUBP2_RAT</t>
  </si>
  <si>
    <t>Far upstream element-binding protein 2 OS=Rattus norvegicus OX=10116 GN=Khsrp PE=1 SV=1</t>
  </si>
  <si>
    <t>FUC3_RAT</t>
  </si>
  <si>
    <t>Fuctinin-3 (Fragment) OS=Rattus norvegicus OX=10116 PE=1 SV=1</t>
  </si>
  <si>
    <t>FUCO_RAT</t>
  </si>
  <si>
    <t>Tissue alpha-L-fucosidase OS=Rattus norvegicus OX=10116 GN=Fuca1 PE=1 SV=1</t>
  </si>
  <si>
    <t>FUCO2_RAT</t>
  </si>
  <si>
    <t>Plasma alpha-L-fucosidase OS=Rattus norvegicus OX=10116 GN=Fuca2 PE=2 SV=1</t>
  </si>
  <si>
    <t>FUMH_RAT</t>
  </si>
  <si>
    <t>Fumarate hydratase, mitochondrial OS=Rattus norvegicus OX=10116 GN=Fh PE=1 SV=1</t>
  </si>
  <si>
    <t>FUT8_RAT</t>
  </si>
  <si>
    <t>Alpha-(1,6)-fucosyltransferase OS=Rattus norvegicus OX=10116 GN=Fut8 PE=2 SV=1</t>
  </si>
  <si>
    <t>FXL15_RAT</t>
  </si>
  <si>
    <t>F-box/LRR-repeat protein 15 OS=Rattus norvegicus OX=10116 GN=Fbxl15 PE=3 SV=1</t>
  </si>
  <si>
    <t>FXL16_RAT</t>
  </si>
  <si>
    <t>F-box/LRR-repeat protein 16 OS=Rattus norvegicus OX=10116 GN=Fbxl16 PE=2 SV=1</t>
  </si>
  <si>
    <t>FXL20_RAT</t>
  </si>
  <si>
    <t>F-box/LRR-repeat protein 20 OS=Rattus norvegicus OX=10116 GN=Fbxl20 PE=1 SV=1</t>
  </si>
  <si>
    <t>FXR1_RAT</t>
  </si>
  <si>
    <t>Fragile X mental retardation syndrome-related protein 1 OS=Rattus norvegicus OX=10116 GN=Fxr1 PE=1 SV=1</t>
  </si>
  <si>
    <t>FXYD6_RAT</t>
  </si>
  <si>
    <t>FXYD domain-containing ion transport regulator 6 OS=Rattus norvegicus OX=10116 GN=Fxyd6 PE=1 SV=1</t>
  </si>
  <si>
    <t>FXYD7_RAT</t>
  </si>
  <si>
    <t>FXYD domain-containing ion transport regulator 7 OS=Rattus norvegicus OX=10116 GN=Fxyd7 PE=1 SV=1</t>
  </si>
  <si>
    <t>FYN_RAT;FGR_RAT</t>
  </si>
  <si>
    <t>Tyrosine-protein kinase Fyn OS=Rattus norvegicus OX=10116 GN=Fyn PE=1 SV=1</t>
  </si>
  <si>
    <t>G3P_RAT</t>
  </si>
  <si>
    <t>Glyceraldehyde-3-phosphate dehydrogenase OS=Rattus norvegicus OX=10116 GN=Gapdh PE=1 SV=3</t>
  </si>
  <si>
    <t>G3PT_RAT</t>
  </si>
  <si>
    <t>Glyceraldehyde-3-phosphate dehydrogenase, testis-specific OS=Rattus norvegicus OX=10116 GN=Gapdhs PE=1 SV=1</t>
  </si>
  <si>
    <t>G6PD_RAT</t>
  </si>
  <si>
    <t>Glucose-6-phosphate 1-dehydrogenase OS=Rattus norvegicus OX=10116 GN=G6pdx PE=1 SV=3</t>
  </si>
  <si>
    <t>G6PI_RAT</t>
  </si>
  <si>
    <t>Glucose-6-phosphate isomerase OS=Rattus norvegicus OX=10116 GN=Gpi PE=1 SV=1</t>
  </si>
  <si>
    <t>GAB2_RAT</t>
  </si>
  <si>
    <t>GRB2-associated-binding protein 2 OS=Rattus norvegicus OX=10116 GN=Gab2 PE=1 SV=2</t>
  </si>
  <si>
    <t>GABR1_RAT</t>
  </si>
  <si>
    <t>Gamma-aminobutyric acid type B receptor subunit 1 OS=Rattus norvegicus OX=10116 GN=Gabbr1 PE=1 SV=1</t>
  </si>
  <si>
    <t>GABR2_RAT</t>
  </si>
  <si>
    <t>Gamma-aminobutyric acid type B receptor subunit 2 OS=Rattus norvegicus OX=10116 GN=Gabbr2 PE=1 SV=2</t>
  </si>
  <si>
    <t>GABT_RAT</t>
  </si>
  <si>
    <t>4-aminobutyrate aminotransferase, mitochondrial OS=Rattus norvegicus OX=10116 GN=Abat PE=1 SV=3</t>
  </si>
  <si>
    <t>GAK_RAT</t>
  </si>
  <si>
    <t>Cyclin-G-associated kinase OS=Rattus norvegicus OX=10116 GN=Gak PE=1 SV=1</t>
  </si>
  <si>
    <t>GALE_RAT</t>
  </si>
  <si>
    <t>UDP-glucose 4-epimerase OS=Rattus norvegicus OX=10116 GN=Gale PE=2 SV=1</t>
  </si>
  <si>
    <t>GALK2_RAT</t>
  </si>
  <si>
    <t>N-acetylgalactosamine kinase OS=Rattus norvegicus OX=10116 GN=Galk2 PE=2 SV=1</t>
  </si>
  <si>
    <t>GALM_RAT</t>
  </si>
  <si>
    <t>Aldose 1-epimerase OS=Rattus norvegicus OX=10116 GN=Galm PE=1 SV=1</t>
  </si>
  <si>
    <t>GALNS_RAT</t>
  </si>
  <si>
    <t>N-acetylgalactosamine-6-sulfatase OS=Rattus norvegicus OX=10116 GN=Galns PE=1 SV=1</t>
  </si>
  <si>
    <t>GALT_RAT</t>
  </si>
  <si>
    <t>Galactose-1-phosphate uridylyltransferase OS=Rattus norvegicus OX=10116 GN=Galt PE=2 SV=1</t>
  </si>
  <si>
    <t>GAMT_RAT</t>
  </si>
  <si>
    <t>Guanidinoacetate N-methyltransferase OS=Rattus norvegicus OX=10116 GN=Gamt PE=1 SV=2</t>
  </si>
  <si>
    <t>GAR1_RAT</t>
  </si>
  <si>
    <t>H/ACA ribonucleoprotein complex subunit 1 OS=Rattus norvegicus OX=10116 GN=Gar1 PE=2 SV=1</t>
  </si>
  <si>
    <t>GARS_RAT</t>
  </si>
  <si>
    <t>Glycine--tRNA ligase (Fragment) OS=Rattus norvegicus OX=10116 GN=Gars PE=1 SV=1</t>
  </si>
  <si>
    <t>GAS7_RAT</t>
  </si>
  <si>
    <t>Growth arrest-specific protein 7 OS=Rattus norvegicus OX=10116 GN=Gas7 PE=2 SV=2</t>
  </si>
  <si>
    <t>GASP1_RAT</t>
  </si>
  <si>
    <t>G-protein coupled receptor-associated sorting protein 1 OS=Rattus norvegicus OX=10116 GN=Gprasp1 PE=1 SV=1</t>
  </si>
  <si>
    <t>GATA_RAT</t>
  </si>
  <si>
    <t>Glutamyl-tRNA(Gln) amidotransferase subunit A, mitochondrial OS=Rattus norvegicus OX=10116 GN=Qrsl1 PE=2 SV=1</t>
  </si>
  <si>
    <t>GATC_RAT</t>
  </si>
  <si>
    <t>Glutamyl-tRNA(Gln) amidotransferase subunit C, mitochondrial OS=Rattus norvegicus OX=10116 GN=Gatc PE=3 SV=1</t>
  </si>
  <si>
    <t>GATM_RAT</t>
  </si>
  <si>
    <t>Glycine amidinotransferase, mitochondrial OS=Rattus norvegicus OX=10116 GN=Gatm PE=1 SV=1</t>
  </si>
  <si>
    <t>GBA2_RAT</t>
  </si>
  <si>
    <t>Non-lysosomal glucosylceramidase OS=Rattus norvegicus OX=10116 GN=Gba2 PE=2 SV=2</t>
  </si>
  <si>
    <t>GBB1_RAT</t>
  </si>
  <si>
    <t>Guanine nucleotide-binding protein G(I)/G(S)/G(T) subunit beta-1 OS=Rattus norvegicus OX=10116 GN=Gnb1 PE=1 SV=4</t>
  </si>
  <si>
    <t>GBB2_RAT</t>
  </si>
  <si>
    <t>Guanine nucleotide-binding protein G(I)/G(S)/G(T) subunit beta-2 OS=Rattus norvegicus OX=10116 GN=Gnb2 PE=1 SV=4</t>
  </si>
  <si>
    <t>GBB3_RAT</t>
  </si>
  <si>
    <t>Guanine nucleotide-binding protein G(I)/G(S)/G(T) subunit beta-3 OS=Rattus norvegicus OX=10116 GN=Gnb3 PE=1 SV=1</t>
  </si>
  <si>
    <t>GBB4_RAT</t>
  </si>
  <si>
    <t>Guanine nucleotide-binding protein subunit beta-4 OS=Rattus norvegicus OX=10116 GN=Gnb4 PE=2 SV=4</t>
  </si>
  <si>
    <t>GBG7_RAT</t>
  </si>
  <si>
    <t>Guanine nucleotide-binding protein G(I)/G(S)/G(O) subunit gamma-7 OS=Rattus norvegicus OX=10116 GN=Gng7 PE=2 SV=2</t>
  </si>
  <si>
    <t>GBP2_RAT</t>
  </si>
  <si>
    <t>Guanylate-binding protein 1 OS=Rattus norvegicus OX=10116 GN=Gbp2 PE=1 SV=2</t>
  </si>
  <si>
    <t>GBRA1_RAT;GBRA2_RAT</t>
  </si>
  <si>
    <t>Gamma-aminobutyric acid receptor subunit alpha-1 OS=Rattus norvegicus OX=10116 GN=Gabra1 PE=1 SV=1</t>
  </si>
  <si>
    <t>GBRB1_RAT</t>
  </si>
  <si>
    <t>Gamma-aminobutyric acid receptor subunit beta-1 OS=Rattus norvegicus OX=10116 GN=Gabrb1 PE=1 SV=1</t>
  </si>
  <si>
    <t>GBRG2_RAT</t>
  </si>
  <si>
    <t>Gamma-aminobutyric acid receptor subunit gamma-2 OS=Rattus norvegicus OX=10116 GN=Gabrg2 PE=1 SV=1</t>
  </si>
  <si>
    <t>GBRL1_RAT;GBRAP_RAT</t>
  </si>
  <si>
    <t>Gamma-aminobutyric acid receptor-associated protein-like 1 OS=Rattus norvegicus OX=10116 GN=Gabarapl1 PE=1 SV=1</t>
  </si>
  <si>
    <t>GBRL2_RAT</t>
  </si>
  <si>
    <t>Gamma-aminobutyric acid receptor-associated protein-like 2 OS=Rattus norvegicus OX=10116 GN=Gabarapl2 PE=3 SV=1</t>
  </si>
  <si>
    <t>GCC2_RAT</t>
  </si>
  <si>
    <t>GRIP and coiled-coil domain-containing protein 2 OS=Rattus norvegicus OX=10116 GN=Gcc2 PE=1 SV=1</t>
  </si>
  <si>
    <t>GCH1_RAT</t>
  </si>
  <si>
    <t>GTP cyclohydrolase 1 OS=Rattus norvegicus OX=10116 GN=Gch1 PE=1 SV=1</t>
  </si>
  <si>
    <t>GCNT3_RAT</t>
  </si>
  <si>
    <t>Beta-1,3-galactosyl-O-glycosyl-glycoprotein beta-1,6-N-acetylglucosaminyltransferase 3 OS=Rattus norvegicus OX=10116 GN=Gcnt3 PE=1 SV=1</t>
  </si>
  <si>
    <t>GCP60_RAT</t>
  </si>
  <si>
    <t>Golgi resident protein GCP60 OS=Rattus norvegicus OX=10116 GN=Acbd3 PE=1 SV=3</t>
  </si>
  <si>
    <t>GCR_RAT</t>
  </si>
  <si>
    <t>Glucocorticoid receptor OS=Rattus norvegicus OX=10116 GN=Nr3c1 PE=1 SV=2</t>
  </si>
  <si>
    <t>GCSH_RAT</t>
  </si>
  <si>
    <t>Glycine cleavage system H protein, mitochondrial OS=Rattus norvegicus OX=10116 GN=Gcsh PE=2 SV=1</t>
  </si>
  <si>
    <t>GCYA2_RAT</t>
  </si>
  <si>
    <t>Guanylate cyclase soluble subunit alpha-2 OS=Rattus norvegicus OX=10116 GN=Gucy1a2 PE=1 SV=2</t>
  </si>
  <si>
    <t>GCYB1_RAT</t>
  </si>
  <si>
    <t>Guanylate cyclase soluble subunit beta-1 OS=Rattus norvegicus OX=10116 GN=Gucy1b1 PE=1 SV=2</t>
  </si>
  <si>
    <t>GDAP2_RAT</t>
  </si>
  <si>
    <t>Ganglioside-induced differentiation-associated-protein 2 OS=Rattus norvegicus OX=10116 GN=Gdap2 PE=2 SV=1</t>
  </si>
  <si>
    <t>GDE1_RAT</t>
  </si>
  <si>
    <t>GDF15_RAT</t>
  </si>
  <si>
    <t>Growth/differentiation factor 15 OS=Rattus norvegicus OX=10116 GN=Gdf15 PE=1 SV=1</t>
  </si>
  <si>
    <t>GDIA_RAT</t>
  </si>
  <si>
    <t>Rab GDP dissociation inhibitor alpha OS=Rattus norvegicus OX=10116 GN=Gdi1 PE=1 SV=1</t>
  </si>
  <si>
    <t>GDIB_RAT</t>
  </si>
  <si>
    <t>Rab GDP dissociation inhibitor beta OS=Rattus norvegicus OX=10116 GN=Gdi2 PE=1 SV=2</t>
  </si>
  <si>
    <t>GDIR1_RAT</t>
  </si>
  <si>
    <t>Rho GDP-dissociation inhibitor 1 OS=Rattus norvegicus OX=10116 GN=Arhgdia PE=1 SV=1</t>
  </si>
  <si>
    <t>GDN_RAT</t>
  </si>
  <si>
    <t>Glia-derived nexin OS=Rattus norvegicus OX=10116 GN=Serpine2 PE=1 SV=1</t>
  </si>
  <si>
    <t>GDPD1_RAT</t>
  </si>
  <si>
    <t>GELS_RAT</t>
  </si>
  <si>
    <t>Gelsolin OS=Rattus norvegicus OX=10116 GN=Gsn PE=1 SV=1</t>
  </si>
  <si>
    <t>GEMI2_RAT</t>
  </si>
  <si>
    <t>Gem-associated protein 2 OS=Rattus norvegicus OX=10116 GN=Gemin2 PE=2 SV=1</t>
  </si>
  <si>
    <t>GEPH_RAT</t>
  </si>
  <si>
    <t>Gephyrin OS=Rattus norvegicus OX=10116 GN=Gphn PE=1 SV=3</t>
  </si>
  <si>
    <t>GFAP_RAT</t>
  </si>
  <si>
    <t>Glial fibrillary acidic protein OS=Rattus norvegicus OX=10116 GN=Gfap PE=1 SV=2</t>
  </si>
  <si>
    <t>GFPT1_RAT</t>
  </si>
  <si>
    <t>Glutamine--fructose-6-phosphate aminotransferase [isomerizing] 1 OS=Rattus norvegicus OX=10116 GN=Gfpt1 PE=1 SV=3</t>
  </si>
  <si>
    <t>GFPT2_RAT</t>
  </si>
  <si>
    <t>Glutamine--fructose-6-phosphate aminotransferase [isomerizing] 2 OS=Rattus norvegicus OX=10116 GN=Gfpt2 PE=1 SV=3</t>
  </si>
  <si>
    <t>GFRA1_RAT</t>
  </si>
  <si>
    <t>GDNF family receptor alpha-1 OS=Rattus norvegicus OX=10116 GN=Gfra1 PE=1 SV=1</t>
  </si>
  <si>
    <t>GGA3_RAT</t>
  </si>
  <si>
    <t>ADP-ribosylation factor-binding protein GGA3 OS=Rattus norvegicus OX=10116 GN=Gga3 PE=1 SV=1</t>
  </si>
  <si>
    <t>GGH_RAT</t>
  </si>
  <si>
    <t>Gamma-glutamyl hydrolase OS=Rattus norvegicus OX=10116 GN=Ggh PE=1 SV=1</t>
  </si>
  <si>
    <t>GGLO_RAT</t>
  </si>
  <si>
    <t>L-gulonolactone oxidase OS=Rattus norvegicus OX=10116 GN=Gulo PE=1 SV=3</t>
  </si>
  <si>
    <t>GGPPS_RAT</t>
  </si>
  <si>
    <t>Geranylgeranyl pyrophosphate synthase OS=Rattus norvegicus OX=10116 GN=Ggps1 PE=2 SV=1</t>
  </si>
  <si>
    <t>GGT1_RAT</t>
  </si>
  <si>
    <t>Glutathione hydrolase 1 proenzyme OS=Rattus norvegicus OX=10116 GN=Ggt1 PE=1 SV=4</t>
  </si>
  <si>
    <t>GGT7_RAT</t>
  </si>
  <si>
    <t>Glutathione hydrolase 7 OS=Rattus norvegicus OX=10116 GN=Ggt7 PE=1 SV=2</t>
  </si>
  <si>
    <t>GHC2_RAT</t>
  </si>
  <si>
    <t>Mitochondrial glutamate carrier 2 OS=Rattus norvegicus OX=10116 GN=Slc25a18 PE=2 SV=2</t>
  </si>
  <si>
    <t>GIMA8_RAT</t>
  </si>
  <si>
    <t>GTPase IMAP family member 8 OS=Rattus norvegicus OX=10116 GN=Gimap8 PE=2 SV=1</t>
  </si>
  <si>
    <t>GIPC1_RAT;GIPC2_RAT</t>
  </si>
  <si>
    <t>PDZ domain-containing protein GIPC1 OS=Rattus norvegicus OX=10116 GN=Gipc1 PE=1 SV=2</t>
  </si>
  <si>
    <t>GIT1_RAT</t>
  </si>
  <si>
    <t>ARF GTPase-activating protein GIT1 OS=Rattus norvegicus OX=10116 GN=Git1 PE=1 SV=1</t>
  </si>
  <si>
    <t>GKAP1_RAT</t>
  </si>
  <si>
    <t>G kinase-anchoring protein 1 OS=Rattus norvegicus OX=10116 GN=Gkap1 PE=1 SV=1</t>
  </si>
  <si>
    <t>GL8D1_RAT</t>
  </si>
  <si>
    <t>Glycosyltransferase 8 domain-containing protein 1 OS=Rattus norvegicus OX=10116 GN=Glt8d1 PE=2 SV=1</t>
  </si>
  <si>
    <t>GLE1_RAT</t>
  </si>
  <si>
    <t>Nucleoporin GLE1 OS=Rattus norvegicus OX=10116 GN=Gle1 PE=2 SV=1</t>
  </si>
  <si>
    <t>GLNA_RAT</t>
  </si>
  <si>
    <t>Glutamine synthetase OS=Rattus norvegicus OX=10116 GN=Glul PE=1 SV=3</t>
  </si>
  <si>
    <t>GLO2_RAT</t>
  </si>
  <si>
    <t>Hydroxyacylglutathione hydrolase, mitochondrial OS=Rattus norvegicus OX=10116 GN=Hagh PE=1 SV=2</t>
  </si>
  <si>
    <t>GLOD4_RAT</t>
  </si>
  <si>
    <t>Glyoxalase domain-containing protein 4 OS=Rattus norvegicus OX=10116 GN=Glod4 PE=1 SV=1</t>
  </si>
  <si>
    <t>GLP3L_RAT</t>
  </si>
  <si>
    <t>Golgi phosphoprotein 3-like OS=Rattus norvegicus OX=10116 GN=Golph3l PE=2 SV=1</t>
  </si>
  <si>
    <t>GLPK_RAT</t>
  </si>
  <si>
    <t>Glycerol kinase OS=Rattus norvegicus OX=10116 GN=Gk PE=2 SV=1</t>
  </si>
  <si>
    <t>GLRX3_RAT</t>
  </si>
  <si>
    <t>Glutaredoxin-3 OS=Rattus norvegicus OX=10116 GN=Glrx3 PE=1 SV=2</t>
  </si>
  <si>
    <t>GLSK_RAT</t>
  </si>
  <si>
    <t>Glutaminase kidney isoform, mitochondrial OS=Rattus norvegicus OX=10116 GN=Gls PE=1 SV=2</t>
  </si>
  <si>
    <t>GLSL_RAT</t>
  </si>
  <si>
    <t>Glutaminase liver isoform, mitochondrial OS=Rattus norvegicus OX=10116 GN=Gls2 PE=2 SV=3</t>
  </si>
  <si>
    <t>GLTP_RAT</t>
  </si>
  <si>
    <t>Glycolipid transfer protein OS=Rattus norvegicus OX=10116 GN=GLTP PE=2 SV=1</t>
  </si>
  <si>
    <t>GLYG_RAT</t>
  </si>
  <si>
    <t>Glycogenin-1 OS=Rattus norvegicus OX=10116 GN=Gyg1 PE=2 SV=4</t>
  </si>
  <si>
    <t>GLYR1_RAT</t>
  </si>
  <si>
    <t>Putative oxidoreductase GLYR1 OS=Rattus norvegicus OX=10116 GN=Glyr1 PE=1 SV=1</t>
  </si>
  <si>
    <t>GMFB_RAT</t>
  </si>
  <si>
    <t>Glia maturation factor beta OS=Rattus norvegicus OX=10116 GN=Gmfb PE=1 SV=2</t>
  </si>
  <si>
    <t>GMPPA_RAT</t>
  </si>
  <si>
    <t>Mannose-1-phosphate guanyltransferase alpha OS=Rattus norvegicus OX=10116 GN=Gmppa PE=2 SV=1</t>
  </si>
  <si>
    <t>GMPR1_RAT</t>
  </si>
  <si>
    <t>GMP reductase 1 OS=Rattus norvegicus OX=10116 GN=Gmpr PE=2 SV=1</t>
  </si>
  <si>
    <t>GNA11_RAT</t>
  </si>
  <si>
    <t>Guanine nucleotide-binding protein subunit alpha-11 OS=Rattus norvegicus OX=10116 GN=Gna11 PE=2 SV=1</t>
  </si>
  <si>
    <t>GNA12_RAT</t>
  </si>
  <si>
    <t>Guanine nucleotide-binding protein subunit alpha-12 OS=Rattus norvegicus OX=10116 GN=Gna12 PE=1 SV=3</t>
  </si>
  <si>
    <t>GNA13_RAT</t>
  </si>
  <si>
    <t>Guanine nucleotide-binding protein subunit alpha-13 OS=Rattus norvegicus OX=10116 GN=Gna13 PE=1 SV=1</t>
  </si>
  <si>
    <t>GNAI1_RAT</t>
  </si>
  <si>
    <t>Guanine nucleotide-binding protein G(i) subunit alpha-1 OS=Rattus norvegicus OX=10116 GN=Gnai1 PE=1 SV=3</t>
  </si>
  <si>
    <t>GNAI2_RAT</t>
  </si>
  <si>
    <t>Guanine nucleotide-binding protein G(i) subunit alpha-2 OS=Rattus norvegicus OX=10116 GN=Gnai2 PE=1 SV=3</t>
  </si>
  <si>
    <t>GNAI3_RAT</t>
  </si>
  <si>
    <t>Guanine nucleotide-binding protein G(k) subunit alpha OS=Rattus norvegicus OX=10116 GN=Gnai3 PE=1 SV=3</t>
  </si>
  <si>
    <t>GNAL_RAT</t>
  </si>
  <si>
    <t>Guanine nucleotide-binding protein G(olf) subunit alpha OS=Rattus norvegicus OX=10116 GN=Gnal PE=2 SV=2</t>
  </si>
  <si>
    <t>GNAO_RAT</t>
  </si>
  <si>
    <t>Guanine nucleotide-binding protein G(o) subunit alpha OS=Rattus norvegicus OX=10116 GN=Gnao1 PE=1 SV=2</t>
  </si>
  <si>
    <t>GNAQ_RAT</t>
  </si>
  <si>
    <t>Guanine nucleotide-binding protein G(q) subunit alpha OS=Rattus norvegicus OX=10116 GN=Gnaq PE=2 SV=2</t>
  </si>
  <si>
    <t>GNAS1_RAT</t>
  </si>
  <si>
    <t>Guanine nucleotide-binding protein G(s) subunit alpha isoforms XLas OS=Rattus norvegicus OX=10116 GN=Gnas PE=1 SV=3</t>
  </si>
  <si>
    <t>GNAS2_RAT</t>
  </si>
  <si>
    <t>Guanine nucleotide-binding protein G(s) subunit alpha isoforms short OS=Rattus norvegicus OX=10116 GN=Gnas PE=1 SV=1</t>
  </si>
  <si>
    <t>GNAT3_RAT</t>
  </si>
  <si>
    <t>Guanine nucleotide-binding protein G(t) subunit alpha-3 OS=Rattus norvegicus OX=10116 GN=Gnat3 PE=1 SV=3</t>
  </si>
  <si>
    <t>GNAZ_RAT</t>
  </si>
  <si>
    <t>Guanine nucleotide-binding protein G(z) subunit alpha OS=Rattus norvegicus OX=10116 GN=Gnaz PE=2 SV=3</t>
  </si>
  <si>
    <t>GNB5_RAT</t>
  </si>
  <si>
    <t>Guanine nucleotide-binding protein subunit beta-5 OS=Rattus norvegicus OX=10116 GN=Gnb5 PE=2 SV=1</t>
  </si>
  <si>
    <t>GNDS_RAT</t>
  </si>
  <si>
    <t>Ral guanine nucleotide dissociation stimulator OS=Rattus norvegicus OX=10116 GN=Ralgds PE=1 SV=1</t>
  </si>
  <si>
    <t>GNL1_RAT</t>
  </si>
  <si>
    <t>Guanine nucleotide-binding protein-like 1 OS=Rattus norvegicus OX=10116 GN=Gnl1 PE=1 SV=1</t>
  </si>
  <si>
    <t>GNL3_RAT</t>
  </si>
  <si>
    <t>Guanine nucleotide-binding protein-like 3 OS=Rattus norvegicus OX=10116 GN=Gnl3 PE=1 SV=1</t>
  </si>
  <si>
    <t>GNPAT_RAT</t>
  </si>
  <si>
    <t>Dihydroxyacetone phosphate acyltransferase OS=Rattus norvegicus OX=10116 GN=Gnpat PE=1 SV=1</t>
  </si>
  <si>
    <t>GNRHR_RAT</t>
  </si>
  <si>
    <t>Gonadotropin-releasing hormone receptor OS=Rattus norvegicus OX=10116 GN=Gnrhr PE=2 SV=2</t>
  </si>
  <si>
    <t>GNTK_RAT</t>
  </si>
  <si>
    <t>Probable gluconokinase OS=Rattus norvegicus OX=10116 GN=Idnk PE=2 SV=1</t>
  </si>
  <si>
    <t>GOGA2_RAT</t>
  </si>
  <si>
    <t>Golgin subfamily A member 2 OS=Rattus norvegicus OX=10116 GN=Golga2 PE=1 SV=4</t>
  </si>
  <si>
    <t>GOGA4_RAT</t>
  </si>
  <si>
    <t>Golgin subfamily A member 4 OS=Rattus norvegicus OX=10116 GN=Golga4 PE=1 SV=2</t>
  </si>
  <si>
    <t>GOGA5_RAT</t>
  </si>
  <si>
    <t>Golgin subfamily A member 5 OS=Rattus norvegicus OX=10116 GN=Golga5 PE=1 SV=1</t>
  </si>
  <si>
    <t>GOLI4_RAT</t>
  </si>
  <si>
    <t>Golgi integral membrane protein 4 OS=Rattus norvegicus OX=10116 GN=Golim4 PE=1 SV=2</t>
  </si>
  <si>
    <t>GOLP3_RAT</t>
  </si>
  <si>
    <t>Golgi phosphoprotein 3 OS=Rattus norvegicus OX=10116 GN=Golph3 PE=1 SV=1</t>
  </si>
  <si>
    <t>GORAB_RAT</t>
  </si>
  <si>
    <t>RAB6-interacting golgin OS=Rattus norvegicus OX=10116 GN=Gorab PE=2 SV=2</t>
  </si>
  <si>
    <t>GORS1_RAT</t>
  </si>
  <si>
    <t>Golgi reassembly-stacking protein 1 OS=Rattus norvegicus OX=10116 GN=Gorasp1 PE=1 SV=4</t>
  </si>
  <si>
    <t>GORS2_RAT</t>
  </si>
  <si>
    <t>Golgi reassembly-stacking protein 2 OS=Rattus norvegicus OX=10116 GN=Gorasp2 PE=1 SV=3</t>
  </si>
  <si>
    <t>GOSR1_RAT</t>
  </si>
  <si>
    <t>Golgi SNAP receptor complex member 1 OS=Rattus norvegicus OX=10116 GN=Gosr1 PE=1 SV=1</t>
  </si>
  <si>
    <t>GOSR2_RAT</t>
  </si>
  <si>
    <t>Golgi SNAP receptor complex member 2 OS=Rattus norvegicus OX=10116 GN=Gosr2 PE=1 SV=2</t>
  </si>
  <si>
    <t>GP151_RAT</t>
  </si>
  <si>
    <t>Probable G-protein coupled receptor 151 OS=Rattus norvegicus OX=10116 GN=Gpr151 PE=2 SV=1</t>
  </si>
  <si>
    <t>GP158_RAT</t>
  </si>
  <si>
    <t>Probable G-protein coupled receptor 158 OS=Rattus norvegicus OX=10116 GN=Gpr158 PE=1 SV=1</t>
  </si>
  <si>
    <t>GPAT1_RAT</t>
  </si>
  <si>
    <t>Glycerol-3-phosphate acyltransferase 1, mitochondrial OS=Rattus norvegicus OX=10116 GN=Gpam PE=1 SV=3</t>
  </si>
  <si>
    <t>GPC1_RAT</t>
  </si>
  <si>
    <t>Glypican-1 OS=Rattus norvegicus OX=10116 GN=Gpc1 PE=1 SV=1</t>
  </si>
  <si>
    <t>GPCP1_RAT</t>
  </si>
  <si>
    <t>Glycerophosphocholine phosphodiesterase GPCPD1 OS=Rattus norvegicus OX=10116 GN=Gpcpd1 PE=1 SV=1</t>
  </si>
  <si>
    <t>GPDA_RAT</t>
  </si>
  <si>
    <t>Glycerol-3-phosphate dehydrogenase [NAD(+)], cytoplasmic OS=Rattus norvegicus OX=10116 GN=Gpd1 PE=1 SV=4</t>
  </si>
  <si>
    <t>GPDM_RAT</t>
  </si>
  <si>
    <t>Glycerol-3-phosphate dehydrogenase, mitochondrial OS=Rattus norvegicus OX=10116 GN=Gpd2 PE=1 SV=1</t>
  </si>
  <si>
    <t>GPM6A_RAT</t>
  </si>
  <si>
    <t>Neuronal membrane glycoprotein M6-a OS=Rattus norvegicus OX=10116 GN=Gpm6a PE=1 SV=1</t>
  </si>
  <si>
    <t>GPM6B_RAT</t>
  </si>
  <si>
    <t>Neuronal membrane glycoprotein M6-b OS=Rattus norvegicus OX=10116 GN=Gpm6b PE=1 SV=1</t>
  </si>
  <si>
    <t>GPN3_RAT</t>
  </si>
  <si>
    <t>GPN-loop GTPase 3 OS=Rattus norvegicus OX=10116 GN=Gpn3 PE=2 SV=1</t>
  </si>
  <si>
    <t>GPR37_RAT</t>
  </si>
  <si>
    <t>Prosaposin receptor GPR37 OS=Rattus norvegicus OX=10116 GN=Gpr37 PE=2 SV=1</t>
  </si>
  <si>
    <t>GPR85_RAT</t>
  </si>
  <si>
    <t>Probable G-protein coupled receptor 85 OS=Rattus norvegicus OX=10116 GN=Gpr85 PE=2 SV=1</t>
  </si>
  <si>
    <t>GPSM1_RAT</t>
  </si>
  <si>
    <t>G-protein-signaling modulator 1 OS=Rattus norvegicus OX=10116 GN=Gpsm1 PE=1 SV=2</t>
  </si>
  <si>
    <t>GPX1_RAT</t>
  </si>
  <si>
    <t>Glutathione peroxidase 1 OS=Rattus norvegicus OX=10116 GN=Gpx1 PE=1 SV=4</t>
  </si>
  <si>
    <t>GPX3_RAT</t>
  </si>
  <si>
    <t>Glutathione peroxidase 3 OS=Rattus norvegicus OX=10116 GN=Gpx3 PE=2 SV=2</t>
  </si>
  <si>
    <t>GPX4_RAT</t>
  </si>
  <si>
    <t>Phospholipid hydroperoxide glutathione peroxidase OS=Rattus norvegicus OX=10116 GN=Gpx4 PE=1 SV=3</t>
  </si>
  <si>
    <t>GRAP1_RAT</t>
  </si>
  <si>
    <t>GRIP1-associated protein 1 OS=Rattus norvegicus OX=10116 GN=Gripap1 PE=1 SV=1</t>
  </si>
  <si>
    <t>GRB10_RAT</t>
  </si>
  <si>
    <t>Growth factor receptor-bound protein 10 OS=Rattus norvegicus OX=10116 GN=Grb10 PE=3 SV=1</t>
  </si>
  <si>
    <t>GRB14_RAT</t>
  </si>
  <si>
    <t>Growth factor receptor-bound protein 14 OS=Rattus norvegicus OX=10116 GN=Grb14 PE=1 SV=1</t>
  </si>
  <si>
    <t>GRB2_RAT</t>
  </si>
  <si>
    <t>Growth factor receptor-bound protein 2 OS=Rattus norvegicus OX=10116 GN=Grb2 PE=1 SV=1</t>
  </si>
  <si>
    <t>GRIA1_RAT</t>
  </si>
  <si>
    <t>Glutamate receptor 1 OS=Rattus norvegicus OX=10116 GN=Gria1 PE=1 SV=2</t>
  </si>
  <si>
    <t>GRIA3_RAT</t>
  </si>
  <si>
    <t>Glutamate receptor 3 OS=Rattus norvegicus OX=10116 GN=Gria3 PE=1 SV=1</t>
  </si>
  <si>
    <t>GRIA4_RAT</t>
  </si>
  <si>
    <t>Glutamate receptor 4 OS=Rattus norvegicus OX=10116 GN=Gria4 PE=1 SV=1</t>
  </si>
  <si>
    <t>GRID2_RAT</t>
  </si>
  <si>
    <t>Glutamate receptor ionotropic, delta-2 OS=Rattus norvegicus OX=10116 GN=Grid2 PE=1 SV=2</t>
  </si>
  <si>
    <t>GRIK2_RAT;GRIK1_RAT</t>
  </si>
  <si>
    <t>Glutamate receptor ionotropic, kainate 2 OS=Rattus norvegicus OX=10116 GN=Grik2 PE=1 SV=2</t>
  </si>
  <si>
    <t>GRIK3_RAT</t>
  </si>
  <si>
    <t>Glutamate receptor ionotropic, kainate 3 OS=Rattus norvegicus OX=10116 GN=Grik3 PE=1 SV=1</t>
  </si>
  <si>
    <t>GRIK4_RAT</t>
  </si>
  <si>
    <t>Glutamate receptor ionotropic, kainate 4 OS=Rattus norvegicus OX=10116 GN=Grik4 PE=1 SV=1</t>
  </si>
  <si>
    <t>GRIP1_RAT</t>
  </si>
  <si>
    <t>Glutamate receptor-interacting protein 1 OS=Rattus norvegicus OX=10116 GN=Grip1 PE=1 SV=1</t>
  </si>
  <si>
    <t>GRIP2_RAT</t>
  </si>
  <si>
    <t>Glutamate receptor-interacting protein 2 OS=Rattus norvegicus OX=10116 GN=Grip2 PE=1 SV=1</t>
  </si>
  <si>
    <t>GRK5_RAT</t>
  </si>
  <si>
    <t>G protein-coupled receptor kinase 5 OS=Rattus norvegicus OX=10116 GN=Grk5 PE=2 SV=1</t>
  </si>
  <si>
    <t>GRK6_RAT;GRK4_RAT</t>
  </si>
  <si>
    <t>G protein-coupled receptor kinase 6 OS=Rattus norvegicus OX=10116 GN=Grk6 PE=2 SV=1</t>
  </si>
  <si>
    <t>GRM2_RAT</t>
  </si>
  <si>
    <t>Metabotropic glutamate receptor 2 OS=Rattus norvegicus OX=10116 GN=Grm2 PE=1 SV=1</t>
  </si>
  <si>
    <t>GRM3_RAT</t>
  </si>
  <si>
    <t>Metabotropic glutamate receptor 3 OS=Rattus norvegicus OX=10116 GN=Grm3 PE=1 SV=1</t>
  </si>
  <si>
    <t>GRM4_RAT</t>
  </si>
  <si>
    <t>Metabotropic glutamate receptor 4 OS=Rattus norvegicus OX=10116 GN=Grm4 PE=1 SV=1</t>
  </si>
  <si>
    <t>GRM8_RAT</t>
  </si>
  <si>
    <t>Metabotropic glutamate receptor 8 OS=Rattus norvegicus OX=10116 GN=Grm8 PE=1 SV=1</t>
  </si>
  <si>
    <t>GRP2_RAT</t>
  </si>
  <si>
    <t>RAS guanyl-releasing protein 2 OS=Rattus norvegicus OX=10116 GN=Rasgrp2 PE=1 SV=1</t>
  </si>
  <si>
    <t>GRP75_RAT</t>
  </si>
  <si>
    <t>Stress-70 protein, mitochondrial OS=Rattus norvegicus OX=10116 GN=Hspa9 PE=1 SV=3</t>
  </si>
  <si>
    <t>GRPE1_RAT</t>
  </si>
  <si>
    <t>GrpE protein homolog 1, mitochondrial OS=Rattus norvegicus OX=10116 GN=Grpel1 PE=1 SV=2</t>
  </si>
  <si>
    <t>GRTP1_RAT</t>
  </si>
  <si>
    <t>Growth hormone-regulated TBC protein 1 OS=Rattus norvegicus OX=10116 GN=Grtp1 PE=2 SV=1</t>
  </si>
  <si>
    <t>GRWD1_RAT</t>
  </si>
  <si>
    <t>Glutamate-rich WD repeat-containing protein 1 OS=Rattus norvegicus OX=10116 GN=Grwd1 PE=2 SV=1</t>
  </si>
  <si>
    <t>GSH0_RAT</t>
  </si>
  <si>
    <t>Glutamate--cysteine ligase regulatory subunit OS=Rattus norvegicus OX=10116 GN=Gclm PE=1 SV=1</t>
  </si>
  <si>
    <t>GSH1_RAT</t>
  </si>
  <si>
    <t>Glutamate--cysteine ligase catalytic subunit OS=Rattus norvegicus OX=10116 GN=Gclc PE=1 SV=2</t>
  </si>
  <si>
    <t>GSHB_RAT</t>
  </si>
  <si>
    <t>Glutathione synthetase OS=Rattus norvegicus OX=10116 GN=Gss PE=1 SV=1</t>
  </si>
  <si>
    <t>GSHR_RAT</t>
  </si>
  <si>
    <t>Glutathione reductase (Fragment) OS=Rattus norvegicus OX=10116 GN=Gsr PE=2 SV=2</t>
  </si>
  <si>
    <t>GSK3A_RAT</t>
  </si>
  <si>
    <t>Glycogen synthase kinase-3 alpha OS=Rattus norvegicus OX=10116 GN=Gsk3a PE=1 SV=1</t>
  </si>
  <si>
    <t>GSK3B_RAT</t>
  </si>
  <si>
    <t>Glycogen synthase kinase-3 beta OS=Rattus norvegicus OX=10116 GN=Gsk3b PE=1 SV=1</t>
  </si>
  <si>
    <t>GSKIP_RAT</t>
  </si>
  <si>
    <t>GSK3B-interacting protein OS=Rattus norvegicus OX=10116 GN=Gskip PE=1 SV=1</t>
  </si>
  <si>
    <t>GSLG1_RAT</t>
  </si>
  <si>
    <t>Golgi apparatus protein 1 OS=Rattus norvegicus OX=10116 GN=Glg1 PE=1 SV=1</t>
  </si>
  <si>
    <t>GSTA3_RAT;GSTA5_RAT;GSTA1_RAT</t>
  </si>
  <si>
    <t>Glutathione S-transferase alpha-3 OS=Rattus norvegicus OX=10116 GN=Gsta3 PE=1 SV=3</t>
  </si>
  <si>
    <t>GSTA4_RAT</t>
  </si>
  <si>
    <t>Glutathione S-transferase alpha-4 OS=Rattus norvegicus OX=10116 GN=Gsta4 PE=1 SV=2</t>
  </si>
  <si>
    <t>GSTA6_RAT</t>
  </si>
  <si>
    <t>Glutathione S-transferase A6 OS=Rattus norvegicus OX=10116 GN=Gsta6 PE=1 SV=1</t>
  </si>
  <si>
    <t>GSTK1_RAT</t>
  </si>
  <si>
    <t>Glutathione S-transferase kappa 1 OS=Rattus norvegicus OX=10116 GN=Gstk1 PE=1 SV=3</t>
  </si>
  <si>
    <t>GSTM1_RAT</t>
  </si>
  <si>
    <t>Glutathione S-transferase Mu 1 OS=Rattus norvegicus OX=10116 GN=Gstm1 PE=1 SV=2</t>
  </si>
  <si>
    <t>GSTM2_RAT</t>
  </si>
  <si>
    <t>Glutathione S-transferase Mu 2 OS=Rattus norvegicus OX=10116 GN=Gstm2 PE=1 SV=2</t>
  </si>
  <si>
    <t>GSTM4_RAT</t>
  </si>
  <si>
    <t>Glutathione S-transferase Yb-3 OS=Rattus norvegicus OX=10116 GN=Gstm3 PE=1 SV=2</t>
  </si>
  <si>
    <t>GSTM5_RAT</t>
  </si>
  <si>
    <t>Glutathione S-transferase Mu 5 OS=Rattus norvegicus OX=10116 GN=Gstm5 PE=1 SV=3</t>
  </si>
  <si>
    <t>GSTO1_RAT;GSTO2_RAT</t>
  </si>
  <si>
    <t>Glutathione S-transferase omega-1 OS=Rattus norvegicus OX=10116 GN=Gsto1 PE=1 SV=2</t>
  </si>
  <si>
    <t>GSTP1_RAT</t>
  </si>
  <si>
    <t>Glutathione S-transferase P OS=Rattus norvegicus OX=10116 GN=Gstp1 PE=1 SV=2</t>
  </si>
  <si>
    <t>GSTT1_RAT</t>
  </si>
  <si>
    <t>Glutathione S-transferase theta-1 OS=Rattus norvegicus OX=10116 GN=Gstt1 PE=1 SV=2</t>
  </si>
  <si>
    <t>GSTT2_RAT</t>
  </si>
  <si>
    <t>Glutathione S-transferase theta-2 OS=Rattus norvegicus OX=10116 GN=Gstt2 PE=1 SV=3</t>
  </si>
  <si>
    <t>GTDC1_RAT</t>
  </si>
  <si>
    <t>Glycosyltransferase-like domain-containing protein 1 OS=Rattus norvegicus OX=10116 GN=Gtdc1 PE=2 SV=1</t>
  </si>
  <si>
    <t>GTF2I_RAT</t>
  </si>
  <si>
    <t>General transcription factor II-I OS=Rattus norvegicus OX=10116 GN=Gtf2i PE=1 SV=2</t>
  </si>
  <si>
    <t>GTPB1_RAT</t>
  </si>
  <si>
    <t>GTP-binding protein 1 OS=Rattus norvegicus OX=10116 GN=Gtpbp1 PE=1 SV=1</t>
  </si>
  <si>
    <t>GTR1_RAT</t>
  </si>
  <si>
    <t>Solute carrier family 2, facilitated glucose transporter member 1 OS=Rattus norvegicus OX=10116 GN=Slc2a1 PE=1 SV=1</t>
  </si>
  <si>
    <t>GTR3_RAT</t>
  </si>
  <si>
    <t>Solute carrier family 2, facilitated glucose transporter member 3 OS=Rattus norvegicus OX=10116 GN=Slc2a3 PE=1 SV=1</t>
  </si>
  <si>
    <t>GUAA_RAT</t>
  </si>
  <si>
    <t>GMP synthase [glutamine-hydrolyzing] OS=Rattus norvegicus OX=10116 GN=Gmps PE=1 SV=1</t>
  </si>
  <si>
    <t>GUAD_RAT</t>
  </si>
  <si>
    <t>Guanine deaminase OS=Rattus norvegicus OX=10116 GN=Gda PE=1 SV=1</t>
  </si>
  <si>
    <t>GULP1_RAT</t>
  </si>
  <si>
    <t>PTB domain-containing engulfment adapter protein 1 OS=Rattus norvegicus OX=10116 GN=Gulp1 PE=1 SV=1</t>
  </si>
  <si>
    <t>GYS1_RAT;GYS2_RAT</t>
  </si>
  <si>
    <t>Glycogen [starch] synthase, muscle OS=Rattus norvegicus OX=10116 GN=Gys1 PE=1 SV=1</t>
  </si>
  <si>
    <t>H10_RAT</t>
  </si>
  <si>
    <t>Histone H1.0 OS=Rattus norvegicus OX=10116 GN=H1f0 PE=2 SV=2</t>
  </si>
  <si>
    <t>H11_RAT</t>
  </si>
  <si>
    <t>Histone H1.1 OS=Rattus norvegicus OX=10116 GN=Hist1h1a PE=1 SV=1</t>
  </si>
  <si>
    <t>H14_RAT;H1T_RAT</t>
  </si>
  <si>
    <t>Histone H1.4 OS=Rattus norvegicus OX=10116 GN=Hist1h1e PE=1 SV=3</t>
  </si>
  <si>
    <t>H15_RAT</t>
  </si>
  <si>
    <t>Histone H1.5 OS=Rattus norvegicus OX=10116 GN=Hist1h1b PE=1 SV=1</t>
  </si>
  <si>
    <t>H2A1_RAT</t>
  </si>
  <si>
    <t>Histone H2A type 1 OS=Rattus norvegicus OX=10116 PE=1 SV=2</t>
  </si>
  <si>
    <t>H2A1C_RAT;H2A4_RAT</t>
  </si>
  <si>
    <t>Histone H2A type 1-C OS=Rattus norvegicus OX=10116 PE=1 SV=2</t>
  </si>
  <si>
    <t>H2A1F_RAT</t>
  </si>
  <si>
    <t>Histone H2A type 1-F OS=Rattus norvegicus OX=10116 PE=3 SV=3</t>
  </si>
  <si>
    <t>H2AY_RAT</t>
  </si>
  <si>
    <t>Core histone macro-H2A.1 OS=Rattus norvegicus OX=10116 GN=H2afy PE=1 SV=4</t>
  </si>
  <si>
    <t>H2AZ_RAT</t>
  </si>
  <si>
    <t>Histone H2A.Z OS=Rattus norvegicus OX=10116 GN=H2afz PE=1 SV=2</t>
  </si>
  <si>
    <t>H2B1_RAT;H2B1A_RAT</t>
  </si>
  <si>
    <t>Histone H2B type 1 OS=Rattus norvegicus OX=10116 PE=1 SV=2</t>
  </si>
  <si>
    <t>H31_RAT;H33_RAT</t>
  </si>
  <si>
    <t>Histone H3.1 OS=Rattus norvegicus OX=10116 PE=1 SV=3</t>
  </si>
  <si>
    <t>H4_RAT</t>
  </si>
  <si>
    <t>Histone H4 OS=Rattus norvegicus OX=10116 GN=Hist1h4b PE=1 SV=2</t>
  </si>
  <si>
    <t>HA12_RAT;HA11_RAT</t>
  </si>
  <si>
    <t>RT1 class I histocompatibility antigen, AA alpha chain OS=Rattus norvegicus OX=10116 PE=1 SV=2</t>
  </si>
  <si>
    <t>HABP4_RAT</t>
  </si>
  <si>
    <t>Intracellular hyaluronan-binding protein 4 OS=Rattus norvegicus OX=10116 GN=Habp4 PE=1 SV=1</t>
  </si>
  <si>
    <t>HACE1_RAT</t>
  </si>
  <si>
    <t>E3 ubiquitin-protein ligase HACE1 OS=Rattus norvegicus OX=10116 GN=Hace1 PE=3 SV=1</t>
  </si>
  <si>
    <t>HACL1_RAT</t>
  </si>
  <si>
    <t>2-hydroxyacyl-CoA lyase 1 OS=Rattus norvegicus OX=10116 GN=Hacl1 PE=1 SV=1</t>
  </si>
  <si>
    <t>HAP1_RAT</t>
  </si>
  <si>
    <t>Huntingtin-associated protein 1 OS=Rattus norvegicus OX=10116 GN=Hap1 PE=1 SV=1</t>
  </si>
  <si>
    <t>HAP28_RAT</t>
  </si>
  <si>
    <t>28 kDa heat- and acid-stable phosphoprotein OS=Rattus norvegicus OX=10116 GN=Pdap1 PE=1 SV=1</t>
  </si>
  <si>
    <t>HAUS8_RAT</t>
  </si>
  <si>
    <t>HAUS augmin-like complex subunit 8 OS=Rattus norvegicus OX=10116 GN=Haus8 PE=2 SV=2</t>
  </si>
  <si>
    <t>HAX1_RAT</t>
  </si>
  <si>
    <t>HCLS1-associated protein X-1 OS=Rattus norvegicus OX=10116 GN=Hax1 PE=1 SV=1</t>
  </si>
  <si>
    <t>HBAP1_RAT</t>
  </si>
  <si>
    <t>HSPB1-associated protein 1 OS=Rattus norvegicus OX=10116 GN=Hspbap1 PE=1 SV=1</t>
  </si>
  <si>
    <t>HBB2_RAT</t>
  </si>
  <si>
    <t>Hemoglobin subunit beta-2 OS=Rattus norvegicus OX=10116 PE=1 SV=2</t>
  </si>
  <si>
    <t>HBS1L_RAT</t>
  </si>
  <si>
    <t>HBS1-like protein OS=Rattus norvegicus OX=10116 GN=Hbs1l PE=1 SV=1</t>
  </si>
  <si>
    <t>HCD2_RAT</t>
  </si>
  <si>
    <t>3-hydroxyacyl-CoA dehydrogenase type-2 OS=Rattus norvegicus OX=10116 GN=Hsd17b10 PE=1 SV=3</t>
  </si>
  <si>
    <t>HCN2_RAT</t>
  </si>
  <si>
    <t>Potassium/sodium hyperpolarization-activated cyclic nucleotide-gated channel 2 OS=Rattus norvegicus OX=10116 GN=Hcn2 PE=1 SV=3</t>
  </si>
  <si>
    <t>HCN3_RAT</t>
  </si>
  <si>
    <t>Potassium/sodium hyperpolarization-activated cyclic nucleotide-gated channel 3 OS=Rattus norvegicus OX=10116 GN=Hcn3 PE=1 SV=1</t>
  </si>
  <si>
    <t>HDAC1_RAT</t>
  </si>
  <si>
    <t>Histone deacetylase 1 OS=Rattus norvegicus OX=10116 GN=Hdac1 PE=1 SV=1</t>
  </si>
  <si>
    <t>HDAC4_RAT</t>
  </si>
  <si>
    <t>Histone deacetylase 4 OS=Rattus norvegicus OX=10116 GN=Hdac4 PE=1 SV=2</t>
  </si>
  <si>
    <t>HDGF_RAT</t>
  </si>
  <si>
    <t>Hepatoma-derived growth factor OS=Rattus norvegicus OX=10116 GN=Hdgf PE=1 SV=2</t>
  </si>
  <si>
    <t>HDGR2_RAT</t>
  </si>
  <si>
    <t>Hepatoma-derived growth factor-related protein 2 OS=Rattus norvegicus OX=10116 GN=Hdgfl2 PE=1 SV=2</t>
  </si>
  <si>
    <t>HDGR3_RAT</t>
  </si>
  <si>
    <t>Hepatoma-derived growth factor-related protein 3 OS=Rattus norvegicus OX=10116 GN=Hdgfl3 PE=1 SV=1</t>
  </si>
  <si>
    <t>HDHD2_RAT</t>
  </si>
  <si>
    <t>Haloacid dehalogenase-like hydrolase domain-containing protein 2 OS=Rattus norvegicus OX=10116 GN=Hdhd2 PE=2 SV=1</t>
  </si>
  <si>
    <t>HEM2_RAT</t>
  </si>
  <si>
    <t>Delta-aminolevulinic acid dehydratase OS=Rattus norvegicus OX=10116 GN=Alad PE=1 SV=1</t>
  </si>
  <si>
    <t>HEM3_RAT</t>
  </si>
  <si>
    <t>Porphobilinogen deaminase OS=Rattus norvegicus OX=10116 GN=Hmbs PE=1 SV=2</t>
  </si>
  <si>
    <t>HEM6_RAT</t>
  </si>
  <si>
    <t>Oxygen-dependent coproporphyrinogen-III oxidase, mitochondrial OS=Rattus norvegicus OX=10116 GN=Cpox PE=1 SV=1</t>
  </si>
  <si>
    <t>HEPH_RAT</t>
  </si>
  <si>
    <t>Hephaestin OS=Rattus norvegicus OX=10116 GN=Heph PE=1 SV=1</t>
  </si>
  <si>
    <t>HERC4_RAT</t>
  </si>
  <si>
    <t>Probable E3 ubiquitin-protein ligase HERC4 OS=Rattus norvegicus OX=10116 GN=Herc4 PE=2 SV=1</t>
  </si>
  <si>
    <t>HEXA_RAT</t>
  </si>
  <si>
    <t>Beta-hexosaminidase subunit alpha OS=Rattus norvegicus OX=10116 GN=Hexa PE=2 SV=1</t>
  </si>
  <si>
    <t>HEXB_RAT</t>
  </si>
  <si>
    <t>Beta-hexosaminidase subunit beta OS=Rattus norvegicus OX=10116 GN=Hexb PE=2 SV=1</t>
  </si>
  <si>
    <t>HEXI1_RAT</t>
  </si>
  <si>
    <t>Protein HEXIM1 OS=Rattus norvegicus OX=10116 GN=Hexim1 PE=1 SV=1</t>
  </si>
  <si>
    <t>HGS_RAT</t>
  </si>
  <si>
    <t>Hepatocyte growth factor-regulated tyrosine kinase substrate OS=Rattus norvegicus OX=10116 GN=Hgs PE=1 SV=1</t>
  </si>
  <si>
    <t>HIBCH_RAT</t>
  </si>
  <si>
    <t>3-hydroxyisobutyryl-CoA hydrolase, mitochondrial OS=Rattus norvegicus OX=10116 GN=Hibch PE=1 SV=2</t>
  </si>
  <si>
    <t>HIKES_RAT</t>
  </si>
  <si>
    <t>Protein Hikeshi OS=Rattus norvegicus OX=10116 GN=Hikeshi PE=2 SV=2</t>
  </si>
  <si>
    <t>HINT1_RAT</t>
  </si>
  <si>
    <t>Histidine triad nucleotide-binding protein 1 OS=Rattus norvegicus OX=10116 GN=Hint1 PE=1 SV=5</t>
  </si>
  <si>
    <t>HINT3_RAT</t>
  </si>
  <si>
    <t>Histidine triad nucleotide-binding protein 3 OS=Rattus norvegicus OX=10116 GN=Hint3 PE=2 SV=2</t>
  </si>
  <si>
    <t>HMCS1_RAT</t>
  </si>
  <si>
    <t>Hydroxymethylglutaryl-CoA synthase, cytoplasmic OS=Rattus norvegicus OX=10116 GN=Hmgcs1 PE=1 SV=1</t>
  </si>
  <si>
    <t>HMCS2_RAT</t>
  </si>
  <si>
    <t>Hydroxymethylglutaryl-CoA synthase, mitochondrial OS=Rattus norvegicus OX=10116 GN=Hmgcs2 PE=1 SV=1</t>
  </si>
  <si>
    <t>HMGA1_RAT</t>
  </si>
  <si>
    <t>High mobility group protein HMG-I/HMG-Y OS=Rattus norvegicus OX=10116 GN=Hmga1 PE=1 SV=3</t>
  </si>
  <si>
    <t>HMGB1_RAT</t>
  </si>
  <si>
    <t>High mobility group protein B1 OS=Rattus norvegicus OX=10116 GN=Hmgb1 PE=1 SV=2</t>
  </si>
  <si>
    <t>HMGB2_RAT</t>
  </si>
  <si>
    <t>High mobility group protein B2 OS=Rattus norvegicus OX=10116 GN=Hmgb2 PE=2 SV=2</t>
  </si>
  <si>
    <t>HMGC2_RAT</t>
  </si>
  <si>
    <t>3-hydroxymethyl-3-methylglutaryl-CoA lyase, cytoplasmic OS=Rattus norvegicus OX=10116 GN=Hmgcll1 PE=1 SV=1</t>
  </si>
  <si>
    <t>HMGCL_RAT</t>
  </si>
  <si>
    <t>Hydroxymethylglutaryl-CoA lyase, mitochondrial OS=Rattus norvegicus OX=10116 GN=Hmgcl PE=2 SV=1</t>
  </si>
  <si>
    <t>HMGN2_RAT</t>
  </si>
  <si>
    <t>Non-histone chromosomal protein HMG-17 OS=Rattus norvegicus OX=10116 GN=Hmgn2 PE=1 SV=2</t>
  </si>
  <si>
    <t>HMGN3_RAT</t>
  </si>
  <si>
    <t>High mobility group nucleosome-binding domain-containing protein 3 OS=Rattus norvegicus OX=10116 GN=Hmgn3 PE=1 SV=1</t>
  </si>
  <si>
    <t>HMGN5_RAT</t>
  </si>
  <si>
    <t>High mobility group nucleosome-binding domain-containing protein 5 OS=Rattus norvegicus OX=10116 GN=Hmgn5 PE=2 SV=1</t>
  </si>
  <si>
    <t>HMOX1_RAT</t>
  </si>
  <si>
    <t>Heme oxygenase 1 OS=Rattus norvegicus OX=10116 GN=Hmox1 PE=1 SV=1</t>
  </si>
  <si>
    <t>HMOX2_RAT;HMOX3_RAT</t>
  </si>
  <si>
    <t>Heme oxygenase 2 OS=Rattus norvegicus OX=10116 GN=Hmox2 PE=1 SV=1</t>
  </si>
  <si>
    <t>HNMT_RAT</t>
  </si>
  <si>
    <t>Histamine N-methyltransferase OS=Rattus norvegicus OX=10116 GN=Hnmt PE=1 SV=3</t>
  </si>
  <si>
    <t>HNRDL_RAT</t>
  </si>
  <si>
    <t>Heterogeneous nuclear ribonucleoprotein D-like OS=Rattus norvegicus OX=10116 GN=Hnrnpdl PE=1 SV=1</t>
  </si>
  <si>
    <t>HNRH1_RAT</t>
  </si>
  <si>
    <t>Heterogeneous nuclear ribonucleoprotein H OS=Rattus norvegicus OX=10116 GN=Hnrnph1 PE=1 SV=2</t>
  </si>
  <si>
    <t>HNRH2_RAT</t>
  </si>
  <si>
    <t>Heterogeneous nuclear ribonucleoprotein H2 OS=Rattus norvegicus OX=10116 GN=Hnrnph2 PE=1 SV=1</t>
  </si>
  <si>
    <t>HNRPC_RAT</t>
  </si>
  <si>
    <t>Heterogeneous nuclear ribonucleoprotein C OS=Rattus norvegicus OX=10116 GN=Hnrnpc PE=1 SV=2</t>
  </si>
  <si>
    <t>HNRPD_RAT</t>
  </si>
  <si>
    <t>Heterogeneous nuclear ribonucleoprotein D0 OS=Rattus norvegicus OX=10116 GN=Hnrnpd PE=1 SV=2</t>
  </si>
  <si>
    <t>HNRPF_RAT</t>
  </si>
  <si>
    <t>Heterogeneous nuclear ribonucleoprotein F OS=Rattus norvegicus OX=10116 GN=Hnrnpf PE=1 SV=3</t>
  </si>
  <si>
    <t>HNRPK_RAT</t>
  </si>
  <si>
    <t>Heterogeneous nuclear ribonucleoprotein K OS=Rattus norvegicus OX=10116 GN=Hnrnpk PE=1 SV=1</t>
  </si>
  <si>
    <t>HNRPL_RAT</t>
  </si>
  <si>
    <t>Heterogeneous nuclear ribonucleoprotein L OS=Rattus norvegicus OX=10116 GN=Hnrnpl PE=1 SV=2</t>
  </si>
  <si>
    <t>HNRPM_RAT;PLVAP_RAT</t>
  </si>
  <si>
    <t>Heterogeneous nuclear ribonucleoprotein M OS=Rattus norvegicus OX=10116 GN=Hnrnpm PE=1 SV=4</t>
  </si>
  <si>
    <t>HNRPQ_RAT</t>
  </si>
  <si>
    <t>Heterogeneous nuclear ribonucleoprotein Q OS=Rattus norvegicus OX=10116 GN=Syncrip PE=2 SV=1</t>
  </si>
  <si>
    <t>HNRPU_RAT</t>
  </si>
  <si>
    <t>Heterogeneous nuclear ribonucleoprotein U OS=Rattus norvegicus OX=10116 GN=Hnrnpu PE=1 SV=1</t>
  </si>
  <si>
    <t>HOIL1_RAT</t>
  </si>
  <si>
    <t>RanBP-type and C3HC4-type zinc finger-containing protein 1 OS=Rattus norvegicus OX=10116 GN=Rbck1 PE=1 SV=3</t>
  </si>
  <si>
    <t>HOME1_RAT</t>
  </si>
  <si>
    <t>Homer protein homolog 1 OS=Rattus norvegicus OX=10116 GN=Homer1 PE=1 SV=2</t>
  </si>
  <si>
    <t>HOME2_RAT</t>
  </si>
  <si>
    <t>Homer protein homolog 2 OS=Rattus norvegicus OX=10116 GN=Homer2 PE=1 SV=1</t>
  </si>
  <si>
    <t>HOME3_RAT</t>
  </si>
  <si>
    <t>Homer protein homolog 3 OS=Rattus norvegicus OX=10116 GN=Homer3 PE=1 SV=2</t>
  </si>
  <si>
    <t>HOT_RAT</t>
  </si>
  <si>
    <t>Hydroxyacid-oxoacid transhydrogenase, mitochondrial OS=Rattus norvegicus OX=10116 GN=Adhfe1 PE=1 SV=1</t>
  </si>
  <si>
    <t>HP1B3_RAT</t>
  </si>
  <si>
    <t>Heterochromatin protein 1-binding protein 3 OS=Rattus norvegicus OX=10116 GN=Hp1bp3 PE=1 SV=1</t>
  </si>
  <si>
    <t>HPBP1_RAT</t>
  </si>
  <si>
    <t>Hsp70-binding protein 1 OS=Rattus norvegicus OX=10116 GN=Hspbp1 PE=1 SV=1</t>
  </si>
  <si>
    <t>HPCA_RAT</t>
  </si>
  <si>
    <t>Neuron-specific calcium-binding protein hippocalcin OS=Rattus norvegicus OX=10116 GN=Hpca PE=1 SV=2</t>
  </si>
  <si>
    <t>HPCL1_RAT</t>
  </si>
  <si>
    <t>Hippocalcin-like protein 1 OS=Rattus norvegicus OX=10116 GN=Hpcal1 PE=1 SV=2</t>
  </si>
  <si>
    <t>HPCL4_RAT</t>
  </si>
  <si>
    <t>Hippocalcin-like protein 4 OS=Rattus norvegicus OX=10116 GN=Hpcal4 PE=2 SV=2</t>
  </si>
  <si>
    <t>HPLN1_RAT</t>
  </si>
  <si>
    <t>Hyaluronan and proteoglycan link protein 1 OS=Rattus norvegicus OX=10116 GN=Hapln1 PE=1 SV=2</t>
  </si>
  <si>
    <t>HPLN2_RAT</t>
  </si>
  <si>
    <t>Hyaluronan and proteoglycan link protein 2 OS=Rattus norvegicus OX=10116 GN=Hapln2 PE=2 SV=1</t>
  </si>
  <si>
    <t>HPRT_RAT</t>
  </si>
  <si>
    <t>Hypoxanthine-guanine phosphoribosyltransferase OS=Rattus norvegicus OX=10116 GN=Hprt1 PE=1 SV=1</t>
  </si>
  <si>
    <t>HS105_RAT</t>
  </si>
  <si>
    <t>Heat shock protein 105 kDa OS=Rattus norvegicus OX=10116 GN=Hsph1 PE=1 SV=1</t>
  </si>
  <si>
    <t>HS71A_RAT</t>
  </si>
  <si>
    <t>HS71L_RAT</t>
  </si>
  <si>
    <t>HS90A_RAT</t>
  </si>
  <si>
    <t>Heat shock protein HSP 90-alpha OS=Rattus norvegicus OX=10116 GN=Hsp90aa1 PE=1 SV=3</t>
  </si>
  <si>
    <t>HS90B_RAT</t>
  </si>
  <si>
    <t>Heat shock protein HSP 90-beta OS=Rattus norvegicus OX=10116 GN=Hsp90ab1 PE=1 SV=4</t>
  </si>
  <si>
    <t>HSDL2_RAT</t>
  </si>
  <si>
    <t>Hydroxysteroid dehydrogenase-like protein 2 OS=Rattus norvegicus OX=10116 GN=Hsdl2 PE=2 SV=1</t>
  </si>
  <si>
    <t>HSP13_RAT</t>
  </si>
  <si>
    <t>HSP72_RAT</t>
  </si>
  <si>
    <t>HSP74_RAT</t>
  </si>
  <si>
    <t>HSP7C_RAT</t>
  </si>
  <si>
    <t>HSP7E_RAT</t>
  </si>
  <si>
    <t>HSPB1_RAT</t>
  </si>
  <si>
    <t>Heat shock protein beta-1 OS=Rattus norvegicus OX=10116 GN=Hspb1 PE=1 SV=1</t>
  </si>
  <si>
    <t>HSPB8_RAT</t>
  </si>
  <si>
    <t>Heat shock protein beta-8 OS=Rattus norvegicus OX=10116 GN=Hspb8 PE=1 SV=1</t>
  </si>
  <si>
    <t>HTRA4_RAT</t>
  </si>
  <si>
    <t>Serine protease HTR4 OS=Rattus norvegicus OX=10116 GN=Htra4 PE=3 SV=1</t>
  </si>
  <si>
    <t>HUTH_RAT</t>
  </si>
  <si>
    <t>Histidine ammonia-lyase OS=Rattus norvegicus OX=10116 GN=Hal PE=1 SV=1</t>
  </si>
  <si>
    <t>HUWE1_RAT</t>
  </si>
  <si>
    <t>E3 ubiquitin-protein ligase HUWE1 (Fragment) OS=Rattus norvegicus OX=10116 GN=Huwe1 PE=1 SV=2</t>
  </si>
  <si>
    <t>HXK1_RAT;HXK3_RAT</t>
  </si>
  <si>
    <t>Hexokinase-1 OS=Rattus norvegicus OX=10116 GN=Hk1 PE=1 SV=4</t>
  </si>
  <si>
    <t>HXK2_RAT</t>
  </si>
  <si>
    <t>Hexokinase-2 OS=Rattus norvegicus OX=10116 GN=Hk2 PE=1 SV=1</t>
  </si>
  <si>
    <t>HYEP_RAT</t>
  </si>
  <si>
    <t>Epoxide hydrolase 1 OS=Rattus norvegicus OX=10116 GN=Ephx1 PE=1 SV=1</t>
  </si>
  <si>
    <t>HYES_RAT</t>
  </si>
  <si>
    <t>Bifunctional epoxide hydrolase 2 OS=Rattus norvegicus OX=10116 GN=Ephx2 PE=1 SV=1</t>
  </si>
  <si>
    <t>HYOU1_RAT</t>
  </si>
  <si>
    <t>Hypoxia up-regulated protein 1 OS=Rattus norvegicus OX=10116 GN=Hyou1 PE=1 SV=1</t>
  </si>
  <si>
    <t>I2BPL_RAT</t>
  </si>
  <si>
    <t>Interferon regulatory factor 2-binding protein-like OS=Rattus norvegicus OX=10116 GN=Irf2bpl PE=1 SV=1</t>
  </si>
  <si>
    <t>IAH1_RAT</t>
  </si>
  <si>
    <t>Isoamyl acetate-hydrolyzing esterase 1 homolog OS=Rattus norvegicus OX=10116 GN=Iah1 PE=2 SV=2</t>
  </si>
  <si>
    <t>IBP5_RAT</t>
  </si>
  <si>
    <t>Insulin-like growth factor-binding protein 5 OS=Rattus norvegicus OX=10116 GN=Igfbp5 PE=1 SV=1</t>
  </si>
  <si>
    <t>ICA69_RAT;ICA1L_RAT</t>
  </si>
  <si>
    <t>Islet cell autoantigen 1 OS=Rattus norvegicus OX=10116 GN=Ica1 PE=2 SV=2</t>
  </si>
  <si>
    <t>ICAL_RAT</t>
  </si>
  <si>
    <t>Calpastatin OS=Rattus norvegicus OX=10116 GN=Cast PE=1 SV=3</t>
  </si>
  <si>
    <t>ICAM1_RAT</t>
  </si>
  <si>
    <t>Intercellular adhesion molecule 1 OS=Rattus norvegicus OX=10116 GN=Icam1 PE=2 SV=1</t>
  </si>
  <si>
    <t>ICEF1_RAT</t>
  </si>
  <si>
    <t>Interactor protein for cytohesin exchange factors 1 OS=Rattus norvegicus OX=10116 GN=Ipcef1 PE=1 SV=1</t>
  </si>
  <si>
    <t>ICLN_RAT</t>
  </si>
  <si>
    <t>Methylosome subunit pICln OS=Rattus norvegicus OX=10116 GN=Clns1a PE=1 SV=1</t>
  </si>
  <si>
    <t>IDE_RAT</t>
  </si>
  <si>
    <t>Insulin-degrading enzyme OS=Rattus norvegicus OX=10116 GN=Ide PE=1 SV=1</t>
  </si>
  <si>
    <t>IDH3A_RAT</t>
  </si>
  <si>
    <t>Isocitrate dehydrogenase [NAD] subunit alpha, mitochondrial OS=Rattus norvegicus OX=10116 GN=Idh3a PE=1 SV=1</t>
  </si>
  <si>
    <t>IDH3B_RAT</t>
  </si>
  <si>
    <t>Isocitrate dehydrogenase [NAD] subunit beta, mitochondrial OS=Rattus norvegicus OX=10116 GN=Idh3B PE=2 SV=1</t>
  </si>
  <si>
    <t>IDHC_RAT</t>
  </si>
  <si>
    <t>Isocitrate dehydrogenase [NADP] cytoplasmic OS=Rattus norvegicus OX=10116 GN=Idh1 PE=1 SV=1</t>
  </si>
  <si>
    <t>IDHG1_RAT</t>
  </si>
  <si>
    <t>Isocitrate dehydrogenase [NAD] subunit gamma 1, mitochondrial OS=Rattus norvegicus OX=10116 GN=Idh3g PE=1 SV=2</t>
  </si>
  <si>
    <t>IDHP_RAT</t>
  </si>
  <si>
    <t>Isocitrate dehydrogenase [NADP], mitochondrial OS=Rattus norvegicus OX=10116 GN=Idh2 PE=1 SV=2</t>
  </si>
  <si>
    <t>IDI1_RAT</t>
  </si>
  <si>
    <t>Isopentenyl-diphosphate Delta-isomerase 1 OS=Rattus norvegicus OX=10116 GN=Idi1 PE=2 SV=2</t>
  </si>
  <si>
    <t>IF172_RAT</t>
  </si>
  <si>
    <t>Intraflagellar transport protein 172 homolog OS=Rattus norvegicus OX=10116 GN=Ift172 PE=1 SV=1</t>
  </si>
  <si>
    <t>IF1A_RAT</t>
  </si>
  <si>
    <t>Eukaryotic translation initiation factor 1A OS=Rattus norvegicus OX=10116 GN=Eif1a PE=2 SV=3</t>
  </si>
  <si>
    <t>IF2A_RAT</t>
  </si>
  <si>
    <t>Eukaryotic translation initiation factor 2 subunit 1 OS=Rattus norvegicus OX=10116 GN=Eif2s1 PE=1 SV=2</t>
  </si>
  <si>
    <t>IF2B1_RAT</t>
  </si>
  <si>
    <t>Insulin-like growth factor 2 mRNA-binding protein 1 OS=Rattus norvegicus OX=10116 GN=Igf2bp1 PE=1 SV=1</t>
  </si>
  <si>
    <t>IF2G_RAT;IF2H_RAT</t>
  </si>
  <si>
    <t>Eukaryotic translation initiation factor 2 subunit 3, X-linked OS=Rattus norvegicus OX=10116 GN=Eif2s3 PE=1 SV=2</t>
  </si>
  <si>
    <t>IF2P_RAT</t>
  </si>
  <si>
    <t>Eukaryotic translation initiation factor 5B OS=Rattus norvegicus OX=10116 GN=Eif5b PE=1 SV=1</t>
  </si>
  <si>
    <t>IF4A2_RAT</t>
  </si>
  <si>
    <t>Eukaryotic initiation factor 4A-II OS=Rattus norvegicus OX=10116 GN=Eif4a2 PE=1 SV=1</t>
  </si>
  <si>
    <t>IF4A3_RAT</t>
  </si>
  <si>
    <t>Eukaryotic initiation factor 4A-III OS=Rattus norvegicus OX=10116 GN=Eif4a3 PE=1 SV=1</t>
  </si>
  <si>
    <t>IF4E_RAT</t>
  </si>
  <si>
    <t>Eukaryotic translation initiation factor 4E OS=Rattus norvegicus OX=10116 GN=Eif4e PE=1 SV=1</t>
  </si>
  <si>
    <t>IF4H_RAT</t>
  </si>
  <si>
    <t>Eukaryotic translation initiation factor 4H OS=Rattus norvegicus OX=10116 GN=Eif4h PE=1 SV=1</t>
  </si>
  <si>
    <t>IF5_RAT</t>
  </si>
  <si>
    <t>Eukaryotic translation initiation factor 5 OS=Rattus norvegicus OX=10116 GN=Eif5 PE=1 SV=1</t>
  </si>
  <si>
    <t>IF5A1_RAT</t>
  </si>
  <si>
    <t>Eukaryotic translation initiation factor 5A-1 OS=Rattus norvegicus OX=10116 GN=Eif5a PE=1 SV=3</t>
  </si>
  <si>
    <t>IF6_RAT</t>
  </si>
  <si>
    <t>Eukaryotic translation initiation factor 6 OS=Rattus norvegicus OX=10116 GN=Eif6 PE=1 SV=1</t>
  </si>
  <si>
    <t>IFT22_RAT</t>
  </si>
  <si>
    <t>Intraflagellar transport protein 22 homolog OS=Rattus norvegicus OX=10116 GN=Ift22 PE=2 SV=1</t>
  </si>
  <si>
    <t>IFT81_RAT</t>
  </si>
  <si>
    <t>Intraflagellar transport protein 81 homolog OS=Rattus norvegicus OX=10116 GN=Ift81 PE=2 SV=1</t>
  </si>
  <si>
    <t>IGBP1_RAT</t>
  </si>
  <si>
    <t>Immunoglobulin-binding protein 1 OS=Rattus norvegicus OX=10116 GN=Igbp1 PE=2 SV=2</t>
  </si>
  <si>
    <t>IGF1R_RAT</t>
  </si>
  <si>
    <t>Insulin-like growth factor 1 receptor OS=Rattus norvegicus OX=10116 GN=Igf1r PE=2 SV=2</t>
  </si>
  <si>
    <t>IGF2_RAT</t>
  </si>
  <si>
    <t>Insulin-like growth factor II OS=Rattus norvegicus OX=10116 GN=Igf2 PE=1 SV=1</t>
  </si>
  <si>
    <t>IGS11_RAT</t>
  </si>
  <si>
    <t>Immunoglobulin superfamily member 11 OS=Rattus norvegicus OX=10116 GN=Igsf11 PE=2 SV=1</t>
  </si>
  <si>
    <t>IGS21_RAT</t>
  </si>
  <si>
    <t>Immunoglobulin superfamily member 21 OS=Rattus norvegicus OX=10116 GN=Igsf21 PE=2 SV=3</t>
  </si>
  <si>
    <t>IGSF1_RAT</t>
  </si>
  <si>
    <t>Immunoglobulin superfamily member 1 OS=Rattus norvegicus OX=10116 GN=Igsf1 PE=1 SV=1</t>
  </si>
  <si>
    <t>IKBA_RAT</t>
  </si>
  <si>
    <t>NF-kappa-B inhibitor alpha OS=Rattus norvegicus OX=10116 GN=Nfkbia PE=2 SV=1</t>
  </si>
  <si>
    <t>IKKB_RAT</t>
  </si>
  <si>
    <t>Inhibitor of nuclear factor kappa-B kinase subunit beta OS=Rattus norvegicus OX=10116 GN=Ikbkb PE=1 SV=1</t>
  </si>
  <si>
    <t>IL1AP_RAT</t>
  </si>
  <si>
    <t>Interleukin-1 receptor accessory protein OS=Rattus norvegicus OX=10116 GN=Il1rap PE=2 SV=1</t>
  </si>
  <si>
    <t>IL5_RAT</t>
  </si>
  <si>
    <t>Interleukin-5 OS=Rattus norvegicus OX=10116 GN=Il5 PE=3 SV=1</t>
  </si>
  <si>
    <t>IL6RB_RAT</t>
  </si>
  <si>
    <t>Interleukin-6 receptor subunit beta OS=Rattus norvegicus OX=10116 GN=Il6st PE=1 SV=1</t>
  </si>
  <si>
    <t>ILEUA_RAT</t>
  </si>
  <si>
    <t>Leukocyte elastase inhibitor A OS=Rattus norvegicus OX=10116 GN=Serpinb1a PE=1 SV=1</t>
  </si>
  <si>
    <t>ILF2_RAT</t>
  </si>
  <si>
    <t>Interleukin enhancer-binding factor 2 OS=Rattus norvegicus OX=10116 GN=Ilf2 PE=2 SV=1</t>
  </si>
  <si>
    <t>ILF3_RAT</t>
  </si>
  <si>
    <t>Interleukin enhancer-binding factor 3 OS=Rattus norvegicus OX=10116 GN=Ilf3 PE=1 SV=2</t>
  </si>
  <si>
    <t>ILK_RAT</t>
  </si>
  <si>
    <t>Integrin-linked protein kinase OS=Rattus norvegicus OX=10116 GN=Ilk PE=2 SV=1</t>
  </si>
  <si>
    <t>ILKAP_RAT</t>
  </si>
  <si>
    <t>Integrin-linked kinase-associated serine/threonine phosphatase 2C OS=Rattus norvegicus OX=10116 GN=Ilkap PE=2 SV=1</t>
  </si>
  <si>
    <t>IMA5_RAT</t>
  </si>
  <si>
    <t>Importin subunit alpha-5 OS=Rattus norvegicus OX=10116 GN=Kpna1 PE=1 SV=1</t>
  </si>
  <si>
    <t>IMA6_RAT</t>
  </si>
  <si>
    <t>Importin subunit alpha-6 OS=Rattus norvegicus OX=10116 GN=Kpna5 PE=2 SV=1</t>
  </si>
  <si>
    <t>IMB1_RAT</t>
  </si>
  <si>
    <t>Importin subunit beta-1 OS=Rattus norvegicus OX=10116 GN=Kpnb1 PE=1 SV=1</t>
  </si>
  <si>
    <t>IMDH1_RAT</t>
  </si>
  <si>
    <t>Inosine-5'-monophosphate dehydrogenase 1 OS=Rattus norvegicus OX=10116 GN=Impdh1 PE=3 SV=1</t>
  </si>
  <si>
    <t>IMDH2_RAT</t>
  </si>
  <si>
    <t>Inosine-5'-monophosphate dehydrogenase 2 OS=Rattus norvegicus OX=10116 GN=Impdh2 PE=1 SV=1</t>
  </si>
  <si>
    <t>IMPA1_RAT</t>
  </si>
  <si>
    <t>Inositol monophosphatase 1 OS=Rattus norvegicus OX=10116 GN=Impa1 PE=1 SV=2</t>
  </si>
  <si>
    <t>IMPA3_RAT</t>
  </si>
  <si>
    <t>Inositol monophosphatase 3 OS=Rattus norvegicus OX=10116 GN=Impad1 PE=3 SV=1</t>
  </si>
  <si>
    <t>IMPCT_RAT</t>
  </si>
  <si>
    <t>Protein IMPACT OS=Rattus norvegicus OX=10116 GN=Impact PE=1 SV=1</t>
  </si>
  <si>
    <t>INO1_RAT</t>
  </si>
  <si>
    <t>Inositol-3-phosphate synthase 1 OS=Rattus norvegicus OX=10116 GN=Isyna1 PE=3 SV=2</t>
  </si>
  <si>
    <t>INP4A_RAT</t>
  </si>
  <si>
    <t>Type I inositol 3,4-bisphosphate 4-phosphatase OS=Rattus norvegicus OX=10116 GN=Inpp4a PE=1 SV=1</t>
  </si>
  <si>
    <t>INSR_RAT</t>
  </si>
  <si>
    <t>Insulin receptor OS=Rattus norvegicus OX=10116 GN=Insr PE=1 SV=1</t>
  </si>
  <si>
    <t>INSRR_RAT</t>
  </si>
  <si>
    <t>Insulin receptor-related protein OS=Rattus norvegicus OX=10116 GN=Insrr PE=1 SV=3</t>
  </si>
  <si>
    <t>INTU_RAT</t>
  </si>
  <si>
    <t>Protein inturned OS=Rattus norvegicus OX=10116 GN=Intu PE=1 SV=1</t>
  </si>
  <si>
    <t>IP3KA_RAT</t>
  </si>
  <si>
    <t>Inositol-trisphosphate 3-kinase A OS=Rattus norvegicus OX=10116 GN=Itpka PE=1 SV=3</t>
  </si>
  <si>
    <t>IP3KB_RAT</t>
  </si>
  <si>
    <t>Inositol-trisphosphate 3-kinase B OS=Rattus norvegicus OX=10116 GN=Itpkb PE=1 SV=3</t>
  </si>
  <si>
    <t>IP6K1_RAT</t>
  </si>
  <si>
    <t>Inositol hexakisphosphate kinase 1 OS=Rattus norvegicus OX=10116 GN=Ip6k1 PE=2 SV=1</t>
  </si>
  <si>
    <t>IPO13_RAT</t>
  </si>
  <si>
    <t>Importin-13 OS=Rattus norvegicus OX=10116 GN=Ipo13 PE=2 SV=1</t>
  </si>
  <si>
    <t>IPP2_RAT</t>
  </si>
  <si>
    <t>Protein phosphatase inhibitor 2 OS=Rattus norvegicus OX=10116 GN=Ppp1r2 PE=1 SV=2</t>
  </si>
  <si>
    <t>IQCAL_RAT</t>
  </si>
  <si>
    <t>IQ and AAA domain-containing protein 1-like OS=Rattus norvegicus OX=10116 GN=Iqca1l PE=2 SV=2</t>
  </si>
  <si>
    <t>IQEC3_RAT</t>
  </si>
  <si>
    <t>IQ motif and SEC7 domain-containing protein 3 OS=Rattus norvegicus OX=10116 GN=Iqsec3 PE=1 SV=1</t>
  </si>
  <si>
    <t>IREB2_RAT</t>
  </si>
  <si>
    <t>Iron-responsive element-binding protein 2 OS=Rattus norvegicus OX=10116 GN=Ireb2 PE=1 SV=2</t>
  </si>
  <si>
    <t>IRGM_RAT</t>
  </si>
  <si>
    <t>Immunity-related GTPase family M protein OS=Rattus norvegicus OX=10116 GN=Irgm PE=2 SV=1</t>
  </si>
  <si>
    <t>ISOC1_RAT</t>
  </si>
  <si>
    <t>Isochorismatase domain-containing protein 1 OS=Rattus norvegicus OX=10116 GN=Isoc1 PE=1 SV=1</t>
  </si>
  <si>
    <t>ISOC2_RAT</t>
  </si>
  <si>
    <t>Isochorismatase domain-containing protein 2 OS=Rattus norvegicus OX=10116 GN=Isoc2 PE=2 SV=1</t>
  </si>
  <si>
    <t>ISPD_RAT</t>
  </si>
  <si>
    <t>D-ribitol-5-phosphate cytidylyltransferase OS=Rattus norvegicus OX=10116 GN=Ispd PE=2 SV=1</t>
  </si>
  <si>
    <t>IST1_RAT</t>
  </si>
  <si>
    <t>IST1 homolog OS=Rattus norvegicus OX=10116 GN=Ist1 PE=2 SV=1</t>
  </si>
  <si>
    <t>ITA1_RAT</t>
  </si>
  <si>
    <t>Integrin alpha-1 OS=Rattus norvegicus OX=10116 GN=Itga1 PE=1 SV=1</t>
  </si>
  <si>
    <t>ITA7_RAT</t>
  </si>
  <si>
    <t>Integrin alpha-7 OS=Rattus norvegicus OX=10116 GN=Itga7 PE=1 SV=2</t>
  </si>
  <si>
    <t>ITB4_RAT</t>
  </si>
  <si>
    <t>Integrin beta-4 OS=Rattus norvegicus OX=10116 GN=Itgb4 PE=1 SV=1</t>
  </si>
  <si>
    <t>ITIH3_RAT</t>
  </si>
  <si>
    <t>Inter-alpha-trypsin inhibitor heavy chain H3 OS=Rattus norvegicus OX=10116 GN=Itih3 PE=2 SV=1</t>
  </si>
  <si>
    <t>ITM2B_RAT</t>
  </si>
  <si>
    <t>Integral membrane protein 2B OS=Rattus norvegicus OX=10116 GN=Itm2b PE=2 SV=1</t>
  </si>
  <si>
    <t>ITM2C_RAT</t>
  </si>
  <si>
    <t>Integral membrane protein 2C OS=Rattus norvegicus OX=10116 GN=Itm2c PE=1 SV=1</t>
  </si>
  <si>
    <t>ITPA_RAT</t>
  </si>
  <si>
    <t>Inosine triphosphate pyrophosphatase OS=Rattus norvegicus OX=10116 GN=Itpa PE=3 SV=1</t>
  </si>
  <si>
    <t>ITSN1_RAT</t>
  </si>
  <si>
    <t>Intersectin-1 OS=Rattus norvegicus OX=10116 GN=Itsn1 PE=1 SV=2</t>
  </si>
  <si>
    <t>IWS1_RAT</t>
  </si>
  <si>
    <t>Protein IWS1 homolog OS=Rattus norvegicus OX=10116 GN=Iws1 PE=1 SV=1</t>
  </si>
  <si>
    <t>JAM1_RAT</t>
  </si>
  <si>
    <t>Junctional adhesion molecule A OS=Rattus norvegicus OX=10116 GN=F11r PE=1 SV=1</t>
  </si>
  <si>
    <t>JAM3_RAT</t>
  </si>
  <si>
    <t>Junctional adhesion molecule C OS=Rattus norvegicus OX=10116 GN=Jam3 PE=1 SV=1</t>
  </si>
  <si>
    <t>JIP1_RAT</t>
  </si>
  <si>
    <t>C-Jun-amino-terminal kinase-interacting protein 1 OS=Rattus norvegicus OX=10116 GN=Mapk8ip1 PE=1 SV=2</t>
  </si>
  <si>
    <t>JIP2_RAT</t>
  </si>
  <si>
    <t>C-Jun-amino-terminal kinase-interacting protein 2 OS=Rattus norvegicus OX=10116 GN=Mapk8ip2 PE=1 SV=1</t>
  </si>
  <si>
    <t>JIP3_RAT</t>
  </si>
  <si>
    <t>C-Jun-amino-terminal kinase-interacting protein 3 OS=Rattus norvegicus OX=10116 GN=Mapk8ip3 PE=1 SV=2</t>
  </si>
  <si>
    <t>JKIP1_RAT</t>
  </si>
  <si>
    <t>Janus kinase and microtubule-interacting protein 1 OS=Rattus norvegicus OX=10116 GN=Jakmip1 PE=1 SV=1</t>
  </si>
  <si>
    <t>JPH4_RAT</t>
  </si>
  <si>
    <t>Junctophilin-4 OS=Rattus norvegicus OX=10116 GN=Jph4 PE=2 SV=1</t>
  </si>
  <si>
    <t>JUPI1_RAT</t>
  </si>
  <si>
    <t>Jupiter microtubule associated homolog 1 OS=Rattus norvegicus OX=10116 GN=JPT1 PE=1 SV=3</t>
  </si>
  <si>
    <t>JUPI2_RAT</t>
  </si>
  <si>
    <t>Jupiter microtubule associated homolog 2 OS=Rattus norvegicus OX=10116 GN=Jpt2 PE=2 SV=1</t>
  </si>
  <si>
    <t>K0930_RAT</t>
  </si>
  <si>
    <t>Uncharacterized protein KIAA0930 homolog OS=Rattus norvegicus OX=10116 PE=1 SV=2</t>
  </si>
  <si>
    <t>K1107_RAT</t>
  </si>
  <si>
    <t>AP2-interacting clathrin-endocytosis protein OS=Rattus norvegicus OX=10116 GN=Kiaa1107 PE=1 SV=2</t>
  </si>
  <si>
    <t>K1C10_RAT;K1C24_RAT</t>
  </si>
  <si>
    <t>Keratin, type I cytoskeletal 10 OS=Rattus norvegicus OX=10116 GN=Krt10 PE=3 SV=1</t>
  </si>
  <si>
    <t>K1C12_RAT</t>
  </si>
  <si>
    <t>Keratin, type I cytoskeletal 12 OS=Rattus norvegicus OX=10116 GN=Krt12 PE=3 SV=1</t>
  </si>
  <si>
    <t>K1C13_RAT</t>
  </si>
  <si>
    <t>Keratin, type I cytoskeletal 13 OS=Rattus norvegicus OX=10116 GN=Krt13 PE=3 SV=1</t>
  </si>
  <si>
    <t>K1C14_RAT;K1C27_RAT</t>
  </si>
  <si>
    <t>Keratin, type I cytoskeletal 14 OS=Rattus norvegicus OX=10116 GN=Krt14 PE=2 SV=1</t>
  </si>
  <si>
    <t>K1C15_RAT</t>
  </si>
  <si>
    <t>Keratin, type I cytoskeletal 15 OS=Rattus norvegicus OX=10116 GN=Krt15 PE=1 SV=1</t>
  </si>
  <si>
    <t>K1C17_RAT;K1C40_RAT</t>
  </si>
  <si>
    <t>Keratin, type I cytoskeletal 17 OS=Rattus norvegicus OX=10116 GN=Krt17 PE=1 SV=1</t>
  </si>
  <si>
    <t>K1C18_RAT</t>
  </si>
  <si>
    <t>Keratin, type I cytoskeletal 18 OS=Rattus norvegicus OX=10116 GN=Krt18 PE=1 SV=3</t>
  </si>
  <si>
    <t>K1C19_RAT</t>
  </si>
  <si>
    <t>Keratin, type I cytoskeletal 19 OS=Rattus norvegicus OX=10116 GN=Krt19 PE=1 SV=2</t>
  </si>
  <si>
    <t>K1C20_RAT</t>
  </si>
  <si>
    <t>Keratin, type I cytoskeletal 20 OS=Rattus norvegicus OX=10116 GN=Krt20 PE=1 SV=2</t>
  </si>
  <si>
    <t>K1C25_RAT</t>
  </si>
  <si>
    <t>Keratin, type I cytoskeletal 25 OS=Rattus norvegicus OX=10116 GN=Krt25 PE=3 SV=1</t>
  </si>
  <si>
    <t>K1C39_RAT</t>
  </si>
  <si>
    <t>Keratin, type I cytoskeletal 39 OS=Rattus norvegicus OX=10116 GN=Krt39 PE=3 SV=1</t>
  </si>
  <si>
    <t>K1C42_RAT</t>
  </si>
  <si>
    <t>Keratin, type I cytoskeletal 42 OS=Rattus norvegicus OX=10116 GN=Krt42 PE=3 SV=1</t>
  </si>
  <si>
    <t>K22E_RAT</t>
  </si>
  <si>
    <t>Keratin, type II cytoskeletal 2 epidermal OS=Rattus norvegicus OX=10116 GN=Krt2 PE=3 SV=1</t>
  </si>
  <si>
    <t>K2C1_RAT</t>
  </si>
  <si>
    <t>Keratin, type II cytoskeletal 1 OS=Rattus norvegicus OX=10116 GN=Krt1 PE=2 SV=1</t>
  </si>
  <si>
    <t>K2C1B_RAT</t>
  </si>
  <si>
    <t>Keratin, type II cytoskeletal 1b OS=Rattus norvegicus OX=10116 GN=Krt77 PE=3 SV=1</t>
  </si>
  <si>
    <t>K2C4_RAT</t>
  </si>
  <si>
    <t>Keratin, type II cytoskeletal 4 OS=Rattus norvegicus OX=10116 GN=Krt4 PE=3 SV=1</t>
  </si>
  <si>
    <t>K2C5_RAT</t>
  </si>
  <si>
    <t>Keratin, type II cytoskeletal 5 OS=Rattus norvegicus OX=10116 GN=Krt5 PE=1 SV=1</t>
  </si>
  <si>
    <t>K2C6A_RAT</t>
  </si>
  <si>
    <t>Keratin, type II cytoskeletal 6A OS=Rattus norvegicus OX=10116 GN=Krt6a PE=1 SV=1</t>
  </si>
  <si>
    <t>K2C72_RAT</t>
  </si>
  <si>
    <t>Keratin, type II cytoskeletal 72 OS=Rattus norvegicus OX=10116 GN=Krt72 PE=3 SV=2</t>
  </si>
  <si>
    <t>K2C73_RAT</t>
  </si>
  <si>
    <t>Keratin, type II cytoskeletal 73 OS=Rattus norvegicus OX=10116 GN=Krt73 PE=1 SV=1</t>
  </si>
  <si>
    <t>K2C75_RAT</t>
  </si>
  <si>
    <t>Keratin, type II cytoskeletal 75 OS=Rattus norvegicus OX=10116 GN=Krt75 PE=3 SV=2</t>
  </si>
  <si>
    <t>K2C8_RAT;K2C7_RAT</t>
  </si>
  <si>
    <t>Keratin, type II cytoskeletal 8 OS=Rattus norvegicus OX=10116 GN=Krt8 PE=1 SV=3</t>
  </si>
  <si>
    <t>K2C80_RAT</t>
  </si>
  <si>
    <t>Keratin, type II cytoskeletal 80 OS=Rattus norvegicus OX=10116 GN=Krt80 PE=3 SV=1</t>
  </si>
  <si>
    <t>KACA_RAT</t>
  </si>
  <si>
    <t>Ig kappa chain C region, A allele OS=Rattus norvegicus OX=10116 PE=1 SV=1</t>
  </si>
  <si>
    <t>KAD1_RAT</t>
  </si>
  <si>
    <t>Adenylate kinase isoenzyme 1 OS=Rattus norvegicus OX=10116 GN=Ak1 PE=1 SV=3</t>
  </si>
  <si>
    <t>KAD2_RAT</t>
  </si>
  <si>
    <t>Adenylate kinase 2, mitochondrial OS=Rattus norvegicus OX=10116 GN=Ak2 PE=2 SV=2</t>
  </si>
  <si>
    <t>KAD3_RAT</t>
  </si>
  <si>
    <t>GTP:AMP phosphotransferase AK3, mitochondrial OS=Rattus norvegicus OX=10116 GN=Ak3 PE=2 SV=2</t>
  </si>
  <si>
    <t>KAD4_RAT</t>
  </si>
  <si>
    <t>Adenylate kinase 4, mitochondrial OS=Rattus norvegicus OX=10116 GN=Ak4 PE=2 SV=1</t>
  </si>
  <si>
    <t>KAD6_RAT</t>
  </si>
  <si>
    <t>Adenylate kinase isoenzyme 6 OS=Rattus norvegicus OX=10116 GN=Ak6 PE=2 SV=1</t>
  </si>
  <si>
    <t>KALRN_RAT</t>
  </si>
  <si>
    <t>Kalirin OS=Rattus norvegicus OX=10116 GN=Kalrn PE=1 SV=3</t>
  </si>
  <si>
    <t>KAP0_RAT</t>
  </si>
  <si>
    <t>cAMP-dependent protein kinase type I-alpha regulatory subunit OS=Rattus norvegicus OX=10116 GN=Prkar1a PE=1 SV=2</t>
  </si>
  <si>
    <t>KAP1_RAT</t>
  </si>
  <si>
    <t>cAMP-dependent protein kinase type I-beta regulatory subunit OS=Rattus norvegicus OX=10116 GN=Prkar1b PE=2 SV=2</t>
  </si>
  <si>
    <t>KAP2_RAT</t>
  </si>
  <si>
    <t>cAMP-dependent protein kinase type II-alpha regulatory subunit OS=Rattus norvegicus OX=10116 GN=Prkar2a PE=1 SV=4</t>
  </si>
  <si>
    <t>KAP3_RAT</t>
  </si>
  <si>
    <t>cAMP-dependent protein kinase type II-beta regulatory subunit OS=Rattus norvegicus OX=10116 GN=Prkar2b PE=1 SV=3</t>
  </si>
  <si>
    <t>KAPCA_RAT</t>
  </si>
  <si>
    <t>cAMP-dependent protein kinase catalytic subunit alpha OS=Rattus norvegicus OX=10116 GN=Prkaca PE=1 SV=2</t>
  </si>
  <si>
    <t>KAT1_RAT</t>
  </si>
  <si>
    <t>Kynurenine--oxoglutarate transaminase 1, mitochondrial OS=Rattus norvegicus OX=10116 GN=Kyat1 PE=1 SV=1</t>
  </si>
  <si>
    <t>KAT3_RAT</t>
  </si>
  <si>
    <t>Kynurenine--oxoglutarate transaminase 3 OS=Rattus norvegicus OX=10116 GN=Kyat3 PE=2 SV=1</t>
  </si>
  <si>
    <t>KAT5_RAT</t>
  </si>
  <si>
    <t>Histone acetyltransferase KAT5 OS=Rattus norvegicus OX=10116 GN=Kat5 PE=1 SV=2</t>
  </si>
  <si>
    <t>KAT7_RAT</t>
  </si>
  <si>
    <t>Histone acetyltransferase KAT7 OS=Rattus norvegicus OX=10116 GN=Kat7 PE=1 SV=1</t>
  </si>
  <si>
    <t>KATL1_RAT;KTNA1_RAT</t>
  </si>
  <si>
    <t>Katanin p60 ATPase-containing subunit A-like 1 OS=Rattus norvegicus OX=10116 GN=Katnal1 PE=1 SV=1</t>
  </si>
  <si>
    <t>KAZRN_RAT</t>
  </si>
  <si>
    <t>Kazrin OS=Rattus norvegicus OX=10116 GN=Kazn PE=2 SV=2</t>
  </si>
  <si>
    <t>KBP_RAT</t>
  </si>
  <si>
    <t>KIF1-binding protein OS=Rattus norvegicus OX=10116 GN=Kbp PE=2 SV=1</t>
  </si>
  <si>
    <t>KC1A_RAT</t>
  </si>
  <si>
    <t>Casein kinase I isoform alpha OS=Rattus norvegicus OX=10116 GN=Csnk1a1 PE=2 SV=1</t>
  </si>
  <si>
    <t>KC1D_RAT</t>
  </si>
  <si>
    <t>Casein kinase I isoform delta OS=Rattus norvegicus OX=10116 GN=Csnk1d PE=1 SV=2</t>
  </si>
  <si>
    <t>KC1G1_RAT</t>
  </si>
  <si>
    <t>Casein kinase I isoform gamma-1 OS=Rattus norvegicus OX=10116 GN=Csnk1g1 PE=2 SV=1</t>
  </si>
  <si>
    <t>KCAB1_RAT</t>
  </si>
  <si>
    <t>Voltage-gated potassium channel subunit beta-1 OS=Rattus norvegicus OX=10116 GN=Kcnab1 PE=1 SV=1</t>
  </si>
  <si>
    <t>KCAB2_RAT</t>
  </si>
  <si>
    <t>Voltage-gated potassium channel subunit beta-2 OS=Rattus norvegicus OX=10116 GN=Kcnab2 PE=1 SV=1</t>
  </si>
  <si>
    <t>KCAB3_RAT</t>
  </si>
  <si>
    <t>Voltage-gated potassium channel subunit beta-3 OS=Rattus norvegicus OX=10116 GN=Kcnab3 PE=2 SV=1</t>
  </si>
  <si>
    <t>KCC1A_RAT</t>
  </si>
  <si>
    <t>Calcium/calmodulin-dependent protein kinase type 1 OS=Rattus norvegicus OX=10116 GN=Camk1 PE=1 SV=2</t>
  </si>
  <si>
    <t>KCC1B_RAT</t>
  </si>
  <si>
    <t>Calcium/calmodulin-dependent protein kinase type 1B OS=Rattus norvegicus OX=10116 GN=Pnck PE=1 SV=1</t>
  </si>
  <si>
    <t>KCC2A_RAT</t>
  </si>
  <si>
    <t>Calcium/calmodulin-dependent protein kinase type II subunit alpha OS=Rattus norvegicus OX=10116 GN=Camk2a PE=1 SV=1</t>
  </si>
  <si>
    <t>KCC2B_RAT</t>
  </si>
  <si>
    <t>Calcium/calmodulin-dependent protein kinase type II subunit beta OS=Rattus norvegicus OX=10116 GN=Camk2b PE=1 SV=1</t>
  </si>
  <si>
    <t>KCC2D_RAT</t>
  </si>
  <si>
    <t>Calcium/calmodulin-dependent protein kinase type II subunit delta OS=Rattus norvegicus OX=10116 GN=Camk2d PE=1 SV=1</t>
  </si>
  <si>
    <t>KCC2G_RAT</t>
  </si>
  <si>
    <t>Calcium/calmodulin-dependent protein kinase type II subunit gamma OS=Rattus norvegicus OX=10116 GN=Camk2g PE=1 SV=1</t>
  </si>
  <si>
    <t>KCC4_RAT</t>
  </si>
  <si>
    <t>Calcium/calmodulin-dependent protein kinase type IV OS=Rattus norvegicus OX=10116 GN=Camk4 PE=1 SV=3</t>
  </si>
  <si>
    <t>KCIP1_RAT;KCIP2_RAT</t>
  </si>
  <si>
    <t>Kv channel-interacting protein 1 OS=Rattus norvegicus OX=10116 GN=Kcnip1 PE=1 SV=2</t>
  </si>
  <si>
    <t>KCIP4_RAT</t>
  </si>
  <si>
    <t>Kv channel-interacting protein 4 OS=Rattus norvegicus OX=10116 GN=Kcnip4 PE=1 SV=1</t>
  </si>
  <si>
    <t>KCJ10_RAT</t>
  </si>
  <si>
    <t>ATP-sensitive inward rectifier potassium channel 10 OS=Rattus norvegicus OX=10116 GN=Kcnj10 PE=2 SV=1</t>
  </si>
  <si>
    <t>KCJ16_RAT</t>
  </si>
  <si>
    <t>Inward rectifier potassium channel 16 OS=Rattus norvegicus OX=10116 GN=Kcnj16 PE=2 SV=2</t>
  </si>
  <si>
    <t>KCNA1_RAT</t>
  </si>
  <si>
    <t>Potassium voltage-gated channel subfamily A member 1 OS=Rattus norvegicus OX=10116 GN=Kcna1 PE=1 SV=1</t>
  </si>
  <si>
    <t>KCNA2_RAT;KCNA3_RAT;KCNA4_RAT</t>
  </si>
  <si>
    <t>Potassium voltage-gated channel subfamily A member 2 OS=Rattus norvegicus OX=10116 GN=Kcna2 PE=1 SV=1</t>
  </si>
  <si>
    <t>KCNA5_RAT</t>
  </si>
  <si>
    <t>Potassium voltage-gated channel subfamily A member 5 OS=Rattus norvegicus OX=10116 GN=Kcna5 PE=1 SV=1</t>
  </si>
  <si>
    <t>KCNA6_RAT</t>
  </si>
  <si>
    <t>Potassium voltage-gated channel subfamily A member 6 OS=Rattus norvegicus OX=10116 GN=Kcna6 PE=1 SV=1</t>
  </si>
  <si>
    <t>KCNB1_RAT</t>
  </si>
  <si>
    <t>Potassium voltage-gated channel subfamily B member 1 OS=Rattus norvegicus OX=10116 GN=Kcnb1 PE=1 SV=3</t>
  </si>
  <si>
    <t>KCNC1_RAT</t>
  </si>
  <si>
    <t>Potassium voltage-gated channel subfamily C member 1 OS=Rattus norvegicus OX=10116 GN=Kcnc1 PE=1 SV=1</t>
  </si>
  <si>
    <t>KCNC3_RAT</t>
  </si>
  <si>
    <t>Potassium voltage-gated channel subfamily C member 3 OS=Rattus norvegicus OX=10116 GN=Kcnc3 PE=1 SV=1</t>
  </si>
  <si>
    <t>KCNH8_RAT</t>
  </si>
  <si>
    <t>Potassium voltage-gated channel subfamily H member 8 OS=Rattus norvegicus OX=10116 GN=Kcnh8 PE=2 SV=2</t>
  </si>
  <si>
    <t>KCNJ1_RAT</t>
  </si>
  <si>
    <t>ATP-sensitive inward rectifier potassium channel 1 OS=Rattus norvegicus OX=10116 GN=Kcnj1 PE=2 SV=1</t>
  </si>
  <si>
    <t>KCRB_RAT</t>
  </si>
  <si>
    <t>Creatine kinase B-type OS=Rattus norvegicus OX=10116 GN=Ckb PE=1 SV=2</t>
  </si>
  <si>
    <t>KCRM_RAT</t>
  </si>
  <si>
    <t>Creatine kinase M-type OS=Rattus norvegicus OX=10116 GN=Ckm PE=1 SV=2</t>
  </si>
  <si>
    <t>KCRU_RAT;KCRS_RAT</t>
  </si>
  <si>
    <t>Creatine kinase U-type, mitochondrial OS=Rattus norvegicus OX=10116 GN=Ckmt1 PE=1 SV=1</t>
  </si>
  <si>
    <t>KCTD7_RAT</t>
  </si>
  <si>
    <t>BTB/POZ domain-containing protein KCTD7 OS=Rattus norvegicus OX=10116 GN=Kctd7 PE=2 SV=1</t>
  </si>
  <si>
    <t>KCY_RAT</t>
  </si>
  <si>
    <t>UMP-CMP kinase OS=Rattus norvegicus OX=10116 GN=Cmpk1 PE=1 SV=2</t>
  </si>
  <si>
    <t>KDIS_RAT</t>
  </si>
  <si>
    <t>Kinase D-interacting substrate of 220 kDa OS=Rattus norvegicus OX=10116 GN=Kidins220 PE=1 SV=2</t>
  </si>
  <si>
    <t>KDM3A_RAT</t>
  </si>
  <si>
    <t>Lysine-specific demethylase 3A OS=Rattus norvegicus OX=10116 GN=Kdm3a PE=2 SV=1</t>
  </si>
  <si>
    <t>KGP2_RAT</t>
  </si>
  <si>
    <t>cGMP-dependent protein kinase 2 OS=Rattus norvegicus OX=10116 GN=Prkg2 PE=1 SV=1</t>
  </si>
  <si>
    <t>KHDR1_RAT;KHDR2_RAT</t>
  </si>
  <si>
    <t>KH domain-containing, RNA-binding, signal transduction-associated protein 1 OS=Rattus norvegicus OX=10116 GN=Khdrbs1 PE=1 SV=1</t>
  </si>
  <si>
    <t>KHK_RAT</t>
  </si>
  <si>
    <t>Ketohexokinase OS=Rattus norvegicus OX=10116 GN=Khk PE=1 SV=1</t>
  </si>
  <si>
    <t>KI21B_RAT</t>
  </si>
  <si>
    <t>Kinesin-like protein KIF21B OS=Rattus norvegicus OX=10116 GN=Kif21b PE=1 SV=2</t>
  </si>
  <si>
    <t>KIF1B_RAT</t>
  </si>
  <si>
    <t>Kinesin-like protein KIF1B OS=Rattus norvegicus OX=10116 GN=Kif1b PE=1 SV=2</t>
  </si>
  <si>
    <t>KIF1C_RAT</t>
  </si>
  <si>
    <t>Kinesin-like protein KIF1C OS=Rattus norvegicus OX=10116 GN=Kif1c PE=1 SV=1</t>
  </si>
  <si>
    <t>KIF27_RAT</t>
  </si>
  <si>
    <t>Kinesin-like protein KIF27 OS=Rattus norvegicus OX=10116 GN=Kif27 PE=1 SV=1</t>
  </si>
  <si>
    <t>KIF2A_RAT;KIF2C_RAT</t>
  </si>
  <si>
    <t>Kinesin-like protein KIF2A OS=Rattus norvegicus OX=10116 GN=Kif2a PE=1 SV=2</t>
  </si>
  <si>
    <t>KIF2B_RAT</t>
  </si>
  <si>
    <t>Kinesin-like protein KIF2B OS=Rattus norvegicus OX=10116 GN=Kif2b PE=2 SV=2</t>
  </si>
  <si>
    <t>KIF3C_RAT</t>
  </si>
  <si>
    <t>Kinesin-like protein KIF3C OS=Rattus norvegicus OX=10116 GN=Kif3c PE=2 SV=1</t>
  </si>
  <si>
    <t>KIF5A_RAT</t>
  </si>
  <si>
    <t>Kinesin heavy chain isoform 5A OS=Rattus norvegicus OX=10116 GN=Kif5a PE=1 SV=1</t>
  </si>
  <si>
    <t>KIF5C_RAT</t>
  </si>
  <si>
    <t>Kinesin heavy chain isoform 5C (Fragment) OS=Rattus norvegicus OX=10116 GN=Kif5c PE=1 SV=2</t>
  </si>
  <si>
    <t>KIME_RAT</t>
  </si>
  <si>
    <t>Mevalonate kinase OS=Rattus norvegicus OX=10116 GN=Mvk PE=1 SV=1</t>
  </si>
  <si>
    <t>KINH_RAT</t>
  </si>
  <si>
    <t>Kinesin-1 heavy chain OS=Rattus norvegicus OX=10116 GN=Kif5b PE=1 SV=1</t>
  </si>
  <si>
    <t>KIRR1_RAT</t>
  </si>
  <si>
    <t>Kin of IRRE-like protein 1 OS=Rattus norvegicus OX=10116 GN=Kirrel1 PE=1 SV=2</t>
  </si>
  <si>
    <t>KKCC1_RAT</t>
  </si>
  <si>
    <t>Calcium/calmodulin-dependent protein kinase kinase 1 OS=Rattus norvegicus OX=10116 GN=Camkk1 PE=1 SV=1</t>
  </si>
  <si>
    <t>KKCC2_RAT</t>
  </si>
  <si>
    <t>Calcium/calmodulin-dependent protein kinase kinase 2 OS=Rattus norvegicus OX=10116 GN=Camkk2 PE=1 SV=1</t>
  </si>
  <si>
    <t>KLC1_RAT</t>
  </si>
  <si>
    <t>Kinesin light chain 1 OS=Rattus norvegicus OX=10116 GN=Klc1 PE=1 SV=2</t>
  </si>
  <si>
    <t>KLC3_RAT</t>
  </si>
  <si>
    <t>Kinesin light chain 3 OS=Rattus norvegicus OX=10116 GN=Klc3 PE=1 SV=1</t>
  </si>
  <si>
    <t>KLC4_RAT</t>
  </si>
  <si>
    <t>Kinesin light chain 4 OS=Rattus norvegicus OX=10116 GN=Klc4 PE=1 SV=1</t>
  </si>
  <si>
    <t>KLD8B_RAT</t>
  </si>
  <si>
    <t>Kelch domain-containing protein 8B OS=Rattus norvegicus OX=10116 GN=Klhdc8b PE=2 SV=1</t>
  </si>
  <si>
    <t>KLH22_RAT</t>
  </si>
  <si>
    <t>Kelch-like protein 22 OS=Rattus norvegicus OX=10116 GN=Klhl22 PE=1 SV=1</t>
  </si>
  <si>
    <t>KPB1_RAT</t>
  </si>
  <si>
    <t>Phosphorylase b kinase regulatory subunit alpha, skeletal muscle isoform OS=Rattus norvegicus OX=10116 GN=Phka1 PE=1 SV=2</t>
  </si>
  <si>
    <t>KPCA_RAT</t>
  </si>
  <si>
    <t>Protein kinase C alpha type OS=Rattus norvegicus OX=10116 GN=Prkca PE=1 SV=3</t>
  </si>
  <si>
    <t>KPCB_RAT</t>
  </si>
  <si>
    <t>Protein kinase C beta type OS=Rattus norvegicus OX=10116 GN=Prkcb PE=1 SV=3</t>
  </si>
  <si>
    <t>KPCD_RAT</t>
  </si>
  <si>
    <t>Protein kinase C delta type OS=Rattus norvegicus OX=10116 GN=Prkcd PE=1 SV=1</t>
  </si>
  <si>
    <t>KPCD1_RAT</t>
  </si>
  <si>
    <t>Serine/threonine-protein kinase D1 OS=Rattus norvegicus OX=10116 GN=Prkd1 PE=1 SV=2</t>
  </si>
  <si>
    <t>KPCE_RAT;KPCL_RAT</t>
  </si>
  <si>
    <t>Protein kinase C epsilon type OS=Rattus norvegicus OX=10116 GN=Prkce PE=1 SV=1</t>
  </si>
  <si>
    <t>KPCG_RAT</t>
  </si>
  <si>
    <t>Protein kinase C gamma type OS=Rattus norvegicus OX=10116 GN=Prkcg PE=1 SV=1</t>
  </si>
  <si>
    <t>KPCT_RAT</t>
  </si>
  <si>
    <t>Protein kinase C theta type OS=Rattus norvegicus OX=10116 GN=Prkcq PE=1 SV=2</t>
  </si>
  <si>
    <t>KPRA_RAT</t>
  </si>
  <si>
    <t>Phosphoribosyl pyrophosphate synthase-associated protein 1 OS=Rattus norvegicus OX=10116 GN=Prpsap1 PE=1 SV=1</t>
  </si>
  <si>
    <t>KPRB_RAT</t>
  </si>
  <si>
    <t>Phosphoribosyl pyrophosphate synthase-associated protein 2 OS=Rattus norvegicus OX=10116 GN=Prpsap2 PE=1 SV=1</t>
  </si>
  <si>
    <t>KPYM_RAT</t>
  </si>
  <si>
    <t>Pyruvate kinase PKM OS=Rattus norvegicus OX=10116 GN=Pkm PE=1 SV=3</t>
  </si>
  <si>
    <t>KPYR_RAT</t>
  </si>
  <si>
    <t>Pyruvate kinase PKLR OS=Rattus norvegicus OX=10116 GN=Pklr PE=1 SV=2</t>
  </si>
  <si>
    <t>KS6A1_RAT</t>
  </si>
  <si>
    <t>Ribosomal protein S6 kinase alpha-1 OS=Rattus norvegicus OX=10116 GN=Rps6ka1 PE=1 SV=1</t>
  </si>
  <si>
    <t>KS6B1_RAT</t>
  </si>
  <si>
    <t>Ribosomal protein S6 kinase beta-1 OS=Rattus norvegicus OX=10116 GN=Rps6kb1 PE=1 SV=1</t>
  </si>
  <si>
    <t>KTI12_RAT</t>
  </si>
  <si>
    <t>Protein KTI12 homolog OS=Rattus norvegicus OX=10116 GN=Kti12 PE=1 SV=1</t>
  </si>
  <si>
    <t>KXDL1_RAT</t>
  </si>
  <si>
    <t>KxDL motif-containing protein 1 OS=Rattus norvegicus OX=10116 GN=Kxd1 PE=1 SV=1</t>
  </si>
  <si>
    <t>L1CAM_RAT</t>
  </si>
  <si>
    <t>Neural cell adhesion molecule L1 OS=Rattus norvegicus OX=10116 GN=L1cam PE=1 SV=3</t>
  </si>
  <si>
    <t>L2GL1_RAT</t>
  </si>
  <si>
    <t>Lethal(2) giant larvae protein homolog 1 OS=Rattus norvegicus OX=10116 GN=Llgl1 PE=1 SV=1</t>
  </si>
  <si>
    <t>LA_RAT</t>
  </si>
  <si>
    <t>Lupus La protein homolog OS=Rattus norvegicus OX=10116 GN=Ssb PE=1 SV=1</t>
  </si>
  <si>
    <t>LACB2_RAT</t>
  </si>
  <si>
    <t>Endoribonuclease LACTB2 OS=Rattus norvegicus OX=10116 GN=Lactb2 PE=2 SV=1</t>
  </si>
  <si>
    <t>LAMB2_RAT</t>
  </si>
  <si>
    <t>Laminin subunit beta-2 OS=Rattus norvegicus OX=10116 GN=Lamb2 PE=1 SV=1</t>
  </si>
  <si>
    <t>LAMP1_RAT</t>
  </si>
  <si>
    <t>Lysosome-associated membrane glycoprotein 1 OS=Rattus norvegicus OX=10116 GN=Lamp1 PE=1 SV=1</t>
  </si>
  <si>
    <t>LAMP2_RAT</t>
  </si>
  <si>
    <t>Lysosome-associated membrane glycoprotein 2 OS=Rattus norvegicus OX=10116 GN=Lamp2 PE=1 SV=3</t>
  </si>
  <si>
    <t>LAMP5_RAT</t>
  </si>
  <si>
    <t>Lysosome-associated membrane glycoprotein 5 OS=Rattus norvegicus OX=10116 GN=Lamp5 PE=2 SV=1</t>
  </si>
  <si>
    <t>LANC1_RAT</t>
  </si>
  <si>
    <t>LanC-like protein 1 OS=Rattus norvegicus OX=10116 GN=Lancl1 PE=1 SV=2</t>
  </si>
  <si>
    <t>LAP2_RAT</t>
  </si>
  <si>
    <t>Lamina-associated polypeptide 2, isoform beta OS=Rattus norvegicus OX=10116 GN=Tmpo PE=1 SV=3</t>
  </si>
  <si>
    <t>LAP4A_RAT</t>
  </si>
  <si>
    <t>Lysosomal-associated transmembrane protein 4A OS=Rattus norvegicus OX=10116 GN=Laptm4a PE=2 SV=1</t>
  </si>
  <si>
    <t>LARP7_RAT</t>
  </si>
  <si>
    <t>La-related protein 7 OS=Rattus norvegicus OX=10116 GN=Larp7 PE=1 SV=2</t>
  </si>
  <si>
    <t>LASP1_RAT</t>
  </si>
  <si>
    <t>LIM and SH3 domain protein 1 OS=Rattus norvegicus OX=10116 GN=Lasp1 PE=1 SV=1</t>
  </si>
  <si>
    <t>LAT1_RAT</t>
  </si>
  <si>
    <t>Large neutral amino acids transporter small subunit 1 OS=Rattus norvegicus OX=10116 GN=Slc7a5 PE=1 SV=2</t>
  </si>
  <si>
    <t>LCAP_RAT</t>
  </si>
  <si>
    <t>Leucyl-cystinyl aminopeptidase OS=Rattus norvegicus OX=10116 GN=Lnpep PE=1 SV=1</t>
  </si>
  <si>
    <t>LCHN_RAT</t>
  </si>
  <si>
    <t>Protein LCHN OS=Rattus norvegicus OX=10116 GN=Lchn PE=2 SV=1</t>
  </si>
  <si>
    <t>LCMT1_RAT</t>
  </si>
  <si>
    <t>Leucine carboxyl methyltransferase 1 OS=Rattus norvegicus OX=10116 GN=Lcmt1 PE=2 SV=1</t>
  </si>
  <si>
    <t>LDAH_RAT</t>
  </si>
  <si>
    <t>Lipid droplet-associated hydrolase OS=Rattus norvegicus OX=10116 GN=Ldah PE=2 SV=1</t>
  </si>
  <si>
    <t>LDHA_RAT;LDHC_RAT</t>
  </si>
  <si>
    <t>L-lactate dehydrogenase A chain OS=Rattus norvegicus OX=10116 GN=Ldha PE=1 SV=1</t>
  </si>
  <si>
    <t>LDHB_RAT</t>
  </si>
  <si>
    <t>L-lactate dehydrogenase B chain OS=Rattus norvegicus OX=10116 GN=Ldhb PE=1 SV=2</t>
  </si>
  <si>
    <t>LEG3_RAT</t>
  </si>
  <si>
    <t>Galectin-3 OS=Rattus norvegicus OX=10116 GN=Lgals3 PE=1 SV=4</t>
  </si>
  <si>
    <t>LEO1_RAT</t>
  </si>
  <si>
    <t>RNA polymerase-associated protein LEO1 OS=Rattus norvegicus OX=10116 GN=Leo1 PE=1 SV=1</t>
  </si>
  <si>
    <t>LETM1_RAT</t>
  </si>
  <si>
    <t>Mitochondrial proton/calcium exchanger protein OS=Rattus norvegicus OX=10116 GN=Letm1 PE=1 SV=1</t>
  </si>
  <si>
    <t>LETM2_RAT</t>
  </si>
  <si>
    <t>LETM1 domain-containing protein LETM2, mitochondrial OS=Rattus norvegicus OX=10116 GN=Letm2 PE=2 SV=1</t>
  </si>
  <si>
    <t>LG3BP_RAT</t>
  </si>
  <si>
    <t>Galectin-3-binding protein OS=Rattus norvegicus OX=10116 GN=Lgals3bp PE=1 SV=2</t>
  </si>
  <si>
    <t>LGI1_RAT</t>
  </si>
  <si>
    <t>Leucine-rich glioma-inactivated protein 1 OS=Rattus norvegicus OX=10116 GN=Lgi1 PE=1 SV=1</t>
  </si>
  <si>
    <t>LGMN_RAT</t>
  </si>
  <si>
    <t>Legumain OS=Rattus norvegicus OX=10116 GN=Lgmn PE=1 SV=1</t>
  </si>
  <si>
    <t>LGUL_RAT</t>
  </si>
  <si>
    <t>Lactoylglutathione lyase OS=Rattus norvegicus OX=10116 GN=Glo1 PE=1 SV=3</t>
  </si>
  <si>
    <t>LHPP_RAT</t>
  </si>
  <si>
    <t>Phospholysine phosphohistidine inorganic pyrophosphate phosphatase OS=Rattus norvegicus OX=10116 GN=Lhpp PE=2 SV=1</t>
  </si>
  <si>
    <t>LIAS_RAT</t>
  </si>
  <si>
    <t>Lipoyl synthase, mitochondrial OS=Rattus norvegicus OX=10116 GN=Lias PE=2 SV=1</t>
  </si>
  <si>
    <t>LIFR_RAT</t>
  </si>
  <si>
    <t>Leukemia inhibitory factor receptor OS=Rattus norvegicus OX=10116 GN=Lifr PE=2 SV=1</t>
  </si>
  <si>
    <t>LIMA1_RAT</t>
  </si>
  <si>
    <t>LIM domain and actin-binding protein 1 OS=Rattus norvegicus OX=10116 GN=Lima1 PE=1 SV=2</t>
  </si>
  <si>
    <t>LIMD1_RAT</t>
  </si>
  <si>
    <t>LIM domain-containing protein 1 OS=Rattus norvegicus OX=10116 GN=Limd1 PE=1 SV=1</t>
  </si>
  <si>
    <t>LIMK1_RAT;LIMK2_RAT</t>
  </si>
  <si>
    <t>LIM domain kinase 1 OS=Rattus norvegicus OX=10116 GN=Limk1 PE=1 SV=1</t>
  </si>
  <si>
    <t>LIN7A_RAT</t>
  </si>
  <si>
    <t>Protein lin-7 homolog A OS=Rattus norvegicus OX=10116 GN=Lin7a PE=1 SV=2</t>
  </si>
  <si>
    <t>LIN7B_RAT</t>
  </si>
  <si>
    <t>Protein lin-7 homolog B OS=Rattus norvegicus OX=10116 GN=Lin7b PE=1 SV=1</t>
  </si>
  <si>
    <t>LIN7C_RAT</t>
  </si>
  <si>
    <t>Protein lin-7 homolog C OS=Rattus norvegicus OX=10116 GN=Lin7c PE=1 SV=1</t>
  </si>
  <si>
    <t>LIPA3_RAT</t>
  </si>
  <si>
    <t>Liprin-alpha-3 OS=Rattus norvegicus OX=10116 GN=Ppfia3 PE=1 SV=2</t>
  </si>
  <si>
    <t>LIPA4_RAT</t>
  </si>
  <si>
    <t>Liprin-alpha-4 (Fragment) OS=Rattus norvegicus OX=10116 GN=Ppfia4 PE=1 SV=1</t>
  </si>
  <si>
    <t>LIPS_RAT</t>
  </si>
  <si>
    <t>Hormone-sensitive lipase OS=Rattus norvegicus OX=10116 GN=Lipe PE=1 SV=3</t>
  </si>
  <si>
    <t>LKHA4_RAT</t>
  </si>
  <si>
    <t>Leukotriene A-4 hydrolase OS=Rattus norvegicus OX=10116 GN=Lta4h PE=2 SV=2</t>
  </si>
  <si>
    <t>LMAN1_RAT</t>
  </si>
  <si>
    <t>Protein ERGIC-53 OS=Rattus norvegicus OX=10116 GN=Lman1 PE=1 SV=1</t>
  </si>
  <si>
    <t>LMBD1_RAT</t>
  </si>
  <si>
    <t>Probable lysosomal cobalamin transporter OS=Rattus norvegicus OX=10116 GN=Lmbrd1 PE=1 SV=1</t>
  </si>
  <si>
    <t>LMBL2_RAT</t>
  </si>
  <si>
    <t>Lethal(3)malignant brain tumor-like protein 2 OS=Rattus norvegicus OX=10116 GN=L3mbtl2 PE=1 SV=1</t>
  </si>
  <si>
    <t>LMNA_RAT</t>
  </si>
  <si>
    <t>Prelamin-A/C OS=Rattus norvegicus OX=10116 GN=Lmna PE=1 SV=1</t>
  </si>
  <si>
    <t>LMNB1_RAT</t>
  </si>
  <si>
    <t>Lamin-B1 OS=Rattus norvegicus OX=10116 GN=Lmnb1 PE=1 SV=3</t>
  </si>
  <si>
    <t>LMOD1_RAT</t>
  </si>
  <si>
    <t>Leiomodin-1 OS=Rattus norvegicus OX=10116 GN=Lmod1 PE=1 SV=1</t>
  </si>
  <si>
    <t>LONM_RAT</t>
  </si>
  <si>
    <t>Lon protease homolog, mitochondrial OS=Rattus norvegicus OX=10116 GN=Lonp1 PE=2 SV=1</t>
  </si>
  <si>
    <t>LONP2_RAT</t>
  </si>
  <si>
    <t>Lon protease homolog 2, peroxisomal OS=Rattus norvegicus OX=10116 GN=Lonp2 PE=1 SV=2</t>
  </si>
  <si>
    <t>LPAR1_RAT</t>
  </si>
  <si>
    <t>Lysophosphatidic acid receptor 1 OS=Rattus norvegicus OX=10116 GN=Lpar1 PE=1 SV=1</t>
  </si>
  <si>
    <t>LPP_RAT</t>
  </si>
  <si>
    <t>Lipoma-preferred partner homolog OS=Rattus norvegicus OX=10116 GN=Lpp PE=1 SV=1</t>
  </si>
  <si>
    <t>LPPRC_RAT</t>
  </si>
  <si>
    <t>Leucine-rich PPR motif-containing protein, mitochondrial OS=Rattus norvegicus OX=10116 GN=Lrpprc PE=1 SV=1</t>
  </si>
  <si>
    <t>LRC33_RAT</t>
  </si>
  <si>
    <t>Transforming growth factor beta activator LRRC33 OS=Rattus norvegicus OX=10116 GN=Nrros PE=2 SV=1</t>
  </si>
  <si>
    <t>LRC4B_RAT;LRRC4_RAT</t>
  </si>
  <si>
    <t>Leucine-rich repeat-containing protein 4B OS=Rattus norvegicus OX=10116 GN=Lrrc4b PE=1 SV=1</t>
  </si>
  <si>
    <t>LRC55_RAT</t>
  </si>
  <si>
    <t>Leucine-rich repeat-containing protein 55 OS=Rattus norvegicus OX=10116 GN=Lrrc55 PE=2 SV=3</t>
  </si>
  <si>
    <t>LRC59_RAT</t>
  </si>
  <si>
    <t>Leucine-rich repeat-containing protein 59 OS=Rattus norvegicus OX=10116 GN=Lrrc59 PE=1 SV=1</t>
  </si>
  <si>
    <t>LRC73_RAT</t>
  </si>
  <si>
    <t>Leucine-rich repeat-containing protein 73 OS=Rattus norvegicus OX=10116 GN=Lrrc73 PE=2 SV=1</t>
  </si>
  <si>
    <t>LRC8A_RAT</t>
  </si>
  <si>
    <t>Volume-regulated anion channel subunit LRRC8A OS=Rattus norvegicus OX=10116 GN=Lrrc8a PE=1 SV=1</t>
  </si>
  <si>
    <t>LRC8C_RAT</t>
  </si>
  <si>
    <t>Volume-regulated anion channel subunit LRRC8C OS=Rattus norvegicus OX=10116 GN=Lrrc8c PE=1 SV=1</t>
  </si>
  <si>
    <t>LRC8D_RAT</t>
  </si>
  <si>
    <t>Volume-regulated anion channel subunit LRRC8D OS=Rattus norvegicus OX=10116 GN=Lrrc8d PE=1 SV=1</t>
  </si>
  <si>
    <t>LRFN1_RAT</t>
  </si>
  <si>
    <t>Leucine-rich repeat and fibronectin type III domain-containing protein 1 OS=Rattus norvegicus OX=10116 GN=Lrfn1 PE=1 SV=1</t>
  </si>
  <si>
    <t>LRFN2_RAT</t>
  </si>
  <si>
    <t>Leucine-rich repeat and fibronectin type-III domain-containing protein 2 OS=Rattus norvegicus OX=10116 GN=Lrfn2 PE=1 SV=1</t>
  </si>
  <si>
    <t>LRFN3_RAT</t>
  </si>
  <si>
    <t>Leucine-rich repeat and fibronectin type-III domain-containing protein 3 OS=Rattus norvegicus OX=10116 GN=Lrfn3 PE=1 SV=1</t>
  </si>
  <si>
    <t>LRFN4_RAT</t>
  </si>
  <si>
    <t>Leucine-rich repeat and fibronectin type-III domain-containing protein 4 OS=Rattus norvegicus OX=10116 GN=Lrfn4 PE=1 SV=1</t>
  </si>
  <si>
    <t>LRFN5_RAT</t>
  </si>
  <si>
    <t>Leucine-rich repeat and fibronectin type-III domain-containing protein 5 OS=Rattus norvegicus OX=10116 GN=Lrfn5 PE=1 SV=1</t>
  </si>
  <si>
    <t>LRIQ3_RAT</t>
  </si>
  <si>
    <t>Leucine-rich repeat and IQ domain-containing protein 3 OS=Rattus norvegicus OX=10116 GN=Lrriq3 PE=2 SV=1</t>
  </si>
  <si>
    <t>LRP4_RAT</t>
  </si>
  <si>
    <t>Low-density lipoprotein receptor-related protein 4 OS=Rattus norvegicus OX=10116 GN=Lrp4 PE=1 SV=2</t>
  </si>
  <si>
    <t>LRRC7_RAT</t>
  </si>
  <si>
    <t>Leucine-rich repeat-containing protein 7 OS=Rattus norvegicus OX=10116 GN=Lrrc7 PE=1 SV=2</t>
  </si>
  <si>
    <t>LRRF2_RAT;LRRF1_RAT</t>
  </si>
  <si>
    <t>Leucine-rich repeat flightless-interacting protein 2 OS=Rattus norvegicus OX=10116 GN=Lrrfip2 PE=1 SV=1</t>
  </si>
  <si>
    <t>LRRN1_RAT</t>
  </si>
  <si>
    <t>Leucine-rich repeat neuronal protein 1 OS=Rattus norvegicus OX=10116 GN=Lrrn1 PE=2 SV=1</t>
  </si>
  <si>
    <t>LRRT1_RAT</t>
  </si>
  <si>
    <t>Leucine-rich repeat transmembrane neuronal protein 1 OS=Rattus norvegicus OX=10116 GN=Lrrtm1 PE=3 SV=1</t>
  </si>
  <si>
    <t>LRRT2_RAT</t>
  </si>
  <si>
    <t>Leucine-rich repeat transmembrane neuronal protein 2 OS=Rattus norvegicus OX=10116 GN=Lrrtm2 PE=1 SV=1</t>
  </si>
  <si>
    <t>LRRT3_RAT</t>
  </si>
  <si>
    <t>Leucine-rich repeat transmembrane neuronal protein 3 OS=Rattus norvegicus OX=10116 GN=Lrrtm3 PE=3 SV=1</t>
  </si>
  <si>
    <t>LRRT4_RAT</t>
  </si>
  <si>
    <t>Leucine-rich repeat transmembrane neuronal protein 4 OS=Rattus norvegicus OX=10116 GN=Lrrtm4 PE=1 SV=1</t>
  </si>
  <si>
    <t>LSAMP_RAT</t>
  </si>
  <si>
    <t>Limbic system-associated membrane protein OS=Rattus norvegicus OX=10116 GN=Lsamp PE=1 SV=1</t>
  </si>
  <si>
    <t>LSG1_RAT</t>
  </si>
  <si>
    <t>Large subunit GTPase 1 homolog OS=Rattus norvegicus OX=10116 GN=Lsg1 PE=2 SV=1</t>
  </si>
  <si>
    <t>LST8_RAT</t>
  </si>
  <si>
    <t>Target of rapamycin complex subunit LST8 OS=Rattus norvegicus OX=10116 GN=Mlst8 PE=1 SV=2</t>
  </si>
  <si>
    <t>LTOR1_RAT</t>
  </si>
  <si>
    <t>Ragulator complex protein LAMTOR1 OS=Rattus norvegicus OX=10116 GN=Lamtor1 PE=1 SV=1</t>
  </si>
  <si>
    <t>LUM_RAT</t>
  </si>
  <si>
    <t>Lumican OS=Rattus norvegicus OX=10116 GN=Lum PE=1 SV=1</t>
  </si>
  <si>
    <t>LUZP1_RAT</t>
  </si>
  <si>
    <t>Leucine zipper protein 1 OS=Rattus norvegicus OX=10116 GN=Luzp1 PE=1 SV=1</t>
  </si>
  <si>
    <t>LX12B_RAT</t>
  </si>
  <si>
    <t>LXN_RAT</t>
  </si>
  <si>
    <t>Latexin OS=Rattus norvegicus OX=10116 GN=Lxn PE=1 SV=1</t>
  </si>
  <si>
    <t>LYAG_RAT</t>
  </si>
  <si>
    <t>Lysosomal alpha-glucosidase OS=Rattus norvegicus OX=10116 GN=Gaa PE=2 SV=1</t>
  </si>
  <si>
    <t>LYN_RAT;HCK_RAT</t>
  </si>
  <si>
    <t>Tyrosine-protein kinase Lyn OS=Rattus norvegicus OX=10116 GN=Lyn PE=1 SV=3</t>
  </si>
  <si>
    <t>LYPA1_RAT</t>
  </si>
  <si>
    <t>Acyl-protein thioesterase 1 OS=Rattus norvegicus OX=10116 GN=Lypla1 PE=1 SV=1</t>
  </si>
  <si>
    <t>LYPA2_RAT</t>
  </si>
  <si>
    <t>Acyl-protein thioesterase 2 OS=Rattus norvegicus OX=10116 GN=Lypla2 PE=1 SV=1</t>
  </si>
  <si>
    <t>LYPD1_RAT</t>
  </si>
  <si>
    <t>Ly6/PLAUR domain-containing protein 1 OS=Rattus norvegicus OX=10116 GN=Lypd1 PE=2 SV=1</t>
  </si>
  <si>
    <t>LYRIC_RAT</t>
  </si>
  <si>
    <t>Protein LYRIC OS=Rattus norvegicus OX=10116 GN=Mtdh PE=1 SV=2</t>
  </si>
  <si>
    <t>LYSM1_RAT</t>
  </si>
  <si>
    <t>LysM and putative peptidoglycan-binding domain-containing protein 1 OS=Rattus norvegicus OX=10116 GN=Lysmd1 PE=1 SV=1</t>
  </si>
  <si>
    <t>LZIC_RAT</t>
  </si>
  <si>
    <t>Protein LZIC OS=Rattus norvegicus OX=10116 GN=Lzic PE=2 SV=1</t>
  </si>
  <si>
    <t>LZTL1_RAT</t>
  </si>
  <si>
    <t>Leucine zipper transcription factor-like protein 1 OS=Rattus norvegicus OX=10116 GN=Lztfl1 PE=2 SV=1</t>
  </si>
  <si>
    <t>LZTS1_RAT</t>
  </si>
  <si>
    <t>Leucine zipper putative tumor suppressor 1 OS=Rattus norvegicus OX=10116 GN=Lzts1 PE=1 SV=3</t>
  </si>
  <si>
    <t>LZTS2_RAT</t>
  </si>
  <si>
    <t>Leucine zipper putative tumor suppressor 2 OS=Rattus norvegicus OX=10116 GN=Lzts2 PE=1 SV=2</t>
  </si>
  <si>
    <t>LZTS3_RAT</t>
  </si>
  <si>
    <t>Leucine zipper putative tumor suppressor 3 OS=Rattus norvegicus OX=10116 GN=Lzts3 PE=1 SV=2</t>
  </si>
  <si>
    <t>M1IP1_RAT</t>
  </si>
  <si>
    <t>Mid1-interacting protein 1 OS=Rattus norvegicus OX=10116 GN=Mid1ip1 PE=1 SV=1</t>
  </si>
  <si>
    <t>M2GD_RAT</t>
  </si>
  <si>
    <t>Dimethylglycine dehydrogenase, mitochondrial OS=Rattus norvegicus OX=10116 GN=Dmgdh PE=1 SV=1</t>
  </si>
  <si>
    <t>M2OM_RAT</t>
  </si>
  <si>
    <t>Mitochondrial 2-oxoglutarate/malate carrier protein OS=Rattus norvegicus OX=10116 GN=Slc25a11 PE=1 SV=3</t>
  </si>
  <si>
    <t>M3K1_RAT</t>
  </si>
  <si>
    <t>Mitogen-activated protein kinase kinase kinase 1 OS=Rattus norvegicus OX=10116 GN=Map3k1 PE=1 SV=1</t>
  </si>
  <si>
    <t>M3K12_RAT</t>
  </si>
  <si>
    <t>Mitogen-activated protein kinase kinase kinase 12 OS=Rattus norvegicus OX=10116 GN=Map3k12 PE=1 SV=1</t>
  </si>
  <si>
    <t>M3K7_RAT</t>
  </si>
  <si>
    <t>Mitogen-activated protein kinase kinase kinase 7 OS=Rattus norvegicus OX=10116 GN=Map3k7 PE=1 SV=1</t>
  </si>
  <si>
    <t>MA1B1_RAT</t>
  </si>
  <si>
    <t>Endoplasmic reticulum mannosyl-oligosaccharide 1,2-alpha-mannosidase OS=Rattus norvegicus OX=10116 GN=Man1b1 PE=2 SV=2</t>
  </si>
  <si>
    <t>MAAI_RAT</t>
  </si>
  <si>
    <t>Maleylacetoacetate isomerase OS=Rattus norvegicus OX=10116 GN=Gstz1 PE=1 SV=2</t>
  </si>
  <si>
    <t>MACD1_RAT</t>
  </si>
  <si>
    <t>O-acetyl-ADP-ribose deacetylase MACROD1 (Fragment) OS=Rattus norvegicus OX=10116 GN=Macrod1 PE=2 SV=2</t>
  </si>
  <si>
    <t>MACF1_RAT</t>
  </si>
  <si>
    <t>Microtubule-actin cross-linking factor 1 OS=Rattus norvegicus OX=10116 GN=Macf1 PE=1 SV=1</t>
  </si>
  <si>
    <t>MADD_RAT</t>
  </si>
  <si>
    <t>MAP kinase-activating death domain protein OS=Rattus norvegicus OX=10116 GN=Madd PE=1 SV=1</t>
  </si>
  <si>
    <t>MAEA_RAT</t>
  </si>
  <si>
    <t>E3 ubiquitin-protein transferase MAEA OS=Rattus norvegicus OX=10116 GN=Maea PE=2 SV=2</t>
  </si>
  <si>
    <t>MAF1_RAT</t>
  </si>
  <si>
    <t>Repressor of RNA polymerase III transcription MAF1 homolog OS=Rattus norvegicus OX=10116 GN=Maf1 PE=2 SV=1</t>
  </si>
  <si>
    <t>MAG_RAT</t>
  </si>
  <si>
    <t>Myelin-associated glycoprotein OS=Rattus norvegicus OX=10116 GN=Mag PE=1 SV=1</t>
  </si>
  <si>
    <t>MAGD1_RAT</t>
  </si>
  <si>
    <t>Melanoma-associated antigen D1 OS=Rattus norvegicus OX=10116 GN=Maged1 PE=1 SV=3</t>
  </si>
  <si>
    <t>MAGE1_RAT</t>
  </si>
  <si>
    <t>Melanoma-associated antigen E1 OS=Rattus norvegicus OX=10116 GN=Magee1 PE=2 SV=1</t>
  </si>
  <si>
    <t>MAGI1_RAT</t>
  </si>
  <si>
    <t>Membrane-associated guanylate kinase, WW and PDZ domain-containing protein 1 OS=Rattus norvegicus OX=10116 GN=Magi1 PE=1 SV=1</t>
  </si>
  <si>
    <t>MAGI2_RAT</t>
  </si>
  <si>
    <t>Membrane-associated guanylate kinase, WW and PDZ domain-containing protein 2 OS=Rattus norvegicus OX=10116 GN=Magi2 PE=1 SV=1</t>
  </si>
  <si>
    <t>MAGI3_RAT</t>
  </si>
  <si>
    <t>Membrane-associated guanylate kinase, WW and PDZ domain-containing protein 3 OS=Rattus norvegicus OX=10116 GN=Magi3 PE=1 SV=2</t>
  </si>
  <si>
    <t>MAIP1_RAT</t>
  </si>
  <si>
    <t>m-AAA protease-interacting protein 1, mitochondrial OS=Rattus norvegicus OX=10116 GN=Maip1 PE=2 SV=1</t>
  </si>
  <si>
    <t>MANBA_RAT</t>
  </si>
  <si>
    <t>Beta-mannosidase OS=Rattus norvegicus OX=10116 GN=Manba PE=2 SV=1</t>
  </si>
  <si>
    <t>MANF_RAT</t>
  </si>
  <si>
    <t>Mesencephalic astrocyte-derived neurotrophic factor OS=Rattus norvegicus OX=10116 GN=Manf PE=1 SV=1</t>
  </si>
  <si>
    <t>MAOX_RAT</t>
  </si>
  <si>
    <t>NADP-dependent malic enzyme OS=Rattus norvegicus OX=10116 GN=Me1 PE=1 SV=2</t>
  </si>
  <si>
    <t>MAP1A_RAT;PRL_RAT</t>
  </si>
  <si>
    <t>Microtubule-associated protein 1A OS=Rattus norvegicus OX=10116 GN=Map1a PE=1 SV=1</t>
  </si>
  <si>
    <t>MAP1B_RAT</t>
  </si>
  <si>
    <t>Microtubule-associated protein 1B OS=Rattus norvegicus OX=10116 GN=Map1b PE=1 SV=3</t>
  </si>
  <si>
    <t>MAP1S_RAT</t>
  </si>
  <si>
    <t>Microtubule-associated protein 1S OS=Rattus norvegicus OX=10116 GN=Map1s PE=1 SV=1</t>
  </si>
  <si>
    <t>MAP2_RAT</t>
  </si>
  <si>
    <t>Methionine aminopeptidase 2 OS=Rattus norvegicus OX=10116 GN=Metap2 PE=1 SV=2</t>
  </si>
  <si>
    <t>MAP4_RAT</t>
  </si>
  <si>
    <t>Microtubule-associated protein 4 OS=Rattus norvegicus OX=10116 GN=Map4 PE=1 SV=1</t>
  </si>
  <si>
    <t>MARC2_RAT</t>
  </si>
  <si>
    <t>Mitochondrial amidoxime reducing component 2 OS=Rattus norvegicus OX=10116 GN=Marc2 PE=2 SV=1</t>
  </si>
  <si>
    <t>MARCS_RAT</t>
  </si>
  <si>
    <t>Myristoylated alanine-rich C-kinase substrate OS=Rattus norvegicus OX=10116 GN=Marcks PE=1 SV=2</t>
  </si>
  <si>
    <t>MARE1_RAT</t>
  </si>
  <si>
    <t>Microtubule-associated protein RP/EB family member 1 OS=Rattus norvegicus OX=10116 GN=Mapre1 PE=1 SV=3</t>
  </si>
  <si>
    <t>MARE2_RAT</t>
  </si>
  <si>
    <t>Microtubule-associated protein RP/EB family member 2 OS=Rattus norvegicus OX=10116 GN=Mapre2 PE=1 SV=1</t>
  </si>
  <si>
    <t>MARE3_RAT</t>
  </si>
  <si>
    <t>Microtubule-associated protein RP/EB family member 3 OS=Rattus norvegicus OX=10116 GN=Mapre3 PE=1 SV=1</t>
  </si>
  <si>
    <t>MARF1_RAT</t>
  </si>
  <si>
    <t>Meiosis regulator and mRNA stability factor 1 OS=Rattus norvegicus OX=10116 GN=Marf1 PE=1 SV=2</t>
  </si>
  <si>
    <t>MARK1_RAT</t>
  </si>
  <si>
    <t>Serine/threonine-protein kinase MARK1 OS=Rattus norvegicus OX=10116 GN=Mark1 PE=1 SV=1</t>
  </si>
  <si>
    <t>MARK2_RAT</t>
  </si>
  <si>
    <t>Serine/threonine-protein kinase MARK2 OS=Rattus norvegicus OX=10116 GN=Mark2 PE=1 SV=1</t>
  </si>
  <si>
    <t>MARK3_RAT</t>
  </si>
  <si>
    <t>MAP/microtubule affinity-regulating kinase 3 OS=Rattus norvegicus OX=10116 GN=Mark3 PE=1 SV=1</t>
  </si>
  <si>
    <t>MAST1_RAT</t>
  </si>
  <si>
    <t>Microtubule-associated serine/threonine-protein kinase 1 OS=Rattus norvegicus OX=10116 GN=Mast1 PE=1 SV=1</t>
  </si>
  <si>
    <t>MAT2B_RAT</t>
  </si>
  <si>
    <t>Methionine adenosyltransferase 2 subunit beta OS=Rattus norvegicus OX=10116 GN=Mat2b PE=2 SV=1</t>
  </si>
  <si>
    <t>MATK_RAT</t>
  </si>
  <si>
    <t>Megakaryocyte-associated tyrosine-protein kinase OS=Rattus norvegicus OX=10116 GN=Matk PE=2 SV=1</t>
  </si>
  <si>
    <t>MATR3_RAT</t>
  </si>
  <si>
    <t>Matrin-3 OS=Rattus norvegicus OX=10116 GN=Matr3 PE=1 SV=2</t>
  </si>
  <si>
    <t>MAVS_RAT</t>
  </si>
  <si>
    <t>Mitochondrial antiviral-signaling protein OS=Rattus norvegicus OX=10116 GN=Mavs PE=1 SV=1</t>
  </si>
  <si>
    <t>MAX_RAT</t>
  </si>
  <si>
    <t>Protein max OS=Rattus norvegicus OX=10116 GN=Max PE=1 SV=1</t>
  </si>
  <si>
    <t>MBB1A_RAT</t>
  </si>
  <si>
    <t>Myb-binding protein 1A OS=Rattus norvegicus OX=10116 GN=Mybbp1a PE=1 SV=2</t>
  </si>
  <si>
    <t>MBLC1_RAT</t>
  </si>
  <si>
    <t>Metallo-beta-lactamase domain-containing protein 1 OS=Rattus norvegicus OX=10116 GN=Mblac1 PE=2 SV=1</t>
  </si>
  <si>
    <t>MBP_RAT</t>
  </si>
  <si>
    <t>Myelin basic protein OS=Rattus norvegicus OX=10116 GN=Mbp PE=1 SV=3</t>
  </si>
  <si>
    <t>MBTP1_RAT</t>
  </si>
  <si>
    <t>Membrane-bound transcription factor site-1 protease OS=Rattus norvegicus OX=10116 GN=Mbtps1 PE=1 SV=2</t>
  </si>
  <si>
    <t>MCAT_RAT</t>
  </si>
  <si>
    <t>Mitochondrial carnitine/acylcarnitine carrier protein OS=Rattus norvegicus OX=10116 GN=Slc25a20 PE=1 SV=1</t>
  </si>
  <si>
    <t>MCATL_RAT</t>
  </si>
  <si>
    <t>Mitochondrial basic amino acids transporter OS=Rattus norvegicus OX=10116 GN=Slc25a29 PE=2 SV=1</t>
  </si>
  <si>
    <t>MCCA_RAT</t>
  </si>
  <si>
    <t>Methylcrotonoyl-CoA carboxylase subunit alpha, mitochondrial OS=Rattus norvegicus OX=10116 GN=Mccc1 PE=1 SV=1</t>
  </si>
  <si>
    <t>MCCB_RAT</t>
  </si>
  <si>
    <t>Methylcrotonoyl-CoA carboxylase beta chain, mitochondrial OS=Rattus norvegicus OX=10116 GN=Mccc2 PE=2 SV=1</t>
  </si>
  <si>
    <t>MCES_RAT</t>
  </si>
  <si>
    <t>mRNA cap guanine-N7 methyltransferase OS=Rattus norvegicus OX=10116 GN=Rnmt PE=1 SV=1</t>
  </si>
  <si>
    <t>MCF2L_RAT</t>
  </si>
  <si>
    <t>Guanine nucleotide exchange factor DBS OS=Rattus norvegicus OX=10116 GN=Mcf2l PE=1 SV=3</t>
  </si>
  <si>
    <t>MCL1_RAT</t>
  </si>
  <si>
    <t>Induced myeloid leukemia cell differentiation protein Mcl-1 homolog OS=Rattus norvegicus OX=10116 GN=Mcl1 PE=1 SV=2</t>
  </si>
  <si>
    <t>MCTS1_RAT</t>
  </si>
  <si>
    <t>Malignant T-cell-amplified sequence 1 OS=Rattus norvegicus OX=10116 GN=Mcts1 PE=2 SV=1</t>
  </si>
  <si>
    <t>MDGA1_RAT</t>
  </si>
  <si>
    <t>MAM domain-containing glycosylphosphatidylinositol anchor protein 1 OS=Rattus norvegicus OX=10116 GN=Mdga1 PE=1 SV=1</t>
  </si>
  <si>
    <t>MDGA2_RAT</t>
  </si>
  <si>
    <t>MAM domain-containing glycosylphosphatidylinositol anchor protein 2 OS=Rattus norvegicus OX=10116 GN=Mdga2 PE=2 SV=1</t>
  </si>
  <si>
    <t>MDHC_RAT</t>
  </si>
  <si>
    <t>Malate dehydrogenase, cytoplasmic OS=Rattus norvegicus OX=10116 GN=Mdh1 PE=1 SV=3</t>
  </si>
  <si>
    <t>MDHM_RAT</t>
  </si>
  <si>
    <t>Malate dehydrogenase, mitochondrial OS=Rattus norvegicus OX=10116 GN=Mdh2 PE=1 SV=2</t>
  </si>
  <si>
    <t>MDM1_RAT</t>
  </si>
  <si>
    <t>Nuclear protein MDM1 OS=Rattus norvegicus OX=10116 GN=Mdm1 PE=1 SV=2</t>
  </si>
  <si>
    <t>MDR1_RAT;MDR3_RAT;SO2B1_RAT</t>
  </si>
  <si>
    <t>Multidrug resistance protein 1 OS=Rattus norvegicus OX=10116 GN=Abcb1 PE=2 SV=1</t>
  </si>
  <si>
    <t>MEA1_RAT</t>
  </si>
  <si>
    <t>Male-enhanced antigen 1 OS=Rattus norvegicus OX=10116 GN=Mea1 PE=1 SV=1</t>
  </si>
  <si>
    <t>MECP2_RAT</t>
  </si>
  <si>
    <t>Methyl-CpG-binding protein 2 OS=Rattus norvegicus OX=10116 GN=Mecp2 PE=1 SV=1</t>
  </si>
  <si>
    <t>MECR_RAT</t>
  </si>
  <si>
    <t>Enoyl-[acyl-carrier-protein] reductase, mitochondrial OS=Rattus norvegicus OX=10116 GN=Mecr PE=1 SV=1</t>
  </si>
  <si>
    <t>MED22_RAT</t>
  </si>
  <si>
    <t>Mediator of RNA polymerase II transcription subunit 22 OS=Rattus norvegicus OX=10116 GN=Med22 PE=2 SV=1</t>
  </si>
  <si>
    <t>MED24_RAT</t>
  </si>
  <si>
    <t>Mediator of RNA polymerase II transcription subunit 24 OS=Rattus norvegicus OX=10116 GN=Med24 PE=1 SV=1</t>
  </si>
  <si>
    <t>MEF2D_RAT</t>
  </si>
  <si>
    <t>Myocyte-specific enhancer factor 2D OS=Rattus norvegicus OX=10116 GN=Mef2d PE=1 SV=1</t>
  </si>
  <si>
    <t>MEMO1_RAT</t>
  </si>
  <si>
    <t>Protein MEMO1 OS=Rattus norvegicus OX=10116 GN=Memo1 PE=1 SV=1</t>
  </si>
  <si>
    <t>MEP50_RAT</t>
  </si>
  <si>
    <t>Methylosome protein 50 OS=Rattus norvegicus OX=10116 GN=Wdr77 PE=1 SV=1</t>
  </si>
  <si>
    <t>MERL_RAT</t>
  </si>
  <si>
    <t>Merlin (Fragment) OS=Rattus norvegicus OX=10116 GN=Nf2 PE=1 SV=1</t>
  </si>
  <si>
    <t>MERTK_RAT</t>
  </si>
  <si>
    <t>Tyrosine-protein kinase Mer OS=Rattus norvegicus OX=10116 GN=Mertk PE=2 SV=1</t>
  </si>
  <si>
    <t>MESD_RAT</t>
  </si>
  <si>
    <t>LRP chaperone MESD OS=Rattus norvegicus OX=10116 GN=Mesd PE=2 SV=1</t>
  </si>
  <si>
    <t>MEST_RAT</t>
  </si>
  <si>
    <t>Mesoderm-specific transcript homolog protein OS=Rattus norvegicus OX=10116 GN=Mest PE=2 SV=1</t>
  </si>
  <si>
    <t>METH_RAT</t>
  </si>
  <si>
    <t>Methionine synthase OS=Rattus norvegicus OX=10116 GN=Mtr PE=1 SV=1</t>
  </si>
  <si>
    <t>METK2_RAT;METK1_RAT</t>
  </si>
  <si>
    <t>S-adenosylmethionine synthase isoform type-2 OS=Rattus norvegicus OX=10116 GN=Mat2a PE=1 SV=1</t>
  </si>
  <si>
    <t>MFA3L_RAT</t>
  </si>
  <si>
    <t>Microfibrillar-associated protein 3-like OS=Rattus norvegicus OX=10116 GN=Mfap3l PE=1 SV=1</t>
  </si>
  <si>
    <t>MFF_RAT</t>
  </si>
  <si>
    <t>Mitochondrial fission factor OS=Rattus norvegicus OX=10116 GN=Mff PE=1 SV=1</t>
  </si>
  <si>
    <t>MFGM_RAT</t>
  </si>
  <si>
    <t>Lactadherin OS=Rattus norvegicus OX=10116 GN=Mfge8 PE=2 SV=1</t>
  </si>
  <si>
    <t>MFN1_RAT</t>
  </si>
  <si>
    <t>Mitofusin-1 OS=Rattus norvegicus OX=10116 GN=Mfn1 PE=1 SV=1</t>
  </si>
  <si>
    <t>MFN2_RAT</t>
  </si>
  <si>
    <t>Mitofusin-2 OS=Rattus norvegicus OX=10116 GN=Mfn2 PE=1 SV=1</t>
  </si>
  <si>
    <t>MFR1L_RAT</t>
  </si>
  <si>
    <t>Mitochondrial fission regulator 1-like OS=Rattus norvegicus OX=10116 GN=Mtfr1l PE=1 SV=1</t>
  </si>
  <si>
    <t>MGLL_RAT</t>
  </si>
  <si>
    <t>MGRN1_RAT</t>
  </si>
  <si>
    <t>E3 ubiquitin-protein ligase MGRN1 OS=Rattus norvegicus OX=10116 GN=Mgrn1 PE=1 SV=1</t>
  </si>
  <si>
    <t>MI4GD_RAT</t>
  </si>
  <si>
    <t>MIF4G domain-containing protein OS=Rattus norvegicus OX=10116 GN=Mif4gd PE=2 SV=1</t>
  </si>
  <si>
    <t>MIB2_RAT</t>
  </si>
  <si>
    <t>E3 ubiquitin-protein ligase MIB2 OS=Rattus norvegicus OX=10116 GN=Mib2 PE=1 SV=2</t>
  </si>
  <si>
    <t>MIC25_RAT</t>
  </si>
  <si>
    <t>MICOS complex subunit Mic25 OS=Rattus norvegicus OX=10116 GN=Chchd6 PE=1 SV=1</t>
  </si>
  <si>
    <t>MIC60_RAT</t>
  </si>
  <si>
    <t>MICOS complex subunit Mic60 (Fragment) OS=Rattus norvegicus OX=10116 GN=Immt PE=1 SV=1</t>
  </si>
  <si>
    <t>MICLK_RAT</t>
  </si>
  <si>
    <t>MICAL C-terminal-like protein OS=Rattus norvegicus OX=10116 GN=Micalcl PE=1 SV=1</t>
  </si>
  <si>
    <t>MICU1_RAT</t>
  </si>
  <si>
    <t>Calcium uptake protein 1, mitochondrial OS=Rattus norvegicus OX=10116 GN=Micu1 PE=2 SV=1</t>
  </si>
  <si>
    <t>MID51_RAT</t>
  </si>
  <si>
    <t>Mitochondrial dynamics protein MID51 OS=Rattus norvegicus OX=10116 GN=Mief1 PE=1 SV=1</t>
  </si>
  <si>
    <t>MIF_RAT</t>
  </si>
  <si>
    <t>Macrophage migration inhibitory factor OS=Rattus norvegicus OX=10116 GN=Mif PE=1 SV=4</t>
  </si>
  <si>
    <t>MILK1_RAT</t>
  </si>
  <si>
    <t>MICAL-like protein 1 OS=Rattus norvegicus OX=10116 GN=Micall1 PE=1 SV=1</t>
  </si>
  <si>
    <t>MILK2_RAT</t>
  </si>
  <si>
    <t>MICAL-like protein 2 OS=Rattus norvegicus OX=10116 GN=Micall2 PE=1 SV=2</t>
  </si>
  <si>
    <t>MINK1_RAT</t>
  </si>
  <si>
    <t>Misshapen-like kinase 1 OS=Rattus norvegicus OX=10116 GN=Mink1 PE=1 SV=2</t>
  </si>
  <si>
    <t>MINY1_RAT</t>
  </si>
  <si>
    <t>Ubiquitin carboxyl-terminal hydrolase MINDY-1 OS=Rattus norvegicus OX=10116 GN=Mindy1 PE=2 SV=1</t>
  </si>
  <si>
    <t>MIPEP_RAT</t>
  </si>
  <si>
    <t>Mitochondrial intermediate peptidase OS=Rattus norvegicus OX=10116 GN=Mipep PE=1 SV=1</t>
  </si>
  <si>
    <t>MIRO2_RAT</t>
  </si>
  <si>
    <t>Mitochondrial Rho GTPase 2 OS=Rattus norvegicus OX=10116 GN=Rhot2 PE=1 SV=1</t>
  </si>
  <si>
    <t>MITD1_RAT</t>
  </si>
  <si>
    <t>MIT domain-containing protein 1 OS=Rattus norvegicus OX=10116 GN=Mitd1 PE=2 SV=1</t>
  </si>
  <si>
    <t>MK01_RAT</t>
  </si>
  <si>
    <t>Mitogen-activated protein kinase 1 OS=Rattus norvegicus OX=10116 GN=Mapk1 PE=1 SV=3</t>
  </si>
  <si>
    <t>MK03_RAT</t>
  </si>
  <si>
    <t>Mitogen-activated protein kinase 3 OS=Rattus norvegicus OX=10116 GN=Mapk3 PE=1 SV=5</t>
  </si>
  <si>
    <t>MK04_RAT;MK06_RAT</t>
  </si>
  <si>
    <t>Mitogen-activated protein kinase 4 (Fragment) OS=Rattus norvegicus OX=10116 GN=Mapk4 PE=1 SV=1</t>
  </si>
  <si>
    <t>MK08_RAT</t>
  </si>
  <si>
    <t>Mitogen-activated protein kinase 8 OS=Rattus norvegicus OX=10116 GN=Mapk8 PE=1 SV=1</t>
  </si>
  <si>
    <t>MK09_RAT</t>
  </si>
  <si>
    <t>Mitogen-activated protein kinase 9 OS=Rattus norvegicus OX=10116 GN=Mapk9 PE=1 SV=1</t>
  </si>
  <si>
    <t>MK10_RAT;MK13_RAT</t>
  </si>
  <si>
    <t>Mitogen-activated protein kinase 10 OS=Rattus norvegicus OX=10116 GN=Mapk10 PE=1 SV=3</t>
  </si>
  <si>
    <t>MK12_RAT</t>
  </si>
  <si>
    <t>Mitogen-activated protein kinase 12 OS=Rattus norvegicus OX=10116 GN=Mapk12 PE=1 SV=1</t>
  </si>
  <si>
    <t>MK14_RAT</t>
  </si>
  <si>
    <t>Mitogen-activated protein kinase 14 OS=Rattus norvegicus OX=10116 GN=Mapk14 PE=1 SV=3</t>
  </si>
  <si>
    <t>MKLN1_RAT</t>
  </si>
  <si>
    <t>Muskelin OS=Rattus norvegicus OX=10116 GN=Mkln1 PE=1 SV=1</t>
  </si>
  <si>
    <t>ML12B_RAT</t>
  </si>
  <si>
    <t>Myosin regulatory light chain 12B OS=Rattus norvegicus OX=10116 GN=Myl12b PE=1 SV=3</t>
  </si>
  <si>
    <t>MLEC_RAT</t>
  </si>
  <si>
    <t>Malectin OS=Rattus norvegicus OX=10116 GN=Mlec PE=2 SV=1</t>
  </si>
  <si>
    <t>MLIP_RAT</t>
  </si>
  <si>
    <t>Muscular LMNA-interacting protein OS=Rattus norvegicus OX=10116 GN=Mlip PE=1 SV=1</t>
  </si>
  <si>
    <t>MLP3A_RAT;MLP3B_RAT</t>
  </si>
  <si>
    <t>Microtubule-associated proteins 1A/1B light chain 3A OS=Rattus norvegicus OX=10116 GN=Map1lc3a PE=1 SV=1</t>
  </si>
  <si>
    <t>MMSA_RAT</t>
  </si>
  <si>
    <t>Methylmalonate-semialdehyde dehydrogenase [acylating], mitochondrial OS=Rattus norvegicus OX=10116 GN=Aldh6a1 PE=1 SV=1</t>
  </si>
  <si>
    <t>MNAR1_RAT</t>
  </si>
  <si>
    <t>Major intrinsically disordered Notch2-binding receptor 1 OS=Rattus norvegicus OX=10116 GN=Minar1 PE=2 SV=3</t>
  </si>
  <si>
    <t>MO4L2_RAT</t>
  </si>
  <si>
    <t>Mortality factor 4-like protein 2 OS=Rattus norvegicus OX=10116 GN=Morf4l2 PE=2 SV=1</t>
  </si>
  <si>
    <t>MOB1A_RAT</t>
  </si>
  <si>
    <t>MOB kinase activator 1A OS=Rattus norvegicus OX=10116 GN=Mob1a PE=2 SV=3</t>
  </si>
  <si>
    <t>MOBP_RAT</t>
  </si>
  <si>
    <t>Myelin-associated oligodendrocyte basic protein OS=Rattus norvegicus OX=10116 GN=Mobp PE=1 SV=1</t>
  </si>
  <si>
    <t>MOC2B_RAT</t>
  </si>
  <si>
    <t>Molybdopterin synthase catalytic subunit OS=Rattus norvegicus OX=10116 GN=Mocs2 PE=2 SV=1</t>
  </si>
  <si>
    <t>MOES_RAT</t>
  </si>
  <si>
    <t>Moesin OS=Rattus norvegicus OX=10116 GN=Msn PE=1 SV=3</t>
  </si>
  <si>
    <t>MOFA1_RAT</t>
  </si>
  <si>
    <t>MORF4 family-associated protein 1 OS=Rattus norvegicus OX=10116 GN=Mrfap1 PE=1 SV=1</t>
  </si>
  <si>
    <t>MOG_RAT</t>
  </si>
  <si>
    <t>Myelin-oligodendrocyte glycoprotein OS=Rattus norvegicus OX=10116 GN=Mog PE=1 SV=1</t>
  </si>
  <si>
    <t>MOGS_RAT</t>
  </si>
  <si>
    <t>Mannosyl-oligosaccharide glucosidase OS=Rattus norvegicus OX=10116 GN=Mogs PE=1 SV=1</t>
  </si>
  <si>
    <t>MORN1_RAT</t>
  </si>
  <si>
    <t>MORN repeat-containing protein 1 OS=Rattus norvegicus OX=10116 GN=Morn1 PE=1 SV=1</t>
  </si>
  <si>
    <t>MOT1_RAT</t>
  </si>
  <si>
    <t>Monocarboxylate transporter 1 OS=Rattus norvegicus OX=10116 GN=Slc16a1 PE=1 SV=1</t>
  </si>
  <si>
    <t>MP2K1_RAT</t>
  </si>
  <si>
    <t>Dual specificity mitogen-activated protein kinase kinase 1 OS=Rattus norvegicus OX=10116 GN=Map2k1 PE=1 SV=2</t>
  </si>
  <si>
    <t>MP2K2_RAT</t>
  </si>
  <si>
    <t>Dual specificity mitogen-activated protein kinase kinase 2 OS=Rattus norvegicus OX=10116 GN=Map2k2 PE=1 SV=1</t>
  </si>
  <si>
    <t>MP2K7_RAT</t>
  </si>
  <si>
    <t>Dual specificity mitogen-activated protein kinase kinase 7 OS=Rattus norvegicus OX=10116 GN=Map2k7 PE=1 SV=1</t>
  </si>
  <si>
    <t>MPC2_RAT</t>
  </si>
  <si>
    <t>Mitochondrial pyruvate carrier 2 OS=Rattus norvegicus OX=10116 GN=Mpc2 PE=2 SV=1</t>
  </si>
  <si>
    <t>MPCP_RAT</t>
  </si>
  <si>
    <t>Phosphate carrier protein, mitochondrial OS=Rattus norvegicus OX=10116 GN=Slc25a3 PE=1 SV=1</t>
  </si>
  <si>
    <t>MPDZ_RAT</t>
  </si>
  <si>
    <t>Multiple PDZ domain protein OS=Rattus norvegicus OX=10116 GN=Mpdz PE=1 SV=1</t>
  </si>
  <si>
    <t>MPI_RAT</t>
  </si>
  <si>
    <t>Mannose-6-phosphate isomerase OS=Rattus norvegicus OX=10116 GN=Mpi PE=2 SV=1</t>
  </si>
  <si>
    <t>MPP2_RAT</t>
  </si>
  <si>
    <t>MAGUK p55 subfamily member 2 OS=Rattus norvegicus OX=10116 GN=Mpp2 PE=1 SV=2</t>
  </si>
  <si>
    <t>MPP3_RAT</t>
  </si>
  <si>
    <t>MAGUK p55 subfamily member 3 OS=Rattus norvegicus OX=10116 GN=Mpp3 PE=1 SV=3</t>
  </si>
  <si>
    <t>MPP7_RAT</t>
  </si>
  <si>
    <t>MAGUK p55 subfamily member 7 OS=Rattus norvegicus OX=10116 GN=Mpp7 PE=2 SV=2</t>
  </si>
  <si>
    <t>MPP8_RAT</t>
  </si>
  <si>
    <t>M-phase phosphoprotein 8 OS=Rattus norvegicus OX=10116 GN=Mphosph8 PE=2 SV=1</t>
  </si>
  <si>
    <t>MPPA_RAT</t>
  </si>
  <si>
    <t>Mitochondrial-processing peptidase subunit alpha OS=Rattus norvegicus OX=10116 GN=Pmpca PE=1 SV=1</t>
  </si>
  <si>
    <t>MPPB_RAT</t>
  </si>
  <si>
    <t>Mitochondrial-processing peptidase subunit beta OS=Rattus norvegicus OX=10116 GN=Pmpcb PE=1 SV=3</t>
  </si>
  <si>
    <t>MPPD2_RAT</t>
  </si>
  <si>
    <t>Metallophosphoesterase MPPED2 OS=Rattus norvegicus OX=10116 GN=Mpped2 PE=1 SV=1</t>
  </si>
  <si>
    <t>MPRD_RAT</t>
  </si>
  <si>
    <t>Cation-dependent mannose-6-phosphate receptor OS=Rattus norvegicus OX=10116 GN=M6pr PE=1 SV=1</t>
  </si>
  <si>
    <t>MPRIP_RAT</t>
  </si>
  <si>
    <t>Myosin phosphatase Rho-interacting protein OS=Rattus norvegicus OX=10116 GN=Mprip PE=1 SV=1</t>
  </si>
  <si>
    <t>MPV17_RAT</t>
  </si>
  <si>
    <t>Protein Mpv17 OS=Rattus norvegicus OX=10116 GN=Mpv17 PE=2 SV=1</t>
  </si>
  <si>
    <t>MRC2_RAT</t>
  </si>
  <si>
    <t>C-type mannose receptor 2 OS=Rattus norvegicus OX=10116 GN=Mrc2 PE=1 SV=1</t>
  </si>
  <si>
    <t>MRCKA_RAT</t>
  </si>
  <si>
    <t>Serine/threonine-protein kinase MRCK alpha OS=Rattus norvegicus OX=10116 GN=Cdc42bpa PE=1 SV=1</t>
  </si>
  <si>
    <t>MRCKB_RAT</t>
  </si>
  <si>
    <t>Serine/threonine-protein kinase MRCK beta OS=Rattus norvegicus OX=10116 GN=Cdc42bpb PE=1 SV=1</t>
  </si>
  <si>
    <t>MRE11_RAT</t>
  </si>
  <si>
    <t>Double-strand break repair protein MRE11 OS=Rattus norvegicus OX=10116 GN=Mre11 PE=1 SV=1</t>
  </si>
  <si>
    <t>MRGRD_RAT</t>
  </si>
  <si>
    <t>Mas-related G-protein coupled receptor member D OS=Rattus norvegicus OX=10116 GN=Mrgprd PE=2 SV=1</t>
  </si>
  <si>
    <t>MRLCA_RAT</t>
  </si>
  <si>
    <t>Myosin regulatory light chain RLC-A OS=Rattus norvegicus OX=10116 GN=Rlc-a PE=2 SV=2</t>
  </si>
  <si>
    <t>MRP_RAT</t>
  </si>
  <si>
    <t>MARCKS-related protein OS=Rattus norvegicus OX=10116 GN=Marcksl1 PE=2 SV=3</t>
  </si>
  <si>
    <t>MRP1_RAT</t>
  </si>
  <si>
    <t>Multidrug resistance-associated protein 1 OS=Rattus norvegicus OX=10116 GN=Abcc1 PE=1 SV=2</t>
  </si>
  <si>
    <t>MRS2_RAT</t>
  </si>
  <si>
    <t>Magnesium transporter MRS2 homolog, mitochondrial OS=Rattus norvegicus OX=10116 GN=Mrs2 PE=2 SV=1</t>
  </si>
  <si>
    <t>MSMO1_RAT</t>
  </si>
  <si>
    <t>Methylsterol monooxygenase 1 OS=Rattus norvegicus OX=10116 GN=Msmo1 PE=2 SV=1</t>
  </si>
  <si>
    <t>MSPD1_RAT</t>
  </si>
  <si>
    <t>Motile sperm domain-containing protein 1 OS=Rattus norvegicus OX=10116 GN=Mospd1 PE=2 SV=1</t>
  </si>
  <si>
    <t>MSRA_RAT</t>
  </si>
  <si>
    <t>Mitochondrial peptide methionine sulfoxide reductase OS=Rattus norvegicus OX=10116 GN=Msra PE=1 SV=1</t>
  </si>
  <si>
    <t>MSRB2_RAT</t>
  </si>
  <si>
    <t>Methionine-R-sulfoxide reductase B2, mitochondrial OS=Rattus norvegicus OX=10116 GN=Msrb2 PE=2 SV=1</t>
  </si>
  <si>
    <t>MSS4_RAT</t>
  </si>
  <si>
    <t>Guanine nucleotide exchange factor MSS4 OS=Rattus norvegicus OX=10116 GN=Rabif PE=1 SV=1</t>
  </si>
  <si>
    <t>MTA1_RAT</t>
  </si>
  <si>
    <t>Metastasis-associated protein MTA1 OS=Rattus norvegicus OX=10116 GN=Mta1 PE=1 SV=1</t>
  </si>
  <si>
    <t>MTAP2_RAT</t>
  </si>
  <si>
    <t>Microtubule-associated protein 2 OS=Rattus norvegicus OX=10116 GN=Map2 PE=1 SV=3</t>
  </si>
  <si>
    <t>MTD2L_RAT</t>
  </si>
  <si>
    <t>Probable bifunctional methylenetetrahydrofolate dehydrogenase/cyclohydrolase 2 OS=Rattus norvegicus OX=10116 GN=Mthfd2l PE=1 SV=1</t>
  </si>
  <si>
    <t>MTEF1_RAT</t>
  </si>
  <si>
    <t>Transcription termination factor 1, mitochondrial OS=Rattus norvegicus OX=10116 GN=Mterf1 PE=1 SV=1</t>
  </si>
  <si>
    <t>MTEF4_RAT</t>
  </si>
  <si>
    <t>Transcription termination factor 4, mitochondrial OS=Rattus norvegicus OX=10116 GN=Mterf4 PE=2 SV=1</t>
  </si>
  <si>
    <t>MTL26_RAT</t>
  </si>
  <si>
    <t>Methyltransferase-like 26 OS=Rattus norvegicus OX=10116 GN=Mettl26 PE=2 SV=2</t>
  </si>
  <si>
    <t>MTM1_RAT</t>
  </si>
  <si>
    <t>Myotubularin OS=Rattus norvegicus OX=10116 GN=Mtm1 PE=2 SV=2</t>
  </si>
  <si>
    <t>MTMR3_RAT</t>
  </si>
  <si>
    <t>Myotubularin-related protein 3 OS=Rattus norvegicus OX=10116 GN=Mtmr3 PE=1 SV=1</t>
  </si>
  <si>
    <t>MTMRC_RAT</t>
  </si>
  <si>
    <t>Myotubularin-related protein 12 OS=Rattus norvegicus OX=10116 GN=Mtmr12 PE=1 SV=2</t>
  </si>
  <si>
    <t>MTNA_RAT</t>
  </si>
  <si>
    <t>Methylthioribose-1-phosphate isomerase OS=Rattus norvegicus OX=10116 GN=Mri1 PE=1 SV=1</t>
  </si>
  <si>
    <t>MTND_RAT</t>
  </si>
  <si>
    <t>1,2-dihydroxy-3-keto-5-methylthiopentene dioxygenase OS=Rattus norvegicus OX=10116 GN=Adi1 PE=2 SV=1</t>
  </si>
  <si>
    <t>MTOR_RAT</t>
  </si>
  <si>
    <t>Serine/threonine-protein kinase mTOR OS=Rattus norvegicus OX=10116 GN=Mtor PE=1 SV=1</t>
  </si>
  <si>
    <t>MTRR_RAT</t>
  </si>
  <si>
    <t>Methionine synthase reductase OS=Rattus norvegicus OX=10116 GN=Mtrr PE=2 SV=2</t>
  </si>
  <si>
    <t>MTU1_RAT</t>
  </si>
  <si>
    <t>Mitochondrial tRNA-specific 2-thiouridylase 1 OS=Rattus norvegicus OX=10116 GN=Trmu PE=2 SV=1</t>
  </si>
  <si>
    <t>MUC18_RAT</t>
  </si>
  <si>
    <t>Cell surface glycoprotein MUC18 OS=Rattus norvegicus OX=10116 GN=Mcam PE=1 SV=2</t>
  </si>
  <si>
    <t>MUG2_RAT</t>
  </si>
  <si>
    <t>Murinoglobulin-2 OS=Rattus norvegicus OX=10116 GN=Mug2 PE=1 SV=1</t>
  </si>
  <si>
    <t>MUM1_RAT</t>
  </si>
  <si>
    <t>PWWP domain-containing protein MUM1 OS=Rattus norvegicus OX=10116 GN=Mum1 PE=1 SV=1</t>
  </si>
  <si>
    <t>MUP_RAT</t>
  </si>
  <si>
    <t>Major urinary protein OS=Rattus norvegicus OX=10116 PE=1 SV=1</t>
  </si>
  <si>
    <t>MVD1_RAT</t>
  </si>
  <si>
    <t>Diphosphomevalonate decarboxylase OS=Rattus norvegicus OX=10116 GN=Mvd PE=1 SV=1</t>
  </si>
  <si>
    <t>MX2_RAT;MX3_RAT;MX1_RAT</t>
  </si>
  <si>
    <t>Interferon-induced GTP-binding protein Mx2 OS=Rattus norvegicus OX=10116 GN=Mx2 PE=2 SV=1</t>
  </si>
  <si>
    <t>MXRA8_RAT</t>
  </si>
  <si>
    <t>Matrix remodeling-associated protein 8 OS=Rattus norvegicus OX=10116 GN=Mxra8 PE=1 SV=1</t>
  </si>
  <si>
    <t>MYADM_RAT</t>
  </si>
  <si>
    <t>Myeloid-associated differentiation marker OS=Rattus norvegicus OX=10116 GN=Myadm PE=1 SV=1</t>
  </si>
  <si>
    <t>MYCD_RAT</t>
  </si>
  <si>
    <t>Myocardin OS=Rattus norvegicus OX=10116 GN=Myocd PE=1 SV=2</t>
  </si>
  <si>
    <t>MYCT_RAT</t>
  </si>
  <si>
    <t>Proton myo-inositol cotransporter OS=Rattus norvegicus OX=10116 GN=Slc2a13 PE=1 SV=2</t>
  </si>
  <si>
    <t>MYD88_RAT</t>
  </si>
  <si>
    <t>Myeloid differentiation primary response protein MyD88 OS=Rattus norvegicus OX=10116 GN=Myd88 PE=2 SV=2</t>
  </si>
  <si>
    <t>MYG1_RAT</t>
  </si>
  <si>
    <t>UPF0160 protein MYG1, mitochondrial OS=Rattus norvegicus OX=10116 GN=Myg1 PE=1 SV=1</t>
  </si>
  <si>
    <t>MYH10_RAT</t>
  </si>
  <si>
    <t>Myosin-10 OS=Rattus norvegicus OX=10116 GN=Myh10 PE=1 SV=1</t>
  </si>
  <si>
    <t>MYH11_RAT</t>
  </si>
  <si>
    <t>Myosin-11 (Fragments) OS=Rattus norvegicus OX=10116 GN=Myh11 PE=1 SV=3</t>
  </si>
  <si>
    <t>MYH3_RAT</t>
  </si>
  <si>
    <t>Myosin-3 OS=Rattus norvegicus OX=10116 GN=Myh3 PE=3 SV=1</t>
  </si>
  <si>
    <t>MYH4_RAT</t>
  </si>
  <si>
    <t>Myosin-4 OS=Rattus norvegicus OX=10116 GN=Myh4 PE=1 SV=1</t>
  </si>
  <si>
    <t>MYH7_RAT;MYH6_RAT</t>
  </si>
  <si>
    <t>Myosin-7 OS=Rattus norvegicus OX=10116 GN=Myh7 PE=1 SV=2</t>
  </si>
  <si>
    <t>MYH9_RAT</t>
  </si>
  <si>
    <t>Myosin-9 OS=Rattus norvegicus OX=10116 GN=Myh9 PE=1 SV=3</t>
  </si>
  <si>
    <t>MYL1_RAT</t>
  </si>
  <si>
    <t>Myosin light chain 1/3, skeletal muscle isoform OS=Rattus norvegicus OX=10116 GN=Myl1 PE=1 SV=2</t>
  </si>
  <si>
    <t>MYL6_RAT</t>
  </si>
  <si>
    <t>Myosin light polypeptide 6 OS=Rattus norvegicus OX=10116 GN=Myl6 PE=1 SV=3</t>
  </si>
  <si>
    <t>MYL9_RAT</t>
  </si>
  <si>
    <t>Myosin regulatory light polypeptide 9 OS=Rattus norvegicus OX=10116 GN=Myl9 PE=1 SV=2</t>
  </si>
  <si>
    <t>MYLK2_RAT</t>
  </si>
  <si>
    <t>Myosin light chain kinase 2, skeletal/cardiac muscle OS=Rattus norvegicus OX=10116 GN=Mylk2 PE=1 SV=2</t>
  </si>
  <si>
    <t>MYO10_RAT</t>
  </si>
  <si>
    <t>Unconventional myosin-X OS=Rattus norvegicus OX=10116 GN=Myo10 PE=1 SV=1</t>
  </si>
  <si>
    <t>MYO16_RAT</t>
  </si>
  <si>
    <t>Unconventional myosin-XVI OS=Rattus norvegicus OX=10116 GN=Myo16 PE=1 SV=1</t>
  </si>
  <si>
    <t>MYO1A_RAT</t>
  </si>
  <si>
    <t>Unconventional myosin-Ia (Fragment) OS=Rattus norvegicus OX=10116 GN=Myo1a PE=2 SV=1</t>
  </si>
  <si>
    <t>MYO1D_RAT</t>
  </si>
  <si>
    <t>Unconventional myosin-Id OS=Rattus norvegicus OX=10116 GN=Myo1d PE=1 SV=3</t>
  </si>
  <si>
    <t>MYO1E_RAT</t>
  </si>
  <si>
    <t>Unconventional myosin-Ie OS=Rattus norvegicus OX=10116 GN=Myo1e PE=1 SV=1</t>
  </si>
  <si>
    <t>MYO5A_RAT;SIDT2_RAT</t>
  </si>
  <si>
    <t>Unconventional myosin-Va OS=Rattus norvegicus OX=10116 GN=Myo5a PE=1 SV=1</t>
  </si>
  <si>
    <t>MYO5B_RAT</t>
  </si>
  <si>
    <t>Unconventional myosin-Vb OS=Rattus norvegicus OX=10116 GN=Myo5b PE=1 SV=1</t>
  </si>
  <si>
    <t>MYO9A_RAT</t>
  </si>
  <si>
    <t>Unconventional myosin-IXa OS=Rattus norvegicus OX=10116 GN=Myo9a PE=1 SV=1</t>
  </si>
  <si>
    <t>MYO9B_RAT</t>
  </si>
  <si>
    <t>Unconventional myosin-IXb OS=Rattus norvegicus OX=10116 GN=Myo9b PE=1 SV=1</t>
  </si>
  <si>
    <t>MYOG_RAT</t>
  </si>
  <si>
    <t>Myogenin OS=Rattus norvegicus OX=10116 GN=Myog PE=1 SV=1</t>
  </si>
  <si>
    <t>MYOME_RAT</t>
  </si>
  <si>
    <t>Myomegalin OS=Rattus norvegicus OX=10116 GN=Pde4dip PE=1 SV=1</t>
  </si>
  <si>
    <t>MYP0_RAT</t>
  </si>
  <si>
    <t>Myelin protein P0 OS=Rattus norvegicus OX=10116 GN=Mpz PE=1 SV=1</t>
  </si>
  <si>
    <t>MYPR_RAT</t>
  </si>
  <si>
    <t>Myelin proteolipid protein OS=Rattus norvegicus OX=10116 GN=Plp1 PE=1 SV=2</t>
  </si>
  <si>
    <t>MYPT1_RAT</t>
  </si>
  <si>
    <t>Protein phosphatase 1 regulatory subunit 12A OS=Rattus norvegicus OX=10116 GN=Ppp1r12a PE=1 SV=2</t>
  </si>
  <si>
    <t>MYZAP_RAT</t>
  </si>
  <si>
    <t>Myocardial zonula adherens protein OS=Rattus norvegicus OX=10116 GN=Myzap PE=1 SV=1</t>
  </si>
  <si>
    <t>NAA11_RAT</t>
  </si>
  <si>
    <t>N-alpha-acetyltransferase 11 OS=Rattus norvegicus OX=10116 GN=Naa11 PE=2 SV=1</t>
  </si>
  <si>
    <t>NAA25_RAT</t>
  </si>
  <si>
    <t>N-alpha-acetyltransferase 25, NatB auxiliary subunit OS=Rattus norvegicus OX=10116 GN=Naa25 PE=2 SV=1</t>
  </si>
  <si>
    <t>NAA35_RAT</t>
  </si>
  <si>
    <t>N-alpha-acetyltransferase 35, NatC auxiliary subunit OS=Rattus norvegicus OX=10116 GN=Naa35 PE=1 SV=1</t>
  </si>
  <si>
    <t>NAAA_RAT</t>
  </si>
  <si>
    <t>NAC1_RAT</t>
  </si>
  <si>
    <t>Sodium/calcium exchanger 1 OS=Rattus norvegicus OX=10116 GN=Slc8a1 PE=1 SV=3</t>
  </si>
  <si>
    <t>NAC2_RAT</t>
  </si>
  <si>
    <t>Sodium/calcium exchanger 2 OS=Rattus norvegicus OX=10116 GN=Slc8a2 PE=1 SV=1</t>
  </si>
  <si>
    <t>NADC_RAT</t>
  </si>
  <si>
    <t>Nicotinate-nucleotide pyrophosphorylase [carboxylating] OS=Rattus norvegicus OX=10116 GN=Qprt PE=2 SV=1</t>
  </si>
  <si>
    <t>NADE_RAT</t>
  </si>
  <si>
    <t>Glutamine-dependent NAD(+) synthetase OS=Rattus norvegicus OX=10116 GN=Nadsyn1 PE=2 SV=1</t>
  </si>
  <si>
    <t>NAF1_RAT</t>
  </si>
  <si>
    <t>H/ACA ribonucleoprotein complex non-core subunit NAF1 OS=Rattus norvegicus OX=10116 GN=Naf1 PE=1 SV=1</t>
  </si>
  <si>
    <t>NAGAB_RAT</t>
  </si>
  <si>
    <t>Alpha-N-acetylgalactosaminidase OS=Rattus norvegicus OX=10116 GN=Naga PE=2 SV=1</t>
  </si>
  <si>
    <t>NAGK_RAT</t>
  </si>
  <si>
    <t>N-acetyl-D-glucosamine kinase OS=Rattus norvegicus OX=10116 GN=Nagk PE=1 SV=4</t>
  </si>
  <si>
    <t>NAKD2_RAT</t>
  </si>
  <si>
    <t>NAD kinase 2, mitochondrial OS=Rattus norvegicus OX=10116 GN=Nadk2 PE=1 SV=1</t>
  </si>
  <si>
    <t>NAMPT_RAT</t>
  </si>
  <si>
    <t>Nicotinamide phosphoribosyltransferase OS=Rattus norvegicus OX=10116 GN=Nampt PE=1 SV=1</t>
  </si>
  <si>
    <t>NANP_RAT</t>
  </si>
  <si>
    <t>N-acylneuraminate-9-phosphatase OS=Rattus norvegicus OX=10116 GN=Nanp PE=1 SV=1</t>
  </si>
  <si>
    <t>NAPEP_RAT</t>
  </si>
  <si>
    <t>NASP_RAT</t>
  </si>
  <si>
    <t>Nuclear autoantigenic sperm protein OS=Rattus norvegicus OX=10116 GN=Nasp PE=1 SV=1</t>
  </si>
  <si>
    <t>NAT8L_RAT</t>
  </si>
  <si>
    <t>N-acetylaspartate synthetase OS=Rattus norvegicus OX=10116 GN=Nat8l PE=1 SV=1</t>
  </si>
  <si>
    <t>NB5R1_RAT</t>
  </si>
  <si>
    <t>NADH-cytochrome b5 reductase 1 OS=Rattus norvegicus OX=10116 GN=Cyb5r1 PE=2 SV=1</t>
  </si>
  <si>
    <t>NB5R2_RAT</t>
  </si>
  <si>
    <t>NADH-cytochrome b5 reductase 2 OS=Rattus norvegicus OX=10116 GN=Cyb5r2 PE=2 SV=1</t>
  </si>
  <si>
    <t>NB5R3_RAT</t>
  </si>
  <si>
    <t>NADH-cytochrome b5 reductase 3 OS=Rattus norvegicus OX=10116 GN=Cyb5r3 PE=1 SV=2</t>
  </si>
  <si>
    <t>NBR1_RAT</t>
  </si>
  <si>
    <t>Next to BRCA1 gene 1 protein OS=Rattus norvegicus OX=10116 GN=Nbr1 PE=1 SV=1</t>
  </si>
  <si>
    <t>NC2A_RAT</t>
  </si>
  <si>
    <t>Dr1-associated corepressor OS=Rattus norvegicus OX=10116 GN=Drap1 PE=2 SV=1</t>
  </si>
  <si>
    <t>NC2B_RAT</t>
  </si>
  <si>
    <t>Protein Dr1 OS=Rattus norvegicus OX=10116 GN=Dr1 PE=2 SV=1</t>
  </si>
  <si>
    <t>NCALD_RAT</t>
  </si>
  <si>
    <t>Neurocalcin-delta OS=Rattus norvegicus OX=10116 GN=Ncald PE=1 SV=3</t>
  </si>
  <si>
    <t>NCAM1_RAT</t>
  </si>
  <si>
    <t>Neural cell adhesion molecule 1 OS=Rattus norvegicus OX=10116 GN=Ncam1 PE=1 SV=1</t>
  </si>
  <si>
    <t>NCAN_RAT</t>
  </si>
  <si>
    <t>Neurocan core protein OS=Rattus norvegicus OX=10116 GN=Ncan PE=1 SV=1</t>
  </si>
  <si>
    <t>NCBP1_RAT</t>
  </si>
  <si>
    <t>Nuclear cap-binding protein subunit 1 OS=Rattus norvegicus OX=10116 GN=Ncbp1 PE=1 SV=1</t>
  </si>
  <si>
    <t>NCDN_RAT</t>
  </si>
  <si>
    <t>Neurochondrin OS=Rattus norvegicus OX=10116 GN=Ncdn PE=1 SV=2</t>
  </si>
  <si>
    <t>NCEH1_RAT</t>
  </si>
  <si>
    <t>Neutral cholesterol ester hydrolase 1 OS=Rattus norvegicus OX=10116 GN=Nceh1 PE=1 SV=1</t>
  </si>
  <si>
    <t>NCKP1_RAT</t>
  </si>
  <si>
    <t>Nck-associated protein 1 OS=Rattus norvegicus OX=10116 GN=Nckap1 PE=2 SV=1</t>
  </si>
  <si>
    <t>NCKX1_RAT</t>
  </si>
  <si>
    <t>Sodium/potassium/calcium exchanger 1 OS=Rattus norvegicus OX=10116 GN=Slc24a1 PE=2 SV=1</t>
  </si>
  <si>
    <t>NCKX2_RAT</t>
  </si>
  <si>
    <t>Sodium/potassium/calcium exchanger 2 OS=Rattus norvegicus OX=10116 GN=Slc24a2 PE=1 SV=1</t>
  </si>
  <si>
    <t>NCLN_RAT</t>
  </si>
  <si>
    <t>Nicalin OS=Rattus norvegicus OX=10116 GN=Ncln PE=2 SV=1</t>
  </si>
  <si>
    <t>NCOA2_RAT</t>
  </si>
  <si>
    <t>Nuclear receptor coactivator 2 OS=Rattus norvegicus OX=10116 GN=Ncoa2 PE=1 SV=1</t>
  </si>
  <si>
    <t>NCPR_RAT</t>
  </si>
  <si>
    <t>NADPH--cytochrome P450 reductase OS=Rattus norvegicus OX=10116 GN=Por PE=1 SV=3</t>
  </si>
  <si>
    <t>NCS1_RAT</t>
  </si>
  <si>
    <t>Neuronal calcium sensor 1 OS=Rattus norvegicus OX=10116 GN=Ncs1 PE=1 SV=2</t>
  </si>
  <si>
    <t>NDEL1_RAT;NDE1_RAT</t>
  </si>
  <si>
    <t>Nuclear distribution protein nudE-like 1 OS=Rattus norvegicus OX=10116 GN=Ndel1 PE=1 SV=1</t>
  </si>
  <si>
    <t>NDK7_RAT</t>
  </si>
  <si>
    <t>Nucleoside diphosphate kinase 7 OS=Rattus norvegicus OX=10116 GN=Nme7 PE=1 SV=1</t>
  </si>
  <si>
    <t>NDKA_RAT</t>
  </si>
  <si>
    <t>Nucleoside diphosphate kinase A OS=Rattus norvegicus OX=10116 GN=Nme1 PE=1 SV=1</t>
  </si>
  <si>
    <t>NDKB_RAT</t>
  </si>
  <si>
    <t>Nucleoside diphosphate kinase B OS=Rattus norvegicus OX=10116 GN=Nme2 PE=1 SV=1</t>
  </si>
  <si>
    <t>NDRG1_RAT</t>
  </si>
  <si>
    <t>Protein NDRG1 OS=Rattus norvegicus OX=10116 GN=Ndrg1 PE=1 SV=1</t>
  </si>
  <si>
    <t>NDRG2_RAT</t>
  </si>
  <si>
    <t>Protein NDRG2 OS=Rattus norvegicus OX=10116 GN=Ndrg2 PE=1 SV=1</t>
  </si>
  <si>
    <t>NDRG3_RAT</t>
  </si>
  <si>
    <t>Protein NDRG3 OS=Rattus norvegicus OX=10116 GN=Ndrg3 PE=1 SV=1</t>
  </si>
  <si>
    <t>NDRG4_RAT</t>
  </si>
  <si>
    <t>Protein NDRG4 OS=Rattus norvegicus OX=10116 GN=Ndrg4 PE=1 SV=1</t>
  </si>
  <si>
    <t>NDST1_RAT</t>
  </si>
  <si>
    <t>Bifunctional heparan sulfate N-deacetylase/N-sulfotransferase 1 OS=Rattus norvegicus OX=10116 GN=Ndst1 PE=1 SV=1</t>
  </si>
  <si>
    <t>NDUA9_RAT</t>
  </si>
  <si>
    <t>NADH dehydrogenase [ubiquinone] 1 alpha subcomplex subunit 9, mitochondrial OS=Rattus norvegicus OX=10116 GN=Ndufa9 PE=1 SV=2</t>
  </si>
  <si>
    <t>NDUAA_RAT</t>
  </si>
  <si>
    <t>NADH dehydrogenase [ubiquinone] 1 alpha subcomplex subunit 10, mitochondrial OS=Rattus norvegicus OX=10116 GN=Ndufa10 PE=1 SV=1</t>
  </si>
  <si>
    <t>NDUF3_RAT</t>
  </si>
  <si>
    <t>NADH dehydrogenase [ubiquinone] 1 alpha subcomplex assembly factor 3 OS=Rattus norvegicus OX=10116 GN=Ndufaf3 PE=2 SV=1</t>
  </si>
  <si>
    <t>NDUF4_RAT</t>
  </si>
  <si>
    <t>NADH dehydrogenase [ubiquinone] 1 alpha subcomplex assembly factor 4 OS=Rattus norvegicus OX=10116 GN=Ndufaf4 PE=1 SV=1</t>
  </si>
  <si>
    <t>NDUF5_RAT</t>
  </si>
  <si>
    <t>Arginine-hydroxylase NDUFAF5, mitochondrial OS=Rattus norvegicus OX=10116 GN=Ndufaf5 PE=2 SV=1</t>
  </si>
  <si>
    <t>NDUF6_RAT</t>
  </si>
  <si>
    <t>NADH dehydrogenase (ubiquinone) complex I, assembly factor 6 OS=Rattus norvegicus OX=10116 GN=Ndufaf6 PE=3 SV=1</t>
  </si>
  <si>
    <t>NDUF7_RAT</t>
  </si>
  <si>
    <t>Protein arginine methyltransferase NDUFAF7, mitochondrial OS=Rattus norvegicus OX=10116 GN=Ndufaf7 PE=2 SV=1</t>
  </si>
  <si>
    <t>NDUS1_RAT</t>
  </si>
  <si>
    <t>NADH-ubiquinone oxidoreductase 75 kDa subunit, mitochondrial OS=Rattus norvegicus OX=10116 GN=Ndufs1 PE=1 SV=1</t>
  </si>
  <si>
    <t>NDUS2_RAT</t>
  </si>
  <si>
    <t>NADH dehydrogenase [ubiquinone] iron-sulfur protein 2, mitochondrial OS=Rattus norvegicus OX=10116 GN=Ndufs2 PE=1 SV=1</t>
  </si>
  <si>
    <t>NDUS4_RAT</t>
  </si>
  <si>
    <t>NADH dehydrogenase [ubiquinone] iron-sulfur protein 4, mitochondrial OS=Rattus norvegicus OX=10116 GN=Ndufs4 PE=1 SV=1</t>
  </si>
  <si>
    <t>NDUV2_RAT</t>
  </si>
  <si>
    <t>NADH dehydrogenase [ubiquinone] flavoprotein 2, mitochondrial OS=Rattus norvegicus OX=10116 GN=Ndufv2 PE=1 SV=2</t>
  </si>
  <si>
    <t>NEB1_RAT</t>
  </si>
  <si>
    <t>Neurabin-1 OS=Rattus norvegicus OX=10116 GN=Ppp1r9a PE=1 SV=1</t>
  </si>
  <si>
    <t>NEB2_RAT</t>
  </si>
  <si>
    <t>Neurabin-2 OS=Rattus norvegicus OX=10116 GN=Ppp1r9b PE=1 SV=1</t>
  </si>
  <si>
    <t>NEC1_RAT</t>
  </si>
  <si>
    <t>Neuroendocrine convertase 1 OS=Rattus norvegicus OX=10116 GN=Pcsk1 PE=2 SV=1</t>
  </si>
  <si>
    <t>NEC2_RAT</t>
  </si>
  <si>
    <t>Neuroendocrine convertase 2 OS=Rattus norvegicus OX=10116 GN=Pcsk2 PE=1 SV=1</t>
  </si>
  <si>
    <t>NECA1_RAT</t>
  </si>
  <si>
    <t>N-terminal EF-hand calcium-binding protein 1 OS=Rattus norvegicus OX=10116 GN=Necab1 PE=1 SV=1</t>
  </si>
  <si>
    <t>NECA2_RAT</t>
  </si>
  <si>
    <t>N-terminal EF-hand calcium-binding protein 2 OS=Rattus norvegicus OX=10116 GN=Necab2 PE=1 SV=3</t>
  </si>
  <si>
    <t>NECP1_RAT</t>
  </si>
  <si>
    <t>Adaptin ear-binding coat-associated protein 1 OS=Rattus norvegicus OX=10116 GN=Necap1 PE=1 SV=1</t>
  </si>
  <si>
    <t>NECP2_RAT</t>
  </si>
  <si>
    <t>Adaptin ear-binding coat-associated protein 2 OS=Rattus norvegicus OX=10116 GN=Necap2 PE=1 SV=2</t>
  </si>
  <si>
    <t>NEDD4_RAT</t>
  </si>
  <si>
    <t>E3 ubiquitin-protein ligase NEDD4 OS=Rattus norvegicus OX=10116 GN=Nedd4 PE=1 SV=1</t>
  </si>
  <si>
    <t>NEDD8_RAT</t>
  </si>
  <si>
    <t>NEDD8 OS=Rattus norvegicus OX=10116 GN=Nedd8 PE=1 SV=1</t>
  </si>
  <si>
    <t>NEGR1_RAT</t>
  </si>
  <si>
    <t>Neuronal growth regulator 1 OS=Rattus norvegicus OX=10116 GN=Negr1 PE=1 SV=1</t>
  </si>
  <si>
    <t>NEK7_RAT;NEK6_RAT</t>
  </si>
  <si>
    <t>Serine/threonine-protein kinase Nek7 OS=Rattus norvegicus OX=10116 GN=Nek7 PE=2 SV=1</t>
  </si>
  <si>
    <t>NELL1_RAT</t>
  </si>
  <si>
    <t>Protein kinase C-binding protein NELL1 OS=Rattus norvegicus OX=10116 GN=Nell1 PE=2 SV=2</t>
  </si>
  <si>
    <t>NENF_RAT</t>
  </si>
  <si>
    <t>Neudesin OS=Rattus norvegicus OX=10116 GN=Nenf PE=2 SV=1</t>
  </si>
  <si>
    <t>NEO1_RAT</t>
  </si>
  <si>
    <t>Neogenin (Fragment) OS=Rattus norvegicus OX=10116 GN=Neo1 PE=1 SV=1</t>
  </si>
  <si>
    <t>NEP_RAT</t>
  </si>
  <si>
    <t>Neprilysin OS=Rattus norvegicus OX=10116 GN=Mme PE=1 SV=2</t>
  </si>
  <si>
    <t>NEST_RAT</t>
  </si>
  <si>
    <t>Nestin OS=Rattus norvegicus OX=10116 GN=Nes PE=1 SV=2</t>
  </si>
  <si>
    <t>NEUG_RAT</t>
  </si>
  <si>
    <t>Neurogranin OS=Rattus norvegicus OX=10116 GN=Nrgn PE=1 SV=1</t>
  </si>
  <si>
    <t>NEUL_RAT</t>
  </si>
  <si>
    <t>Neurolysin, mitochondrial OS=Rattus norvegicus OX=10116 GN=Nln PE=1 SV=1</t>
  </si>
  <si>
    <t>NEUM_RAT</t>
  </si>
  <si>
    <t>Neuromodulin OS=Rattus norvegicus OX=10116 GN=Gap43 PE=1 SV=1</t>
  </si>
  <si>
    <t>NEUR1_RAT</t>
  </si>
  <si>
    <t>Sialidase-1 OS=Rattus norvegicus OX=10116 GN=Neu1 PE=1 SV=1</t>
  </si>
  <si>
    <t>NEUS_RAT</t>
  </si>
  <si>
    <t>Neuroserpin OS=Rattus norvegicus OX=10116 GN=Serpini1 PE=1 SV=1</t>
  </si>
  <si>
    <t>NEUT_RAT</t>
  </si>
  <si>
    <t>Neurotensin/neuromedin N OS=Rattus norvegicus OX=10116 GN=Nts PE=1 SV=1</t>
  </si>
  <si>
    <t>NEXN_RAT</t>
  </si>
  <si>
    <t>Nexilin OS=Rattus norvegicus OX=10116 GN=Nexn PE=1 SV=1</t>
  </si>
  <si>
    <t>NF1_RAT</t>
  </si>
  <si>
    <t>Neurofibromin OS=Rattus norvegicus OX=10116 GN=Nf1 PE=1 SV=1</t>
  </si>
  <si>
    <t>NFASC_RAT</t>
  </si>
  <si>
    <t>Neurofascin OS=Rattus norvegicus OX=10116 GN=Nfasc PE=1 SV=2</t>
  </si>
  <si>
    <t>NFH_RAT</t>
  </si>
  <si>
    <t>Neurofilament heavy polypeptide OS=Rattus norvegicus OX=10116 GN=Nefh PE=1 SV=4</t>
  </si>
  <si>
    <t>NFIA_RAT</t>
  </si>
  <si>
    <t>Nuclear factor 1 A-type OS=Rattus norvegicus OX=10116 GN=Nfia PE=1 SV=2</t>
  </si>
  <si>
    <t>NFKB1_RAT</t>
  </si>
  <si>
    <t>Nuclear factor NF-kappa-B p105 subunit (Fragment) OS=Rattus norvegicus OX=10116 GN=Nfkb1 PE=1 SV=1</t>
  </si>
  <si>
    <t>NFL_RAT</t>
  </si>
  <si>
    <t>Neurofilament light polypeptide OS=Rattus norvegicus OX=10116 GN=Nefl PE=1 SV=3</t>
  </si>
  <si>
    <t>NFM_RAT</t>
  </si>
  <si>
    <t>Neurofilament medium polypeptide OS=Rattus norvegicus OX=10116 GN=Nefm PE=1 SV=4</t>
  </si>
  <si>
    <t>NFS1_RAT</t>
  </si>
  <si>
    <t>Cysteine desulfurase, mitochondrial OS=Rattus norvegicus OX=10116 GN=Nfs1 PE=2 SV=1</t>
  </si>
  <si>
    <t>NFYB_RAT</t>
  </si>
  <si>
    <t>Nuclear transcription factor Y subunit beta OS=Rattus norvegicus OX=10116 GN=Nfyb PE=1 SV=1</t>
  </si>
  <si>
    <t>NGEF_RAT</t>
  </si>
  <si>
    <t>Ephexin-1 OS=Rattus norvegicus OX=10116 GN=Ngef PE=1 SV=2</t>
  </si>
  <si>
    <t>NGLY1_RAT</t>
  </si>
  <si>
    <t>Peptide-N(4)-(N-acetyl-beta-glucosaminyl)asparagine amidase OS=Rattus norvegicus OX=10116 GN=Ngly1 PE=2 SV=2</t>
  </si>
  <si>
    <t>NH2L1_RAT</t>
  </si>
  <si>
    <t>NHP2-like protein 1 OS=Rattus norvegicus OX=10116 GN=Snu13 PE=2 SV=4</t>
  </si>
  <si>
    <t>NHRF1_RAT</t>
  </si>
  <si>
    <t>Na(+)/H(+) exchange regulatory cofactor NHE-RF1 OS=Rattus norvegicus OX=10116 GN=Slc9a3r1 PE=1 SV=3</t>
  </si>
  <si>
    <t>NHRF2_RAT</t>
  </si>
  <si>
    <t>Na(+)/H(+) exchange regulatory cofactor NHE-RF2 OS=Rattus norvegicus OX=10116 GN=Slc9a3r2 PE=1 SV=1</t>
  </si>
  <si>
    <t>NIBL1_RAT</t>
  </si>
  <si>
    <t>Niban-like protein 1 OS=Rattus norvegicus OX=10116 GN=Fam129b PE=1 SV=1</t>
  </si>
  <si>
    <t>NICA_RAT</t>
  </si>
  <si>
    <t>Nicastrin OS=Rattus norvegicus OX=10116 GN=Ncstn PE=1 SV=1</t>
  </si>
  <si>
    <t>NID1_RAT</t>
  </si>
  <si>
    <t>Nidogen-1 (Fragment) OS=Rattus norvegicus OX=10116 GN=Nid1 PE=1 SV=2</t>
  </si>
  <si>
    <t>NID2_RAT</t>
  </si>
  <si>
    <t>Nidogen-2 OS=Rattus norvegicus OX=10116 GN=Nid2 PE=2 SV=1</t>
  </si>
  <si>
    <t>NISCH_RAT</t>
  </si>
  <si>
    <t>Nischarin OS=Rattus norvegicus OX=10116 GN=Nisch PE=2 SV=2</t>
  </si>
  <si>
    <t>NIT1_RAT</t>
  </si>
  <si>
    <t>Deaminated glutathione amidase OS=Rattus norvegicus OX=10116 GN=Nit1 PE=2 SV=2</t>
  </si>
  <si>
    <t>NIT2_RAT</t>
  </si>
  <si>
    <t>Omega-amidase NIT2 OS=Rattus norvegicus OX=10116 GN=Nit2 PE=1 SV=1</t>
  </si>
  <si>
    <t>NLGN1_RAT</t>
  </si>
  <si>
    <t>Neuroligin-1 OS=Rattus norvegicus OX=10116 GN=Nlgn1 PE=1 SV=1</t>
  </si>
  <si>
    <t>NLGN2_RAT</t>
  </si>
  <si>
    <t>Neuroligin-2 OS=Rattus norvegicus OX=10116 GN=Nlgn2 PE=1 SV=1</t>
  </si>
  <si>
    <t>NLTP_RAT</t>
  </si>
  <si>
    <t>Non-specific lipid-transfer protein OS=Rattus norvegicus OX=10116 GN=Scp2 PE=1 SV=3</t>
  </si>
  <si>
    <t>NMDE1_RAT</t>
  </si>
  <si>
    <t>Glutamate receptor ionotropic, NMDA 2A OS=Rattus norvegicus OX=10116 GN=Grin2a PE=1 SV=2</t>
  </si>
  <si>
    <t>NMDE2_RAT</t>
  </si>
  <si>
    <t>Glutamate receptor ionotropic, NMDA 2B OS=Rattus norvegicus OX=10116 GN=Grin2b PE=1 SV=1</t>
  </si>
  <si>
    <t>NMDE4_RAT</t>
  </si>
  <si>
    <t>Glutamate receptor ionotropic, NMDA 2D OS=Rattus norvegicus OX=10116 GN=Grin2d PE=1 SV=2</t>
  </si>
  <si>
    <t>NMDZ1_RAT</t>
  </si>
  <si>
    <t>Glutamate receptor ionotropic, NMDA 1 OS=Rattus norvegicus OX=10116 GN=Grin1 PE=1 SV=1</t>
  </si>
  <si>
    <t>NMRL1_RAT</t>
  </si>
  <si>
    <t>NmrA-like family domain-containing protein 1 (Fragments) OS=Rattus norvegicus OX=10116 GN=Nmral1 PE=1 SV=1</t>
  </si>
  <si>
    <t>NMT1_RAT</t>
  </si>
  <si>
    <t>Glycylpeptide N-tetradecanoyltransferase 1 OS=Rattus norvegicus OX=10116 GN=Nmt1 PE=1 SV=1</t>
  </si>
  <si>
    <t>NMUR2_RAT</t>
  </si>
  <si>
    <t>Neuromedin-U receptor 2 OS=Rattus norvegicus OX=10116 GN=Nmur2 PE=1 SV=2</t>
  </si>
  <si>
    <t>NNRD_RAT</t>
  </si>
  <si>
    <t>ATP-dependent (S)-NAD(P)H-hydrate dehydratase OS=Rattus norvegicus OX=10116 GN=Naxd PE=3 SV=1</t>
  </si>
  <si>
    <t>NNRE_RAT</t>
  </si>
  <si>
    <t>NAD(P)H-hydrate epimerase OS=Rattus norvegicus OX=10116 GN=Naxe PE=2 SV=1</t>
  </si>
  <si>
    <t>NOE2_RAT</t>
  </si>
  <si>
    <t>Noelin-2 OS=Rattus norvegicus OX=10116 GN=Olfm2 PE=1 SV=1</t>
  </si>
  <si>
    <t>NOG1_RAT</t>
  </si>
  <si>
    <t>Nucleolar GTP-binding protein 1 OS=Rattus norvegicus OX=10116 GN=Gtpbp4 PE=2 SV=3</t>
  </si>
  <si>
    <t>NOL12_RAT</t>
  </si>
  <si>
    <t>Nucleolar protein 12 OS=Rattus norvegicus OX=10116 GN=Nol12 PE=2 SV=1</t>
  </si>
  <si>
    <t>NOL3_RAT</t>
  </si>
  <si>
    <t>Nucleolar protein 3 OS=Rattus norvegicus OX=10116 GN=Nol3 PE=1 SV=1</t>
  </si>
  <si>
    <t>NONO_RAT</t>
  </si>
  <si>
    <t>Non-POU domain-containing octamer-binding protein OS=Rattus norvegicus OX=10116 GN=Nono PE=1 SV=3</t>
  </si>
  <si>
    <t>NOP16_RAT</t>
  </si>
  <si>
    <t>Nucleolar protein 16 OS=Rattus norvegicus OX=10116 GN=Nop16 PE=2 SV=1</t>
  </si>
  <si>
    <t>NOP58_RAT</t>
  </si>
  <si>
    <t>Nucleolar protein 58 OS=Rattus norvegicus OX=10116 GN=Nop58 PE=1 SV=1</t>
  </si>
  <si>
    <t>NOS1_RAT;NOS3_RAT</t>
  </si>
  <si>
    <t>Nitric oxide synthase, brain OS=Rattus norvegicus OX=10116 GN=Nos1 PE=1 SV=1</t>
  </si>
  <si>
    <t>NOVA1_RAT</t>
  </si>
  <si>
    <t>RNA-binding protein Nova-1 (Fragment) OS=Rattus norvegicus OX=10116 GN=Nova1 PE=2 SV=1</t>
  </si>
  <si>
    <t>NP1L1_RAT</t>
  </si>
  <si>
    <t>Nucleosome assembly protein 1-like 1 OS=Rattus norvegicus OX=10116 GN=Nap1l1 PE=1 SV=1</t>
  </si>
  <si>
    <t>NP1L4_RAT</t>
  </si>
  <si>
    <t>Nucleosome assembly protein 1-like 4 OS=Rattus norvegicus OX=10116 GN=Nap1l4 PE=1 SV=1</t>
  </si>
  <si>
    <t>NP1L5_RAT</t>
  </si>
  <si>
    <t>Nucleosome assembly protein 1-like 5 OS=Rattus norvegicus OX=10116 GN=Nap1l5 PE=2 SV=1</t>
  </si>
  <si>
    <t>NPL_RAT</t>
  </si>
  <si>
    <t>N-acetylneuraminate lyase OS=Rattus norvegicus OX=10116 GN=Npl PE=2 SV=1</t>
  </si>
  <si>
    <t>NPL4_RAT</t>
  </si>
  <si>
    <t>Nuclear protein localization protein 4 homolog OS=Rattus norvegicus OX=10116 GN=Nploc4 PE=1 SV=3</t>
  </si>
  <si>
    <t>NPM_RAT</t>
  </si>
  <si>
    <t>Nucleophosmin OS=Rattus norvegicus OX=10116 GN=Npm1 PE=1 SV=1</t>
  </si>
  <si>
    <t>NPT2B_RAT</t>
  </si>
  <si>
    <t>Sodium-dependent phosphate transport protein 2B OS=Rattus norvegicus OX=10116 GN=Slc34a2 PE=1 SV=1</t>
  </si>
  <si>
    <t>NPTN_RAT</t>
  </si>
  <si>
    <t>Neuroplastin OS=Rattus norvegicus OX=10116 GN=Nptn PE=1 SV=2</t>
  </si>
  <si>
    <t>NPTX1_RAT</t>
  </si>
  <si>
    <t>Neuronal pentraxin-1 OS=Rattus norvegicus OX=10116 GN=Nptx1 PE=1 SV=1</t>
  </si>
  <si>
    <t>NPTX2_RAT</t>
  </si>
  <si>
    <t>Neuronal pentraxin-2 OS=Rattus norvegicus OX=10116 GN=Nptx2 PE=1 SV=1</t>
  </si>
  <si>
    <t>NPTXR_RAT</t>
  </si>
  <si>
    <t>Neuronal pentraxin receptor OS=Rattus norvegicus OX=10116 GN=Nptxr PE=1 SV=1</t>
  </si>
  <si>
    <t>NQO1_RAT</t>
  </si>
  <si>
    <t>NAD(P)H dehydrogenase [quinone] 1 OS=Rattus norvegicus OX=10116 GN=Nqo1 PE=1 SV=4</t>
  </si>
  <si>
    <t>NQO2_RAT</t>
  </si>
  <si>
    <t>Ribosyldihydronicotinamide dehydrogenase [quinone] OS=Rattus norvegicus OX=10116 GN=Nqo2 PE=1 SV=3</t>
  </si>
  <si>
    <t>NR0B2_RAT</t>
  </si>
  <si>
    <t>Nuclear receptor subfamily 0 group B member 2 OS=Rattus norvegicus OX=10116 GN=Nr0b2 PE=1 SV=1</t>
  </si>
  <si>
    <t>NRADD_RAT</t>
  </si>
  <si>
    <t>Death domain-containing membrane protein NRADD OS=Rattus norvegicus OX=10116 GN=Nradd PE=1 SV=2</t>
  </si>
  <si>
    <t>NRCAM_RAT</t>
  </si>
  <si>
    <t>Neuronal cell adhesion molecule OS=Rattus norvegicus OX=10116 GN=Nrcam PE=1 SV=2</t>
  </si>
  <si>
    <t>NRDC_RAT</t>
  </si>
  <si>
    <t>Nardilysin OS=Rattus norvegicus OX=10116 GN=Nrdc PE=1 SV=1</t>
  </si>
  <si>
    <t>NRP1_RAT</t>
  </si>
  <si>
    <t>Neuropilin-1 OS=Rattus norvegicus OX=10116 GN=Nrp1 PE=1 SV=1</t>
  </si>
  <si>
    <t>NRP2_RAT</t>
  </si>
  <si>
    <t>Neuropilin-2 OS=Rattus norvegicus OX=10116 GN=Nrp2 PE=2 SV=1</t>
  </si>
  <si>
    <t>NRX1A_RAT</t>
  </si>
  <si>
    <t>Neurexin-1 OS=Rattus norvegicus OX=10116 GN=Nrxn1 PE=1 SV=3</t>
  </si>
  <si>
    <t>NRX1B_RAT</t>
  </si>
  <si>
    <t>Neurexin-1-beta OS=Rattus norvegicus OX=10116 GN=Nrxn1 PE=1 SV=1</t>
  </si>
  <si>
    <t>NRX2A_RAT;NRX2B_RAT</t>
  </si>
  <si>
    <t>Neurexin-2 OS=Rattus norvegicus OX=10116 GN=Nrxn2 PE=1 SV=3</t>
  </si>
  <si>
    <t>NRX3A_RAT</t>
  </si>
  <si>
    <t>Neurexin-3 OS=Rattus norvegicus OX=10116 GN=Nrxn3 PE=1 SV=1</t>
  </si>
  <si>
    <t>NSDHL_RAT</t>
  </si>
  <si>
    <t>Sterol-4-alpha-carboxylate 3-dehydrogenase, decarboxylating OS=Rattus norvegicus OX=10116 GN=Nsdhl PE=2 SV=1</t>
  </si>
  <si>
    <t>NSF_RAT</t>
  </si>
  <si>
    <t>Vesicle-fusing ATPase OS=Rattus norvegicus OX=10116 GN=Nsf PE=1 SV=1</t>
  </si>
  <si>
    <t>NSF1C_RAT</t>
  </si>
  <si>
    <t>NSFL1 cofactor p47 OS=Rattus norvegicus OX=10116 GN=Nsfl1c PE=1 SV=1</t>
  </si>
  <si>
    <t>NSG1_RAT</t>
  </si>
  <si>
    <t>Neuronal vesicle trafficking-associated protein 1 OS=Rattus norvegicus OX=10116 GN=Nsg1 PE=1 SV=2</t>
  </si>
  <si>
    <t>NSG2_RAT</t>
  </si>
  <si>
    <t>Neuronal vesicle trafficking-associated protein 2 OS=Rattus norvegicus OX=10116 GN=Nsg2 PE=1 SV=1</t>
  </si>
  <si>
    <t>NSMA2_RAT</t>
  </si>
  <si>
    <t>Sphingomyelin phosphodiesterase 3 OS=Rattus norvegicus OX=10116 GN=Smpd3 PE=1 SV=2</t>
  </si>
  <si>
    <t>NTCP4_RAT</t>
  </si>
  <si>
    <t>Sodium/bile acid cotransporter 4 OS=Rattus norvegicus OX=10116 GN=Slc10a4 PE=1 SV=1</t>
  </si>
  <si>
    <t>NTM1A_RAT</t>
  </si>
  <si>
    <t>N-terminal Xaa-Pro-Lys N-methyltransferase 1 OS=Rattus norvegicus OX=10116 GN=Ntmt1 PE=2 SV=3</t>
  </si>
  <si>
    <t>NTRI_RAT</t>
  </si>
  <si>
    <t>Neurotrimin OS=Rattus norvegicus OX=10116 GN=Ntm PE=1 SV=1</t>
  </si>
  <si>
    <t>NTRK1_RAT</t>
  </si>
  <si>
    <t>High affinity nerve growth factor receptor OS=Rattus norvegicus OX=10116 GN=Ntrk1 PE=1 SV=1</t>
  </si>
  <si>
    <t>NTRK2_RAT</t>
  </si>
  <si>
    <t>BDNF/NT-3 growth factors receptor OS=Rattus norvegicus OX=10116 GN=Ntrk2 PE=1 SV=1</t>
  </si>
  <si>
    <t>NTRK3_RAT</t>
  </si>
  <si>
    <t>NT-3 growth factor receptor OS=Rattus norvegicus OX=10116 GN=Ntrk3 PE=1 SV=2</t>
  </si>
  <si>
    <t>NU107_RAT</t>
  </si>
  <si>
    <t>Nuclear pore complex protein Nup107 OS=Rattus norvegicus OX=10116 GN=Nup107 PE=1 SV=1</t>
  </si>
  <si>
    <t>NU153_RAT</t>
  </si>
  <si>
    <t>Nuclear pore complex protein Nup153 OS=Rattus norvegicus OX=10116 GN=Nup153 PE=1 SV=1</t>
  </si>
  <si>
    <t>NU155_RAT</t>
  </si>
  <si>
    <t>Nuclear pore complex protein Nup155 OS=Rattus norvegicus OX=10116 GN=Nup155 PE=1 SV=1</t>
  </si>
  <si>
    <t>NU1M_RAT</t>
  </si>
  <si>
    <t>NADH-ubiquinone oxidoreductase chain 1 OS=Rattus norvegicus OX=10116 GN=Mtnd1 PE=1 SV=3</t>
  </si>
  <si>
    <t>NU4M_RAT</t>
  </si>
  <si>
    <t>NADH-ubiquinone oxidoreductase chain 4 OS=Rattus norvegicus OX=10116 GN=Mtnd4 PE=3 SV=3</t>
  </si>
  <si>
    <t>NU5M_RAT</t>
  </si>
  <si>
    <t>NADH-ubiquinone oxidoreductase chain 5 OS=Rattus norvegicus OX=10116 GN=Mtnd5 PE=3 SV=3</t>
  </si>
  <si>
    <t>NUBP1_RAT</t>
  </si>
  <si>
    <t>Cytosolic Fe-S cluster assembly factor NUBP1 OS=Rattus norvegicus OX=10116 GN=Nubp1 PE=1 SV=1</t>
  </si>
  <si>
    <t>NUBP2_RAT</t>
  </si>
  <si>
    <t>Cytosolic Fe-S cluster assembly factor NUBP2 OS=Rattus norvegicus OX=10116 GN=Nubp2 PE=1 SV=1</t>
  </si>
  <si>
    <t>NUCB1_RAT</t>
  </si>
  <si>
    <t>Nucleobindin-1 OS=Rattus norvegicus OX=10116 GN=Nucb1 PE=1 SV=1</t>
  </si>
  <si>
    <t>NUCB2_RAT</t>
  </si>
  <si>
    <t>Nucleobindin-2 OS=Rattus norvegicus OX=10116 GN=Nucb2 PE=1 SV=1</t>
  </si>
  <si>
    <t>NUCKS_RAT</t>
  </si>
  <si>
    <t>Nuclear ubiquitous casein and cyclin-dependent kinase substrate 1 OS=Rattus norvegicus OX=10116 GN=Nucks1 PE=1 SV=1</t>
  </si>
  <si>
    <t>NUCL_RAT</t>
  </si>
  <si>
    <t>Nucleolin OS=Rattus norvegicus OX=10116 GN=Ncl PE=1 SV=3</t>
  </si>
  <si>
    <t>NUD19_RAT</t>
  </si>
  <si>
    <t>Nucleoside diphosphate-linked moiety X motif 19 OS=Rattus norvegicus OX=10116 GN=Nudt19 PE=2 SV=1</t>
  </si>
  <si>
    <t>NUDC_RAT</t>
  </si>
  <si>
    <t>Nuclear migration protein nudC OS=Rattus norvegicus OX=10116 GN=Nudc PE=1 SV=1</t>
  </si>
  <si>
    <t>NUDC2_RAT</t>
  </si>
  <si>
    <t>NudC domain-containing protein 2 OS=Rattus norvegicus OX=10116 GN=Nudcd2 PE=2 SV=1</t>
  </si>
  <si>
    <t>NUDT3_RAT</t>
  </si>
  <si>
    <t>Diphosphoinositol polyphosphate phosphohydrolase 1 OS=Rattus norvegicus OX=10116 GN=Nudt3 PE=1 SV=1</t>
  </si>
  <si>
    <t>NUDT4_RAT</t>
  </si>
  <si>
    <t>Diphosphoinositol polyphosphate phosphohydrolase 2 OS=Rattus norvegicus OX=10116 GN=Nudt4 PE=2 SV=1</t>
  </si>
  <si>
    <t>NUDT5_RAT</t>
  </si>
  <si>
    <t>ADP-sugar pyrophosphatase OS=Rattus norvegicus OX=10116 GN=Nudt5 PE=2 SV=1</t>
  </si>
  <si>
    <t>NUDT9_RAT</t>
  </si>
  <si>
    <t>ADP-ribose pyrophosphatase, mitochondrial OS=Rattus norvegicus OX=10116 GN=Nudt9 PE=2 SV=1</t>
  </si>
  <si>
    <t>NUMB_RAT</t>
  </si>
  <si>
    <t>Protein numb homolog OS=Rattus norvegicus OX=10116 GN=Numb PE=1 SV=2</t>
  </si>
  <si>
    <t>NUMBL_RAT</t>
  </si>
  <si>
    <t>Numb-like protein OS=Rattus norvegicus OX=10116 GN=Numbl PE=1 SV=1</t>
  </si>
  <si>
    <t>NUP35_RAT</t>
  </si>
  <si>
    <t>Nucleoporin NUP35 OS=Rattus norvegicus OX=10116 GN=Nup35 PE=1 SV=1</t>
  </si>
  <si>
    <t>NUP50_RAT</t>
  </si>
  <si>
    <t>Nuclear pore complex protein Nup50 OS=Rattus norvegicus OX=10116 GN=Nup50 PE=2 SV=2</t>
  </si>
  <si>
    <t>NUP54_RAT</t>
  </si>
  <si>
    <t>Nuclear pore complex protein Nup54 OS=Rattus norvegicus OX=10116 GN=Nup54 PE=1 SV=1</t>
  </si>
  <si>
    <t>NUP58_RAT</t>
  </si>
  <si>
    <t>Nucleoporin p58/p45 OS=Rattus norvegicus OX=10116 GN=Nup58 PE=1 SV=1</t>
  </si>
  <si>
    <t>NUP62_RAT</t>
  </si>
  <si>
    <t>Nuclear pore glycoprotein p62 OS=Rattus norvegicus OX=10116 GN=Nup62 PE=1 SV=1</t>
  </si>
  <si>
    <t>NUP85_RAT</t>
  </si>
  <si>
    <t>Nuclear pore complex protein Nup85 OS=Rattus norvegicus OX=10116 GN=Nup85 PE=2 SV=1</t>
  </si>
  <si>
    <t>NUP88_RAT</t>
  </si>
  <si>
    <t>Nuclear pore complex protein Nup88 OS=Rattus norvegicus OX=10116 GN=Nup88 PE=1 SV=1</t>
  </si>
  <si>
    <t>NUP93_RAT</t>
  </si>
  <si>
    <t>Nuclear pore complex protein Nup93 OS=Rattus norvegicus OX=10116 GN=Nup93 PE=1 SV=1</t>
  </si>
  <si>
    <t>NUP98_RAT</t>
  </si>
  <si>
    <t>Nuclear pore complex protein Nup98-Nup96 OS=Rattus norvegicus OX=10116 GN=Nup98 PE=1 SV=2</t>
  </si>
  <si>
    <t>NXF1_RAT</t>
  </si>
  <si>
    <t>Nuclear RNA export factor 1 OS=Rattus norvegicus OX=10116 GN=Nxf1 PE=2 SV=1</t>
  </si>
  <si>
    <t>NXPH4_RAT</t>
  </si>
  <si>
    <t>Neurexophilin-4 OS=Rattus norvegicus OX=10116 GN=Nxph4 PE=2 SV=1</t>
  </si>
  <si>
    <t>OAS1B_RAT</t>
  </si>
  <si>
    <t>Inactive 2'-5'-oligoadenylate synthase 1B OS=Rattus norvegicus OX=10116 GN=Oas1b PE=2 SV=1</t>
  </si>
  <si>
    <t>OAS3_RAT</t>
  </si>
  <si>
    <t>2'-5'-oligoadenylate synthase 3 OS=Rattus norvegicus OX=10116 GN=Oas3 PE=2 SV=1</t>
  </si>
  <si>
    <t>OAT_RAT</t>
  </si>
  <si>
    <t>Ornithine aminotransferase, mitochondrial OS=Rattus norvegicus OX=10116 GN=Oat PE=1 SV=1</t>
  </si>
  <si>
    <t>OBP_RAT</t>
  </si>
  <si>
    <t>Odorant-binding protein OS=Rattus norvegicus OX=10116 GN=Obp1f PE=1 SV=1</t>
  </si>
  <si>
    <t>OCAD1_RAT</t>
  </si>
  <si>
    <t>OCIA domain-containing protein 1 OS=Rattus norvegicus OX=10116 GN=Ociad1 PE=1 SV=1</t>
  </si>
  <si>
    <t>OCLN_RAT</t>
  </si>
  <si>
    <t>Occludin OS=Rattus norvegicus OX=10116 GN=Ocln PE=1 SV=1</t>
  </si>
  <si>
    <t>ODBA_RAT</t>
  </si>
  <si>
    <t>2-oxoisovalerate dehydrogenase subunit alpha, mitochondrial (Fragment) OS=Rattus norvegicus OX=10116 GN=Bckdha PE=1 SV=1</t>
  </si>
  <si>
    <t>ODBB_RAT</t>
  </si>
  <si>
    <t>2-oxoisovalerate dehydrogenase subunit beta, mitochondrial OS=Rattus norvegicus OX=10116 GN=Bckdhb PE=1 SV=3</t>
  </si>
  <si>
    <t>ODO1_RAT</t>
  </si>
  <si>
    <t>2-oxoglutarate dehydrogenase, mitochondrial OS=Rattus norvegicus OX=10116 GN=Ogdh PE=1 SV=1</t>
  </si>
  <si>
    <t>ODO2_RAT</t>
  </si>
  <si>
    <t>Dihydrolipoyllysine-residue succinyltransferase component of 2-oxoglutarate dehydrogenase complex, mitochondrial OS=Rattus norvegicus OX=10116 GN=Dlst PE=1 SV=2</t>
  </si>
  <si>
    <t>ODP2_RAT</t>
  </si>
  <si>
    <t>Dihydrolipoyllysine-residue acetyltransferase component of pyruvate dehydrogenase complex, mitochondrial OS=Rattus norvegicus OX=10116 GN=Dlat PE=1 SV=3</t>
  </si>
  <si>
    <t>ODPA_RAT;ODPAT_RAT</t>
  </si>
  <si>
    <t>Pyruvate dehydrogenase E1 component subunit alpha, somatic form, mitochondrial OS=Rattus norvegicus OX=10116 GN=Pdha1 PE=1 SV=2</t>
  </si>
  <si>
    <t>ODPB_RAT</t>
  </si>
  <si>
    <t>Pyruvate dehydrogenase E1 component subunit beta, mitochondrial OS=Rattus norvegicus OX=10116 GN=Pdhb PE=1 SV=2</t>
  </si>
  <si>
    <t>OFUT1_RAT</t>
  </si>
  <si>
    <t>GDP-fucose protein O-fucosyltransferase 1 OS=Rattus norvegicus OX=10116 GN=Pofut1 PE=1 SV=1</t>
  </si>
  <si>
    <t>OGA_RAT</t>
  </si>
  <si>
    <t>Protein O-GlcNAcase OS=Rattus norvegicus OX=10116 GN=Oga PE=1 SV=1</t>
  </si>
  <si>
    <t>OGFR_RAT</t>
  </si>
  <si>
    <t>Opioid growth factor receptor OS=Rattus norvegicus OX=10116 GN=Ogfr PE=1 SV=1</t>
  </si>
  <si>
    <t>OGT1_RAT</t>
  </si>
  <si>
    <t>UDP-N-acetylglucosamine--peptide N-acetylglucosaminyltransferase 110 kDa subunit OS=Rattus norvegicus OX=10116 GN=Ogt PE=1 SV=1</t>
  </si>
  <si>
    <t>OLA1_RAT</t>
  </si>
  <si>
    <t>Obg-like ATPase 1 OS=Rattus norvegicus OX=10116 GN=Ola1 PE=2 SV=1</t>
  </si>
  <si>
    <t>OLIG1_RAT</t>
  </si>
  <si>
    <t>Oligodendrocyte transcription factor 1 OS=Rattus norvegicus OX=10116 GN=Olig1 PE=2 SV=2</t>
  </si>
  <si>
    <t>OMP_RAT</t>
  </si>
  <si>
    <t>Olfactory marker protein OS=Rattus norvegicus OX=10116 GN=Omp PE=1 SV=2</t>
  </si>
  <si>
    <t>OPA1_RAT</t>
  </si>
  <si>
    <t>Dynamin-like 120 kDa protein, mitochondrial OS=Rattus norvegicus OX=10116 GN=Opa1 PE=1 SV=1</t>
  </si>
  <si>
    <t>OPCM_RAT</t>
  </si>
  <si>
    <t>Opioid-binding protein/cell adhesion molecule OS=Rattus norvegicus OX=10116 GN=Opcml PE=1 SV=2</t>
  </si>
  <si>
    <t>OPHN1_RAT</t>
  </si>
  <si>
    <t>Oligophrenin-1 OS=Rattus norvegicus OX=10116 GN=Ophn1 PE=1 SV=1</t>
  </si>
  <si>
    <t>OPLA_RAT</t>
  </si>
  <si>
    <t>5-oxoprolinase OS=Rattus norvegicus OX=10116 GN=Oplah PE=1 SV=2</t>
  </si>
  <si>
    <t>OPTN_RAT</t>
  </si>
  <si>
    <t>Optineurin OS=Rattus norvegicus OX=10116 GN=Optn PE=1 SV=3</t>
  </si>
  <si>
    <t>ORC1_RAT</t>
  </si>
  <si>
    <t>Origin recognition complex subunit 1 OS=Rattus norvegicus OX=10116 GN=Orc1 PE=2 SV=1</t>
  </si>
  <si>
    <t>ORC4_RAT</t>
  </si>
  <si>
    <t>Origin recognition complex subunit 4 OS=Rattus norvegicus OX=10116 GN=Orc4 PE=2 SV=1</t>
  </si>
  <si>
    <t>ORN_RAT</t>
  </si>
  <si>
    <t>Oligoribonuclease, mitochondrial OS=Rattus norvegicus OX=10116 GN=Rexo2 PE=2 SV=1</t>
  </si>
  <si>
    <t>OS9_RAT</t>
  </si>
  <si>
    <t>Protein OS-9 OS=Rattus norvegicus OX=10116 GN=Os9 PE=1 SV=1</t>
  </si>
  <si>
    <t>OSBL1_RAT</t>
  </si>
  <si>
    <t>Oxysterol-binding protein-related protein 1 OS=Rattus norvegicus OX=10116 GN=Osbpl1a PE=1 SV=1</t>
  </si>
  <si>
    <t>OSCP1_RAT</t>
  </si>
  <si>
    <t>Protein OSCP1 OS=Rattus norvegicus OX=10116 GN=Oscp1 PE=2 SV=1</t>
  </si>
  <si>
    <t>OSGEP_RAT</t>
  </si>
  <si>
    <t>Probable tRNA N6-adenosine threonylcarbamoyltransferase OS=Rattus norvegicus OX=10116 GN=Osgep PE=2 SV=2</t>
  </si>
  <si>
    <t>OST48_RAT</t>
  </si>
  <si>
    <t>Dolichyl-diphosphooligosaccharide--protein glycosyltransferase 48 kDa subunit OS=Rattus norvegicus OX=10116 GN=Ddost PE=2 SV=1</t>
  </si>
  <si>
    <t>OSTF1_RAT</t>
  </si>
  <si>
    <t>Osteoclast-stimulating factor 1 OS=Rattus norvegicus OX=10116 GN=Ostf1 PE=1 SV=1</t>
  </si>
  <si>
    <t>OTU1_RAT</t>
  </si>
  <si>
    <t>Ubiquitin thioesterase OTU1 OS=Rattus norvegicus OX=10116 GN=Yod1 PE=2 SV=1</t>
  </si>
  <si>
    <t>OTUB1_RAT</t>
  </si>
  <si>
    <t>Ubiquitin thioesterase OTUB1 OS=Rattus norvegicus OX=10116 GN=Otub1 PE=1 SV=1</t>
  </si>
  <si>
    <t>OX2G_RAT</t>
  </si>
  <si>
    <t>OX-2 membrane glycoprotein OS=Rattus norvegicus OX=10116 GN=Cd200 PE=2 SV=1</t>
  </si>
  <si>
    <t>OXDA_RAT</t>
  </si>
  <si>
    <t>D-amino-acid oxidase OS=Rattus norvegicus OX=10116 GN=Dao PE=2 SV=1</t>
  </si>
  <si>
    <t>OXR1_RAT</t>
  </si>
  <si>
    <t>Oxidation resistance protein 1 OS=Rattus norvegicus OX=10116 GN=Oxr1 PE=1 SV=3</t>
  </si>
  <si>
    <t>P33MX_RAT</t>
  </si>
  <si>
    <t>Putative monooxygenase p33MONOX OS=Rattus norvegicus OX=10116 GN=P33monox PE=1 SV=1</t>
  </si>
  <si>
    <t>P3H1_RAT</t>
  </si>
  <si>
    <t>Prolyl 3-hydroxylase 1 OS=Rattus norvegicus OX=10116 GN=P3h1 PE=1 SV=1</t>
  </si>
  <si>
    <t>P3H2_RAT</t>
  </si>
  <si>
    <t>Prolyl 3-hydroxylase 2 OS=Rattus norvegicus OX=10116 GN=P3h2 PE=1 SV=1</t>
  </si>
  <si>
    <t>P3IP1_RAT</t>
  </si>
  <si>
    <t>Phosphoinositide-3-kinase-interacting protein 1 OS=Rattus norvegicus OX=10116 GN=Pik3ip1 PE=2 SV=1</t>
  </si>
  <si>
    <t>P4HA1_RAT</t>
  </si>
  <si>
    <t>Prolyl 4-hydroxylase subunit alpha-1 OS=Rattus norvegicus OX=10116 GN=P4ha1 PE=2 SV=2</t>
  </si>
  <si>
    <t>P4K2A_RAT</t>
  </si>
  <si>
    <t>Phosphatidylinositol 4-kinase type 2-alpha OS=Rattus norvegicus OX=10116 GN=Pi4k2a PE=1 SV=1</t>
  </si>
  <si>
    <t>P55G_RAT</t>
  </si>
  <si>
    <t>Phosphatidylinositol 3-kinase regulatory subunit gamma OS=Rattus norvegicus OX=10116 GN=Pik3r3 PE=2 SV=1</t>
  </si>
  <si>
    <t>P5CR2_RAT</t>
  </si>
  <si>
    <t>Pyrroline-5-carboxylate reductase 2 OS=Rattus norvegicus OX=10116 GN=Pycr2 PE=2 SV=1</t>
  </si>
  <si>
    <t>P5CR3_RAT</t>
  </si>
  <si>
    <t>Pyrroline-5-carboxylate reductase 3 OS=Rattus norvegicus OX=10116 GN=Pycr3 PE=2 SV=1</t>
  </si>
  <si>
    <t>P5I11_RAT</t>
  </si>
  <si>
    <t>Tumor protein p53-inducible protein 11 OS=Rattus norvegicus OX=10116 GN=Tp53i11 PE=1 SV=1</t>
  </si>
  <si>
    <t>P85A_RAT</t>
  </si>
  <si>
    <t>Phosphatidylinositol 3-kinase regulatory subunit alpha OS=Rattus norvegicus OX=10116 GN=Pik3r1 PE=1 SV=1</t>
  </si>
  <si>
    <t>P85B_RAT</t>
  </si>
  <si>
    <t>Phosphatidylinositol 3-kinase regulatory subunit beta OS=Rattus norvegicus OX=10116 GN=Pik3r2 PE=2 SV=1</t>
  </si>
  <si>
    <t>PA1B2_RAT</t>
  </si>
  <si>
    <t>Platelet-activating factor acetylhydrolase IB subunit beta OS=Rattus norvegicus OX=10116 GN=Pafah1b2 PE=1 SV=1</t>
  </si>
  <si>
    <t>PA1B3_RAT</t>
  </si>
  <si>
    <t>Platelet-activating factor acetylhydrolase IB subunit gamma OS=Rattus norvegicus OX=10116 GN=Pafah1b3 PE=2 SV=1</t>
  </si>
  <si>
    <t>PA2G4_RAT</t>
  </si>
  <si>
    <t>Proliferation-associated protein 2G4 OS=Rattus norvegicus OX=10116 GN=Pa2g4 PE=1 SV=1</t>
  </si>
  <si>
    <t>PABP1_RAT</t>
  </si>
  <si>
    <t>Polyadenylate-binding protein 1 OS=Rattus norvegicus OX=10116 GN=Pabpc1 PE=1 SV=1</t>
  </si>
  <si>
    <t>PACN1_RAT</t>
  </si>
  <si>
    <t>Protein kinase C and casein kinase substrate in neurons protein 1 OS=Rattus norvegicus OX=10116 GN=Pacsin1 PE=1 SV=1</t>
  </si>
  <si>
    <t>PACN2_RAT</t>
  </si>
  <si>
    <t>Protein kinase C and casein kinase substrate in neurons 2 protein OS=Rattus norvegicus OX=10116 GN=Pacsin2 PE=1 SV=2</t>
  </si>
  <si>
    <t>PACR_RAT</t>
  </si>
  <si>
    <t>Pituitary adenylate cyclase-activating polypeptide type I receptor OS=Rattus norvegicus OX=10116 GN=Adcyap1r1 PE=2 SV=2</t>
  </si>
  <si>
    <t>PACS1_RAT</t>
  </si>
  <si>
    <t>Phosphofurin acidic cluster sorting protein 1 OS=Rattus norvegicus OX=10116 GN=Pacs1 PE=1 SV=1</t>
  </si>
  <si>
    <t>PADI2_RAT</t>
  </si>
  <si>
    <t>Protein-arginine deiminase type-2 OS=Rattus norvegicus OX=10116 GN=Padi2 PE=1 SV=1</t>
  </si>
  <si>
    <t>PADI4_RAT</t>
  </si>
  <si>
    <t>Protein-arginine deiminase type-4 OS=Rattus norvegicus OX=10116 GN=Padi4 PE=2 SV=1</t>
  </si>
  <si>
    <t>PAF1_RAT</t>
  </si>
  <si>
    <t>RNA polymerase II-associated factor 1 homolog OS=Rattus norvegicus OX=10116 GN=Paf1 PE=2 SV=1</t>
  </si>
  <si>
    <t>PAG15_RAT</t>
  </si>
  <si>
    <t>Group XV phospholipase A2 OS=Rattus norvegicus OX=10116 GN=Pla2g15 PE=1 SV=1</t>
  </si>
  <si>
    <t>PAIRB_RAT</t>
  </si>
  <si>
    <t>Plasminogen activator inhibitor 1 RNA-binding protein OS=Rattus norvegicus OX=10116 GN=Serbp1 PE=1 SV=2</t>
  </si>
  <si>
    <t>PAK1_RAT</t>
  </si>
  <si>
    <t>Serine/threonine-protein kinase PAK 1 OS=Rattus norvegicus OX=10116 GN=Pak1 PE=1 SV=3</t>
  </si>
  <si>
    <t>PAK2_RAT</t>
  </si>
  <si>
    <t>Serine/threonine-protein kinase PAK 2 OS=Rattus norvegicus OX=10116 GN=Pak2 PE=1 SV=1</t>
  </si>
  <si>
    <t>PAK3_RAT</t>
  </si>
  <si>
    <t>Serine/threonine-protein kinase PAK 3 OS=Rattus norvegicus OX=10116 GN=Pak3 PE=1 SV=1</t>
  </si>
  <si>
    <t>PAK5_RAT</t>
  </si>
  <si>
    <t>Serine/threonine-protein kinase PAK 5 OS=Rattus norvegicus OX=10116 GN=Pak5 PE=1 SV=1</t>
  </si>
  <si>
    <t>PALLD_RAT</t>
  </si>
  <si>
    <t>Palladin (Fragment) OS=Rattus norvegicus OX=10116 GN=Palld PE=1 SV=1</t>
  </si>
  <si>
    <t>PALM_RAT</t>
  </si>
  <si>
    <t>Paralemmin-1 OS=Rattus norvegicus OX=10116 GN=Palm PE=1 SV=1</t>
  </si>
  <si>
    <t>PALMD_RAT</t>
  </si>
  <si>
    <t>Palmdelphin OS=Rattus norvegicus OX=10116 GN=Palmd PE=1 SV=1</t>
  </si>
  <si>
    <t>PANK4_RAT</t>
  </si>
  <si>
    <t>Pantothenate kinase 4 OS=Rattus norvegicus OX=10116 GN=Pank4 PE=1 SV=1</t>
  </si>
  <si>
    <t>PANX1_RAT</t>
  </si>
  <si>
    <t>Pannexin-1 OS=Rattus norvegicus OX=10116 GN=Panx1 PE=1 SV=1</t>
  </si>
  <si>
    <t>PANX2_RAT</t>
  </si>
  <si>
    <t>Pannexin-2 OS=Rattus norvegicus OX=10116 GN=Panx2 PE=1 SV=2</t>
  </si>
  <si>
    <t>PAR6A_RAT</t>
  </si>
  <si>
    <t>Partitioning defective 6 homolog alpha OS=Rattus norvegicus OX=10116 GN=Pard6a PE=1 SV=2</t>
  </si>
  <si>
    <t>PARD3_RAT</t>
  </si>
  <si>
    <t>Partitioning defective 3 homolog OS=Rattus norvegicus OX=10116 GN=Pard3 PE=1 SV=1</t>
  </si>
  <si>
    <t>PARG_RAT</t>
  </si>
  <si>
    <t>Poly(ADP-ribose) glycohydrolase OS=Rattus norvegicus OX=10116 GN=Parg PE=1 SV=1</t>
  </si>
  <si>
    <t>PARK7_RAT</t>
  </si>
  <si>
    <t>Protein/nucleic acid deglycase DJ-1 OS=Rattus norvegicus OX=10116 GN=Park7 PE=1 SV=1</t>
  </si>
  <si>
    <t>PARVA_RAT</t>
  </si>
  <si>
    <t>Alpha-parvin OS=Rattus norvegicus OX=10116 GN=Parva PE=1 SV=2</t>
  </si>
  <si>
    <t>PATL1_RAT</t>
  </si>
  <si>
    <t>Protein PAT1 homolog 1 OS=Rattus norvegicus OX=10116 GN=Patl1 PE=2 SV=1</t>
  </si>
  <si>
    <t>PAWR_RAT</t>
  </si>
  <si>
    <t>PRKC apoptosis WT1 regulator protein OS=Rattus norvegicus OX=10116 GN=Pawr PE=1 SV=1</t>
  </si>
  <si>
    <t>PAXI_RAT</t>
  </si>
  <si>
    <t>Paxillin OS=Rattus norvegicus OX=10116 GN=Pxn PE=1 SV=1</t>
  </si>
  <si>
    <t>PBIP1_RAT</t>
  </si>
  <si>
    <t>Pre-B-cell leukemia transcription factor-interacting protein 1 OS=Rattus norvegicus OX=10116 GN=Pbxip1 PE=1 SV=1</t>
  </si>
  <si>
    <t>PBLD_RAT</t>
  </si>
  <si>
    <t>Phenazine biosynthesis-like domain-containing protein OS=Rattus norvegicus OX=10116 GN=Pbld PE=2 SV=1</t>
  </si>
  <si>
    <t>PCCA_RAT</t>
  </si>
  <si>
    <t>Propionyl-CoA carboxylase alpha chain, mitochondrial OS=Rattus norvegicus OX=10116 GN=Pcca PE=1 SV=3</t>
  </si>
  <si>
    <t>PCCB_RAT</t>
  </si>
  <si>
    <t>Propionyl-CoA carboxylase beta chain, mitochondrial OS=Rattus norvegicus OX=10116 GN=Pccb PE=2 SV=1</t>
  </si>
  <si>
    <t>PCD16_RAT</t>
  </si>
  <si>
    <t>Protocadherin-16 OS=Rattus norvegicus OX=10116 GN=Dchs1 PE=3 SV=2</t>
  </si>
  <si>
    <t>PCDA4_RAT</t>
  </si>
  <si>
    <t>Protocadherin alpha-4 OS=Rattus norvegicus OX=10116 GN=Pcdha4 PE=2 SV=1</t>
  </si>
  <si>
    <t>PCDH3_RAT</t>
  </si>
  <si>
    <t>Protocadherin-3 OS=Rattus norvegicus OX=10116 GN=Pcdh3 PE=2 SV=1</t>
  </si>
  <si>
    <t>PCDH8_RAT</t>
  </si>
  <si>
    <t>Protocadherin-8 OS=Rattus norvegicus OX=10116 GN=Pcdh8 PE=1 SV=2</t>
  </si>
  <si>
    <t>PCH2_RAT</t>
  </si>
  <si>
    <t>Pachytene checkpoint protein 2 homolog OS=Rattus norvegicus OX=10116 GN=Trip13 PE=2 SV=1</t>
  </si>
  <si>
    <t>PCKGC_RAT</t>
  </si>
  <si>
    <t>Phosphoenolpyruvate carboxykinase, cytosolic [GTP] OS=Rattus norvegicus OX=10116 GN=Pck1 PE=1 SV=1</t>
  </si>
  <si>
    <t>PCLO_RAT</t>
  </si>
  <si>
    <t>Protein piccolo OS=Rattus norvegicus OX=10116 GN=Pclo PE=1 SV=1</t>
  </si>
  <si>
    <t>PCNA_RAT</t>
  </si>
  <si>
    <t>Proliferating cell nuclear antigen OS=Rattus norvegicus OX=10116 GN=Pcna PE=1 SV=1</t>
  </si>
  <si>
    <t>PCNP_RAT</t>
  </si>
  <si>
    <t>PEST proteolytic signal-containing nuclear protein OS=Rattus norvegicus OX=10116 GN=Pcnp PE=1 SV=1</t>
  </si>
  <si>
    <t>PCP4_RAT</t>
  </si>
  <si>
    <t>Calmodulin regulator protein PCP4 OS=Rattus norvegicus OX=10116 GN=Pcp4 PE=1 SV=2</t>
  </si>
  <si>
    <t>PCSK1_RAT</t>
  </si>
  <si>
    <t>ProSAAS OS=Rattus norvegicus OX=10116 GN=Pcsk1n PE=1 SV=1</t>
  </si>
  <si>
    <t>PCSK6_RAT</t>
  </si>
  <si>
    <t>Proprotein convertase subtilisin/kexin type 6 OS=Rattus norvegicus OX=10116 GN=Pcsk6 PE=1 SV=1</t>
  </si>
  <si>
    <t>PCX1_RAT</t>
  </si>
  <si>
    <t>Pecanex-like protein 1 OS=Rattus norvegicus OX=10116 GN=Pcnx1 PE=1 SV=1</t>
  </si>
  <si>
    <t>PCY1A_RAT</t>
  </si>
  <si>
    <t>Choline-phosphate cytidylyltransferase A OS=Rattus norvegicus OX=10116 GN=Pcyt1a PE=1 SV=2</t>
  </si>
  <si>
    <t>PCY1B_RAT</t>
  </si>
  <si>
    <t>Choline-phosphate cytidylyltransferase B OS=Rattus norvegicus OX=10116 GN=Pcyt1b PE=1 SV=1</t>
  </si>
  <si>
    <t>PCY2_RAT</t>
  </si>
  <si>
    <t>Ethanolamine-phosphate cytidylyltransferase OS=Rattus norvegicus OX=10116 GN=Pcyt2 PE=1 SV=1</t>
  </si>
  <si>
    <t>PCYOX_RAT</t>
  </si>
  <si>
    <t>Prenylcysteine oxidase OS=Rattus norvegicus OX=10116 GN=Pcyox1 PE=1 SV=1</t>
  </si>
  <si>
    <t>PDC10_RAT</t>
  </si>
  <si>
    <t>Programmed cell death protein 10 OS=Rattus norvegicus OX=10116 GN=Pdcd10 PE=2 SV=1</t>
  </si>
  <si>
    <t>PDC6I_RAT</t>
  </si>
  <si>
    <t>Programmed cell death 6-interacting protein OS=Rattus norvegicus OX=10116 GN=Pdcd6ip PE=1 SV=2</t>
  </si>
  <si>
    <t>PDCD4_RAT</t>
  </si>
  <si>
    <t>Programmed cell death protein 4 OS=Rattus norvegicus OX=10116 GN=Pdcd4 PE=1 SV=2</t>
  </si>
  <si>
    <t>PDCD6_RAT</t>
  </si>
  <si>
    <t>Programmed cell death protein 6 OS=Rattus norvegicus OX=10116 GN=Pdcd6 PE=2 SV=1</t>
  </si>
  <si>
    <t>PDCL3_RAT</t>
  </si>
  <si>
    <t>Phosducin-like protein 3 OS=Rattus norvegicus OX=10116 GN=Pdcl3 PE=1 SV=1</t>
  </si>
  <si>
    <t>PDE10_RAT</t>
  </si>
  <si>
    <t>cAMP and cAMP-inhibited cGMP 3',5'-cyclic phosphodiesterase 10A OS=Rattus norvegicus OX=10116 GN=Pde10a PE=1 SV=1</t>
  </si>
  <si>
    <t>PDE12_RAT</t>
  </si>
  <si>
    <t>2',5'-phosphodiesterase 12 OS=Rattus norvegicus OX=10116 GN=Pde12 PE=2 SV=1</t>
  </si>
  <si>
    <t>PDE1B_RAT</t>
  </si>
  <si>
    <t>Calcium/calmodulin-dependent 3',5'-cyclic nucleotide phosphodiesterase 1B OS=Rattus norvegicus OX=10116 GN=Pde1b PE=1 SV=1</t>
  </si>
  <si>
    <t>PDE1C_RAT</t>
  </si>
  <si>
    <t>Calcium/calmodulin-dependent 3',5'-cyclic nucleotide phosphodiesterase 1C OS=Rattus norvegicus OX=10116 GN=Pde1c PE=1 SV=1</t>
  </si>
  <si>
    <t>PDE2A_RAT</t>
  </si>
  <si>
    <t>cGMP-dependent 3',5'-cyclic phosphodiesterase OS=Rattus norvegicus OX=10116 GN=Pde2a PE=1 SV=2</t>
  </si>
  <si>
    <t>PDE3A_RAT</t>
  </si>
  <si>
    <t>cGMP-inhibited 3',5'-cyclic phosphodiesterase A OS=Rattus norvegicus OX=10116 GN=Pde3a PE=1 SV=1</t>
  </si>
  <si>
    <t>PDE4A_RAT</t>
  </si>
  <si>
    <t>cAMP-specific 3',5'-cyclic phosphodiesterase 4A OS=Rattus norvegicus OX=10116 GN=Pde4a PE=1 SV=1</t>
  </si>
  <si>
    <t>PDE4B_RAT</t>
  </si>
  <si>
    <t>cAMP-specific 3',5'-cyclic phosphodiesterase 4B OS=Rattus norvegicus OX=10116 GN=Pde4b PE=1 SV=4</t>
  </si>
  <si>
    <t>PDE4D_RAT</t>
  </si>
  <si>
    <t>cAMP-specific 3',5'-cyclic phosphodiesterase 4D OS=Rattus norvegicus OX=10116 GN=Pde4d PE=1 SV=4</t>
  </si>
  <si>
    <t>PDIA1_RAT</t>
  </si>
  <si>
    <t>Protein disulfide-isomerase OS=Rattus norvegicus OX=10116 GN=P4hb PE=1 SV=2</t>
  </si>
  <si>
    <t>PDIA3_RAT</t>
  </si>
  <si>
    <t>Protein disulfide-isomerase A3 OS=Rattus norvegicus OX=10116 GN=Pdia3 PE=1 SV=2</t>
  </si>
  <si>
    <t>PDIA4_RAT</t>
  </si>
  <si>
    <t>Protein disulfide-isomerase A4 OS=Rattus norvegicus OX=10116 GN=Pdia4 PE=1 SV=2</t>
  </si>
  <si>
    <t>PDIA6_RAT</t>
  </si>
  <si>
    <t>Protein disulfide-isomerase A6 OS=Rattus norvegicus OX=10116 GN=Pdia6 PE=1 SV=2</t>
  </si>
  <si>
    <t>PDK1_RAT</t>
  </si>
  <si>
    <t>[Pyruvate dehydrogenase (acetyl-transferring)] kinase isozyme 1, mitochondrial OS=Rattus norvegicus OX=10116 GN=Pdk1 PE=1 SV=1</t>
  </si>
  <si>
    <t>PDK2_RAT</t>
  </si>
  <si>
    <t>[Pyruvate dehydrogenase (acetyl-transferring)] kinase isozyme 2, mitochondrial OS=Rattus norvegicus OX=10116 GN=Pdk2 PE=1 SV=1</t>
  </si>
  <si>
    <t>PDK4_RAT</t>
  </si>
  <si>
    <t>[Pyruvate dehydrogenase (acetyl-transferring)] kinase isozyme 4, mitochondrial OS=Rattus norvegicus OX=10116 GN=Pdk4 PE=1 SV=1</t>
  </si>
  <si>
    <t>PDLI1_RAT</t>
  </si>
  <si>
    <t>PDZ and LIM domain protein 1 OS=Rattus norvegicus OX=10116 GN=Pdlim1 PE=1 SV=4</t>
  </si>
  <si>
    <t>PDLI3_RAT</t>
  </si>
  <si>
    <t>PDZ and LIM domain protein 3 OS=Rattus norvegicus OX=10116 GN=Pdlim3 PE=1 SV=2</t>
  </si>
  <si>
    <t>PDLI4_RAT</t>
  </si>
  <si>
    <t>PDZ and LIM domain protein 4 OS=Rattus norvegicus OX=10116 GN=Pdlim4 PE=1 SV=2</t>
  </si>
  <si>
    <t>PDLI5_RAT</t>
  </si>
  <si>
    <t>PDZ and LIM domain protein 5 OS=Rattus norvegicus OX=10116 GN=Pdlim5 PE=1 SV=2</t>
  </si>
  <si>
    <t>PDLI7_RAT</t>
  </si>
  <si>
    <t>PDZ and LIM domain protein 7 OS=Rattus norvegicus OX=10116 GN=Pdlim7 PE=1 SV=1</t>
  </si>
  <si>
    <t>PDP1_RAT</t>
  </si>
  <si>
    <t>[Pyruvate dehydrogenase [acetyl-transferring]]-phosphatase 1, mitochondrial OS=Rattus norvegicus OX=10116 GN=Pdp1 PE=1 SV=1</t>
  </si>
  <si>
    <t>PDPK1_RAT</t>
  </si>
  <si>
    <t>3-phosphoinositide-dependent protein kinase 1 OS=Rattus norvegicus OX=10116 GN=Pdpk1 PE=1 SV=2</t>
  </si>
  <si>
    <t>PDS5A_RAT</t>
  </si>
  <si>
    <t>Sister chromatid cohesion protein PDS5 homolog A OS=Rattus norvegicus OX=10116 GN=Pds5a PE=1 SV=1</t>
  </si>
  <si>
    <t>PDS5B_RAT</t>
  </si>
  <si>
    <t>Sister chromatid cohesion protein PDS5 homolog B OS=Rattus norvegicus OX=10116 GN=Pds5b PE=1 SV=2</t>
  </si>
  <si>
    <t>PDXK_RAT</t>
  </si>
  <si>
    <t>Pyridoxal kinase OS=Rattus norvegicus OX=10116 GN=Pdxk PE=1 SV=1</t>
  </si>
  <si>
    <t>PDYN_RAT</t>
  </si>
  <si>
    <t>Proenkephalin-B OS=Rattus norvegicus OX=10116 GN=Pdyn PE=1 SV=2</t>
  </si>
  <si>
    <t>PDZD2_RAT</t>
  </si>
  <si>
    <t>PDZ domain-containing protein 2 OS=Rattus norvegicus OX=10116 GN=Pdzd2 PE=1 SV=1</t>
  </si>
  <si>
    <t>PEA15_RAT</t>
  </si>
  <si>
    <t>Astrocytic phosphoprotein PEA-15 OS=Rattus norvegicus OX=10116 GN=Pea15 PE=1 SV=1</t>
  </si>
  <si>
    <t>PEBP1_RAT</t>
  </si>
  <si>
    <t>Phosphatidylethanolamine-binding protein 1 OS=Rattus norvegicus OX=10116 GN=Pebp1 PE=1 SV=3</t>
  </si>
  <si>
    <t>PECR_RAT</t>
  </si>
  <si>
    <t>Peroxisomal trans-2-enoyl-CoA reductase OS=Rattus norvegicus OX=10116 GN=Pecr PE=2 SV=1</t>
  </si>
  <si>
    <t>PEF1_RAT</t>
  </si>
  <si>
    <t>Peflin OS=Rattus norvegicus OX=10116 GN=Pef1 PE=2 SV=1</t>
  </si>
  <si>
    <t>PELO_RAT</t>
  </si>
  <si>
    <t>Protein pelota homolog OS=Rattus norvegicus OX=10116 GN=Pelo PE=1 SV=1</t>
  </si>
  <si>
    <t>PELP1_RAT</t>
  </si>
  <si>
    <t>Proline-, glutamic acid- and leucine-rich protein 1 OS=Rattus norvegicus OX=10116 GN=Pelp1 PE=1 SV=2</t>
  </si>
  <si>
    <t>PENK_RAT</t>
  </si>
  <si>
    <t>Proenkephalin-A OS=Rattus norvegicus OX=10116 GN=Penk PE=1 SV=1</t>
  </si>
  <si>
    <t>PEPD_RAT</t>
  </si>
  <si>
    <t>Xaa-Pro dipeptidase OS=Rattus norvegicus OX=10116 GN=Pepd PE=2 SV=1</t>
  </si>
  <si>
    <t>PER3_RAT</t>
  </si>
  <si>
    <t>Period circadian protein homolog 3 OS=Rattus norvegicus OX=10116 GN=Per3 PE=2 SV=1</t>
  </si>
  <si>
    <t>PERI_RAT</t>
  </si>
  <si>
    <t>Peripherin OS=Rattus norvegicus OX=10116 GN=Prph PE=1 SV=1</t>
  </si>
  <si>
    <t>PEX14_RAT</t>
  </si>
  <si>
    <t>Peroxisomal membrane protein PEX14 OS=Rattus norvegicus OX=10116 GN=Pex14 PE=1 SV=1</t>
  </si>
  <si>
    <t>PEX19_RAT</t>
  </si>
  <si>
    <t>Peroxisomal biogenesis factor 19 OS=Rattus norvegicus OX=10116 GN=Pex19 PE=1 SV=1</t>
  </si>
  <si>
    <t>PEX3_RAT</t>
  </si>
  <si>
    <t>Peroxisomal biogenesis factor 3 OS=Rattus norvegicus OX=10116 GN=Pex3 PE=1 SV=1</t>
  </si>
  <si>
    <t>PEX5_RAT</t>
  </si>
  <si>
    <t>Peroxisomal targeting signal 1 receptor OS=Rattus norvegicus OX=10116 GN=Pex5 PE=1 SV=2</t>
  </si>
  <si>
    <t>PEX5R_RAT</t>
  </si>
  <si>
    <t>PEX5-related protein OS=Rattus norvegicus OX=10116 GN=Pex5l PE=1 SV=1</t>
  </si>
  <si>
    <t>PEX6_RAT</t>
  </si>
  <si>
    <t>Peroxisome assembly factor 2 OS=Rattus norvegicus OX=10116 GN=Pex6 PE=1 SV=1</t>
  </si>
  <si>
    <t>PFD2_RAT</t>
  </si>
  <si>
    <t>Prefoldin subunit 2 OS=Rattus norvegicus OX=10116 GN=Pfdn2 PE=2 SV=1</t>
  </si>
  <si>
    <t>PFKAL_RAT</t>
  </si>
  <si>
    <t>ATP-dependent 6-phosphofructokinase, liver type OS=Rattus norvegicus OX=10116 GN=Pfkl PE=1 SV=3</t>
  </si>
  <si>
    <t>PFKAM_RAT</t>
  </si>
  <si>
    <t>ATP-dependent 6-phosphofructokinase, muscle type OS=Rattus norvegicus OX=10116 GN=Pfkm PE=1 SV=3</t>
  </si>
  <si>
    <t>PFKAP_RAT</t>
  </si>
  <si>
    <t>ATP-dependent 6-phosphofructokinase, platelet type OS=Rattus norvegicus OX=10116 GN=Pfkp PE=1 SV=2</t>
  </si>
  <si>
    <t>PGAM1_RAT</t>
  </si>
  <si>
    <t>Phosphoglycerate mutase 1 OS=Rattus norvegicus OX=10116 GN=Pgam1 PE=1 SV=4</t>
  </si>
  <si>
    <t>PGAM2_RAT</t>
  </si>
  <si>
    <t>Phosphoglycerate mutase 2 OS=Rattus norvegicus OX=10116 GN=Pgam2 PE=1 SV=2</t>
  </si>
  <si>
    <t>PGAM5_RAT</t>
  </si>
  <si>
    <t>Serine/threonine-protein phosphatase PGAM5, mitochondrial OS=Rattus norvegicus OX=10116 GN=Pgam5 PE=2 SV=1</t>
  </si>
  <si>
    <t>PGAP1_RAT</t>
  </si>
  <si>
    <t>GPI inositol-deacylase OS=Rattus norvegicus OX=10116 GN=Pgap1 PE=1 SV=1</t>
  </si>
  <si>
    <t>PGCA_RAT</t>
  </si>
  <si>
    <t>Aggrecan core protein OS=Rattus norvegicus OX=10116 GN=Acan PE=1 SV=2</t>
  </si>
  <si>
    <t>PGCB_RAT</t>
  </si>
  <si>
    <t>Brevican core protein OS=Rattus norvegicus OX=10116 GN=Bcan PE=1 SV=2</t>
  </si>
  <si>
    <t>PGFRA_RAT</t>
  </si>
  <si>
    <t>Platelet-derived growth factor receptor alpha OS=Rattus norvegicus OX=10116 GN=Pdgfra PE=1 SV=2</t>
  </si>
  <si>
    <t>PGFRB_RAT</t>
  </si>
  <si>
    <t>Platelet-derived growth factor receptor beta OS=Rattus norvegicus OX=10116 GN=Pdgfrb PE=2 SV=2</t>
  </si>
  <si>
    <t>PGH1_RAT</t>
  </si>
  <si>
    <t>Prostaglandin G/H synthase 1 OS=Rattus norvegicus OX=10116 GN=Ptgs1 PE=2 SV=2</t>
  </si>
  <si>
    <t>PGK1_RAT</t>
  </si>
  <si>
    <t>Phosphoglycerate kinase 1 OS=Rattus norvegicus OX=10116 GN=Pgk1 PE=1 SV=2</t>
  </si>
  <si>
    <t>PGLT1_RAT</t>
  </si>
  <si>
    <t>Protein O-glucosyltransferase 1 OS=Rattus norvegicus OX=10116 GN=Poglut1 PE=3 SV=1</t>
  </si>
  <si>
    <t>PGM1_RAT</t>
  </si>
  <si>
    <t>Phosphoglucomutase-1 OS=Rattus norvegicus OX=10116 GN=Pgm1 PE=1 SV=2</t>
  </si>
  <si>
    <t>PGP_RAT</t>
  </si>
  <si>
    <t>Glycerol-3-phosphate phosphatase OS=Rattus norvegicus OX=10116 GN=Pgp PE=1 SV=1</t>
  </si>
  <si>
    <t>PGPI_RAT</t>
  </si>
  <si>
    <t>Pyroglutamyl-peptidase 1 OS=Rattus norvegicus OX=10116 GN=Pgpep1 PE=1 SV=1</t>
  </si>
  <si>
    <t>PGRC1_RAT</t>
  </si>
  <si>
    <t>Membrane-associated progesterone receptor component 1 OS=Rattus norvegicus OX=10116 GN=Pgrmc1 PE=1 SV=3</t>
  </si>
  <si>
    <t>PGRC2_RAT</t>
  </si>
  <si>
    <t>Membrane-associated progesterone receptor component 2 OS=Rattus norvegicus OX=10116 GN=Pgrmc2 PE=1 SV=1</t>
  </si>
  <si>
    <t>PGS1_RAT</t>
  </si>
  <si>
    <t>Biglycan OS=Rattus norvegicus OX=10116 GN=Bgn PE=1 SV=1</t>
  </si>
  <si>
    <t>PGS2_RAT</t>
  </si>
  <si>
    <t>Decorin OS=Rattus norvegicus OX=10116 GN=Dcn PE=1 SV=1</t>
  </si>
  <si>
    <t>PGTA_RAT</t>
  </si>
  <si>
    <t>Geranylgeranyl transferase type-2 subunit alpha OS=Rattus norvegicus OX=10116 GN=Rabggta PE=1 SV=1</t>
  </si>
  <si>
    <t>PGTB1_RAT</t>
  </si>
  <si>
    <t>Geranylgeranyl transferase type-1 subunit beta OS=Rattus norvegicus OX=10116 GN=Pggt1b PE=1 SV=1</t>
  </si>
  <si>
    <t>PGTB2_RAT</t>
  </si>
  <si>
    <t>Geranylgeranyl transferase type-2 subunit beta OS=Rattus norvegicus OX=10116 GN=Rabggtb PE=1 SV=1</t>
  </si>
  <si>
    <t>PHAG1_RAT</t>
  </si>
  <si>
    <t>Phosphoprotein associated with glycosphingolipid-enriched microdomains 1 OS=Rattus norvegicus OX=10116 GN=Pag1 PE=1 SV=1</t>
  </si>
  <si>
    <t>PHAR1_RAT</t>
  </si>
  <si>
    <t>Phosphatase and actin regulator 1 OS=Rattus norvegicus OX=10116 GN=Phactr1 PE=1 SV=1</t>
  </si>
  <si>
    <t>PHAR2_RAT</t>
  </si>
  <si>
    <t>Phosphatase and actin regulator 2 OS=Rattus norvegicus OX=10116 GN=Phactr2 PE=1 SV=1</t>
  </si>
  <si>
    <t>PHAR3_RAT</t>
  </si>
  <si>
    <t>Phosphatase and actin regulator 3 OS=Rattus norvegicus OX=10116 GN=Phactr3 PE=1 SV=1</t>
  </si>
  <si>
    <t>PHAX_RAT</t>
  </si>
  <si>
    <t>Phosphorylated adapter RNA export protein OS=Rattus norvegicus OX=10116 GN=Phax PE=1 SV=2</t>
  </si>
  <si>
    <t>PHB_RAT</t>
  </si>
  <si>
    <t>Prohibitin OS=Rattus norvegicus OX=10116 GN=Phb PE=1 SV=1</t>
  </si>
  <si>
    <t>PHB2_RAT</t>
  </si>
  <si>
    <t>Prohibitin-2 OS=Rattus norvegicus OX=10116 GN=Phb2 PE=1 SV=1</t>
  </si>
  <si>
    <t>PHKG1_RAT</t>
  </si>
  <si>
    <t>Phosphorylase b kinase gamma catalytic chain, skeletal muscle/heart isoform OS=Rattus norvegicus OX=10116 GN=Phkg1 PE=2 SV=2</t>
  </si>
  <si>
    <t>PHKG2_RAT</t>
  </si>
  <si>
    <t>Phosphorylase b kinase gamma catalytic chain, liver/testis isoform OS=Rattus norvegicus OX=10116 GN=Phkg2 PE=1 SV=1</t>
  </si>
  <si>
    <t>PHLB1_RAT</t>
  </si>
  <si>
    <t>Pleckstrin homology-like domain family B member 1 (Fragment) OS=Rattus norvegicus OX=10116 GN=Phldb1 PE=1 SV=2</t>
  </si>
  <si>
    <t>PHLD_RAT</t>
  </si>
  <si>
    <t>Phosphatidylinositol-glycan-specific phospholipase D OS=Rattus norvegicus OX=10116 GN=Gpld1 PE=2 SV=1</t>
  </si>
  <si>
    <t>PHLP_RAT</t>
  </si>
  <si>
    <t>Phosducin-like protein OS=Rattus norvegicus OX=10116 GN=Pdcl PE=1 SV=1</t>
  </si>
  <si>
    <t>PHLP1_RAT</t>
  </si>
  <si>
    <t>PH domain leucine-rich repeat protein phosphatase 1 OS=Rattus norvegicus OX=10116 GN=Phlpp1 PE=1 SV=1</t>
  </si>
  <si>
    <t>PHOCN_RAT</t>
  </si>
  <si>
    <t>MOB-like protein phocein OS=Rattus norvegicus OX=10116 GN=Mob4 PE=1 SV=1</t>
  </si>
  <si>
    <t>PHOP2_RAT</t>
  </si>
  <si>
    <t>Pyridoxal phosphate phosphatase PHOSPHO2 OS=Rattus norvegicus OX=10116 GN=Phospho2 PE=2 SV=1</t>
  </si>
  <si>
    <t>PHRF1_RAT</t>
  </si>
  <si>
    <t>PHD and RING finger domain-containing protein 1 OS=Rattus norvegicus OX=10116 GN=Phrf1 PE=1 SV=2</t>
  </si>
  <si>
    <t>PHYD1_RAT</t>
  </si>
  <si>
    <t>Phytanoyl-CoA dioxygenase domain-containing protein 1 OS=Rattus norvegicus OX=10116 GN=Phyhd1 PE=2 SV=1</t>
  </si>
  <si>
    <t>PHYIP_RAT</t>
  </si>
  <si>
    <t>Phytanoyl-CoA hydroxylase-interacting protein OS=Rattus norvegicus OX=10116 GN=Phyhip PE=2 SV=1</t>
  </si>
  <si>
    <t>PI3R4_RAT</t>
  </si>
  <si>
    <t>Phosphoinositide 3-kinase regulatory subunit 4 OS=Rattus norvegicus OX=10116 GN=Pik3r4 PE=3 SV=2</t>
  </si>
  <si>
    <t>PI42A_RAT</t>
  </si>
  <si>
    <t>Phosphatidylinositol 5-phosphate 4-kinase type-2 alpha OS=Rattus norvegicus OX=10116 GN=Pip4k2a PE=1 SV=1</t>
  </si>
  <si>
    <t>PI42B_RAT</t>
  </si>
  <si>
    <t>Phosphatidylinositol 5-phosphate 4-kinase type-2 beta OS=Rattus norvegicus OX=10116 GN=Pip4k2b PE=1 SV=1</t>
  </si>
  <si>
    <t>PI42C_RAT</t>
  </si>
  <si>
    <t>Phosphatidylinositol 5-phosphate 4-kinase type-2 gamma OS=Rattus norvegicus OX=10116 GN=Pip4k2c PE=1 SV=1</t>
  </si>
  <si>
    <t>PI4KA_RAT</t>
  </si>
  <si>
    <t>Phosphatidylinositol 4-kinase alpha OS=Rattus norvegicus OX=10116 GN=Pi4ka PE=1 SV=2</t>
  </si>
  <si>
    <t>PI4KB_RAT</t>
  </si>
  <si>
    <t>Phosphatidylinositol 4-kinase beta OS=Rattus norvegicus OX=10116 GN=Pi4kb PE=1 SV=1</t>
  </si>
  <si>
    <t>PI51A_RAT</t>
  </si>
  <si>
    <t>Phosphatidylinositol 4-phosphate 5-kinase type-1 alpha OS=Rattus norvegicus OX=10116 GN=Pip5k1a PE=1 SV=1</t>
  </si>
  <si>
    <t>PI51C_RAT;PI51B_RAT</t>
  </si>
  <si>
    <t>Phosphatidylinositol 4-phosphate 5-kinase type-1 gamma OS=Rattus norvegicus OX=10116 GN=Pip5k1c PE=1 SV=1</t>
  </si>
  <si>
    <t>PIANP_RAT</t>
  </si>
  <si>
    <t>PILR alpha-associated neural protein OS=Rattus norvegicus OX=10116 GN=Pianp PE=2 SV=1</t>
  </si>
  <si>
    <t>PICAL_RAT</t>
  </si>
  <si>
    <t>Phosphatidylinositol-binding clathrin assembly protein OS=Rattus norvegicus OX=10116 GN=Picalm PE=1 SV=1</t>
  </si>
  <si>
    <t>PICK1_RAT</t>
  </si>
  <si>
    <t>PRKCA-binding protein OS=Rattus norvegicus OX=10116 GN=Pick1 PE=1 SV=1</t>
  </si>
  <si>
    <t>PIGS_RAT</t>
  </si>
  <si>
    <t>GPI transamidase component PIG-S OS=Rattus norvegicus OX=10116 GN=Pigs PE=2 SV=3</t>
  </si>
  <si>
    <t>PIHD1_RAT</t>
  </si>
  <si>
    <t>PIH1 domain-containing protein 1 OS=Rattus norvegicus OX=10116 GN=Pih1d1 PE=1 SV=1</t>
  </si>
  <si>
    <t>PIMT_RAT</t>
  </si>
  <si>
    <t>Protein-L-isoaspartate(D-aspartate) O-methyltransferase OS=Rattus norvegicus OX=10116 GN=Pcmt1 PE=1 SV=2</t>
  </si>
  <si>
    <t>PIPNA_RAT</t>
  </si>
  <si>
    <t>Phosphatidylinositol transfer protein alpha isoform OS=Rattus norvegicus OX=10116 GN=Pitpna PE=1 SV=2</t>
  </si>
  <si>
    <t>PIPNB_RAT</t>
  </si>
  <si>
    <t>Phosphatidylinositol transfer protein beta isoform OS=Rattus norvegicus OX=10116 GN=Pitpnb PE=1 SV=2</t>
  </si>
  <si>
    <t>PIR_RAT</t>
  </si>
  <si>
    <t>Pirin OS=Rattus norvegicus OX=10116 GN=Pir PE=1 SV=1</t>
  </si>
  <si>
    <t>PISD_RAT</t>
  </si>
  <si>
    <t>Phosphatidylserine decarboxylase proenzyme, mitochondrial OS=Rattus norvegicus OX=10116 GN=Pisd PE=1 SV=3</t>
  </si>
  <si>
    <t>PITM1_RAT</t>
  </si>
  <si>
    <t>Membrane-associated phosphatidylinositol transfer protein 1 OS=Rattus norvegicus OX=10116 GN=Pitpnm1 PE=1 SV=1</t>
  </si>
  <si>
    <t>PJA2_RAT</t>
  </si>
  <si>
    <t>E3 ubiquitin-protein ligase Praja-2 OS=Rattus norvegicus OX=10116 GN=Pja2 PE=2 SV=1</t>
  </si>
  <si>
    <t>PK3C3_RAT</t>
  </si>
  <si>
    <t>Phosphatidylinositol 3-kinase catalytic subunit type 3 OS=Rattus norvegicus OX=10116 GN=Pik3c3 PE=1 SV=1</t>
  </si>
  <si>
    <t>PK3CA_RAT</t>
  </si>
  <si>
    <t>Phosphatidylinositol 4,5-bisphosphate 3-kinase catalytic subunit alpha isoform OS=Rattus norvegicus OX=10116 GN=Pik3ca PE=1 SV=1</t>
  </si>
  <si>
    <t>PK3CB_RAT</t>
  </si>
  <si>
    <t>Phosphatidylinositol 4,5-bisphosphate 3-kinase catalytic subunit beta isoform OS=Rattus norvegicus OX=10116 GN=Pik3cb PE=2 SV=1</t>
  </si>
  <si>
    <t>PKHB1_RAT</t>
  </si>
  <si>
    <t>Pleckstrin homology domain-containing family B member 1 OS=Rattus norvegicus OX=10116 GN=Plekhb1 PE=2 SV=1</t>
  </si>
  <si>
    <t>PKHF1_RAT</t>
  </si>
  <si>
    <t>Pleckstrin homology domain-containing family F member 1 OS=Rattus norvegicus OX=10116 GN=Plekhf1 PE=2 SV=1</t>
  </si>
  <si>
    <t>PKHO1_RAT</t>
  </si>
  <si>
    <t>Pleckstrin homology domain-containing family O member 1 OS=Rattus norvegicus OX=10116 GN=Plekho1 PE=1 SV=1</t>
  </si>
  <si>
    <t>PKN1_RAT</t>
  </si>
  <si>
    <t>Serine/threonine-protein kinase N1 OS=Rattus norvegicus OX=10116 GN=Pkn1 PE=1 SV=2</t>
  </si>
  <si>
    <t>PKN2_RAT</t>
  </si>
  <si>
    <t>Serine/threonine-protein kinase N2 OS=Rattus norvegicus OX=10116 GN=Pkn2 PE=1 SV=2</t>
  </si>
  <si>
    <t>PLAK_RAT</t>
  </si>
  <si>
    <t>Junction plakoglobin OS=Rattus norvegicus OX=10116 GN=Jup PE=1 SV=1</t>
  </si>
  <si>
    <t>PLAP_RAT</t>
  </si>
  <si>
    <t>Phospholipase A-2-activating protein OS=Rattus norvegicus OX=10116 GN=Plaa PE=1 SV=3</t>
  </si>
  <si>
    <t>PLBL2_RAT</t>
  </si>
  <si>
    <t>Putative phospholipase B-like 2 OS=Rattus norvegicus OX=10116 GN=Plbd2 PE=1 SV=2</t>
  </si>
  <si>
    <t>PLCB1_RAT</t>
  </si>
  <si>
    <t>PLCB3_RAT</t>
  </si>
  <si>
    <t>PLCB4_RAT</t>
  </si>
  <si>
    <t>PLCD_RAT</t>
  </si>
  <si>
    <t>1-acyl-sn-glycerol-3-phosphate acyltransferase delta OS=Rattus norvegicus OX=10116 GN=Agpat4 PE=2 SV=1</t>
  </si>
  <si>
    <t>PLCD1_RAT</t>
  </si>
  <si>
    <t>PLCD4_RAT</t>
  </si>
  <si>
    <t>1-phosphatidylinositol 4,5-bisphosphate phosphodiesterase delta-4 OS=Rattus norvegicus OX=10116 GN=Plcd4 PE=1 SV=1</t>
  </si>
  <si>
    <t>PLCG1_RAT</t>
  </si>
  <si>
    <t>PLCL1_RAT</t>
  </si>
  <si>
    <t>Inactive phospholipase C-like protein 1 OS=Rattus norvegicus OX=10116 GN=Plcl1 PE=1 SV=1</t>
  </si>
  <si>
    <t>PLD3_RAT</t>
  </si>
  <si>
    <t>Phospholipase D3 OS=Rattus norvegicus OX=10116 GN=Pld3 PE=1 SV=1</t>
  </si>
  <si>
    <t>PLEC_RAT</t>
  </si>
  <si>
    <t>Plectin OS=Rattus norvegicus OX=10116 GN=Plec PE=1 SV=2</t>
  </si>
  <si>
    <t>PLHD1_RAT</t>
  </si>
  <si>
    <t>Pleckstrin homology domain-containing family D member 1 OS=Rattus norvegicus OX=10116 GN=Plekhd1 PE=2 SV=1</t>
  </si>
  <si>
    <t>PLLP_RAT</t>
  </si>
  <si>
    <t>Plasmolipin OS=Rattus norvegicus OX=10116 GN=Pllp PE=1 SV=2</t>
  </si>
  <si>
    <t>PLM_RAT</t>
  </si>
  <si>
    <t>Phospholemman OS=Rattus norvegicus OX=10116 GN=Fxyd1 PE=1 SV=2</t>
  </si>
  <si>
    <t>PLOD1_RAT</t>
  </si>
  <si>
    <t>Procollagen-lysine,2-oxoglutarate 5-dioxygenase 1 OS=Rattus norvegicus OX=10116 GN=Plod1 PE=1 SV=1</t>
  </si>
  <si>
    <t>PLOD3_RAT;PLOD2_RAT</t>
  </si>
  <si>
    <t>Multifunctional procollagen lysine hydroxylase and glycosyltransferase LH3 OS=Rattus norvegicus OX=10116 GN=Plod3 PE=1 SV=1</t>
  </si>
  <si>
    <t>PLP2_RAT</t>
  </si>
  <si>
    <t>Proteolipid protein 2 OS=Rattus norvegicus OX=10116 GN=Plp2 PE=2 SV=1</t>
  </si>
  <si>
    <t>PLPP_RAT</t>
  </si>
  <si>
    <t>Pyridoxal phosphate phosphatase OS=Rattus norvegicus OX=10116 GN=Pdxp PE=1 SV=2</t>
  </si>
  <si>
    <t>PLPP3_RAT</t>
  </si>
  <si>
    <t>Phospholipid phosphatase 3 OS=Rattus norvegicus OX=10116 GN=Plpp3 PE=1 SV=1</t>
  </si>
  <si>
    <t>PLPR3_RAT</t>
  </si>
  <si>
    <t>Phospholipid phosphatase-related protein type 3 OS=Rattus norvegicus OX=10116 GN=Plppr3 PE=2 SV=1</t>
  </si>
  <si>
    <t>PLPR4_RAT</t>
  </si>
  <si>
    <t>Phospholipid phosphatase-related protein type 4 OS=Rattus norvegicus OX=10116 GN=Plppr4 PE=1 SV=1</t>
  </si>
  <si>
    <t>PLS3_RAT</t>
  </si>
  <si>
    <t>Phospholipid scramblase 3 OS=Rattus norvegicus OX=10116 GN=Plscr3 PE=2 SV=1</t>
  </si>
  <si>
    <t>PLST_RAT</t>
  </si>
  <si>
    <t>Plastin-3 OS=Rattus norvegicus OX=10116 GN=Pls3 PE=1 SV=2</t>
  </si>
  <si>
    <t>PLXA3_RAT</t>
  </si>
  <si>
    <t>Plexin-A3 OS=Rattus norvegicus OX=10116 GN=Plxna3 PE=3 SV=1</t>
  </si>
  <si>
    <t>PLXB3_RAT</t>
  </si>
  <si>
    <t>Plexin-B3 OS=Rattus norvegicus OX=10116 GN=Plxnb3 PE=1 SV=1</t>
  </si>
  <si>
    <t>PMGT2_RAT</t>
  </si>
  <si>
    <t>Protein O-linked-mannose beta-1,4-N-acetylglucosaminyltransferase 2 OS=Rattus norvegicus OX=10116 GN=Pomgnt2 PE=1 SV=1</t>
  </si>
  <si>
    <t>PNCB_RAT</t>
  </si>
  <si>
    <t>Nicotinate phosphoribosyltransferase OS=Rattus norvegicus OX=10116 GN=Naprt PE=2 SV=1</t>
  </si>
  <si>
    <t>PNMA1_RAT</t>
  </si>
  <si>
    <t>Paraneoplastic antigen Ma1 homolog OS=Rattus norvegicus OX=10116 GN=Pnma1 PE=2 SV=1</t>
  </si>
  <si>
    <t>PNMT_RAT</t>
  </si>
  <si>
    <t>Phenylethanolamine N-methyltransferase OS=Rattus norvegicus OX=10116 GN=Pnmt PE=2 SV=3</t>
  </si>
  <si>
    <t>PNPH_RAT</t>
  </si>
  <si>
    <t>Purine nucleoside phosphorylase OS=Rattus norvegicus OX=10116 GN=Pnp PE=1 SV=1</t>
  </si>
  <si>
    <t>PNPO_RAT</t>
  </si>
  <si>
    <t>Pyridoxine-5'-phosphate oxidase OS=Rattus norvegicus OX=10116 GN=Pnpo PE=1 SV=1</t>
  </si>
  <si>
    <t>PNRC1_RAT</t>
  </si>
  <si>
    <t>Proline-rich nuclear receptor coactivator 1 OS=Rattus norvegicus OX=10116 GN=Pnrc1 PE=2 SV=2</t>
  </si>
  <si>
    <t>PO121_RAT</t>
  </si>
  <si>
    <t>Nuclear envelope pore membrane protein POM 121 OS=Rattus norvegicus OX=10116 GN=Pom121 PE=1 SV=1</t>
  </si>
  <si>
    <t>POMT1_RAT</t>
  </si>
  <si>
    <t>Protein O-mannosyl-transferase 1 OS=Rattus norvegicus OX=10116 GN=Pomt1 PE=2 SV=1</t>
  </si>
  <si>
    <t>PON2_RAT</t>
  </si>
  <si>
    <t>Serum paraoxonase/arylesterase 2 OS=Rattus norvegicus OX=10116 GN=Pon2 PE=2 SV=1</t>
  </si>
  <si>
    <t>PP14A_RAT</t>
  </si>
  <si>
    <t>Protein phosphatase 1 regulatory subunit 14A OS=Rattus norvegicus OX=10116 GN=Ppp1r14a PE=1 SV=1</t>
  </si>
  <si>
    <t>PP14B_RAT</t>
  </si>
  <si>
    <t>Protein phosphatase 1 regulatory subunit 14B OS=Rattus norvegicus OX=10116 GN=Ppp1r14b PE=2 SV=1</t>
  </si>
  <si>
    <t>PP14C_RAT</t>
  </si>
  <si>
    <t>Protein phosphatase 1 regulatory subunit 14C OS=Rattus norvegicus OX=10116 GN=Ppp1r14c PE=1 SV=1</t>
  </si>
  <si>
    <t>PP1A_RAT</t>
  </si>
  <si>
    <t>Serine/threonine-protein phosphatase PP1-alpha catalytic subunit OS=Rattus norvegicus OX=10116 GN=Ppp1ca PE=1 SV=1</t>
  </si>
  <si>
    <t>PP1B_RAT</t>
  </si>
  <si>
    <t>Serine/threonine-protein phosphatase PP1-beta catalytic subunit OS=Rattus norvegicus OX=10116 GN=Ppp1cb PE=1 SV=3</t>
  </si>
  <si>
    <t>PP1G_RAT</t>
  </si>
  <si>
    <t>Serine/threonine-protein phosphatase PP1-gamma catalytic subunit OS=Rattus norvegicus OX=10116 GN=Ppp1cc PE=1 SV=1</t>
  </si>
  <si>
    <t>PP1R7_RAT</t>
  </si>
  <si>
    <t>Protein phosphatase 1 regulatory subunit 7 OS=Rattus norvegicus OX=10116 GN=Ppp1r7 PE=1 SV=1</t>
  </si>
  <si>
    <t>PP1RA_RAT</t>
  </si>
  <si>
    <t>Serine/threonine-protein phosphatase 1 regulatory subunit 10 OS=Rattus norvegicus OX=10116 GN=Ppp1r10 PE=1 SV=1</t>
  </si>
  <si>
    <t>PP1RB_RAT</t>
  </si>
  <si>
    <t>E3 ubiquitin-protein ligase PPP1R11 OS=Rattus norvegicus OX=10116 GN=Ppp1r11 PE=2 SV=2</t>
  </si>
  <si>
    <t>PP2AA_RAT</t>
  </si>
  <si>
    <t>Serine/threonine-protein phosphatase 2A catalytic subunit alpha isoform OS=Rattus norvegicus OX=10116 GN=Ppp2ca PE=1 SV=1</t>
  </si>
  <si>
    <t>PP2AB_RAT</t>
  </si>
  <si>
    <t>Serine/threonine-protein phosphatase 2A catalytic subunit beta isoform OS=Rattus norvegicus OX=10116 GN=Ppp2cb PE=2 SV=1</t>
  </si>
  <si>
    <t>PP2BA_RAT</t>
  </si>
  <si>
    <t>Serine/threonine-protein phosphatase 2B catalytic subunit alpha isoform OS=Rattus norvegicus OX=10116 GN=Ppp3ca PE=1 SV=1</t>
  </si>
  <si>
    <t>PP2BB_RAT</t>
  </si>
  <si>
    <t>Serine/threonine-protein phosphatase 2B catalytic subunit beta isoform OS=Rattus norvegicus OX=10116 GN=Ppp3cb PE=1 SV=1</t>
  </si>
  <si>
    <t>PP4C_RAT</t>
  </si>
  <si>
    <t>Serine/threonine-protein phosphatase 4 catalytic subunit OS=Rattus norvegicus OX=10116 GN=Ppp4c PE=2 SV=1</t>
  </si>
  <si>
    <t>PP4P1_RAT</t>
  </si>
  <si>
    <t>Type 1 phosphatidylinositol 4,5-bisphosphate 4-phosphatase OS=Rattus norvegicus OX=10116 GN=Pip4p1 PE=1 SV=1</t>
  </si>
  <si>
    <t>PP4P2_RAT</t>
  </si>
  <si>
    <t>Type 2 phosphatidylinositol 4,5-bisphosphate 4-phosphatase OS=Rattus norvegicus OX=10116 GN=Pip4p2 PE=1 SV=1</t>
  </si>
  <si>
    <t>PP4R1_RAT</t>
  </si>
  <si>
    <t>Serine/threonine-protein phosphatase 4 regulatory subunit 1 OS=Rattus norvegicus OX=10116 GN=Ppp4r1 PE=1 SV=1</t>
  </si>
  <si>
    <t>PPAC_RAT</t>
  </si>
  <si>
    <t>Low molecular weight phosphotyrosine protein phosphatase OS=Rattus norvegicus OX=10116 GN=Acp1 PE=1 SV=3</t>
  </si>
  <si>
    <t>PPAL_RAT</t>
  </si>
  <si>
    <t>Lysosomal acid phosphatase OS=Rattus norvegicus OX=10116 GN=Acp2 PE=1 SV=1</t>
  </si>
  <si>
    <t>PPBT_RAT</t>
  </si>
  <si>
    <t>Alkaline phosphatase, tissue-nonspecific isozyme OS=Rattus norvegicus OX=10116 GN=Alpl PE=1 SV=2</t>
  </si>
  <si>
    <t>PPCE_RAT</t>
  </si>
  <si>
    <t>Prolyl endopeptidase OS=Rattus norvegicus OX=10116 GN=Prep PE=1 SV=1</t>
  </si>
  <si>
    <t>PPCEL_RAT</t>
  </si>
  <si>
    <t>Prolyl endopeptidase-like OS=Rattus norvegicus OX=10116 GN=Prepl PE=1 SV=2</t>
  </si>
  <si>
    <t>PPIA_RAT</t>
  </si>
  <si>
    <t>Peptidyl-prolyl cis-trans isomerase A OS=Rattus norvegicus OX=10116 GN=Ppia PE=1 SV=2</t>
  </si>
  <si>
    <t>PPID_RAT</t>
  </si>
  <si>
    <t>Peptidyl-prolyl cis-trans isomerase D OS=Rattus norvegicus OX=10116 GN=Ppid PE=1 SV=3</t>
  </si>
  <si>
    <t>PPIF_RAT</t>
  </si>
  <si>
    <t>Peptidyl-prolyl cis-trans isomerase F, mitochondrial OS=Rattus norvegicus OX=10116 GN=Ppif PE=1 SV=2</t>
  </si>
  <si>
    <t>PPIL3_RAT</t>
  </si>
  <si>
    <t>Peptidyl-prolyl cis-trans isomerase-like 3 OS=Rattus norvegicus OX=10116 GN=Ppil3 PE=2 SV=1</t>
  </si>
  <si>
    <t>PPM1A_RAT</t>
  </si>
  <si>
    <t>Protein phosphatase 1A OS=Rattus norvegicus OX=10116 GN=Ppm1a PE=1 SV=1</t>
  </si>
  <si>
    <t>PPM1E_RAT</t>
  </si>
  <si>
    <t>Protein phosphatase 1E OS=Rattus norvegicus OX=10116 GN=Ppm1e PE=1 SV=1</t>
  </si>
  <si>
    <t>PPM1F_RAT</t>
  </si>
  <si>
    <t>Protein phosphatase 1F OS=Rattus norvegicus OX=10116 GN=Ppm1f PE=2 SV=1</t>
  </si>
  <si>
    <t>PPM1G_RAT</t>
  </si>
  <si>
    <t>Protein phosphatase 1G OS=Rattus norvegicus OX=10116 GN=Ppm1g PE=1 SV=2</t>
  </si>
  <si>
    <t>PPM1H_RAT</t>
  </si>
  <si>
    <t>Protein phosphatase 1H OS=Rattus norvegicus OX=10116 GN=Ppm1h PE=1 SV=2</t>
  </si>
  <si>
    <t>PPME1_RAT</t>
  </si>
  <si>
    <t>Protein phosphatase methylesterase 1 OS=Rattus norvegicus OX=10116 GN=Ppme1 PE=1 SV=2</t>
  </si>
  <si>
    <t>PPP5_RAT</t>
  </si>
  <si>
    <t>Serine/threonine-protein phosphatase 5 OS=Rattus norvegicus OX=10116 GN=Ppp5c PE=1 SV=1</t>
  </si>
  <si>
    <t>PPP6_RAT</t>
  </si>
  <si>
    <t>Serine/threonine-protein phosphatase 6 catalytic subunit OS=Rattus norvegicus OX=10116 GN=Ppp6c PE=2 SV=2</t>
  </si>
  <si>
    <t>PPR1A_RAT</t>
  </si>
  <si>
    <t>Protein phosphatase 1 regulatory subunit 1A OS=Rattus norvegicus OX=10116 GN=Ppp1r1a PE=1 SV=1</t>
  </si>
  <si>
    <t>PPR1B_RAT</t>
  </si>
  <si>
    <t>Protein phosphatase 1 regulatory subunit 1B OS=Rattus norvegicus OX=10116 GN=Ppp1r1b PE=1 SV=1</t>
  </si>
  <si>
    <t>PPR3E_RAT</t>
  </si>
  <si>
    <t>Protein phosphatase 1 regulatory subunit 3E OS=Rattus norvegicus OX=10116 GN=Ppp1r3e PE=2 SV=1</t>
  </si>
  <si>
    <t>PPT1_RAT</t>
  </si>
  <si>
    <t>Palmitoyl-protein thioesterase 1 OS=Rattus norvegicus OX=10116 GN=Ppt1 PE=1 SV=1</t>
  </si>
  <si>
    <t>PQBP1_RAT</t>
  </si>
  <si>
    <t>Polyglutamine-binding protein 1 OS=Rattus norvegicus OX=10116 GN=Pqbp1 PE=2 SV=1</t>
  </si>
  <si>
    <t>PRAF1_RAT</t>
  </si>
  <si>
    <t>Prenylated Rab acceptor protein 1 OS=Rattus norvegicus OX=10116 GN=Rabac1 PE=1 SV=1</t>
  </si>
  <si>
    <t>PRAF3_RAT</t>
  </si>
  <si>
    <t>PRA1 family protein 3 OS=Rattus norvegicus OX=10116 GN=Arl6ip5 PE=1 SV=1</t>
  </si>
  <si>
    <t>PRAX_RAT</t>
  </si>
  <si>
    <t>Periaxin OS=Rattus norvegicus OX=10116 GN=Prx PE=1 SV=2</t>
  </si>
  <si>
    <t>PRC2A_RAT</t>
  </si>
  <si>
    <t>Protein PRRC2A OS=Rattus norvegicus OX=10116 GN=Prrc2a PE=1 SV=1</t>
  </si>
  <si>
    <t>PRDM9_RAT</t>
  </si>
  <si>
    <t>Histone-lysine N-methyltransferase PRDM9 OS=Rattus norvegicus OX=10116 GN=Prdm9 PE=3 SV=1</t>
  </si>
  <si>
    <t>PRDX1_RAT</t>
  </si>
  <si>
    <t>Peroxiredoxin-1 OS=Rattus norvegicus OX=10116 GN=Prdx1 PE=1 SV=1</t>
  </si>
  <si>
    <t>PRDX2_RAT</t>
  </si>
  <si>
    <t>Peroxiredoxin-2 OS=Rattus norvegicus OX=10116 GN=Prdx2 PE=1 SV=3</t>
  </si>
  <si>
    <t>PRDX3_RAT</t>
  </si>
  <si>
    <t>Thioredoxin-dependent peroxide reductase, mitochondrial OS=Rattus norvegicus OX=10116 GN=Prdx3 PE=1 SV=2</t>
  </si>
  <si>
    <t>PRDX4_RAT</t>
  </si>
  <si>
    <t>Peroxiredoxin-4 OS=Rattus norvegicus OX=10116 GN=Prdx4 PE=2 SV=1</t>
  </si>
  <si>
    <t>PRDX5_RAT</t>
  </si>
  <si>
    <t>Peroxiredoxin-5, mitochondrial OS=Rattus norvegicus OX=10116 GN=Prdx5 PE=1 SV=1</t>
  </si>
  <si>
    <t>PRDX6_RAT</t>
  </si>
  <si>
    <t>Peroxiredoxin-6 OS=Rattus norvegicus OX=10116 GN=Prdx6 PE=1 SV=3</t>
  </si>
  <si>
    <t>PRELP_RAT</t>
  </si>
  <si>
    <t>Prolargin OS=Rattus norvegicus OX=10116 GN=Prelp PE=2 SV=1</t>
  </si>
  <si>
    <t>PRIO_RAT</t>
  </si>
  <si>
    <t>Major prion protein OS=Rattus norvegicus OX=10116 GN=Prnp PE=1 SV=2</t>
  </si>
  <si>
    <t>PRKN_RAT</t>
  </si>
  <si>
    <t>E3 ubiquitin-protein ligase parkin OS=Rattus norvegicus OX=10116 GN=Prkn PE=1 SV=1</t>
  </si>
  <si>
    <t>PRKRA_RAT</t>
  </si>
  <si>
    <t>Interferon-inducible double-stranded RNA-dependent protein kinase activator A OS=Rattus norvegicus OX=10116 GN=Prkra PE=1 SV=1</t>
  </si>
  <si>
    <t>PROF1_RAT</t>
  </si>
  <si>
    <t>Profilin-1 OS=Rattus norvegicus OX=10116 GN=Pfn1 PE=1 SV=2</t>
  </si>
  <si>
    <t>PROF2_RAT</t>
  </si>
  <si>
    <t>Profilin-2 OS=Rattus norvegicus OX=10116 GN=Pfn2 PE=1 SV=3</t>
  </si>
  <si>
    <t>PRP19_RAT</t>
  </si>
  <si>
    <t>Pre-mRNA-processing factor 19 OS=Rattus norvegicus OX=10116 GN=Prpf19 PE=1 SV=2</t>
  </si>
  <si>
    <t>PRP4B_RAT</t>
  </si>
  <si>
    <t>Serine/threonine-protein kinase PRP4 homolog OS=Rattus norvegicus OX=10116 GN=Prpf4b PE=1 SV=1</t>
  </si>
  <si>
    <t>PRP6_RAT</t>
  </si>
  <si>
    <t>Pre-mRNA-processing factor 6 OS=Rattus norvegicus OX=10116 GN=Prpf6 PE=1 SV=1</t>
  </si>
  <si>
    <t>PRPS1_RAT</t>
  </si>
  <si>
    <t>Ribose-phosphate pyrophosphokinase 1 OS=Rattus norvegicus OX=10116 GN=Prps1 PE=1 SV=2</t>
  </si>
  <si>
    <t>PRPS2_RAT</t>
  </si>
  <si>
    <t>Ribose-phosphate pyrophosphokinase 2 OS=Rattus norvegicus OX=10116 GN=Prps2 PE=1 SV=3</t>
  </si>
  <si>
    <t>PRR3_RAT</t>
  </si>
  <si>
    <t>Proline-rich protein 3 OS=Rattus norvegicus OX=10116 GN=Prr3 PE=2 SV=1</t>
  </si>
  <si>
    <t>PRR7_RAT</t>
  </si>
  <si>
    <t>Proline-rich protein 7 OS=Rattus norvegicus OX=10116 GN=Prr7 PE=1 SV=1</t>
  </si>
  <si>
    <t>PRRC1_RAT</t>
  </si>
  <si>
    <t>Protein PRRC1 OS=Rattus norvegicus OX=10116 GN=Prrc1 PE=2 SV=1</t>
  </si>
  <si>
    <t>PRRT1_RAT</t>
  </si>
  <si>
    <t>Proline-rich transmembrane protein 1 OS=Rattus norvegicus OX=10116 GN=Prrt1 PE=1 SV=2</t>
  </si>
  <si>
    <t>PRRT2_RAT</t>
  </si>
  <si>
    <t>Proline-rich transmembrane protein 2 OS=Rattus norvegicus OX=10116 GN=Prrt2 PE=1 SV=1</t>
  </si>
  <si>
    <t>PRS4_RAT</t>
  </si>
  <si>
    <t>26S proteasome regulatory subunit 4 OS=Rattus norvegicus OX=10116 GN=Psmc1 PE=1 SV=1</t>
  </si>
  <si>
    <t>PRS6A_RAT</t>
  </si>
  <si>
    <t>26S proteasome regulatory subunit 6A OS=Rattus norvegicus OX=10116 GN=Psmc3 PE=1 SV=1</t>
  </si>
  <si>
    <t>PRS6B_RAT</t>
  </si>
  <si>
    <t>26S proteasome regulatory subunit 6B OS=Rattus norvegicus OX=10116 GN=Psmc4 PE=1 SV=1</t>
  </si>
  <si>
    <t>PRS7_RAT</t>
  </si>
  <si>
    <t>26S proteasome regulatory subunit 7 OS=Rattus norvegicus OX=10116 GN=Psmc2 PE=1 SV=3</t>
  </si>
  <si>
    <t>PRS8_RAT</t>
  </si>
  <si>
    <t>26S proteasome regulatory subunit 8 OS=Rattus norvegicus OX=10116 GN=Psmc5 PE=1 SV=1</t>
  </si>
  <si>
    <t>PRTG_RAT</t>
  </si>
  <si>
    <t>Protogenin OS=Rattus norvegicus OX=10116 GN=Prtg PE=2 SV=1</t>
  </si>
  <si>
    <t>PRUN1_RAT</t>
  </si>
  <si>
    <t>Exopolyphosphatase PRUNE1 OS=Rattus norvegicus OX=10116 GN=Prune1 PE=1 SV=1</t>
  </si>
  <si>
    <t>PRUN2_RAT</t>
  </si>
  <si>
    <t>Protein prune homolog 2 OS=Rattus norvegicus OX=10116 GN=Prune2 PE=1 SV=1</t>
  </si>
  <si>
    <t>PRVA_RAT</t>
  </si>
  <si>
    <t>Parvalbumin alpha OS=Rattus norvegicus OX=10116 GN=Pvalb PE=1 SV=2</t>
  </si>
  <si>
    <t>PSA1_RAT</t>
  </si>
  <si>
    <t>Proteasome subunit alpha type-1 OS=Rattus norvegicus OX=10116 GN=Psma1 PE=1 SV=2</t>
  </si>
  <si>
    <t>PSA2_RAT</t>
  </si>
  <si>
    <t>Proteasome subunit alpha type-2 OS=Rattus norvegicus OX=10116 GN=Psma2 PE=1 SV=3</t>
  </si>
  <si>
    <t>PSA3_RAT</t>
  </si>
  <si>
    <t>Proteasome subunit alpha type-3 OS=Rattus norvegicus OX=10116 GN=Psma3 PE=1 SV=3</t>
  </si>
  <si>
    <t>PSA4_RAT</t>
  </si>
  <si>
    <t>Proteasome subunit alpha type-4 OS=Rattus norvegicus OX=10116 GN=Psma4 PE=1 SV=1</t>
  </si>
  <si>
    <t>PSA5_RAT</t>
  </si>
  <si>
    <t>Proteasome subunit alpha type-5 OS=Rattus norvegicus OX=10116 GN=Psma5 PE=1 SV=1</t>
  </si>
  <si>
    <t>PSA6_RAT</t>
  </si>
  <si>
    <t>Proteasome subunit alpha type-6 OS=Rattus norvegicus OX=10116 GN=Psma6 PE=1 SV=1</t>
  </si>
  <si>
    <t>PSA7_RAT</t>
  </si>
  <si>
    <t>Proteasome subunit alpha type-7 OS=Rattus norvegicus OX=10116 GN=Psma7 PE=1 SV=1</t>
  </si>
  <si>
    <t>PSB10_RAT</t>
  </si>
  <si>
    <t>Proteasome subunit beta type-10 OS=Rattus norvegicus OX=10116 GN=Psmb10 PE=2 SV=1</t>
  </si>
  <si>
    <t>PSB2_RAT</t>
  </si>
  <si>
    <t>Proteasome subunit beta type-2 OS=Rattus norvegicus OX=10116 GN=Psmb2 PE=1 SV=1</t>
  </si>
  <si>
    <t>PSB4_RAT</t>
  </si>
  <si>
    <t>Proteasome subunit beta type-4 OS=Rattus norvegicus OX=10116 GN=Psmb4 PE=1 SV=2</t>
  </si>
  <si>
    <t>PSB5_RAT</t>
  </si>
  <si>
    <t>Proteasome subunit beta type-5 OS=Rattus norvegicus OX=10116 GN=Psmb5 PE=1 SV=3</t>
  </si>
  <si>
    <t>PSB6_RAT</t>
  </si>
  <si>
    <t>Proteasome subunit beta type-6 OS=Rattus norvegicus OX=10116 GN=Psmb6 PE=1 SV=3</t>
  </si>
  <si>
    <t>PSB7_RAT</t>
  </si>
  <si>
    <t>Proteasome subunit beta type-7 OS=Rattus norvegicus OX=10116 GN=Psmb7 PE=1 SV=1</t>
  </si>
  <si>
    <t>PSB8_RAT</t>
  </si>
  <si>
    <t>Proteasome subunit beta type-8 OS=Rattus norvegicus OX=10116 GN=Psmb8 PE=1 SV=3</t>
  </si>
  <si>
    <t>PSB9_RAT</t>
  </si>
  <si>
    <t>Proteasome subunit beta type-9 OS=Rattus norvegicus OX=10116 GN=Psmb9 PE=1 SV=2</t>
  </si>
  <si>
    <t>PSD1_RAT</t>
  </si>
  <si>
    <t>PH and SEC7 domain-containing protein 1 OS=Rattus norvegicus OX=10116 GN=Psd PE=1 SV=1</t>
  </si>
  <si>
    <t>PSD11_RAT</t>
  </si>
  <si>
    <t>26S proteasome non-ATPase regulatory subunit 11 OS=Rattus norvegicus OX=10116 GN=Psmd11 PE=1 SV=2</t>
  </si>
  <si>
    <t>PSD13_RAT</t>
  </si>
  <si>
    <t>26S proteasome non-ATPase regulatory subunit 13 OS=Rattus norvegicus OX=10116 GN=Psmd13 PE=1 SV=1</t>
  </si>
  <si>
    <t>PSIP1_RAT</t>
  </si>
  <si>
    <t>PC4 and SFRS1-interacting protein OS=Rattus norvegicus OX=10116 GN=Psip1 PE=1 SV=1</t>
  </si>
  <si>
    <t>PSMD2_RAT</t>
  </si>
  <si>
    <t>26S proteasome non-ATPase regulatory subunit 2 OS=Rattus norvegicus OX=10116 GN=Psmd2 PE=1 SV=1</t>
  </si>
  <si>
    <t>PSMD9_RAT</t>
  </si>
  <si>
    <t>26S proteasome non-ATPase regulatory subunit 9 OS=Rattus norvegicus OX=10116 GN=Psmd9 PE=1 SV=1</t>
  </si>
  <si>
    <t>PSME1_RAT</t>
  </si>
  <si>
    <t>Proteasome activator complex subunit 1 OS=Rattus norvegicus OX=10116 GN=Psme1 PE=2 SV=1</t>
  </si>
  <si>
    <t>PSME2_RAT</t>
  </si>
  <si>
    <t>Proteasome activator complex subunit 2 OS=Rattus norvegicus OX=10116 GN=Psme2 PE=2 SV=3</t>
  </si>
  <si>
    <t>PSMF1_RAT</t>
  </si>
  <si>
    <t>Proteasome inhibitor PI31 subunit OS=Rattus norvegicus OX=10116 GN=Psmf1 PE=1 SV=1</t>
  </si>
  <si>
    <t>PSN1_RAT</t>
  </si>
  <si>
    <t>Presenilin-1 OS=Rattus norvegicus OX=10116 GN=Psen1 PE=1 SV=1</t>
  </si>
  <si>
    <t>PSPC1_RAT</t>
  </si>
  <si>
    <t>Paraspeckle component 1 OS=Rattus norvegicus OX=10116 GN=Pspc1 PE=1 SV=1</t>
  </si>
  <si>
    <t>PTBP1_RAT;PTBP3_RAT</t>
  </si>
  <si>
    <t>Polypyrimidine tract-binding protein 1 OS=Rattus norvegicus OX=10116 GN=Ptbp1 PE=1 SV=1</t>
  </si>
  <si>
    <t>PTBP2_RAT</t>
  </si>
  <si>
    <t>Polypyrimidine tract-binding protein 2 OS=Rattus norvegicus OX=10116 GN=Ptbp2 PE=1 SV=1</t>
  </si>
  <si>
    <t>PTER_RAT</t>
  </si>
  <si>
    <t>Phosphotriesterase-related protein OS=Rattus norvegicus OX=10116 GN=Pter PE=2 SV=2</t>
  </si>
  <si>
    <t>PTGDS_RAT</t>
  </si>
  <si>
    <t>Prostaglandin-H2 D-isomerase OS=Rattus norvegicus OX=10116 GN=Ptgds PE=1 SV=2</t>
  </si>
  <si>
    <t>PTGIS_RAT</t>
  </si>
  <si>
    <t>Prostacyclin synthase OS=Rattus norvegicus OX=10116 GN=Ptgis PE=2 SV=1</t>
  </si>
  <si>
    <t>PTGR1_RAT</t>
  </si>
  <si>
    <t>Prostaglandin reductase 1 OS=Rattus norvegicus OX=10116 GN=Ptgr1 PE=2 SV=3</t>
  </si>
  <si>
    <t>PTGR2_RAT</t>
  </si>
  <si>
    <t>Prostaglandin reductase 2 OS=Rattus norvegicus OX=10116 GN=Ptgr2 PE=2 SV=2</t>
  </si>
  <si>
    <t>PTMA_RAT</t>
  </si>
  <si>
    <t>Prothymosin alpha OS=Rattus norvegicus OX=10116 GN=Ptma PE=1 SV=2</t>
  </si>
  <si>
    <t>PTMS_RAT</t>
  </si>
  <si>
    <t>Parathymosin OS=Rattus norvegicus OX=10116 GN=Ptms PE=1 SV=2</t>
  </si>
  <si>
    <t>PTN_RAT</t>
  </si>
  <si>
    <t>Pleiotrophin OS=Rattus norvegicus OX=10116 GN=Ptn PE=1 SV=1</t>
  </si>
  <si>
    <t>PTN1_RAT</t>
  </si>
  <si>
    <t>Tyrosine-protein phosphatase non-receptor type 1 OS=Rattus norvegicus OX=10116 GN=Ptpn1 PE=1 SV=1</t>
  </si>
  <si>
    <t>PTN11_RAT</t>
  </si>
  <si>
    <t>Tyrosine-protein phosphatase non-receptor type 11 OS=Rattus norvegicus OX=10116 GN=Ptpn11 PE=1 SV=4</t>
  </si>
  <si>
    <t>PTN23_RAT</t>
  </si>
  <si>
    <t>Tyrosine-protein phosphatase non-receptor type 23 (Fragment) OS=Rattus norvegicus OX=10116 GN=Ptpn23 PE=1 SV=2</t>
  </si>
  <si>
    <t>PTN5_RAT</t>
  </si>
  <si>
    <t>Tyrosine-protein phosphatase non-receptor type 5 OS=Rattus norvegicus OX=10116 GN=Ptpn5 PE=2 SV=2</t>
  </si>
  <si>
    <t>PTN6_RAT</t>
  </si>
  <si>
    <t>Tyrosine-protein phosphatase non-receptor type 6 OS=Rattus norvegicus OX=10116 GN=Ptpn6 PE=1 SV=1</t>
  </si>
  <si>
    <t>PTN9_RAT</t>
  </si>
  <si>
    <t>Tyrosine-protein phosphatase non-receptor type 9 OS=Rattus norvegicus OX=10116 GN=Ptpn9 PE=2 SV=1</t>
  </si>
  <si>
    <t>PTPM1_RAT</t>
  </si>
  <si>
    <t>Phosphatidylglycerophosphatase and protein-tyrosine phosphatase 1 OS=Rattus norvegicus OX=10116 GN=Ptpmt1 PE=1 SV=1</t>
  </si>
  <si>
    <t>PTPR2_RAT</t>
  </si>
  <si>
    <t>Receptor-type tyrosine-protein phosphatase N2 OS=Rattus norvegicus OX=10116 GN=Ptprn2 PE=1 SV=1</t>
  </si>
  <si>
    <t>PTPRA_RAT</t>
  </si>
  <si>
    <t>Receptor-type tyrosine-protein phosphatase alpha OS=Rattus norvegicus OX=10116 GN=Ptpra PE=1 SV=1</t>
  </si>
  <si>
    <t>PTPRC_RAT</t>
  </si>
  <si>
    <t>Receptor-type tyrosine-protein phosphatase C OS=Rattus norvegicus OX=10116 GN=Ptprc PE=1 SV=2</t>
  </si>
  <si>
    <t>PTPRE_RAT</t>
  </si>
  <si>
    <t>Receptor-type tyrosine-protein phosphatase epsilon OS=Rattus norvegicus OX=10116 GN=Ptpre PE=2 SV=1</t>
  </si>
  <si>
    <t>PTPRF_RAT</t>
  </si>
  <si>
    <t>Receptor-type tyrosine-protein phosphatase F OS=Rattus norvegicus OX=10116 GN=Ptprf PE=2 SV=1</t>
  </si>
  <si>
    <t>PTPRN_RAT</t>
  </si>
  <si>
    <t>Receptor-type tyrosine-protein phosphatase-like N OS=Rattus norvegicus OX=10116 GN=Ptprn PE=1 SV=2</t>
  </si>
  <si>
    <t>PTPRS_RAT</t>
  </si>
  <si>
    <t>Receptor-type tyrosine-protein phosphatase S OS=Rattus norvegicus OX=10116 GN=Ptprs PE=1 SV=2</t>
  </si>
  <si>
    <t>PTPRZ_RAT</t>
  </si>
  <si>
    <t>Receptor-type tyrosine-protein phosphatase zeta OS=Rattus norvegicus OX=10116 GN=Ptprz1 PE=1 SV=1</t>
  </si>
  <si>
    <t>PTSS2_RAT</t>
  </si>
  <si>
    <t>Phosphatidylserine synthase 2 OS=Rattus norvegicus OX=10116 GN=Ptdss2 PE=1 SV=1</t>
  </si>
  <si>
    <t>PTTG_RAT</t>
  </si>
  <si>
    <t>Pituitary tumor-transforming gene 1 protein-interacting protein OS=Rattus norvegicus OX=10116 GN=Pttg1ip PE=2 SV=1</t>
  </si>
  <si>
    <t>PUF60_RAT</t>
  </si>
  <si>
    <t>Poly(U)-binding-splicing factor PUF60 OS=Rattus norvegicus OX=10116 GN=Puf60 PE=2 SV=2</t>
  </si>
  <si>
    <t>PUR1_RAT</t>
  </si>
  <si>
    <t>Amidophosphoribosyltransferase OS=Rattus norvegicus OX=10116 GN=Ppat PE=1 SV=1</t>
  </si>
  <si>
    <t>PUR6_RAT</t>
  </si>
  <si>
    <t>Multifunctional protein ADE2 OS=Rattus norvegicus OX=10116 GN=Paics PE=1 SV=3</t>
  </si>
  <si>
    <t>PUR9_RAT</t>
  </si>
  <si>
    <t>Bifunctional purine biosynthesis protein PURH OS=Rattus norvegicus OX=10116 GN=Atic PE=1 SV=2</t>
  </si>
  <si>
    <t>PURB_RAT</t>
  </si>
  <si>
    <t>Transcriptional activator protein Pur-beta OS=Rattus norvegicus OX=10116 GN=Purb PE=1 SV=3</t>
  </si>
  <si>
    <t>PXK_RAT</t>
  </si>
  <si>
    <t>PX domain-containing protein kinase-like protein OS=Rattus norvegicus OX=10116 GN=Pxk PE=2 SV=1</t>
  </si>
  <si>
    <t>PXL2A_RAT</t>
  </si>
  <si>
    <t>Peroxiredoxin-like 2A OS=Rattus norvegicus OX=10116 GN=Prxl2a PE=1 SV=1</t>
  </si>
  <si>
    <t>PXL2B_RAT</t>
  </si>
  <si>
    <t>Prostamide/prostaglandin F synthase OS=Rattus norvegicus OX=10116 GN=Prxl2b PE=3 SV=1</t>
  </si>
  <si>
    <t>PYC_RAT</t>
  </si>
  <si>
    <t>Pyruvate carboxylase, mitochondrial OS=Rattus norvegicus OX=10116 GN=Pc PE=1 SV=2</t>
  </si>
  <si>
    <t>PYGB_RAT</t>
  </si>
  <si>
    <t>Glycogen phosphorylase, brain form (Fragment) OS=Rattus norvegicus OX=10116 GN=Pygb PE=1 SV=3</t>
  </si>
  <si>
    <t>PYGL_RAT</t>
  </si>
  <si>
    <t>Glycogen phosphorylase, liver form OS=Rattus norvegicus OX=10116 GN=Pygl PE=1 SV=5</t>
  </si>
  <si>
    <t>PYGM_RAT</t>
  </si>
  <si>
    <t>Glycogen phosphorylase, muscle form OS=Rattus norvegicus OX=10116 GN=Pygm PE=1 SV=5</t>
  </si>
  <si>
    <t>PYRD2_RAT</t>
  </si>
  <si>
    <t>Pyridine nucleotide-disulfide oxidoreductase domain-containing protein 2 OS=Rattus norvegicus OX=10116 GN=Pyroxd2 PE=2 SV=1</t>
  </si>
  <si>
    <t>PYRG2_RAT</t>
  </si>
  <si>
    <t>CTP synthase 2 OS=Rattus norvegicus OX=10116 GN=Ctps2 PE=1 SV=1</t>
  </si>
  <si>
    <t>QCR1_RAT</t>
  </si>
  <si>
    <t>Cytochrome b-c1 complex subunit 1, mitochondrial OS=Rattus norvegicus OX=10116 GN=Uqcrc1 PE=1 SV=1</t>
  </si>
  <si>
    <t>QCR2_RAT</t>
  </si>
  <si>
    <t>Cytochrome b-c1 complex subunit 2, mitochondrial OS=Rattus norvegicus OX=10116 GN=Uqcrc2 PE=1 SV=2</t>
  </si>
  <si>
    <t>QCR8_RAT</t>
  </si>
  <si>
    <t>Cytochrome b-c1 complex subunit 8 OS=Rattus norvegicus OX=10116 GN=Uqcrq PE=3 SV=1</t>
  </si>
  <si>
    <t>QKI_RAT</t>
  </si>
  <si>
    <t>Protein quaking OS=Rattus norvegicus OX=10116 GN=Qki PE=1 SV=2</t>
  </si>
  <si>
    <t>QOR_RAT</t>
  </si>
  <si>
    <t>Quinone oxidoreductase OS=Rattus norvegicus OX=10116 GN=Cryz PE=2 SV=1</t>
  </si>
  <si>
    <t>R3GEF_RAT</t>
  </si>
  <si>
    <t>Guanine nucleotide exchange factor for Rab-3A OS=Rattus norvegicus OX=10116 GN=Rab3il1 PE=1 SV=1</t>
  </si>
  <si>
    <t>R4RL2_RAT</t>
  </si>
  <si>
    <t>Reticulon-4 receptor-like 2 OS=Rattus norvegicus OX=10116 GN=Rtn4rl2 PE=1 SV=1</t>
  </si>
  <si>
    <t>RAB10_RAT</t>
  </si>
  <si>
    <t>Ras-related protein Rab-10 OS=Rattus norvegicus OX=10116 GN=Rab10 PE=1 SV=1</t>
  </si>
  <si>
    <t>RAB13_RAT</t>
  </si>
  <si>
    <t>Ras-related protein Rab-13 OS=Rattus norvegicus OX=10116 GN=Rab13 PE=1 SV=2</t>
  </si>
  <si>
    <t>RAB14_RAT</t>
  </si>
  <si>
    <t>Ras-related protein Rab-14 OS=Rattus norvegicus OX=10116 GN=Rab14 PE=1 SV=3</t>
  </si>
  <si>
    <t>RAB15_RAT</t>
  </si>
  <si>
    <t>Ras-related protein Rab-15 OS=Rattus norvegicus OX=10116 GN=Rab15 PE=2 SV=1</t>
  </si>
  <si>
    <t>RAB18_RAT</t>
  </si>
  <si>
    <t>Ras-related protein Rab-18 OS=Rattus norvegicus OX=10116 GN=Rab18 PE=2 SV=1</t>
  </si>
  <si>
    <t>RAB1A_RAT</t>
  </si>
  <si>
    <t>Ras-related protein Rab-1A OS=Rattus norvegicus OX=10116 GN=Rab1A PE=1 SV=3</t>
  </si>
  <si>
    <t>RAB1B_RAT</t>
  </si>
  <si>
    <t>Ras-related protein Rab-1B OS=Rattus norvegicus OX=10116 GN=Rab1b PE=1 SV=1</t>
  </si>
  <si>
    <t>RAB21_RAT</t>
  </si>
  <si>
    <t>Ras-related protein Rab-21 OS=Rattus norvegicus OX=10116 GN=Rab21 PE=2 SV=1</t>
  </si>
  <si>
    <t>RAB26_RAT</t>
  </si>
  <si>
    <t>Ras-related protein Rab-26 OS=Rattus norvegicus OX=10116 GN=Rab26 PE=2 SV=2</t>
  </si>
  <si>
    <t>RAB2A_RAT</t>
  </si>
  <si>
    <t>Ras-related protein Rab-2A OS=Rattus norvegicus OX=10116 GN=Rab2a PE=2 SV=1</t>
  </si>
  <si>
    <t>RAB35_RAT</t>
  </si>
  <si>
    <t>Ras-related protein Rab-35 OS=Rattus norvegicus OX=10116 GN=Rab35 PE=1 SV=1</t>
  </si>
  <si>
    <t>RAB3A_RAT;RAB3D_RAT</t>
  </si>
  <si>
    <t>Ras-related protein Rab-3A OS=Rattus norvegicus OX=10116 GN=Rab3a PE=1 SV=1</t>
  </si>
  <si>
    <t>RAB3B_RAT</t>
  </si>
  <si>
    <t>Ras-related protein Rab-3B OS=Rattus norvegicus OX=10116 GN=Rab3b PE=1 SV=2</t>
  </si>
  <si>
    <t>RAB3C_RAT</t>
  </si>
  <si>
    <t>Ras-related protein Rab-3C OS=Rattus norvegicus OX=10116 GN=Rab3c PE=1 SV=1</t>
  </si>
  <si>
    <t>RAB3I_RAT</t>
  </si>
  <si>
    <t>Rab-3A-interacting protein OS=Rattus norvegicus OX=10116 GN=Rab3ip PE=1 SV=1</t>
  </si>
  <si>
    <t>RAB43_RAT</t>
  </si>
  <si>
    <t>Ras-related protein Rab-43 OS=Rattus norvegicus OX=10116 GN=Rab43 PE=2 SV=1</t>
  </si>
  <si>
    <t>RAB4B_RAT</t>
  </si>
  <si>
    <t>Ras-related protein Rab-4B OS=Rattus norvegicus OX=10116 GN=Rab4b PE=2 SV=1</t>
  </si>
  <si>
    <t>RAB5A_RAT</t>
  </si>
  <si>
    <t>Ras-related protein Rab-5A OS=Rattus norvegicus OX=10116 GN=Rab5a PE=2 SV=1</t>
  </si>
  <si>
    <t>RAB6A_RAT</t>
  </si>
  <si>
    <t>Ras-related protein Rab-6A OS=Rattus norvegicus OX=10116 GN=Rab6a PE=1 SV=2</t>
  </si>
  <si>
    <t>RAB7A_RAT</t>
  </si>
  <si>
    <t>Ras-related protein Rab-7a OS=Rattus norvegicus OX=10116 GN=Rab7a PE=1 SV=2</t>
  </si>
  <si>
    <t>RAB7L_RAT</t>
  </si>
  <si>
    <t>Ras-related protein Rab-7L1 OS=Rattus norvegicus OX=10116 GN=Rab29 PE=1 SV=1</t>
  </si>
  <si>
    <t>RAB8A_RAT</t>
  </si>
  <si>
    <t>Ras-related protein Rab-8A OS=Rattus norvegicus OX=10116 GN=Rab8a PE=1 SV=2</t>
  </si>
  <si>
    <t>RAB8B_RAT</t>
  </si>
  <si>
    <t>Ras-related protein Rab-8B OS=Rattus norvegicus OX=10116 GN=Rab8b PE=1 SV=1</t>
  </si>
  <si>
    <t>RAB9A_RAT</t>
  </si>
  <si>
    <t>Ras-related protein Rab-9A OS=Rattus norvegicus OX=10116 GN=Rab9a PE=1 SV=2</t>
  </si>
  <si>
    <t>RABE1_RAT</t>
  </si>
  <si>
    <t>Rab GTPase-binding effector protein 1 OS=Rattus norvegicus OX=10116 GN=Rabep1 PE=1 SV=1</t>
  </si>
  <si>
    <t>RABE2_RAT</t>
  </si>
  <si>
    <t>Rab GTPase-binding effector protein 2 OS=Rattus norvegicus OX=10116 GN=Rabep2 PE=1 SV=1</t>
  </si>
  <si>
    <t>RABEK_RAT</t>
  </si>
  <si>
    <t>Rab9 effector protein with kelch motifs OS=Rattus norvegicus OX=10116 GN=Rabepk PE=2 SV=1</t>
  </si>
  <si>
    <t>RABP1_RAT</t>
  </si>
  <si>
    <t>Cellular retinoic acid-binding protein 1 OS=Rattus norvegicus OX=10116 GN=Crabp1 PE=1 SV=3</t>
  </si>
  <si>
    <t>RAC1_RAT;RHOQ_RAT</t>
  </si>
  <si>
    <t>Ras-related C3 botulinum toxin substrate 1 OS=Rattus norvegicus OX=10116 GN=Rac1 PE=1 SV=1</t>
  </si>
  <si>
    <t>RACK1_RAT</t>
  </si>
  <si>
    <t>Receptor of activated protein C kinase 1 OS=Rattus norvegicus OX=10116 GN=Rack1 PE=1 SV=3</t>
  </si>
  <si>
    <t>RAD50_RAT</t>
  </si>
  <si>
    <t>DNA repair protein RAD50 OS=Rattus norvegicus OX=10116 GN=Rad50 PE=1 SV=1</t>
  </si>
  <si>
    <t>RAE1_RAT</t>
  </si>
  <si>
    <t>Rab proteins geranylgeranyltransferase component A 1 OS=Rattus norvegicus OX=10116 GN=Chm PE=1 SV=1</t>
  </si>
  <si>
    <t>RAE1L_RAT</t>
  </si>
  <si>
    <t>mRNA export factor OS=Rattus norvegicus OX=10116 GN=Rae1 PE=1 SV=1</t>
  </si>
  <si>
    <t>RAF1_RAT</t>
  </si>
  <si>
    <t>RAF proto-oncogene serine/threonine-protein kinase OS=Rattus norvegicus OX=10116 GN=Raf1 PE=1 SV=1</t>
  </si>
  <si>
    <t>RALA_RAT</t>
  </si>
  <si>
    <t>Ras-related protein Ral-A OS=Rattus norvegicus OX=10116 GN=Rala PE=1 SV=1</t>
  </si>
  <si>
    <t>RALB_RAT</t>
  </si>
  <si>
    <t>Ras-related protein Ral-B OS=Rattus norvegicus OX=10116 GN=Ralb PE=2 SV=1</t>
  </si>
  <si>
    <t>RAN_RAT;RANT_RAT</t>
  </si>
  <si>
    <t>GTP-binding nuclear protein Ran OS=Rattus norvegicus OX=10116 GN=Ran PE=1 SV=3</t>
  </si>
  <si>
    <t>RAP1A_RAT</t>
  </si>
  <si>
    <t>Ras-related protein Rap-1A OS=Rattus norvegicus OX=10116 GN=Rap1a PE=1 SV=1</t>
  </si>
  <si>
    <t>RAP1B_RAT</t>
  </si>
  <si>
    <t>Ras-related protein Rap-1b OS=Rattus norvegicus OX=10116 GN=Rap1b PE=1 SV=2</t>
  </si>
  <si>
    <t>RAP2B_RAT</t>
  </si>
  <si>
    <t>Ras-related protein Rap-2b OS=Rattus norvegicus OX=10116 GN=Rap2b PE=2 SV=1</t>
  </si>
  <si>
    <t>RASA3_RAT;RASA2_RAT</t>
  </si>
  <si>
    <t>Ras GTPase-activating protein 3 OS=Rattus norvegicus OX=10116 GN=Rasa3 PE=1 SV=2</t>
  </si>
  <si>
    <t>RASH_RAT</t>
  </si>
  <si>
    <t>GTPase HRas OS=Rattus norvegicus OX=10116 GN=Hras PE=1 SV=2</t>
  </si>
  <si>
    <t>RASK_RAT</t>
  </si>
  <si>
    <t>GTPase KRas OS=Rattus norvegicus OX=10116 GN=Kras PE=1 SV=3</t>
  </si>
  <si>
    <t>RASM_RAT</t>
  </si>
  <si>
    <t>Ras-related protein M-Ras OS=Rattus norvegicus OX=10116 GN=Mras PE=1 SV=2</t>
  </si>
  <si>
    <t>RASN_RAT</t>
  </si>
  <si>
    <t>GTPase NRas OS=Rattus norvegicus OX=10116 GN=Nras PE=1 SV=1</t>
  </si>
  <si>
    <t>RAVR1_RAT</t>
  </si>
  <si>
    <t>Ribonucleoprotein PTB-binding 1 OS=Rattus norvegicus OX=10116 GN=Raver1 PE=1 SV=1</t>
  </si>
  <si>
    <t>RB11B_RAT;RB11A_RAT</t>
  </si>
  <si>
    <t>Ras-related protein Rab-11B OS=Rattus norvegicus OX=10116 GN=Rab11b PE=1 SV=4</t>
  </si>
  <si>
    <t>RB27A_RAT</t>
  </si>
  <si>
    <t>Ras-related protein Rab-27A OS=Rattus norvegicus OX=10116 GN=Rab27a PE=1 SV=1</t>
  </si>
  <si>
    <t>RB27B_RAT</t>
  </si>
  <si>
    <t>Ras-related protein Rab-27B OS=Rattus norvegicus OX=10116 GN=Rab27b PE=2 SV=3</t>
  </si>
  <si>
    <t>RB3GP_RAT</t>
  </si>
  <si>
    <t>Rab3 GTPase-activating protein catalytic subunit (Fragments) OS=Rattus norvegicus OX=10116 GN=Rab3gap1 PE=1 SV=2</t>
  </si>
  <si>
    <t>RBBP7_RAT</t>
  </si>
  <si>
    <t>Histone-binding protein RBBP7 OS=Rattus norvegicus OX=10116 GN=Rbbp7 PE=2 SV=1</t>
  </si>
  <si>
    <t>RBBP9_RAT</t>
  </si>
  <si>
    <t>Putative hydrolase RBBP9 OS=Rattus norvegicus OX=10116 GN=Rbbp9 PE=1 SV=2</t>
  </si>
  <si>
    <t>RBGPR_RAT</t>
  </si>
  <si>
    <t>Rab3 GTPase-activating protein non-catalytic subunit OS=Rattus norvegicus OX=10116 GN=Rab3gap2 PE=1 SV=2</t>
  </si>
  <si>
    <t>RBL2_RAT</t>
  </si>
  <si>
    <t>Retinoblastoma-like protein 2 OS=Rattus norvegicus OX=10116 GN=Rbl2 PE=1 SV=1</t>
  </si>
  <si>
    <t>RBM10_RAT</t>
  </si>
  <si>
    <t>RNA-binding protein 10 OS=Rattus norvegicus OX=10116 GN=Rbm10 PE=1 SV=1</t>
  </si>
  <si>
    <t>RBM4B_RAT</t>
  </si>
  <si>
    <t>RNA-binding protein 4B OS=Rattus norvegicus OX=10116 GN=Rbm4b PE=2 SV=2</t>
  </si>
  <si>
    <t>RBM5_RAT</t>
  </si>
  <si>
    <t>RNA-binding protein 5 OS=Rattus norvegicus OX=10116 GN=Rbm5 PE=1 SV=1</t>
  </si>
  <si>
    <t>RBM8A_RAT</t>
  </si>
  <si>
    <t>RNA-binding protein 8A OS=Rattus norvegicus OX=10116 GN=Rbm8a PE=1 SV=1</t>
  </si>
  <si>
    <t>RBMS1_RAT</t>
  </si>
  <si>
    <t>RNA-binding motif, single-stranded-interacting protein 1 OS=Rattus norvegicus OX=10116 GN=Rbms1 PE=2 SV=1</t>
  </si>
  <si>
    <t>RBMX_RAT</t>
  </si>
  <si>
    <t>RNA-binding motif protein, X chromosome OS=Rattus norvegicus OX=10116 GN=Rbmx PE=1 SV=1</t>
  </si>
  <si>
    <t>RBP1_RAT</t>
  </si>
  <si>
    <t>RalA-binding protein 1 OS=Rattus norvegicus OX=10116 GN=Ralbp1 PE=1 SV=3</t>
  </si>
  <si>
    <t>RCAN1_RAT</t>
  </si>
  <si>
    <t>Calcipressin-1 OS=Rattus norvegicus OX=10116 GN=Rcan1 PE=2 SV=1</t>
  </si>
  <si>
    <t>RCAN2_RAT</t>
  </si>
  <si>
    <t>Calcipressin-2 OS=Rattus norvegicus OX=10116 GN=Rcan2 PE=2 SV=1</t>
  </si>
  <si>
    <t>RCAS1_RAT</t>
  </si>
  <si>
    <t>Receptor-binding cancer antigen expressed on SiSo cells OS=Rattus norvegicus OX=10116 GN=Ebag9 PE=1 SV=1</t>
  </si>
  <si>
    <t>RCN2_RAT</t>
  </si>
  <si>
    <t>Reticulocalbin-2 OS=Rattus norvegicus OX=10116 GN=Rcn2 PE=1 SV=2</t>
  </si>
  <si>
    <t>RD23B_RAT</t>
  </si>
  <si>
    <t>UV excision repair protein RAD23 homolog B OS=Rattus norvegicus OX=10116 GN=Rad23b PE=1 SV=1</t>
  </si>
  <si>
    <t>RECQ5_RAT</t>
  </si>
  <si>
    <t>ATP-dependent DNA helicase Q5 OS=Rattus norvegicus OX=10116 GN=Recql5 PE=1 SV=1</t>
  </si>
  <si>
    <t>RED_RAT</t>
  </si>
  <si>
    <t>Protein Red OS=Rattus norvegicus OX=10116 GN=Ik PE=1 SV=1</t>
  </si>
  <si>
    <t>RED1_RAT</t>
  </si>
  <si>
    <t>Double-stranded RNA-specific editase 1 OS=Rattus norvegicus OX=10116 GN=Adarb1 PE=1 SV=1</t>
  </si>
  <si>
    <t>REEP5_RAT</t>
  </si>
  <si>
    <t>Receptor expression-enhancing protein 5 OS=Rattus norvegicus OX=10116 GN=Reep5 PE=1 SV=1</t>
  </si>
  <si>
    <t>REEP6_RAT</t>
  </si>
  <si>
    <t>Receptor expression-enhancing protein 6 OS=Rattus norvegicus OX=10116 GN=Reep6 PE=2 SV=1</t>
  </si>
  <si>
    <t>RELL2_RAT</t>
  </si>
  <si>
    <t>RELT-like protein 2 OS=Rattus norvegicus OX=10116 GN=Rell2 PE=2 SV=1</t>
  </si>
  <si>
    <t>REM2_RAT</t>
  </si>
  <si>
    <t>GTP-binding protein REM 2 OS=Rattus norvegicus OX=10116 GN=Rem2 PE=1 SV=2</t>
  </si>
  <si>
    <t>RENBP_RAT</t>
  </si>
  <si>
    <t>N-acylglucosamine 2-epimerase OS=Rattus norvegicus OX=10116 GN=Renbp PE=2 SV=2</t>
  </si>
  <si>
    <t>RENR_RAT</t>
  </si>
  <si>
    <t>Renin receptor OS=Rattus norvegicus OX=10116 GN=Atp6ap2 PE=2 SV=1</t>
  </si>
  <si>
    <t>RES18_RAT</t>
  </si>
  <si>
    <t>Regulated endocrine-specific protein 18 OS=Rattus norvegicus OX=10116 GN=Resp18 PE=2 SV=1</t>
  </si>
  <si>
    <t>RET_RAT</t>
  </si>
  <si>
    <t>Proto-oncogene tyrosine-protein kinase receptor Ret OS=Rattus norvegicus OX=10116 GN=Ret PE=1 SV=1</t>
  </si>
  <si>
    <t>RET4_RAT</t>
  </si>
  <si>
    <t>Retinol-binding protein 4 OS=Rattus norvegicus OX=10116 GN=Rbp4 PE=1 SV=1</t>
  </si>
  <si>
    <t>RETR1_RAT</t>
  </si>
  <si>
    <t>Reticulophagy regulator 1 OS=Rattus norvegicus OX=10116 GN=Retreg1 PE=2 SV=1</t>
  </si>
  <si>
    <t>RETR2_RAT</t>
  </si>
  <si>
    <t>Reticulophagy regulator 2 OS=Rattus norvegicus OX=10116 GN=Retreg2 PE=1 SV=2</t>
  </si>
  <si>
    <t>RETST_RAT</t>
  </si>
  <si>
    <t>All-trans-retinol 13,14-reductase OS=Rattus norvegicus OX=10116 GN=Retsat PE=2 SV=1</t>
  </si>
  <si>
    <t>REXO5_RAT</t>
  </si>
  <si>
    <t>RNA exonuclease 5 OS=Rattus norvegicus OX=10116 GN=Rexo5 PE=2 SV=1</t>
  </si>
  <si>
    <t>RF1ML_RAT</t>
  </si>
  <si>
    <t>Peptide chain release factor 1-like, mitochondrial OS=Rattus norvegicus OX=10116 GN=Mtrf1l PE=2 SV=1</t>
  </si>
  <si>
    <t>RFA2_RAT</t>
  </si>
  <si>
    <t>Replication protein A 32 kDa subunit OS=Rattus norvegicus OX=10116 GN=Rpa2 PE=2 SV=2</t>
  </si>
  <si>
    <t>RFFL_RAT</t>
  </si>
  <si>
    <t>E3 ubiquitin-protein ligase rififylin OS=Rattus norvegicus OX=10116 GN=Rffl PE=1 SV=1</t>
  </si>
  <si>
    <t>RFIP1_RAT</t>
  </si>
  <si>
    <t>Rab11 family-interacting protein 1 OS=Rattus norvegicus OX=10116 GN=Rab11fip1 PE=1 SV=1</t>
  </si>
  <si>
    <t>RFOX2_RAT</t>
  </si>
  <si>
    <t>RNA binding protein fox-1 homolog 2 OS=Rattus norvegicus OX=10116 GN=Rbfox2 PE=2 SV=1</t>
  </si>
  <si>
    <t>RGN_RAT</t>
  </si>
  <si>
    <t>Regucalcin OS=Rattus norvegicus OX=10116 GN=Rgn PE=1 SV=3</t>
  </si>
  <si>
    <t>RGPA1_RAT</t>
  </si>
  <si>
    <t>Ral GTPase-activating protein subunit alpha-1 OS=Rattus norvegicus OX=10116 GN=Ralgapa1 PE=1 SV=2</t>
  </si>
  <si>
    <t>RGRF1_RAT</t>
  </si>
  <si>
    <t>Ras-specific guanine nucleotide-releasing factor 1 OS=Rattus norvegicus OX=10116 GN=Rasgrf1 PE=1 SV=1</t>
  </si>
  <si>
    <t>RGRF2_RAT</t>
  </si>
  <si>
    <t>Ras-specific guanine nucleotide-releasing factor 2 OS=Rattus norvegicus OX=10116 GN=Rasgrf2 PE=1 SV=1</t>
  </si>
  <si>
    <t>RGS10_RAT</t>
  </si>
  <si>
    <t>Regulator of G-protein signaling 10 OS=Rattus norvegicus OX=10116 GN=Rgs10 PE=1 SV=2</t>
  </si>
  <si>
    <t>RGS12_RAT</t>
  </si>
  <si>
    <t>Regulator of G-protein signaling 12 OS=Rattus norvegicus OX=10116 GN=Rgs12 PE=1 SV=1</t>
  </si>
  <si>
    <t>RGS19_RAT</t>
  </si>
  <si>
    <t>Regulator of G-protein signaling 19 OS=Rattus norvegicus OX=10116 GN=Rgs19 PE=1 SV=1</t>
  </si>
  <si>
    <t>RGS3_RAT</t>
  </si>
  <si>
    <t>Regulator of G-protein signaling 3 OS=Rattus norvegicus OX=10116 GN=Rgs3 PE=1 SV=2</t>
  </si>
  <si>
    <t>RGS6_RAT</t>
  </si>
  <si>
    <t>Regulator of G-protein signaling 6 (Fragment) OS=Rattus norvegicus OX=10116 GN=Rgs6 PE=2 SV=1</t>
  </si>
  <si>
    <t>RGS7_RAT</t>
  </si>
  <si>
    <t>Regulator of G-protein signaling 7 OS=Rattus norvegicus OX=10116 GN=Rgs7 PE=1 SV=2</t>
  </si>
  <si>
    <t>RGS8_RAT</t>
  </si>
  <si>
    <t>Regulator of G-protein signaling 8 OS=Rattus norvegicus OX=10116 GN=Rgs8 PE=1 SV=2</t>
  </si>
  <si>
    <t>RHEB_RAT;MRP3_RAT</t>
  </si>
  <si>
    <t>GTP-binding protein Rheb OS=Rattus norvegicus OX=10116 GN=Rheb PE=1 SV=1</t>
  </si>
  <si>
    <t>RHG07_RAT</t>
  </si>
  <si>
    <t>Rho GTPase-activating protein 7 OS=Rattus norvegicus OX=10116 GN=Dlc1 PE=1 SV=3</t>
  </si>
  <si>
    <t>RHG15_RAT</t>
  </si>
  <si>
    <t>Rho GTPase-activating protein 15 OS=Rattus norvegicus OX=10116 GN=Arhgap15 PE=1 SV=1</t>
  </si>
  <si>
    <t>RHG17_RAT</t>
  </si>
  <si>
    <t>Rho GTPase-activating protein 17 OS=Rattus norvegicus OX=10116 GN=Arhgap17 PE=1 SV=1</t>
  </si>
  <si>
    <t>RHG24_RAT</t>
  </si>
  <si>
    <t>Rho GTPase-activating protein 24 OS=Rattus norvegicus OX=10116 GN=Arhgap24 PE=1 SV=2</t>
  </si>
  <si>
    <t>RHG27_RAT</t>
  </si>
  <si>
    <t>Rho GTPase-activating protein 27 OS=Rattus norvegicus OX=10116 GN=Arhgap27 PE=1 SV=1</t>
  </si>
  <si>
    <t>RHG29_RAT</t>
  </si>
  <si>
    <t>Rho GTPase-activating protein 29 OS=Rattus norvegicus OX=10116 GN=Arhgap29 PE=1 SV=2</t>
  </si>
  <si>
    <t>RHG35_RAT</t>
  </si>
  <si>
    <t>Rho GTPase-activating protein 35 OS=Rattus norvegicus OX=10116 GN=Arhgap35 PE=1 SV=3</t>
  </si>
  <si>
    <t>RHG44_RAT</t>
  </si>
  <si>
    <t>Rho GTPase-activating protein 44 OS=Rattus norvegicus OX=10116 GN=Arhgap44 PE=1 SV=2</t>
  </si>
  <si>
    <t>RHOA_RAT</t>
  </si>
  <si>
    <t>Transforming protein RhoA OS=Rattus norvegicus OX=10116 GN=Rhoa PE=1 SV=1</t>
  </si>
  <si>
    <t>RHOB_RAT</t>
  </si>
  <si>
    <t>Rho-related GTP-binding protein RhoB OS=Rattus norvegicus OX=10116 GN=Rhob PE=1 SV=1</t>
  </si>
  <si>
    <t>RIC8A_RAT</t>
  </si>
  <si>
    <t>Synembryn-A OS=Rattus norvegicus OX=10116 GN=Ric8a PE=1 SV=2</t>
  </si>
  <si>
    <t>RIC8B_RAT</t>
  </si>
  <si>
    <t>Synembryn-B OS=Rattus norvegicus OX=10116 GN=Ric8b PE=1 SV=1</t>
  </si>
  <si>
    <t>RIMB2_RAT</t>
  </si>
  <si>
    <t>RIMS-binding protein 2 OS=Rattus norvegicus OX=10116 GN=Rimbp2 PE=1 SV=2</t>
  </si>
  <si>
    <t>RIMS1_RAT</t>
  </si>
  <si>
    <t>Regulating synaptic membrane exocytosis protein 1 OS=Rattus norvegicus OX=10116 GN=Rims1 PE=1 SV=1</t>
  </si>
  <si>
    <t>RIMS2_RAT</t>
  </si>
  <si>
    <t>Regulating synaptic membrane exocytosis protein 2 OS=Rattus norvegicus OX=10116 GN=Rims2 PE=1 SV=1</t>
  </si>
  <si>
    <t>RIMS3_RAT</t>
  </si>
  <si>
    <t>Regulating synaptic membrane exocytosis protein 3 OS=Rattus norvegicus OX=10116 GN=Rims3 PE=1 SV=1</t>
  </si>
  <si>
    <t>RIN1_RAT</t>
  </si>
  <si>
    <t>Ras and Rab interactor 1 OS=Rattus norvegicus OX=10116 GN=Rin1 PE=2 SV=2</t>
  </si>
  <si>
    <t>RINI_RAT</t>
  </si>
  <si>
    <t>Ribonuclease inhibitor OS=Rattus norvegicus OX=10116 GN=Rnh1 PE=1 SV=2</t>
  </si>
  <si>
    <t>RIPL1_RAT</t>
  </si>
  <si>
    <t>RILP-like protein 1 OS=Rattus norvegicus OX=10116 GN=Rilpl1 PE=1 SV=1</t>
  </si>
  <si>
    <t>RIPL2_RAT</t>
  </si>
  <si>
    <t>RILP-like protein 2 OS=Rattus norvegicus OX=10116 GN=Rilpl2 PE=1 SV=1</t>
  </si>
  <si>
    <t>RIPR1_RAT</t>
  </si>
  <si>
    <t>Rho family-interacting cell polarization regulator 1 OS=Rattus norvegicus OX=10116 GN=Ripor1 PE=1 SV=2</t>
  </si>
  <si>
    <t>RIR2_RAT</t>
  </si>
  <si>
    <t>Ribonucleoside-diphosphate reductase subunit M2 OS=Rattus norvegicus OX=10116 GN=Rrm2 PE=2 SV=1</t>
  </si>
  <si>
    <t>RISC_RAT</t>
  </si>
  <si>
    <t>Retinoid-inducible serine carboxypeptidase OS=Rattus norvegicus OX=10116 GN=Scpep1 PE=2 SV=1</t>
  </si>
  <si>
    <t>RIT2_RAT</t>
  </si>
  <si>
    <t>GTP-binding protein Rit2 OS=Rattus norvegicus OX=10116 GN=Rit2 PE=1 SV=1</t>
  </si>
  <si>
    <t>RK_RAT</t>
  </si>
  <si>
    <t>Rhodopsin kinase OS=Rattus norvegicus OX=10116 GN=Grk1 PE=1 SV=1</t>
  </si>
  <si>
    <t>RL10A_RAT</t>
  </si>
  <si>
    <t>60S ribosomal protein L10a OS=Rattus norvegicus OX=10116 GN=Rpl10a PE=1 SV=2</t>
  </si>
  <si>
    <t>RL12_RAT</t>
  </si>
  <si>
    <t>60S ribosomal protein L12 OS=Rattus norvegicus OX=10116 GN=Rpl12 PE=2 SV=1</t>
  </si>
  <si>
    <t>RL13_RAT</t>
  </si>
  <si>
    <t>60S ribosomal protein L13 OS=Rattus norvegicus OX=10116 GN=Rpl13 PE=1 SV=2</t>
  </si>
  <si>
    <t>RL13A_RAT</t>
  </si>
  <si>
    <t>60S ribosomal protein L13a OS=Rattus norvegicus OX=10116 GN=Rpl13a PE=1 SV=2</t>
  </si>
  <si>
    <t>RL14_RAT</t>
  </si>
  <si>
    <t>60S ribosomal protein L14 OS=Rattus norvegicus OX=10116 GN=Rpl14 PE=1 SV=3</t>
  </si>
  <si>
    <t>RL15_RAT</t>
  </si>
  <si>
    <t>60S ribosomal protein L15 OS=Rattus norvegicus OX=10116 GN=Rpl15 PE=1 SV=2</t>
  </si>
  <si>
    <t>RL17_RAT</t>
  </si>
  <si>
    <t>60S ribosomal protein L17 OS=Rattus norvegicus OX=10116 GN=Rpl17 PE=2 SV=3</t>
  </si>
  <si>
    <t>RL18_RAT</t>
  </si>
  <si>
    <t>60S ribosomal protein L18 OS=Rattus norvegicus OX=10116 GN=Rpl18 PE=1 SV=2</t>
  </si>
  <si>
    <t>RL19_RAT</t>
  </si>
  <si>
    <t>60S ribosomal protein L19 OS=Rattus norvegicus OX=10116 GN=Rpl19 PE=1 SV=1</t>
  </si>
  <si>
    <t>RL21_RAT</t>
  </si>
  <si>
    <t>60S ribosomal protein L21 OS=Rattus norvegicus OX=10116 GN=Rpl21 PE=1 SV=3</t>
  </si>
  <si>
    <t>RL22_RAT</t>
  </si>
  <si>
    <t>60S ribosomal protein L22 OS=Rattus norvegicus OX=10116 GN=Rpl22 PE=2 SV=2</t>
  </si>
  <si>
    <t>RL23A_RAT</t>
  </si>
  <si>
    <t>60S ribosomal protein L23a OS=Rattus norvegicus OX=10116 GN=Rpl23a PE=2 SV=1</t>
  </si>
  <si>
    <t>RL26_RAT</t>
  </si>
  <si>
    <t>60S ribosomal protein L26 OS=Rattus norvegicus OX=10116 GN=Rpl26 PE=1 SV=1</t>
  </si>
  <si>
    <t>RL27_RAT</t>
  </si>
  <si>
    <t>60S ribosomal protein L27 OS=Rattus norvegicus OX=10116 GN=Rpl27 PE=2 SV=2</t>
  </si>
  <si>
    <t>RL27A_RAT</t>
  </si>
  <si>
    <t>60S ribosomal protein L27a OS=Rattus norvegicus OX=10116 GN=Rpl27a PE=1 SV=3</t>
  </si>
  <si>
    <t>RL28_RAT</t>
  </si>
  <si>
    <t>60S ribosomal protein L28 OS=Rattus norvegicus OX=10116 GN=Rpl28 PE=1 SV=4</t>
  </si>
  <si>
    <t>RL29_RAT</t>
  </si>
  <si>
    <t>60S ribosomal protein L29 OS=Rattus norvegicus OX=10116 GN=Rpl29 PE=1 SV=3</t>
  </si>
  <si>
    <t>RL3_RAT</t>
  </si>
  <si>
    <t>60S ribosomal protein L3 OS=Rattus norvegicus OX=10116 GN=Rpl3 PE=1 SV=3</t>
  </si>
  <si>
    <t>RL31_RAT</t>
  </si>
  <si>
    <t>60S ribosomal protein L31 OS=Rattus norvegicus OX=10116 GN=Rpl31 PE=2 SV=1</t>
  </si>
  <si>
    <t>RL32_RAT</t>
  </si>
  <si>
    <t>60S ribosomal protein L32 OS=Rattus norvegicus OX=10116 GN=Rpl32 PE=1 SV=2</t>
  </si>
  <si>
    <t>RL34_RAT</t>
  </si>
  <si>
    <t>60S ribosomal protein L34 OS=Rattus norvegicus OX=10116 GN=Rpl34 PE=1 SV=3</t>
  </si>
  <si>
    <t>RL35_RAT</t>
  </si>
  <si>
    <t>60S ribosomal protein L35 OS=Rattus norvegicus OX=10116 GN=Rpl35 PE=1 SV=3</t>
  </si>
  <si>
    <t>RL35A_RAT</t>
  </si>
  <si>
    <t>60S ribosomal protein L35a OS=Rattus norvegicus OX=10116 GN=Rpl35a PE=3 SV=1</t>
  </si>
  <si>
    <t>RL36A_RAT</t>
  </si>
  <si>
    <t>60S ribosomal protein L36a OS=Rattus norvegicus OX=10116 GN=Rpl36a PE=1 SV=2</t>
  </si>
  <si>
    <t>RL4_RAT</t>
  </si>
  <si>
    <t>60S ribosomal protein L4 OS=Rattus norvegicus OX=10116 GN=Rpl4 PE=1 SV=3</t>
  </si>
  <si>
    <t>RL5_RAT</t>
  </si>
  <si>
    <t>60S ribosomal protein L5 OS=Rattus norvegicus OX=10116 GN=Rpl5 PE=1 SV=3</t>
  </si>
  <si>
    <t>RL6_RAT</t>
  </si>
  <si>
    <t>60S ribosomal protein L6 OS=Rattus norvegicus OX=10116 GN=Rpl6 PE=1 SV=5</t>
  </si>
  <si>
    <t>RL7_RAT</t>
  </si>
  <si>
    <t>60S ribosomal protein L7 OS=Rattus norvegicus OX=10116 GN=Rpl7 PE=1 SV=2</t>
  </si>
  <si>
    <t>RL7A_RAT</t>
  </si>
  <si>
    <t>60S ribosomal protein L7a OS=Rattus norvegicus OX=10116 GN=Rpl7a PE=1 SV=2</t>
  </si>
  <si>
    <t>RL8_RAT</t>
  </si>
  <si>
    <t>60S ribosomal protein L8 OS=Rattus norvegicus OX=10116 GN=Rpl8 PE=2 SV=2</t>
  </si>
  <si>
    <t>RLA0_RAT</t>
  </si>
  <si>
    <t>60S acidic ribosomal protein P0 OS=Rattus norvegicus OX=10116 GN=Rplp0 PE=1 SV=2</t>
  </si>
  <si>
    <t>RLA1_RAT</t>
  </si>
  <si>
    <t>60S acidic ribosomal protein P1 OS=Rattus norvegicus OX=10116 GN=Rplp1 PE=3 SV=1</t>
  </si>
  <si>
    <t>RLA2_RAT</t>
  </si>
  <si>
    <t>60S acidic ribosomal protein P2 OS=Rattus norvegicus OX=10116 GN=Rplp2 PE=1 SV=2</t>
  </si>
  <si>
    <t>RLGPB_RAT</t>
  </si>
  <si>
    <t>Ral GTPase-activating protein subunit beta OS=Rattus norvegicus OX=10116 GN=Ralgapb PE=1 SV=1</t>
  </si>
  <si>
    <t>RM02_RAT</t>
  </si>
  <si>
    <t>39S ribosomal protein L2, mitochondrial OS=Rattus norvegicus OX=10116 GN=Mrpl2 PE=2 SV=1</t>
  </si>
  <si>
    <t>RM09_RAT</t>
  </si>
  <si>
    <t>39S ribosomal protein L9, mitochondrial OS=Rattus norvegicus OX=10116 GN=Mrpl9 PE=2 SV=1</t>
  </si>
  <si>
    <t>RM10_RAT</t>
  </si>
  <si>
    <t>39S ribosomal protein L10, mitochondrial OS=Rattus norvegicus OX=10116 GN=Mrpl10 PE=1 SV=1</t>
  </si>
  <si>
    <t>RM11_RAT</t>
  </si>
  <si>
    <t>39S ribosomal protein L11, mitochondrial OS=Rattus norvegicus OX=10116 GN=Mrpl11 PE=2 SV=1</t>
  </si>
  <si>
    <t>RM16_RAT</t>
  </si>
  <si>
    <t>39S ribosomal protein L16, mitochondrial OS=Rattus norvegicus OX=10116 GN=Mrpl16 PE=2 SV=1</t>
  </si>
  <si>
    <t>RM17_RAT</t>
  </si>
  <si>
    <t>39S ribosomal protein L17, mitochondrial OS=Rattus norvegicus OX=10116 GN=Mrpl17 PE=2 SV=1</t>
  </si>
  <si>
    <t>RM22_RAT</t>
  </si>
  <si>
    <t>39S ribosomal protein L22, mitochondrial OS=Rattus norvegicus OX=10116 GN=Mrpl22 PE=1 SV=1</t>
  </si>
  <si>
    <t>RM23_RAT</t>
  </si>
  <si>
    <t>39S ribosomal protein L23, mitochondrial OS=Rattus norvegicus OX=10116 GN=Mrpl23 PE=2 SV=1</t>
  </si>
  <si>
    <t>RM24_RAT</t>
  </si>
  <si>
    <t>39S ribosomal protein L24, mitochondrial OS=Rattus norvegicus OX=10116 GN=Mrpl24 PE=2 SV=1</t>
  </si>
  <si>
    <t>RM37_RAT</t>
  </si>
  <si>
    <t>39S ribosomal protein L37, mitochondrial OS=Rattus norvegicus OX=10116 GN=Mrpl37 PE=2 SV=1</t>
  </si>
  <si>
    <t>RM38_RAT</t>
  </si>
  <si>
    <t>39S ribosomal protein L38, mitochondrial OS=Rattus norvegicus OX=10116 GN=Mrpl38 PE=2 SV=2</t>
  </si>
  <si>
    <t>RM40_RAT</t>
  </si>
  <si>
    <t>39S ribosomal protein L40, mitochondrial OS=Rattus norvegicus OX=10116 GN=Mrpl40 PE=1 SV=2</t>
  </si>
  <si>
    <t>RM46_RAT</t>
  </si>
  <si>
    <t>39S ribosomal protein L46, mitochondrial OS=Rattus norvegicus OX=10116 GN=Mrpl46 PE=2 SV=1</t>
  </si>
  <si>
    <t>RMD1_RAT</t>
  </si>
  <si>
    <t>Regulator of microtubule dynamics protein 1 OS=Rattus norvegicus OX=10116 GN=Rmdn1 PE=2 SV=1</t>
  </si>
  <si>
    <t>RMD3_RAT</t>
  </si>
  <si>
    <t>Regulator of microtubule dynamics protein 3 OS=Rattus norvegicus OX=10116 GN=Rmdn3 PE=1 SV=1</t>
  </si>
  <si>
    <t>RMXRL_RAT;RMXL1_RAT</t>
  </si>
  <si>
    <t>RNA-binding motif protein, X chromosome retrogene-like OS=Rattus norvegicus OX=10116 GN=Rbmxrtl PE=1 SV=1</t>
  </si>
  <si>
    <t>RN114_RAT</t>
  </si>
  <si>
    <t>E3 ubiquitin-protein ligase RNF114 OS=Rattus norvegicus OX=10116 GN=Rnf114 PE=2 SV=1</t>
  </si>
  <si>
    <t>RN123_RAT</t>
  </si>
  <si>
    <t>E3 ubiquitin-protein ligase RNF123 OS=Rattus norvegicus OX=10116 GN=Rnf123 PE=1 SV=1</t>
  </si>
  <si>
    <t>RN138_RAT</t>
  </si>
  <si>
    <t>E3 ubiquitin-protein ligase RNF138 OS=Rattus norvegicus OX=10116 GN=Rnf138 PE=2 SV=1</t>
  </si>
  <si>
    <t>RN141_RAT</t>
  </si>
  <si>
    <t>RING finger protein 141 OS=Rattus norvegicus OX=10116 GN=Rnf141 PE=2 SV=1</t>
  </si>
  <si>
    <t>RN181_RAT</t>
  </si>
  <si>
    <t>E3 ubiquitin-protein ligase RNF181 OS=Rattus norvegicus OX=10116 GN=Rnf181 PE=1 SV=1</t>
  </si>
  <si>
    <t>RN185_RAT</t>
  </si>
  <si>
    <t>E3 ubiquitin-protein ligase RNF185 OS=Rattus norvegicus OX=10116 GN=Rnf185 PE=2 SV=1</t>
  </si>
  <si>
    <t>RN187_RAT</t>
  </si>
  <si>
    <t>E3 ubiquitin-protein ligase RNF187 OS=Rattus norvegicus OX=10116 GN=Rnf187 PE=1 SV=2</t>
  </si>
  <si>
    <t>RNF10_RAT</t>
  </si>
  <si>
    <t>RING finger protein 10 OS=Rattus norvegicus OX=10116 GN=Rnf10 PE=2 SV=1</t>
  </si>
  <si>
    <t>RNF8_RAT</t>
  </si>
  <si>
    <t>E3 ubiquitin-protein ligase RNF8 OS=Rattus norvegicus OX=10116 GN=Rnf8 PE=2 SV=1</t>
  </si>
  <si>
    <t>RNH2A_RAT</t>
  </si>
  <si>
    <t>Ribonuclease H2 subunit A OS=Rattus norvegicus OX=10116 GN=Rnaseh2a PE=2 SV=1</t>
  </si>
  <si>
    <t>RNPS1_RAT</t>
  </si>
  <si>
    <t>RNA-binding protein with serine-rich domain 1 OS=Rattus norvegicus OX=10116 GN=Rnps1 PE=2 SV=1</t>
  </si>
  <si>
    <t>RNZ2_RAT</t>
  </si>
  <si>
    <t>Zinc phosphodiesterase ELAC protein 2 OS=Rattus norvegicus OX=10116 GN=Elac2 PE=1 SV=1</t>
  </si>
  <si>
    <t>ROA1_RAT</t>
  </si>
  <si>
    <t>Heterogeneous nuclear ribonucleoprotein A1 OS=Rattus norvegicus OX=10116 GN=Hnrnpa1 PE=1 SV=3</t>
  </si>
  <si>
    <t>ROA2_RAT</t>
  </si>
  <si>
    <t>Heterogeneous nuclear ribonucleoproteins A2/B1 OS=Rattus norvegicus OX=10116 GN=Hnrnpa2b1 PE=1 SV=1</t>
  </si>
  <si>
    <t>ROA3_RAT</t>
  </si>
  <si>
    <t>Heterogeneous nuclear ribonucleoprotein A3 OS=Rattus norvegicus OX=10116 GN=Hnrnpa3 PE=1 SV=1</t>
  </si>
  <si>
    <t>ROBO1_RAT</t>
  </si>
  <si>
    <t>Roundabout homolog 1 OS=Rattus norvegicus OX=10116 GN=Robo1 PE=1 SV=1</t>
  </si>
  <si>
    <t>ROBO4_RAT</t>
  </si>
  <si>
    <t>Roundabout homolog 4 OS=Rattus norvegicus OX=10116 GN=Robo4 PE=2 SV=1</t>
  </si>
  <si>
    <t>ROCK1_RAT</t>
  </si>
  <si>
    <t>Rho-associated protein kinase 1 OS=Rattus norvegicus OX=10116 GN=Rock1 PE=1 SV=1</t>
  </si>
  <si>
    <t>ROCK2_RAT</t>
  </si>
  <si>
    <t>Rho-associated protein kinase 2 OS=Rattus norvegicus OX=10116 GN=Rock2 PE=1 SV=2</t>
  </si>
  <si>
    <t>ROGDI_RAT</t>
  </si>
  <si>
    <t>Protein rogdi homolog OS=Rattus norvegicus OX=10116 GN=Rogdi PE=1 SV=1</t>
  </si>
  <si>
    <t>ROS1_RAT</t>
  </si>
  <si>
    <t>Proto-oncogene tyrosine-protein kinase ROS OS=Rattus norvegicus OX=10116 GN=Ros1 PE=2 SV=1</t>
  </si>
  <si>
    <t>RP3A_RAT;DOC2B_RAT</t>
  </si>
  <si>
    <t>Rabphilin-3A OS=Rattus norvegicus OX=10116 GN=Rph3a PE=1 SV=1</t>
  </si>
  <si>
    <t>RPAB1_RAT</t>
  </si>
  <si>
    <t>DNA-directed RNA polymerases I, II, and III subunit RPABC1 OS=Rattus norvegicus OX=10116 GN=Polr2e PE=2 SV=1</t>
  </si>
  <si>
    <t>RPAP1_RAT</t>
  </si>
  <si>
    <t>RNA polymerase II-associated protein 1 OS=Rattus norvegicus OX=10116 GN=Rpap1 PE=1 SV=1</t>
  </si>
  <si>
    <t>RPAP3_RAT</t>
  </si>
  <si>
    <t>RNA polymerase II-associated protein 3 OS=Rattus norvegicus OX=10116 GN=Rpap3 PE=1 SV=1</t>
  </si>
  <si>
    <t>RPGF2_RAT</t>
  </si>
  <si>
    <t>Rap guanine nucleotide exchange factor 2 OS=Rattus norvegicus OX=10116 GN=Rapgef2 PE=1 SV=2</t>
  </si>
  <si>
    <t>RPGF3_RAT</t>
  </si>
  <si>
    <t>Rap guanine nucleotide exchange factor 3 OS=Rattus norvegicus OX=10116 GN=Rapgef3 PE=2 SV=2</t>
  </si>
  <si>
    <t>RPN1_RAT</t>
  </si>
  <si>
    <t>Dolichyl-diphosphooligosaccharide--protein glycosyltransferase subunit 1 OS=Rattus norvegicus OX=10116 GN=Rpn1 PE=2 SV=1</t>
  </si>
  <si>
    <t>RPN2_RAT</t>
  </si>
  <si>
    <t>Dolichyl-diphosphooligosaccharide--protein glycosyltransferase subunit 2 OS=Rattus norvegicus OX=10116 GN=Rpn2 PE=2 SV=2</t>
  </si>
  <si>
    <t>RRAGA_RAT</t>
  </si>
  <si>
    <t>Ras-related GTP-binding protein A OS=Rattus norvegicus OX=10116 GN=Rraga PE=1 SV=1</t>
  </si>
  <si>
    <t>RRAGB_RAT</t>
  </si>
  <si>
    <t>Ras-related GTP-binding protein B OS=Rattus norvegicus OX=10116 GN=RragB PE=1 SV=1</t>
  </si>
  <si>
    <t>RRAS_RAT</t>
  </si>
  <si>
    <t>Ras-related protein R-Ras OS=Rattus norvegicus OX=10116 GN=Rras PE=1 SV=1</t>
  </si>
  <si>
    <t>RRF2M_RAT</t>
  </si>
  <si>
    <t>Ribosome-releasing factor 2, mitochondrial OS=Rattus norvegicus OX=10116 GN=Gfm2 PE=2 SV=2</t>
  </si>
  <si>
    <t>RRFM_RAT</t>
  </si>
  <si>
    <t>Ribosome-recycling factor, mitochondrial OS=Rattus norvegicus OX=10116 GN=Mrrf PE=2 SV=1</t>
  </si>
  <si>
    <t>RS10_RAT</t>
  </si>
  <si>
    <t>40S ribosomal protein S10 OS=Rattus norvegicus OX=10116 GN=Rps10 PE=2 SV=1</t>
  </si>
  <si>
    <t>RS11_RAT</t>
  </si>
  <si>
    <t>40S ribosomal protein S11 OS=Rattus norvegicus OX=10116 GN=Rps11 PE=1 SV=3</t>
  </si>
  <si>
    <t>RS13_RAT</t>
  </si>
  <si>
    <t>40S ribosomal protein S13 OS=Rattus norvegicus OX=10116 GN=Rps13 PE=1 SV=2</t>
  </si>
  <si>
    <t>RS14_RAT</t>
  </si>
  <si>
    <t>40S ribosomal protein S14 OS=Rattus norvegicus OX=10116 GN=Rps14 PE=2 SV=3</t>
  </si>
  <si>
    <t>RS15_RAT</t>
  </si>
  <si>
    <t>40S ribosomal protein S15 OS=Rattus norvegicus OX=10116 GN=Rps15 PE=1 SV=2</t>
  </si>
  <si>
    <t>RS15A_RAT</t>
  </si>
  <si>
    <t>40S ribosomal protein S15a OS=Rattus norvegicus OX=10116 GN=Rps15a PE=1 SV=2</t>
  </si>
  <si>
    <t>RS16_RAT</t>
  </si>
  <si>
    <t>40S ribosomal protein S16 OS=Rattus norvegicus OX=10116 GN=Rps16 PE=1 SV=2</t>
  </si>
  <si>
    <t>RS17_RAT</t>
  </si>
  <si>
    <t>40S ribosomal protein S17 OS=Rattus norvegicus OX=10116 GN=Rps17 PE=1 SV=3</t>
  </si>
  <si>
    <t>RS18_RAT</t>
  </si>
  <si>
    <t>40S ribosomal protein S18 OS=Rattus norvegicus OX=10116 GN=Rps18 PE=1 SV=3</t>
  </si>
  <si>
    <t>RS19_RAT</t>
  </si>
  <si>
    <t>40S ribosomal protein S19 OS=Rattus norvegicus OX=10116 GN=Rps19 PE=2 SV=3</t>
  </si>
  <si>
    <t>RS2_RAT</t>
  </si>
  <si>
    <t>40S ribosomal protein S2 OS=Rattus norvegicus OX=10116 GN=Rps2 PE=1 SV=1</t>
  </si>
  <si>
    <t>RS20_RAT</t>
  </si>
  <si>
    <t>40S ribosomal protein S20 OS=Rattus norvegicus OX=10116 GN=Rps20 PE=3 SV=1</t>
  </si>
  <si>
    <t>RS23_RAT</t>
  </si>
  <si>
    <t>40S ribosomal protein S23 OS=Rattus norvegicus OX=10116 GN=Rps23 PE=1 SV=3</t>
  </si>
  <si>
    <t>RS24_RAT</t>
  </si>
  <si>
    <t>40S ribosomal protein S24 OS=Rattus norvegicus OX=10116 GN=Rps24 PE=2 SV=1</t>
  </si>
  <si>
    <t>RS25_RAT</t>
  </si>
  <si>
    <t>40S ribosomal protein S25 OS=Rattus norvegicus OX=10116 GN=Rps25 PE=2 SV=1</t>
  </si>
  <si>
    <t>RS26_RAT</t>
  </si>
  <si>
    <t>40S ribosomal protein S26 OS=Rattus norvegicus OX=10116 GN=Rps26 PE=3 SV=3</t>
  </si>
  <si>
    <t>RS27A_RAT</t>
  </si>
  <si>
    <t>Ubiquitin-40S ribosomal protein S27a OS=Rattus norvegicus OX=10116 GN=Rps27a PE=1 SV=2</t>
  </si>
  <si>
    <t>RS3_RAT</t>
  </si>
  <si>
    <t>40S ribosomal protein S3 OS=Rattus norvegicus OX=10116 GN=Rps3 PE=1 SV=1</t>
  </si>
  <si>
    <t>RS3A_RAT</t>
  </si>
  <si>
    <t>40S ribosomal protein S3a OS=Rattus norvegicus OX=10116 GN=Rps3a PE=1 SV=2</t>
  </si>
  <si>
    <t>RS4X_RAT</t>
  </si>
  <si>
    <t>40S ribosomal protein S4, X isoform OS=Rattus norvegicus OX=10116 GN=Rps4x PE=2 SV=2</t>
  </si>
  <si>
    <t>RS6_RAT</t>
  </si>
  <si>
    <t>40S ribosomal protein S6 OS=Rattus norvegicus OX=10116 GN=Rps6 PE=1 SV=1</t>
  </si>
  <si>
    <t>RS8_RAT</t>
  </si>
  <si>
    <t>40S ribosomal protein S8 OS=Rattus norvegicus OX=10116 GN=Rps8 PE=1 SV=2</t>
  </si>
  <si>
    <t>RS9_RAT</t>
  </si>
  <si>
    <t>40S ribosomal protein S9 OS=Rattus norvegicus OX=10116 GN=Rps9 PE=1 SV=4</t>
  </si>
  <si>
    <t>RSMB_RAT</t>
  </si>
  <si>
    <t>Small nuclear ribonucleoprotein-associated protein B OS=Rattus norvegicus OX=10116 GN=Snrpb PE=2 SV=2</t>
  </si>
  <si>
    <t>RSRC1_RAT</t>
  </si>
  <si>
    <t>Serine/Arginine-related protein 53 OS=Rattus norvegicus OX=10116 GN=Rsrc1 PE=2 SV=1</t>
  </si>
  <si>
    <t>RSSA_RAT</t>
  </si>
  <si>
    <t>40S ribosomal protein SA OS=Rattus norvegicus OX=10116 GN=Rpsa PE=1 SV=3</t>
  </si>
  <si>
    <t>RT07_RAT</t>
  </si>
  <si>
    <t>28S ribosomal protein S7, mitochondrial OS=Rattus norvegicus OX=10116 GN=Mrps7 PE=2 SV=2</t>
  </si>
  <si>
    <t>RT10_RAT</t>
  </si>
  <si>
    <t>28S ribosomal protein S10, mitochondrial OS=Rattus norvegicus OX=10116 GN=Mrps10 PE=2 SV=1</t>
  </si>
  <si>
    <t>RT15_RAT</t>
  </si>
  <si>
    <t>28S ribosomal protein S15, mitochondrial OS=Rattus norvegicus OX=10116 GN=Mrps15 PE=2 SV=1</t>
  </si>
  <si>
    <t>RT25_RAT</t>
  </si>
  <si>
    <t>28S ribosomal protein S25, mitochondrial OS=Rattus norvegicus OX=10116 GN=Mrps25 PE=2 SV=1</t>
  </si>
  <si>
    <t>RT26_RAT</t>
  </si>
  <si>
    <t>28S ribosomal protein S26, mitochondrial OS=Rattus norvegicus OX=10116 GN=Mrps26 PE=1 SV=1</t>
  </si>
  <si>
    <t>RT31_RAT</t>
  </si>
  <si>
    <t>28S ribosomal protein S31, mitochondrial OS=Rattus norvegicus OX=10116 GN=Mrps31 PE=2 SV=1</t>
  </si>
  <si>
    <t>RTCB_RAT</t>
  </si>
  <si>
    <t>tRNA-splicing ligase RtcB homolog OS=Rattus norvegicus OX=10116 GN=Rtcb PE=2 SV=1</t>
  </si>
  <si>
    <t>RTF2_RAT</t>
  </si>
  <si>
    <t>Protein RTF2 homolog OS=Rattus norvegicus OX=10116 GN=Rtfdc1 PE=2 SV=1</t>
  </si>
  <si>
    <t>RTKN_RAT</t>
  </si>
  <si>
    <t>Rhotekin OS=Rattus norvegicus OX=10116 GN=Rtkn PE=1 SV=1</t>
  </si>
  <si>
    <t>RTN1_RAT</t>
  </si>
  <si>
    <t>Reticulon-1 OS=Rattus norvegicus OX=10116 GN=Rtn1 PE=1 SV=1</t>
  </si>
  <si>
    <t>RTN3_RAT</t>
  </si>
  <si>
    <t>Reticulon-3 OS=Rattus norvegicus OX=10116 GN=Rtn3 PE=1 SV=1</t>
  </si>
  <si>
    <t>RTN4_RAT</t>
  </si>
  <si>
    <t>Reticulon-4 OS=Rattus norvegicus OX=10116 GN=Rtn4 PE=1 SV=1</t>
  </si>
  <si>
    <t>RTN4R_RAT</t>
  </si>
  <si>
    <t>Reticulon-4 receptor OS=Rattus norvegicus OX=10116 GN=Rtn4r PE=1 SV=2</t>
  </si>
  <si>
    <t>RU1C_RAT</t>
  </si>
  <si>
    <t>U1 small nuclear ribonucleoprotein C OS=Rattus norvegicus OX=10116 GN=Snrpc PE=3 SV=1</t>
  </si>
  <si>
    <t>RUFY3_RAT</t>
  </si>
  <si>
    <t>Protein RUFY3 OS=Rattus norvegicus OX=10116 GN=Rufy3 PE=1 SV=1</t>
  </si>
  <si>
    <t>RUN3B_RAT</t>
  </si>
  <si>
    <t>RUN domain-containing protein 3B OS=Rattus norvegicus OX=10116 GN=Rundc3b PE=1 SV=1</t>
  </si>
  <si>
    <t>RUS1_RAT</t>
  </si>
  <si>
    <t>RUS1 family protein C16orf58 homolog OS=Rattus norvegicus OX=10116 PE=2 SV=1</t>
  </si>
  <si>
    <t>RUSD4_RAT</t>
  </si>
  <si>
    <t>Mitochondrial RNA pseudouridine synthase Rpusd4 OS=Rattus norvegicus OX=10116 GN=Rpusd4 PE=2 SV=1</t>
  </si>
  <si>
    <t>RUVB1_RAT</t>
  </si>
  <si>
    <t>RuvB-like 1 OS=Rattus norvegicus OX=10116 GN=Ruvbl1 PE=1 SV=1</t>
  </si>
  <si>
    <t>RWDD1_RAT</t>
  </si>
  <si>
    <t>RWD domain-containing protein 1 OS=Rattus norvegicus OX=10116 GN=Rwdd1 PE=2 SV=1</t>
  </si>
  <si>
    <t>RWDD4_RAT</t>
  </si>
  <si>
    <t>RWD domain-containing protein 4 OS=Rattus norvegicus OX=10116 GN=Rwdd4 PE=2 SV=1</t>
  </si>
  <si>
    <t>RXFP1_RAT</t>
  </si>
  <si>
    <t>Relaxin receptor 1 OS=Rattus norvegicus OX=10116 GN=Rxfp1 PE=2 SV=1</t>
  </si>
  <si>
    <t>RYDEN_RAT</t>
  </si>
  <si>
    <t>Repressor of yield of DENV protein homolog OS=Rattus norvegicus OX=10116 GN=Ryden PE=2 SV=1</t>
  </si>
  <si>
    <t>RYR1_RAT</t>
  </si>
  <si>
    <t>Ryanodine receptor 1 OS=Rattus norvegicus OX=10116 GN=Ryr1 PE=1 SV=1</t>
  </si>
  <si>
    <t>RYR2_RAT</t>
  </si>
  <si>
    <t>Ryanodine receptor 2 OS=Rattus norvegicus OX=10116 GN=Ryr2 PE=1 SV=2</t>
  </si>
  <si>
    <t>S100B_RAT</t>
  </si>
  <si>
    <t>Protein S100-B OS=Rattus norvegicus OX=10116 GN=S100b PE=1 SV=2</t>
  </si>
  <si>
    <t>S12A1_RAT</t>
  </si>
  <si>
    <t>Solute carrier family 12 member 1 OS=Rattus norvegicus OX=10116 GN=Slc12a1 PE=1 SV=1</t>
  </si>
  <si>
    <t>S12A4_RAT</t>
  </si>
  <si>
    <t>Solute carrier family 12 member 4 OS=Rattus norvegicus OX=10116 GN=Slc12a4 PE=1 SV=1</t>
  </si>
  <si>
    <t>S12A5_RAT;S12A7_RAT</t>
  </si>
  <si>
    <t>Solute carrier family 12 member 5 OS=Rattus norvegicus OX=10116 GN=Slc12a5 PE=1 SV=2</t>
  </si>
  <si>
    <t>S12A9_RAT</t>
  </si>
  <si>
    <t>Solute carrier family 12 member 9 OS=Rattus norvegicus OX=10116 GN=Slc12a9 PE=1 SV=1</t>
  </si>
  <si>
    <t>S14L2_RAT;S14L3_RAT</t>
  </si>
  <si>
    <t>SEC14-like protein 2 OS=Rattus norvegicus OX=10116 GN=Sec14l2 PE=1 SV=1</t>
  </si>
  <si>
    <t>S19A1_RAT</t>
  </si>
  <si>
    <t>Folate transporter 1 OS=Rattus norvegicus OX=10116 GN=Slc19a1 PE=2 SV=1</t>
  </si>
  <si>
    <t>S1PR1_RAT</t>
  </si>
  <si>
    <t>Sphingosine 1-phosphate receptor 1 OS=Rattus norvegicus OX=10116 GN=S1pr1 PE=1 SV=1</t>
  </si>
  <si>
    <t>S20A2_RAT</t>
  </si>
  <si>
    <t>Sodium-dependent phosphate transporter 2 OS=Rattus norvegicus OX=10116 GN=Slc20a2 PE=1 SV=1</t>
  </si>
  <si>
    <t>S22AH_RAT</t>
  </si>
  <si>
    <t>Solute carrier family 22 member 17 OS=Rattus norvegicus OX=10116 GN=Slc22a17 PE=2 SV=2</t>
  </si>
  <si>
    <t>S22AN_RAT</t>
  </si>
  <si>
    <t>Solute carrier family 22 member 23 OS=Rattus norvegicus OX=10116 GN=Slc22a23 PE=2 SV=2</t>
  </si>
  <si>
    <t>S2540_RAT</t>
  </si>
  <si>
    <t>Solute carrier family 25 member 40 OS=Rattus norvegicus OX=10116 GN=Slc25a40 PE=2 SV=2</t>
  </si>
  <si>
    <t>S2542_RAT</t>
  </si>
  <si>
    <t>Mitochondrial coenzyme A transporter SLC25A42 OS=Rattus norvegicus OX=10116 GN=Slc25a42 PE=2 SV=1</t>
  </si>
  <si>
    <t>S2551_RAT</t>
  </si>
  <si>
    <t>Solute carrier family 25 member 51 OS=Rattus norvegicus OX=10116 GN=Slc25a51 PE=2 SV=1</t>
  </si>
  <si>
    <t>S27A1_RAT</t>
  </si>
  <si>
    <t>Long-chain fatty acid transport protein 1 OS=Rattus norvegicus OX=10116 GN=Slc27a1 PE=2 SV=1</t>
  </si>
  <si>
    <t>S27A5_RAT</t>
  </si>
  <si>
    <t>Bile acyl-CoA synthetase OS=Rattus norvegicus OX=10116 GN=Slc27a5 PE=1 SV=1</t>
  </si>
  <si>
    <t>S29A1_RAT</t>
  </si>
  <si>
    <t>Equilibrative nucleoside transporter 1 OS=Rattus norvegicus OX=10116 GN=Slc29a1 PE=1 SV=3</t>
  </si>
  <si>
    <t>S38A3_RAT</t>
  </si>
  <si>
    <t>Sodium-coupled neutral amino acid transporter 3 OS=Rattus norvegicus OX=10116 GN=Slc38a3 PE=2 SV=1</t>
  </si>
  <si>
    <t>S39A6_RAT</t>
  </si>
  <si>
    <t>Zinc transporter ZIP6 OS=Rattus norvegicus OX=10116 GN=Slc39a6 PE=1 SV=1</t>
  </si>
  <si>
    <t>S4A10_RAT</t>
  </si>
  <si>
    <t>Sodium-driven chloride bicarbonate exchanger OS=Rattus norvegicus OX=10116 GN=Slc4a10 PE=1 SV=1</t>
  </si>
  <si>
    <t>S4A4_RAT</t>
  </si>
  <si>
    <t>Electrogenic sodium bicarbonate cotransporter 1 OS=Rattus norvegicus OX=10116 GN=Slc4a4 PE=1 SV=1</t>
  </si>
  <si>
    <t>S4A5_RAT</t>
  </si>
  <si>
    <t>Electrogenic sodium bicarbonate cotransporter 4 OS=Rattus norvegicus OX=10116 GN=Slc4a5 PE=1 SV=1</t>
  </si>
  <si>
    <t>S4A7_RAT</t>
  </si>
  <si>
    <t>Sodium bicarbonate cotransporter 3 OS=Rattus norvegicus OX=10116 GN=Slc4a7 PE=1 SV=1</t>
  </si>
  <si>
    <t>S4A8_RAT</t>
  </si>
  <si>
    <t>Electroneutral sodium bicarbonate exchanger 1 OS=Rattus norvegicus OX=10116 GN=Slc4a8 PE=1 SV=1</t>
  </si>
  <si>
    <t>S6A11_RAT</t>
  </si>
  <si>
    <t>Sodium- and chloride-dependent GABA transporter 3 OS=Rattus norvegicus OX=10116 GN=Slc6a11 PE=1 SV=1</t>
  </si>
  <si>
    <t>S6A17_RAT</t>
  </si>
  <si>
    <t>Sodium-dependent neutral amino acid transporter SLC6A17 OS=Rattus norvegicus OX=10116 GN=Slc6a17 PE=1 SV=1</t>
  </si>
  <si>
    <t>SAC1_RAT</t>
  </si>
  <si>
    <t>Phosphatidylinositide phosphatase SAC1 OS=Rattus norvegicus OX=10116 GN=Sacm1l PE=1 SV=1</t>
  </si>
  <si>
    <t>SAE1_RAT</t>
  </si>
  <si>
    <t>SUMO-activating enzyme subunit 1 OS=Rattus norvegicus OX=10116 GN=Sae1 PE=2 SV=1</t>
  </si>
  <si>
    <t>SAFB1_RAT</t>
  </si>
  <si>
    <t>Scaffold attachment factor B1 OS=Rattus norvegicus OX=10116 GN=Safb PE=1 SV=2</t>
  </si>
  <si>
    <t>SAHH_RAT</t>
  </si>
  <si>
    <t>Adenosylhomocysteinase OS=Rattus norvegicus OX=10116 GN=Ahcy PE=1 SV=3</t>
  </si>
  <si>
    <t>SAHH2_RAT</t>
  </si>
  <si>
    <t>S-adenosylhomocysteine hydrolase-like protein 1 OS=Rattus norvegicus OX=10116 GN=Ahcyl1 PE=1 SV=2</t>
  </si>
  <si>
    <t>SAM14_RAT</t>
  </si>
  <si>
    <t>Sterile alpha motif domain-containing protein 14 OS=Rattus norvegicus OX=10116 GN=Samd14 PE=1 SV=1</t>
  </si>
  <si>
    <t>SAM50_RAT</t>
  </si>
  <si>
    <t>Sorting and assembly machinery component 50 homolog OS=Rattus norvegicus OX=10116 GN=Samm50 PE=1 SV=1</t>
  </si>
  <si>
    <t>SAP_RAT</t>
  </si>
  <si>
    <t>Prosaposin OS=Rattus norvegicus OX=10116 GN=Psap PE=1 SV=1</t>
  </si>
  <si>
    <t>SAR1B_RAT</t>
  </si>
  <si>
    <t>GTP-binding protein SAR1b OS=Rattus norvegicus OX=10116 GN=Sar1b PE=2 SV=1</t>
  </si>
  <si>
    <t>SARAF_RAT</t>
  </si>
  <si>
    <t>Store-operated calcium entry-associated regulatory factor OS=Rattus norvegicus OX=10116 GN=Saraf PE=2 SV=1</t>
  </si>
  <si>
    <t>SARDH_RAT</t>
  </si>
  <si>
    <t>Sarcosine dehydrogenase, mitochondrial OS=Rattus norvegicus OX=10116 GN=Sardh PE=1 SV=2</t>
  </si>
  <si>
    <t>SARNP_RAT</t>
  </si>
  <si>
    <t>SAP domain-containing ribonucleoprotein OS=Rattus norvegicus OX=10116 GN=Sarnp PE=1 SV=3</t>
  </si>
  <si>
    <t>SBDS_RAT</t>
  </si>
  <si>
    <t>Ribosome maturation protein SBDS OS=Rattus norvegicus OX=10116 GN=Sbds PE=2 SV=1</t>
  </si>
  <si>
    <t>SBP1_RAT</t>
  </si>
  <si>
    <t>Methanethiol oxidase OS=Rattus norvegicus OX=10116 GN=Selenbp1 PE=1 SV=1</t>
  </si>
  <si>
    <t>SC11A_RAT</t>
  </si>
  <si>
    <t>Signal peptidase complex catalytic subunit SEC11A OS=Rattus norvegicus OX=10116 GN=Sec11a PE=2 SV=1</t>
  </si>
  <si>
    <t>SC11C_RAT</t>
  </si>
  <si>
    <t>Signal peptidase complex catalytic subunit SEC11C OS=Rattus norvegicus OX=10116 GN=Sec11c PE=2 SV=3</t>
  </si>
  <si>
    <t>SC22B_RAT</t>
  </si>
  <si>
    <t>Vesicle-trafficking protein SEC22b OS=Rattus norvegicus OX=10116 GN=Sec22b PE=1 SV=3</t>
  </si>
  <si>
    <t>SC31A_RAT</t>
  </si>
  <si>
    <t>Protein transport protein Sec31A OS=Rattus norvegicus OX=10116 GN=Sec31a PE=1 SV=2</t>
  </si>
  <si>
    <t>SC6A1_RAT</t>
  </si>
  <si>
    <t>Sodium- and chloride-dependent GABA transporter 1 OS=Rattus norvegicus OX=10116 GN=Slc6a1 PE=1 SV=1</t>
  </si>
  <si>
    <t>SC6A3_RAT</t>
  </si>
  <si>
    <t>Sodium-dependent dopamine transporter OS=Rattus norvegicus OX=10116 GN=Slc6a3 PE=2 SV=1</t>
  </si>
  <si>
    <t>SC6A4_RAT</t>
  </si>
  <si>
    <t>Sodium-dependent serotonin transporter OS=Rattus norvegicus OX=10116 GN=Slc6a4 PE=1 SV=1</t>
  </si>
  <si>
    <t>SC6A5_RAT</t>
  </si>
  <si>
    <t>Sodium- and chloride-dependent glycine transporter 2 OS=Rattus norvegicus OX=10116 GN=Slc6a5 PE=1 SV=2</t>
  </si>
  <si>
    <t>SC6A7_RAT</t>
  </si>
  <si>
    <t>Sodium-dependent proline transporter OS=Rattus norvegicus OX=10116 GN=Slc6a7 PE=1 SV=2</t>
  </si>
  <si>
    <t>SC6A9_RAT</t>
  </si>
  <si>
    <t>Sodium- and chloride-dependent glycine transporter 1 OS=Rattus norvegicus OX=10116 GN=Slc6a9 PE=1 SV=2</t>
  </si>
  <si>
    <t>SCAF8_RAT</t>
  </si>
  <si>
    <t>Protein SCAF8 OS=Rattus norvegicus OX=10116 GN=Scaf8 PE=1 SV=1</t>
  </si>
  <si>
    <t>SCAM1_RAT</t>
  </si>
  <si>
    <t>Secretory carrier-associated membrane protein 1 OS=Rattus norvegicus OX=10116 GN=Scamp1 PE=1 SV=1</t>
  </si>
  <si>
    <t>SCAM5_RAT</t>
  </si>
  <si>
    <t>Secretory carrier-associated membrane protein 5 OS=Rattus norvegicus OX=10116 GN=Scamp5 PE=2 SV=1</t>
  </si>
  <si>
    <t>SCFD1_RAT</t>
  </si>
  <si>
    <t>Sec1 family domain-containing protein 1 OS=Rattus norvegicus OX=10116 GN=Scfd1 PE=1 SV=1</t>
  </si>
  <si>
    <t>SCG1_RAT</t>
  </si>
  <si>
    <t>Secretogranin-1 OS=Rattus norvegicus OX=10116 GN=Chgb PE=1 SV=2</t>
  </si>
  <si>
    <t>SCG2_RAT</t>
  </si>
  <si>
    <t>Secretogranin-2 OS=Rattus norvegicus OX=10116 GN=Scg2 PE=1 SV=1</t>
  </si>
  <si>
    <t>SCG3_RAT</t>
  </si>
  <si>
    <t>Secretogranin-3 OS=Rattus norvegicus OX=10116 GN=Scg3 PE=1 SV=1</t>
  </si>
  <si>
    <t>SCLY_RAT</t>
  </si>
  <si>
    <t>Selenocysteine lyase OS=Rattus norvegicus OX=10116 GN=Scly PE=1 SV=1</t>
  </si>
  <si>
    <t>SCMC2_RAT</t>
  </si>
  <si>
    <t>Calcium-binding mitochondrial carrier protein SCaMC-2 OS=Rattus norvegicus OX=10116 GN=Slc25a25 PE=1 SV=1</t>
  </si>
  <si>
    <t>SCN1B_RAT</t>
  </si>
  <si>
    <t>Sodium channel subunit beta-1 OS=Rattus norvegicus OX=10116 GN=Scn1b PE=1 SV=1</t>
  </si>
  <si>
    <t>SCN2B_RAT</t>
  </si>
  <si>
    <t>Sodium channel subunit beta-2 OS=Rattus norvegicus OX=10116 GN=Scn2b PE=1 SV=1</t>
  </si>
  <si>
    <t>SCN3B_RAT</t>
  </si>
  <si>
    <t>Sodium channel subunit beta-3 OS=Rattus norvegicus OX=10116 GN=Scn3b PE=1 SV=1</t>
  </si>
  <si>
    <t>SCN4B_RAT</t>
  </si>
  <si>
    <t>Sodium channel subunit beta-4 OS=Rattus norvegicus OX=10116 GN=Scn4b PE=1 SV=1</t>
  </si>
  <si>
    <t>SCOT1_RAT</t>
  </si>
  <si>
    <t>Succinyl-CoA:3-ketoacid coenzyme A transferase 1, mitochondrial OS=Rattus norvegicus OX=10116 GN=Oxct1 PE=1 SV=1</t>
  </si>
  <si>
    <t>SCPDL_RAT</t>
  </si>
  <si>
    <t>Saccharopine dehydrogenase-like oxidoreductase OS=Rattus norvegicus OX=10116 GN=Sccpdh PE=1 SV=1</t>
  </si>
  <si>
    <t>SCRB1_RAT</t>
  </si>
  <si>
    <t>Scavenger receptor class B member 1 OS=Rattus norvegicus OX=10116 GN=Scarb1 PE=1 SV=1</t>
  </si>
  <si>
    <t>SCRB2_RAT</t>
  </si>
  <si>
    <t>Lysosome membrane protein 2 OS=Rattus norvegicus OX=10116 GN=Scarb2 PE=1 SV=2</t>
  </si>
  <si>
    <t>SCRN1_RAT</t>
  </si>
  <si>
    <t>Secernin-1 OS=Rattus norvegicus OX=10116 GN=Scrn1 PE=1 SV=1</t>
  </si>
  <si>
    <t>SCRN2_RAT</t>
  </si>
  <si>
    <t>Secernin-2 OS=Rattus norvegicus OX=10116 GN=Scrn2 PE=2 SV=1</t>
  </si>
  <si>
    <t>SCYL1_RAT</t>
  </si>
  <si>
    <t>N-terminal kinase-like protein OS=Rattus norvegicus OX=10116 GN=Scyl1 PE=2 SV=1</t>
  </si>
  <si>
    <t>SDC2_RAT</t>
  </si>
  <si>
    <t>Syndecan-2 OS=Rattus norvegicus OX=10116 GN=Sdc2 PE=2 SV=2</t>
  </si>
  <si>
    <t>SDC3_RAT</t>
  </si>
  <si>
    <t>Syndecan-3 OS=Rattus norvegicus OX=10116 GN=Sdc3 PE=2 SV=3</t>
  </si>
  <si>
    <t>SDC4_RAT</t>
  </si>
  <si>
    <t>Syndecan-4 OS=Rattus norvegicus OX=10116 GN=Sdc4 PE=1 SV=1</t>
  </si>
  <si>
    <t>SDCB1_RAT</t>
  </si>
  <si>
    <t>Syntenin-1 OS=Rattus norvegicus OX=10116 GN=Sdcbp PE=1 SV=1</t>
  </si>
  <si>
    <t>SDHA_RAT</t>
  </si>
  <si>
    <t>Succinate dehydrogenase [ubiquinone] flavoprotein subunit, mitochondrial OS=Rattus norvegicus OX=10116 GN=Sdha PE=1 SV=1</t>
  </si>
  <si>
    <t>SDHB_RAT</t>
  </si>
  <si>
    <t>Succinate dehydrogenase [ubiquinone] iron-sulfur subunit, mitochondrial OS=Rattus norvegicus OX=10116 GN=Sdhb PE=2 SV=2</t>
  </si>
  <si>
    <t>SDHF1_RAT</t>
  </si>
  <si>
    <t>Succinate dehydrogenase assembly factor 1, mitochondrial OS=Rattus norvegicus OX=10116 GN=Sdhaf1 PE=3 SV=1</t>
  </si>
  <si>
    <t>SE1L1_RAT</t>
  </si>
  <si>
    <t>Protein sel-1 homolog 1 OS=Rattus norvegicus OX=10116 GN=Sel1l PE=1 SV=2</t>
  </si>
  <si>
    <t>SEBP2_RAT</t>
  </si>
  <si>
    <t>Selenocysteine insertion sequence-binding protein 2 OS=Rattus norvegicus OX=10116 GN=Secisbp2 PE=1 SV=1</t>
  </si>
  <si>
    <t>SEC13_RAT</t>
  </si>
  <si>
    <t>Protein SEC13 homolog OS=Rattus norvegicus OX=10116 GN=Sec13 PE=1 SV=1</t>
  </si>
  <si>
    <t>SEC20_RAT</t>
  </si>
  <si>
    <t>Vesicle transport protein SEC20 OS=Rattus norvegicus OX=10116 GN=Bnip1 PE=2 SV=1</t>
  </si>
  <si>
    <t>SEGN_RAT</t>
  </si>
  <si>
    <t>Secretagogin OS=Rattus norvegicus OX=10116 GN=Scgn PE=1 SV=1</t>
  </si>
  <si>
    <t>SELS_RAT</t>
  </si>
  <si>
    <t>Selenoprotein S OS=Rattus norvegicus OX=10116 GN=Selenos PE=2 SV=3</t>
  </si>
  <si>
    <t>SELT_RAT</t>
  </si>
  <si>
    <t>Thioredoxin reductase-like selenoprotein T OS=Rattus norvegicus OX=10116 GN=Selenot PE=1 SV=2</t>
  </si>
  <si>
    <t>SEM4F_RAT</t>
  </si>
  <si>
    <t>Semaphorin-4F OS=Rattus norvegicus OX=10116 GN=Sema4f PE=2 SV=1</t>
  </si>
  <si>
    <t>SENP7_RAT</t>
  </si>
  <si>
    <t>Sentrin-specific protease 7 OS=Rattus norvegicus OX=10116 GN=Senp7 PE=1 SV=1</t>
  </si>
  <si>
    <t>SEP11_RAT</t>
  </si>
  <si>
    <t>Septin-11 OS=Rattus norvegicus OX=10116 GN=Sept11 PE=1 SV=1</t>
  </si>
  <si>
    <t>SEPT1_RAT</t>
  </si>
  <si>
    <t>Septin-1 OS=Rattus norvegicus OX=10116 GN=Sept1 PE=1 SV=1</t>
  </si>
  <si>
    <t>SEPT2_RAT</t>
  </si>
  <si>
    <t>Septin-2 OS=Rattus norvegicus OX=10116 GN=Sept2 PE=1 SV=1</t>
  </si>
  <si>
    <t>SEPT3_RAT</t>
  </si>
  <si>
    <t>Neuronal-specific septin-3 OS=Rattus norvegicus OX=10116 GN=Sept3 PE=1 SV=2</t>
  </si>
  <si>
    <t>SEPT5_RAT</t>
  </si>
  <si>
    <t>Septin-5 OS=Rattus norvegicus OX=10116 GN=Sept5 PE=1 SV=2</t>
  </si>
  <si>
    <t>SEPT7_RAT;SEP10_RAT</t>
  </si>
  <si>
    <t>Septin-7 OS=Rattus norvegicus OX=10116 GN=Sept7 PE=1 SV=1</t>
  </si>
  <si>
    <t>SEPT8_RAT</t>
  </si>
  <si>
    <t>Septin-8 OS=Rattus norvegicus OX=10116 GN=Sept8 PE=1 SV=1</t>
  </si>
  <si>
    <t>SEPT9_RAT</t>
  </si>
  <si>
    <t>Septin-9 OS=Rattus norvegicus OX=10116 GN=Sept9 PE=1 SV=1</t>
  </si>
  <si>
    <t>SERA_RAT</t>
  </si>
  <si>
    <t>D-3-phosphoglycerate dehydrogenase OS=Rattus norvegicus OX=10116 GN=Phgdh PE=1 SV=3</t>
  </si>
  <si>
    <t>SERB_RAT</t>
  </si>
  <si>
    <t>Phosphoserine phosphatase OS=Rattus norvegicus OX=10116 GN=Psph PE=2 SV=1</t>
  </si>
  <si>
    <t>SERC1_RAT</t>
  </si>
  <si>
    <t>Serine incorporator 1 OS=Rattus norvegicus OX=10116 GN=Serinc1 PE=1 SV=1</t>
  </si>
  <si>
    <t>SERC5_RAT</t>
  </si>
  <si>
    <t>Serine incorporator 5 OS=Rattus norvegicus OX=10116 GN=Serinc5 PE=2 SV=1</t>
  </si>
  <si>
    <t>SET_RAT</t>
  </si>
  <si>
    <t>Protein SET OS=Rattus norvegicus OX=10116 GN=Set PE=2 SV=2</t>
  </si>
  <si>
    <t>SF3A2_RAT</t>
  </si>
  <si>
    <t>Splicing factor 3A subunit 2 OS=Rattus norvegicus OX=10116 GN=Sf3a2 PE=2 SV=1</t>
  </si>
  <si>
    <t>SF3B4_RAT</t>
  </si>
  <si>
    <t>Splicing factor 3B subunit 4 OS=Rattus norvegicus OX=10116 GN=Sf3b4 PE=2 SV=1</t>
  </si>
  <si>
    <t>SFR1_RAT</t>
  </si>
  <si>
    <t>Swi5-dependent recombination DNA repair protein 1 homolog OS=Rattus norvegicus OX=10116 GN=Sfr1 PE=2 SV=1</t>
  </si>
  <si>
    <t>SFR19_RAT</t>
  </si>
  <si>
    <t>Splicing factor, arginine/serine-rich 19 OS=Rattus norvegicus OX=10116 GN=Scaf1 PE=1 SV=2</t>
  </si>
  <si>
    <t>SFXN1_RAT</t>
  </si>
  <si>
    <t>Sideroflexin-1 OS=Rattus norvegicus OX=10116 GN=Sfxn1 PE=2 SV=4</t>
  </si>
  <si>
    <t>SFXN3_RAT</t>
  </si>
  <si>
    <t>Sideroflexin-3 OS=Rattus norvegicus OX=10116 GN=Sfxn3 PE=2 SV=1</t>
  </si>
  <si>
    <t>SFXN5_RAT</t>
  </si>
  <si>
    <t>Sideroflexin-5 OS=Rattus norvegicus OX=10116 GN=Sfxn5 PE=2 SV=1</t>
  </si>
  <si>
    <t>SG196_RAT</t>
  </si>
  <si>
    <t>Protein O-mannose kinase OS=Rattus norvegicus OX=10116 GN=Pomk PE=2 SV=1</t>
  </si>
  <si>
    <t>SGIP1_RAT</t>
  </si>
  <si>
    <t>SH3-containing GRB2-like protein 3-interacting protein 1 OS=Rattus norvegicus OX=10116 GN=Sgip1 PE=1 SV=1</t>
  </si>
  <si>
    <t>SGMR1_RAT</t>
  </si>
  <si>
    <t>Sigma non-opioid intracellular receptor 1 OS=Rattus norvegicus OX=10116 GN=Sigmar1 PE=1 SV=1</t>
  </si>
  <si>
    <t>SGPL1_RAT</t>
  </si>
  <si>
    <t>Sphingosine-1-phosphate lyase 1 OS=Rattus norvegicus OX=10116 GN=Sgpl1 PE=2 SV=1</t>
  </si>
  <si>
    <t>SGT1_RAT</t>
  </si>
  <si>
    <t>Protein SGT1 homolog OS=Rattus norvegicus OX=10116 GN=Sugt1 PE=2 SV=1</t>
  </si>
  <si>
    <t>SGTA_RAT</t>
  </si>
  <si>
    <t>Small glutamine-rich tetratricopeptide repeat-containing protein alpha OS=Rattus norvegicus OX=10116 GN=Sgta PE=1 SV=1</t>
  </si>
  <si>
    <t>SGTB_RAT</t>
  </si>
  <si>
    <t>Small glutamine-rich tetratricopeptide repeat-containing protein beta OS=Rattus norvegicus OX=10116 GN=Sgtb PE=1 SV=1</t>
  </si>
  <si>
    <t>SH24A_RAT</t>
  </si>
  <si>
    <t>SH2 domain-containing protein 4A OS=Rattus norvegicus OX=10116 GN=Sh2d4a PE=2 SV=1</t>
  </si>
  <si>
    <t>SH2B1_RAT</t>
  </si>
  <si>
    <t>SH2B adapter protein 1 OS=Rattus norvegicus OX=10116 GN=Sh2b1 PE=1 SV=1</t>
  </si>
  <si>
    <t>SH2B2_RAT</t>
  </si>
  <si>
    <t>SH2B adapter protein 2 OS=Rattus norvegicus OX=10116 GN=Sh2b2 PE=1 SV=1</t>
  </si>
  <si>
    <t>SH3G1_RAT</t>
  </si>
  <si>
    <t>Endophilin-A2 OS=Rattus norvegicus OX=10116 GN=Sh3gl1 PE=1 SV=1</t>
  </si>
  <si>
    <t>SH3G2_RAT</t>
  </si>
  <si>
    <t>Endophilin-A1 OS=Rattus norvegicus OX=10116 GN=Sh3gl2 PE=1 SV=2</t>
  </si>
  <si>
    <t>SH3G3_RAT</t>
  </si>
  <si>
    <t>Endophilin-A3 OS=Rattus norvegicus OX=10116 GN=Sh3gl3 PE=1 SV=2</t>
  </si>
  <si>
    <t>SH3K1_RAT</t>
  </si>
  <si>
    <t>SH3 domain-containing kinase-binding protein 1 OS=Rattus norvegicus OX=10116 GN=Sh3kbp1 PE=1 SV=2</t>
  </si>
  <si>
    <t>SHAN1_RAT</t>
  </si>
  <si>
    <t>SH3 and multiple ankyrin repeat domains protein 1 OS=Rattus norvegicus OX=10116 GN=Shank1 PE=1 SV=1</t>
  </si>
  <si>
    <t>SHAN2_RAT</t>
  </si>
  <si>
    <t>SH3 and multiple ankyrin repeat domains protein 2 OS=Rattus norvegicus OX=10116 GN=Shank2 PE=1 SV=2</t>
  </si>
  <si>
    <t>SHAN3_RAT</t>
  </si>
  <si>
    <t>SH3 and multiple ankyrin repeat domains protein 3 OS=Rattus norvegicus OX=10116 GN=Shank3 PE=1 SV=3</t>
  </si>
  <si>
    <t>SHC2_RAT</t>
  </si>
  <si>
    <t>SHC-transforming protein 2 OS=Rattus norvegicus OX=10116 GN=Shc2 PE=2 SV=2</t>
  </si>
  <si>
    <t>SHC3_RAT</t>
  </si>
  <si>
    <t>SHC-transforming protein 3 OS=Rattus norvegicus OX=10116 GN=Shc3 PE=2 SV=1</t>
  </si>
  <si>
    <t>SHIP1_RAT</t>
  </si>
  <si>
    <t>SHIP2_RAT</t>
  </si>
  <si>
    <t>Phosphatidylinositol 3,4,5-trisphosphate 5-phosphatase 2 OS=Rattus norvegicus OX=10116 GN=Inppl1 PE=1 SV=1</t>
  </si>
  <si>
    <t>SHLB1_RAT</t>
  </si>
  <si>
    <t>Endophilin-B1 OS=Rattus norvegicus OX=10116 GN=Sh3glb1 PE=2 SV=1</t>
  </si>
  <si>
    <t>SHLB2_RAT</t>
  </si>
  <si>
    <t>Endophilin-B2 OS=Rattus norvegicus OX=10116 GN=Sh3glb2 PE=1 SV=2</t>
  </si>
  <si>
    <t>SHOC2_RAT</t>
  </si>
  <si>
    <t>Leucine-rich repeat protein SHOC-2 OS=Rattus norvegicus OX=10116 GN=Shoc2 PE=2 SV=1</t>
  </si>
  <si>
    <t>SHOT1_RAT</t>
  </si>
  <si>
    <t>Shootin-1 OS=Rattus norvegicus OX=10116 GN=Shtn1 PE=1 SV=1</t>
  </si>
  <si>
    <t>SHPS1_RAT</t>
  </si>
  <si>
    <t>Tyrosine-protein phosphatase non-receptor type substrate 1 OS=Rattus norvegicus OX=10116 GN=Sirpa PE=1 SV=1</t>
  </si>
  <si>
    <t>SHRM2_RAT</t>
  </si>
  <si>
    <t>Protein Shroom2 OS=Rattus norvegicus OX=10116 GN=Shroom2 PE=1 SV=1</t>
  </si>
  <si>
    <t>SHRPN_RAT</t>
  </si>
  <si>
    <t>Sharpin OS=Rattus norvegicus OX=10116 GN=Sharpin PE=1 SV=1</t>
  </si>
  <si>
    <t>SI1L1_RAT</t>
  </si>
  <si>
    <t>Signal-induced proliferation-associated 1-like protein 1 OS=Rattus norvegicus OX=10116 GN=Sipa1l1 PE=1 SV=1</t>
  </si>
  <si>
    <t>SIAE_RAT</t>
  </si>
  <si>
    <t>Sialate O-acetylesterase OS=Rattus norvegicus OX=10116 GN=Siae PE=1 SV=2</t>
  </si>
  <si>
    <t>SIKE1_RAT</t>
  </si>
  <si>
    <t>Suppressor of IKBKE 1 OS=Rattus norvegicus OX=10116 GN=Sike1 PE=2 SV=1</t>
  </si>
  <si>
    <t>SIM13_RAT</t>
  </si>
  <si>
    <t>Small integral membrane protein 13 OS=Rattus norvegicus OX=10116 GN=Smim13 PE=3 SV=1</t>
  </si>
  <si>
    <t>SIN1_RAT</t>
  </si>
  <si>
    <t>Target of rapamycin complex 2 subunit MAPKAP1 OS=Rattus norvegicus OX=10116 GN=Mapkap1 PE=2 SV=1</t>
  </si>
  <si>
    <t>SIR2_RAT</t>
  </si>
  <si>
    <t>NAD-dependent protein deacetylase sirtuin-2 OS=Rattus norvegicus OX=10116 GN=Sirt2 PE=1 SV=1</t>
  </si>
  <si>
    <t>SIR5_RAT</t>
  </si>
  <si>
    <t>NAD-dependent protein deacylase sirtuin-5, mitochondrial OS=Rattus norvegicus OX=10116 GN=Sirt5 PE=2 SV=1</t>
  </si>
  <si>
    <t>SKP1_RAT</t>
  </si>
  <si>
    <t>S-phase kinase-associated protein 1 OS=Rattus norvegicus OX=10116 GN=Skp1 PE=1 SV=3</t>
  </si>
  <si>
    <t>SL9A1_RAT</t>
  </si>
  <si>
    <t>Sodium/hydrogen exchanger 1 OS=Rattus norvegicus OX=10116 GN=Slc9a1 PE=1 SV=2</t>
  </si>
  <si>
    <t>SLIT1_RAT</t>
  </si>
  <si>
    <t>Slit homolog 1 protein OS=Rattus norvegicus OX=10116 GN=Slit1 PE=1 SV=1</t>
  </si>
  <si>
    <t>SLIT2_RAT</t>
  </si>
  <si>
    <t>Slit homolog 2 protein (Fragment) OS=Rattus norvegicus OX=10116 GN=Slit2 PE=1 SV=3</t>
  </si>
  <si>
    <t>SLIT3_RAT</t>
  </si>
  <si>
    <t>Slit homolog 3 protein OS=Rattus norvegicus OX=10116 GN=Slit3 PE=2 SV=1</t>
  </si>
  <si>
    <t>SLK_RAT</t>
  </si>
  <si>
    <t>STE20-like serine/threonine-protein kinase OS=Rattus norvegicus OX=10116 GN=Slk PE=1 SV=1</t>
  </si>
  <si>
    <t>SLMAP_RAT</t>
  </si>
  <si>
    <t>Sarcolemmal membrane-associated protein OS=Rattus norvegicus OX=10116 GN=Slmap PE=1 SV=1</t>
  </si>
  <si>
    <t>SLU7_RAT</t>
  </si>
  <si>
    <t>Pre-mRNA-splicing factor SLU7 OS=Rattus norvegicus OX=10116 GN=Slu7 PE=1 SV=2</t>
  </si>
  <si>
    <t>SMAD2_RAT;SMAD3_RAT</t>
  </si>
  <si>
    <t>Mothers against decapentaplegic homolog 2 OS=Rattus norvegicus OX=10116 GN=Smad2 PE=1 SV=1</t>
  </si>
  <si>
    <t>SMAD4_RAT</t>
  </si>
  <si>
    <t>Mothers against decapentaplegic homolog 4 OS=Rattus norvegicus OX=10116 GN=Smad4 PE=1 SV=1</t>
  </si>
  <si>
    <t>SMAD5_RAT;SMAD1_RAT</t>
  </si>
  <si>
    <t>Mothers against decapentaplegic homolog 5 OS=Rattus norvegicus OX=10116 GN=Smad5 PE=1 SV=1</t>
  </si>
  <si>
    <t>SMAG1_RAT</t>
  </si>
  <si>
    <t>Protein Smaug homolog 1 OS=Rattus norvegicus OX=10116 GN=Samd4a PE=1 SV=1</t>
  </si>
  <si>
    <t>SMBP2_RAT</t>
  </si>
  <si>
    <t>DNA-binding protein SMUBP-2 OS=Rattus norvegicus OX=10116 GN=Ighmbp2 PE=1 SV=1</t>
  </si>
  <si>
    <t>SMC1A_RAT</t>
  </si>
  <si>
    <t>Structural maintenance of chromosomes protein 1A OS=Rattus norvegicus OX=10116 GN=Smc1a PE=1 SV=1</t>
  </si>
  <si>
    <t>SMC3_RAT</t>
  </si>
  <si>
    <t>Structural maintenance of chromosomes protein 3 OS=Rattus norvegicus OX=10116 GN=Smc3 PE=1 SV=1</t>
  </si>
  <si>
    <t>SMCA4_RAT</t>
  </si>
  <si>
    <t>Transcription activator BRG1 OS=Rattus norvegicus OX=10116 GN=Smarca4 PE=1 SV=1</t>
  </si>
  <si>
    <t>SMCE1_RAT</t>
  </si>
  <si>
    <t>SWI/SNF-related matrix-associated actin-dependent regulator of chromatin subfamily E member 1 OS=Rattus norvegicus OX=10116 GN=Smarce1 PE=1 SV=1</t>
  </si>
  <si>
    <t>SMG9_RAT</t>
  </si>
  <si>
    <t>Protein SMG9 OS=Rattus norvegicus OX=10116 GN=Smg9 PE=1 SV=1</t>
  </si>
  <si>
    <t>SMN_RAT</t>
  </si>
  <si>
    <t>Survival motor neuron protein OS=Rattus norvegicus OX=10116 GN=Smn1 PE=1 SV=1</t>
  </si>
  <si>
    <t>SMRD2_RAT</t>
  </si>
  <si>
    <t>SWI/SNF-related matrix-associated actin-dependent regulator of chromatin subfamily D member 2 OS=Rattus norvegicus OX=10116 GN=Smarcd2 PE=1 SV=3</t>
  </si>
  <si>
    <t>SMUG1_RAT</t>
  </si>
  <si>
    <t>Single-strand selective monofunctional uracil-DNA glycosylase OS=Rattus norvegicus OX=10116 GN=Smug1 PE=2 SV=1</t>
  </si>
  <si>
    <t>SMYD2_RAT</t>
  </si>
  <si>
    <t>N-lysine methyltransferase SMYD2 OS=Rattus norvegicus OX=10116 GN=Smyd2 PE=1 SV=1</t>
  </si>
  <si>
    <t>SNAA_RAT</t>
  </si>
  <si>
    <t>Alpha-soluble NSF attachment protein OS=Rattus norvegicus OX=10116 GN=Napa PE=1 SV=2</t>
  </si>
  <si>
    <t>SNAB_RAT</t>
  </si>
  <si>
    <t>Beta-soluble NSF attachment protein OS=Rattus norvegicus OX=10116 GN=Napb PE=1 SV=1</t>
  </si>
  <si>
    <t>SNAPN_RAT</t>
  </si>
  <si>
    <t>SNARE-associated protein Snapin OS=Rattus norvegicus OX=10116 GN=Snapin PE=1 SV=1</t>
  </si>
  <si>
    <t>SND1_RAT</t>
  </si>
  <si>
    <t>Staphylococcal nuclease domain-containing protein 1 OS=Rattus norvegicus OX=10116 GN=Snd1 PE=1 SV=1</t>
  </si>
  <si>
    <t>SNF8_RAT</t>
  </si>
  <si>
    <t>Vacuolar-sorting protein SNF8 OS=Rattus norvegicus OX=10116 GN=Snf8 PE=1 SV=1</t>
  </si>
  <si>
    <t>SNG1_RAT</t>
  </si>
  <si>
    <t>Synaptogyrin-1 OS=Rattus norvegicus OX=10116 GN=Syngr1 PE=1 SV=1</t>
  </si>
  <si>
    <t>SNN_RAT</t>
  </si>
  <si>
    <t>Stannin OS=Rattus norvegicus OX=10116 GN=Snn PE=1 SV=1</t>
  </si>
  <si>
    <t>SNP23_RAT</t>
  </si>
  <si>
    <t>Synaptosomal-associated protein 23 OS=Rattus norvegicus OX=10116 GN=Snap23 PE=1 SV=1</t>
  </si>
  <si>
    <t>SNP25_RAT</t>
  </si>
  <si>
    <t>Synaptosomal-associated protein 25 OS=Rattus norvegicus OX=10116 GN=Snap25 PE=1 SV=1</t>
  </si>
  <si>
    <t>SNP29_RAT</t>
  </si>
  <si>
    <t>Synaptosomal-associated protein 29 OS=Rattus norvegicus OX=10116 GN=Snap29 PE=1 SV=1</t>
  </si>
  <si>
    <t>SNP47_RAT</t>
  </si>
  <si>
    <t>Synaptosomal-associated protein 47 OS=Rattus norvegicus OX=10116 GN=Snap47 PE=2 SV=1</t>
  </si>
  <si>
    <t>SNPH_RAT</t>
  </si>
  <si>
    <t>Syntaphilin OS=Rattus norvegicus OX=10116 GN=Snph PE=1 SV=1</t>
  </si>
  <si>
    <t>SNRK_RAT</t>
  </si>
  <si>
    <t>SNF-related serine/threonine-protein kinase OS=Rattus norvegicus OX=10116 GN=Snrk PE=1 SV=1</t>
  </si>
  <si>
    <t>SNUT1_RAT</t>
  </si>
  <si>
    <t>U4/U6.U5 tri-snRNP-associated protein 1 OS=Rattus norvegicus OX=10116 GN=Sart1 PE=1 SV=1</t>
  </si>
  <si>
    <t>SNX1_RAT</t>
  </si>
  <si>
    <t>Sorting nexin-1 OS=Rattus norvegicus OX=10116 GN=Snx1 PE=1 SV=1</t>
  </si>
  <si>
    <t>SNX15_RAT</t>
  </si>
  <si>
    <t>Sorting nexin-15 OS=Rattus norvegicus OX=10116 GN=Snx15 PE=2 SV=1</t>
  </si>
  <si>
    <t>SNX16_RAT</t>
  </si>
  <si>
    <t>Sorting nexin-16 OS=Rattus norvegicus OX=10116 GN=Snx16 PE=1 SV=2</t>
  </si>
  <si>
    <t>SNX17_RAT</t>
  </si>
  <si>
    <t>Sorting nexin-17 OS=Rattus norvegicus OX=10116 GN=Snx17 PE=1 SV=1</t>
  </si>
  <si>
    <t>SNX24_RAT</t>
  </si>
  <si>
    <t>Sorting nexin-24 OS=Rattus norvegicus OX=10116 GN=Snx24 PE=2 SV=1</t>
  </si>
  <si>
    <t>SNX27_RAT;CYTIP_RAT</t>
  </si>
  <si>
    <t>Sorting nexin-27 OS=Rattus norvegicus OX=10116 GN=Snx27 PE=1 SV=2</t>
  </si>
  <si>
    <t>SNX3_RAT</t>
  </si>
  <si>
    <t>Sorting nexin-3 OS=Rattus norvegicus OX=10116 GN=Snx3 PE=1 SV=1</t>
  </si>
  <si>
    <t>SNX5_RAT</t>
  </si>
  <si>
    <t>Sorting nexin-5 OS=Rattus norvegicus OX=10116 GN=Snx5 PE=1 SV=1</t>
  </si>
  <si>
    <t>SO1A4_RAT;SO1A3_RAT</t>
  </si>
  <si>
    <t>Solute carrier organic anion transporter family member 1A4 OS=Rattus norvegicus OX=10116 GN=Slco1a4 PE=2 SV=1</t>
  </si>
  <si>
    <t>SO3A1_RAT</t>
  </si>
  <si>
    <t>Solute carrier organic anion transporter family member 3A1 OS=Rattus norvegicus OX=10116 GN=Slco3a1 PE=2 SV=1</t>
  </si>
  <si>
    <t>SODC_RAT</t>
  </si>
  <si>
    <t>Superoxide dismutase [Cu-Zn] OS=Rattus norvegicus OX=10116 GN=Sod1 PE=1 SV=2</t>
  </si>
  <si>
    <t>SODM_RAT</t>
  </si>
  <si>
    <t>Superoxide dismutase [Mn], mitochondrial OS=Rattus norvegicus OX=10116 GN=Sod2 PE=1 SV=2</t>
  </si>
  <si>
    <t>SORT_RAT</t>
  </si>
  <si>
    <t>Sortilin OS=Rattus norvegicus OX=10116 GN=Sort1 PE=1 SV=3</t>
  </si>
  <si>
    <t>SOX10_RAT</t>
  </si>
  <si>
    <t>Transcription factor SOX-10 OS=Rattus norvegicus OX=10116 GN=Sox10 PE=1 SV=1</t>
  </si>
  <si>
    <t>SPA3N_RAT</t>
  </si>
  <si>
    <t>Serine protease inhibitor A3N OS=Rattus norvegicus OX=10116 GN=Serpina3n PE=1 SV=3</t>
  </si>
  <si>
    <t>SPAG1_RAT</t>
  </si>
  <si>
    <t>Sperm-associated antigen 1 OS=Rattus norvegicus OX=10116 GN=Spag1 PE=1 SV=1</t>
  </si>
  <si>
    <t>SPAS1_RAT</t>
  </si>
  <si>
    <t>Spermatogenesis-associated serine-rich protein 1 OS=Rattus norvegicus OX=10116 GN=Spats1 PE=1 SV=1</t>
  </si>
  <si>
    <t>SPAST_RAT</t>
  </si>
  <si>
    <t>Spastin OS=Rattus norvegicus OX=10116 GN=Spast PE=1 SV=1</t>
  </si>
  <si>
    <t>SPAT2_RAT</t>
  </si>
  <si>
    <t>Spermatogenesis-associated protein 2 OS=Rattus norvegicus OX=10116 GN=Spata2 PE=2 SV=1</t>
  </si>
  <si>
    <t>SPB1_RAT</t>
  </si>
  <si>
    <t>pre-rRNA processing protein FTSJ3 OS=Rattus norvegicus OX=10116 GN=Ftsj3 PE=1 SV=1</t>
  </si>
  <si>
    <t>SPCS3_RAT</t>
  </si>
  <si>
    <t>Signal peptidase complex subunit 3 OS=Rattus norvegicus OX=10116 GN=Spcs3 PE=2 SV=1</t>
  </si>
  <si>
    <t>SPE39_RAT</t>
  </si>
  <si>
    <t>Spermatogenesis-defective protein 39 homolog OS=Rattus norvegicus OX=10116 GN=Vipas39 PE=1 SV=1</t>
  </si>
  <si>
    <t>SPEG_RAT</t>
  </si>
  <si>
    <t>Striated muscle-specific serine/threonine-protein kinase OS=Rattus norvegicus OX=10116 GN=Speg PE=1 SV=2</t>
  </si>
  <si>
    <t>SPERT_RAT</t>
  </si>
  <si>
    <t>Spermatid-associated protein OS=Rattus norvegicus OX=10116 GN=Spert PE=1 SV=1</t>
  </si>
  <si>
    <t>SPF30_RAT</t>
  </si>
  <si>
    <t>Survival of motor neuron-related-splicing factor 30 OS=Rattus norvegicus OX=10116 GN=Smndc1 PE=2 SV=1</t>
  </si>
  <si>
    <t>SPG21_RAT</t>
  </si>
  <si>
    <t>Maspardin OS=Rattus norvegicus OX=10116 GN=Spg21 PE=2 SV=1</t>
  </si>
  <si>
    <t>SPG7_RAT</t>
  </si>
  <si>
    <t>Paraplegin OS=Rattus norvegicus OX=10116 GN=Spg7 PE=2 SV=2</t>
  </si>
  <si>
    <t>SPIN1_RAT</t>
  </si>
  <si>
    <t>Spindlin-1 OS=Rattus norvegicus OX=10116 GN=Spin1 PE=2 SV=1</t>
  </si>
  <si>
    <t>SPKAP_RAT</t>
  </si>
  <si>
    <t>A-kinase anchor protein SPHKAP OS=Rattus norvegicus OX=10116 GN=Sphkap PE=1 SV=1</t>
  </si>
  <si>
    <t>SPON1_RAT</t>
  </si>
  <si>
    <t>Spondin-1 OS=Rattus norvegicus OX=10116 GN=Spon1 PE=1 SV=1</t>
  </si>
  <si>
    <t>SPP24_RAT</t>
  </si>
  <si>
    <t>Secreted phosphoprotein 24 OS=Rattus norvegicus OX=10116 GN=Spp2 PE=1 SV=2</t>
  </si>
  <si>
    <t>SPP2B_RAT</t>
  </si>
  <si>
    <t>Signal peptide peptidase-like 2B OS=Rattus norvegicus OX=10116 GN=Sppl2b PE=2 SV=1</t>
  </si>
  <si>
    <t>SPRC_RAT</t>
  </si>
  <si>
    <t>SPARC OS=Rattus norvegicus OX=10116 GN=Sparc PE=1 SV=4</t>
  </si>
  <si>
    <t>SPRE_RAT</t>
  </si>
  <si>
    <t>Sepiapterin reductase OS=Rattus norvegicus OX=10116 GN=Spr PE=1 SV=1</t>
  </si>
  <si>
    <t>SPRE2_RAT</t>
  </si>
  <si>
    <t>Sprouty-related, EVH1 domain-containing protein 2 OS=Rattus norvegicus OX=10116 GN=Spred2 PE=2 SV=1</t>
  </si>
  <si>
    <t>SPRL1_RAT</t>
  </si>
  <si>
    <t>SPARC-like protein 1 OS=Rattus norvegicus OX=10116 GN=Sparcl1 PE=1 SV=1</t>
  </si>
  <si>
    <t>SPRTN_RAT</t>
  </si>
  <si>
    <t>SprT-like domain-containing protein Spartan OS=Rattus norvegicus OX=10116 GN=Sprtn PE=3 SV=1</t>
  </si>
  <si>
    <t>SPRY4_RAT</t>
  </si>
  <si>
    <t>SPRY domain-containing protein 4 OS=Rattus norvegicus OX=10116 GN=Spryd4 PE=2 SV=1</t>
  </si>
  <si>
    <t>SPRY7_RAT</t>
  </si>
  <si>
    <t>SPRY domain-containing protein 7 OS=Rattus norvegicus OX=10116 GN=Spryd7 PE=2 SV=1</t>
  </si>
  <si>
    <t>SPS2L_RAT</t>
  </si>
  <si>
    <t>SPATS2-like protein OS=Rattus norvegicus OX=10116 GN=Spats2l PE=2 SV=1</t>
  </si>
  <si>
    <t>SPTN1_RAT</t>
  </si>
  <si>
    <t>Spectrin alpha chain, non-erythrocytic 1 OS=Rattus norvegicus OX=10116 GN=Sptan1 PE=1 SV=2</t>
  </si>
  <si>
    <t>SPTN2_RAT</t>
  </si>
  <si>
    <t>Spectrin beta chain, non-erythrocytic 2 OS=Rattus norvegicus OX=10116 GN=Sptbn2 PE=1 SV=2</t>
  </si>
  <si>
    <t>SQSTM_RAT</t>
  </si>
  <si>
    <t>Sequestosome-1 OS=Rattus norvegicus OX=10116 GN=Sqstm1 PE=1 SV=1</t>
  </si>
  <si>
    <t>SRA1_RAT</t>
  </si>
  <si>
    <t>Steroid receptor RNA activator 1 OS=Rattus norvegicus OX=10116 GN=Sra1 PE=1 SV=1</t>
  </si>
  <si>
    <t>SRBP1_RAT</t>
  </si>
  <si>
    <t>Sterol regulatory element-binding protein 1 OS=Rattus norvegicus OX=10116 GN=Srebf1 PE=1 SV=3</t>
  </si>
  <si>
    <t>SRBS1_RAT</t>
  </si>
  <si>
    <t>Sorbin and SH3 domain-containing protein 1 (Fragments) OS=Rattus norvegicus OX=10116 GN=Sorbs1 PE=1 SV=1</t>
  </si>
  <si>
    <t>SRBS2_RAT</t>
  </si>
  <si>
    <t>Sorbin and SH3 domain-containing protein 2 OS=Rattus norvegicus OX=10116 GN=Sorbs2 PE=1 SV=2</t>
  </si>
  <si>
    <t>SRC_RAT;MET_RAT</t>
  </si>
  <si>
    <t>Proto-oncogene tyrosine-protein kinase Src OS=Rattus norvegicus OX=10116 GN=Src PE=1 SV=4</t>
  </si>
  <si>
    <t>SRC8_RAT</t>
  </si>
  <si>
    <t>Src substrate cortactin OS=Rattus norvegicus OX=10116 GN=Cttn PE=1 SV=1</t>
  </si>
  <si>
    <t>SRCN1_RAT</t>
  </si>
  <si>
    <t>SRC kinase signaling inhibitor 1 OS=Rattus norvegicus OX=10116 GN=Srcin1 PE=1 SV=1</t>
  </si>
  <si>
    <t>SREK1_RAT</t>
  </si>
  <si>
    <t>Splicing regulatory glutamine/lysine-rich protein 1 OS=Rattus norvegicus OX=10116 GN=Srek1 PE=1 SV=1</t>
  </si>
  <si>
    <t>SRGP2_RAT</t>
  </si>
  <si>
    <t>SLIT-ROBO Rho GTPase-activating protein 2 OS=Rattus norvegicus OX=10116 GN=Srgap2 PE=1 SV=1</t>
  </si>
  <si>
    <t>SRP54_RAT</t>
  </si>
  <si>
    <t>Signal recognition particle 54 kDa protein OS=Rattus norvegicus OX=10116 GN=Srp54 PE=2 SV=1</t>
  </si>
  <si>
    <t>SRPRB_RAT</t>
  </si>
  <si>
    <t>Signal recognition particle receptor subunit beta OS=Rattus norvegicus OX=10116 GN=Srprb PE=2 SV=1</t>
  </si>
  <si>
    <t>SRR_RAT</t>
  </si>
  <si>
    <t>Serine racemase OS=Rattus norvegicus OX=10116 GN=Srr PE=1 SV=1</t>
  </si>
  <si>
    <t>SRSF2_RAT</t>
  </si>
  <si>
    <t>Serine/arginine-rich splicing factor 2 OS=Rattus norvegicus OX=10116 GN=Srsf2 PE=1 SV=3</t>
  </si>
  <si>
    <t>SRSF6_RAT</t>
  </si>
  <si>
    <t>Serine/arginine-rich splicing factor 6 OS=Rattus norvegicus OX=10116 GN=Srsf6 PE=1 SV=1</t>
  </si>
  <si>
    <t>SRSF9_RAT</t>
  </si>
  <si>
    <t>Serine/arginine-rich splicing factor 9 OS=Rattus norvegicus OX=10116 GN=Srsf9 PE=1 SV=1</t>
  </si>
  <si>
    <t>SSDH_RAT</t>
  </si>
  <si>
    <t>Succinate-semialdehyde dehydrogenase, mitochondrial OS=Rattus norvegicus OX=10116 GN=Aldh5a1 PE=1 SV=2</t>
  </si>
  <si>
    <t>SSH3_RAT</t>
  </si>
  <si>
    <t>Protein phosphatase Slingshot homolog 3 OS=Rattus norvegicus OX=10116 GN=Ssh3 PE=1 SV=1</t>
  </si>
  <si>
    <t>SSRA_RAT</t>
  </si>
  <si>
    <t>Translocon-associated protein subunit alpha OS=Rattus norvegicus OX=10116 GN=Ssr1 PE=1 SV=1</t>
  </si>
  <si>
    <t>SSRD_RAT</t>
  </si>
  <si>
    <t>Translocon-associated protein subunit delta OS=Rattus norvegicus OX=10116 GN=Ssr4 PE=2 SV=1</t>
  </si>
  <si>
    <t>SSRP1_RAT</t>
  </si>
  <si>
    <t>FACT complex subunit SSRP1 OS=Rattus norvegicus OX=10116 GN=Ssrp1 PE=1 SV=2</t>
  </si>
  <si>
    <t>ST18_RAT</t>
  </si>
  <si>
    <t>Suppression of tumorigenicity 18 protein OS=Rattus norvegicus OX=10116 GN=St18 PE=2 SV=2</t>
  </si>
  <si>
    <t>ST1A1_RAT</t>
  </si>
  <si>
    <t>Sulfotransferase 1A1 OS=Rattus norvegicus OX=10116 GN=Sult1a1 PE=1 SV=1</t>
  </si>
  <si>
    <t>ST1B1_RAT</t>
  </si>
  <si>
    <t>Sulfotransferase family cytosolic 1B member 1 OS=Rattus norvegicus OX=10116 GN=Sult1b1 PE=1 SV=2</t>
  </si>
  <si>
    <t>ST1D1_RAT</t>
  </si>
  <si>
    <t>Sulfotransferase 1 family member D1 OS=Rattus norvegicus OX=10116 GN=Sult1d1 PE=2 SV=1</t>
  </si>
  <si>
    <t>ST4A1_RAT</t>
  </si>
  <si>
    <t>Sulfotransferase 4A1 OS=Rattus norvegicus OX=10116 GN=Sult4a1 PE=1 SV=1</t>
  </si>
  <si>
    <t>STA5B_RAT;STA5A_RAT</t>
  </si>
  <si>
    <t>Signal transducer and activator of transcription 5B OS=Rattus norvegicus OX=10116 GN=Stat5b PE=1 SV=1</t>
  </si>
  <si>
    <t>STABP_RAT</t>
  </si>
  <si>
    <t>STAM-binding protein OS=Rattus norvegicus OX=10116 GN=Stambp PE=2 SV=1</t>
  </si>
  <si>
    <t>STAM2_RAT</t>
  </si>
  <si>
    <t>Signal transducing adapter molecule 2 OS=Rattus norvegicus OX=10116 GN=Stam2 PE=2 SV=1</t>
  </si>
  <si>
    <t>STAT3_RAT</t>
  </si>
  <si>
    <t>Signal transducer and activator of transcription 3 OS=Rattus norvegicus OX=10116 GN=Stat3 PE=1 SV=1</t>
  </si>
  <si>
    <t>STAU2_RAT</t>
  </si>
  <si>
    <t>Double-stranded RNA-binding protein Staufen homolog 2 OS=Rattus norvegicus OX=10116 GN=Stau2 PE=1 SV=1</t>
  </si>
  <si>
    <t>STBD1_RAT</t>
  </si>
  <si>
    <t>Starch-binding domain-containing protein 1 OS=Rattus norvegicus OX=10116 GN=Stbd1 PE=1 SV=1</t>
  </si>
  <si>
    <t>STIM1_RAT</t>
  </si>
  <si>
    <t>Stromal interaction molecule 1 OS=Rattus norvegicus OX=10116 GN=Stim1 PE=1 SV=1</t>
  </si>
  <si>
    <t>STIP1_RAT</t>
  </si>
  <si>
    <t>Stress-induced-phosphoprotein 1 OS=Rattus norvegicus OX=10116 GN=Stip1 PE=1 SV=1</t>
  </si>
  <si>
    <t>STK10_RAT</t>
  </si>
  <si>
    <t>Serine/threonine-protein kinase 10 OS=Rattus norvegicus OX=10116 GN=Stk10 PE=1 SV=1</t>
  </si>
  <si>
    <t>STK11_RAT</t>
  </si>
  <si>
    <t>Serine/threonine-protein kinase STK11 OS=Rattus norvegicus OX=10116 GN=Stk11 PE=1 SV=1</t>
  </si>
  <si>
    <t>STK16_RAT</t>
  </si>
  <si>
    <t>Serine/threonine-protein kinase 16 OS=Rattus norvegicus OX=10116 GN=Stk16 PE=2 SV=2</t>
  </si>
  <si>
    <t>STK24_RAT</t>
  </si>
  <si>
    <t>Serine/threonine-protein kinase 24 OS=Rattus norvegicus OX=10116 GN=Stk24 PE=2 SV=1</t>
  </si>
  <si>
    <t>STK3_RAT</t>
  </si>
  <si>
    <t>Serine/threonine-protein kinase 3 OS=Rattus norvegicus OX=10116 GN=Stk3 PE=1 SV=1</t>
  </si>
  <si>
    <t>STK39_RAT</t>
  </si>
  <si>
    <t>STE20/SPS1-related proline-alanine-rich protein kinase OS=Rattus norvegicus OX=10116 GN=Stk39 PE=1 SV=2</t>
  </si>
  <si>
    <t>STML2_RAT</t>
  </si>
  <si>
    <t>Stomatin-like protein 2, mitochondrial OS=Rattus norvegicus OX=10116 GN=Stoml2 PE=1 SV=1</t>
  </si>
  <si>
    <t>STMN1_RAT</t>
  </si>
  <si>
    <t>Stathmin OS=Rattus norvegicus OX=10116 GN=Stmn1 PE=1 SV=2</t>
  </si>
  <si>
    <t>STMN2_RAT</t>
  </si>
  <si>
    <t>Stathmin-2 OS=Rattus norvegicus OX=10116 GN=Stmn2 PE=1 SV=2</t>
  </si>
  <si>
    <t>STMN3_RAT</t>
  </si>
  <si>
    <t>Stathmin-3 OS=Rattus norvegicus OX=10116 GN=Stmn3 PE=1 SV=1</t>
  </si>
  <si>
    <t>STMN4_RAT</t>
  </si>
  <si>
    <t>Stathmin-4 OS=Rattus norvegicus OX=10116 GN=Stmn4 PE=1 SV=1</t>
  </si>
  <si>
    <t>STN1_RAT</t>
  </si>
  <si>
    <t>CST complex subunit STN1 OS=Rattus norvegicus OX=10116 GN=Stn1 PE=2 SV=1</t>
  </si>
  <si>
    <t>STON2_RAT</t>
  </si>
  <si>
    <t>Stonin-2 OS=Rattus norvegicus OX=10116 GN=Ston2 PE=1 SV=1</t>
  </si>
  <si>
    <t>STRAA_RAT</t>
  </si>
  <si>
    <t>STE20-related kinase adapter protein alpha OS=Rattus norvegicus OX=10116 GN=Strada PE=1 SV=1</t>
  </si>
  <si>
    <t>STRAP_RAT</t>
  </si>
  <si>
    <t>Serine-threonine kinase receptor-associated protein OS=Rattus norvegicus OX=10116 GN=Strap PE=1 SV=1</t>
  </si>
  <si>
    <t>STRBP_RAT</t>
  </si>
  <si>
    <t>Spermatid perinuclear RNA-binding protein OS=Rattus norvegicus OX=10116 GN=Strbp PE=1 SV=1</t>
  </si>
  <si>
    <t>STRN_RAT</t>
  </si>
  <si>
    <t>Striatin OS=Rattus norvegicus OX=10116 GN=Strn PE=1 SV=1</t>
  </si>
  <si>
    <t>STRN3_RAT</t>
  </si>
  <si>
    <t>Striatin-3 OS=Rattus norvegicus OX=10116 GN=Strn3 PE=1 SV=2</t>
  </si>
  <si>
    <t>STX12_RAT</t>
  </si>
  <si>
    <t>Syntaxin-12 OS=Rattus norvegicus OX=10116 GN=Stx12 PE=1 SV=1</t>
  </si>
  <si>
    <t>STX17_RAT</t>
  </si>
  <si>
    <t>Syntaxin-17 OS=Rattus norvegicus OX=10116 GN=Stx17 PE=1 SV=1</t>
  </si>
  <si>
    <t>STX18_RAT</t>
  </si>
  <si>
    <t>Syntaxin-18 OS=Rattus norvegicus OX=10116 GN=Stx18 PE=2 SV=1</t>
  </si>
  <si>
    <t>STX1A_RAT</t>
  </si>
  <si>
    <t>Syntaxin-1A OS=Rattus norvegicus OX=10116 GN=Stx1a PE=1 SV=1</t>
  </si>
  <si>
    <t>STX1B_RAT</t>
  </si>
  <si>
    <t>Syntaxin-1B OS=Rattus norvegicus OX=10116 GN=Stx1b PE=1 SV=1</t>
  </si>
  <si>
    <t>STX2_RAT</t>
  </si>
  <si>
    <t>Syntaxin-2 OS=Rattus norvegicus OX=10116 GN=Stx2 PE=1 SV=2</t>
  </si>
  <si>
    <t>STX3_RAT</t>
  </si>
  <si>
    <t>Syntaxin-3 OS=Rattus norvegicus OX=10116 GN=Stx3 PE=1 SV=1</t>
  </si>
  <si>
    <t>STX4_RAT</t>
  </si>
  <si>
    <t>Syntaxin-4 OS=Rattus norvegicus OX=10116 GN=Stx4 PE=1 SV=1</t>
  </si>
  <si>
    <t>STX6_RAT</t>
  </si>
  <si>
    <t>Syntaxin-6 OS=Rattus norvegicus OX=10116 GN=Stx6 PE=1 SV=1</t>
  </si>
  <si>
    <t>STX7_RAT</t>
  </si>
  <si>
    <t>Syntaxin-7 OS=Rattus norvegicus OX=10116 GN=Stx7 PE=1 SV=4</t>
  </si>
  <si>
    <t>STXB1_RAT</t>
  </si>
  <si>
    <t>Syntaxin-binding protein 1 OS=Rattus norvegicus OX=10116 GN=Stxbp1 PE=1 SV=1</t>
  </si>
  <si>
    <t>STXB2_RAT</t>
  </si>
  <si>
    <t>Syntaxin-binding protein 2 OS=Rattus norvegicus OX=10116 GN=Stxbp2 PE=2 SV=1</t>
  </si>
  <si>
    <t>STXB5_RAT</t>
  </si>
  <si>
    <t>Syntaxin-binding protein 5 OS=Rattus norvegicus OX=10116 GN=Stxbp5 PE=1 SV=1</t>
  </si>
  <si>
    <t>SUCA_RAT</t>
  </si>
  <si>
    <t>Succinate--CoA ligase [ADP/GDP-forming] subunit alpha, mitochondrial OS=Rattus norvegicus OX=10116 GN=Suclg1 PE=2 SV=2</t>
  </si>
  <si>
    <t>SUCO_RAT</t>
  </si>
  <si>
    <t>SUN domain-containing ossification factor OS=Rattus norvegicus OX=10116 GN=Suco PE=2 SV=1</t>
  </si>
  <si>
    <t>SUGP1_RAT</t>
  </si>
  <si>
    <t>SURP and G-patch domain-containing protein 1 OS=Rattus norvegicus OX=10116 GN=Sugp1 PE=1 SV=1</t>
  </si>
  <si>
    <t>SUMO1_RAT</t>
  </si>
  <si>
    <t>Small ubiquitin-related modifier 1 OS=Rattus norvegicus OX=10116 GN=Sumo1 PE=1 SV=1</t>
  </si>
  <si>
    <t>SUMO2_RAT</t>
  </si>
  <si>
    <t>Small ubiquitin-related modifier 2 OS=Rattus norvegicus OX=10116 GN=Sumo2 PE=1 SV=1</t>
  </si>
  <si>
    <t>SUMO3_RAT</t>
  </si>
  <si>
    <t>Small ubiquitin-related modifier 3 OS=Rattus norvegicus OX=10116 GN=Sumo3 PE=3 SV=1</t>
  </si>
  <si>
    <t>SUOX_RAT</t>
  </si>
  <si>
    <t>Sulfite oxidase, mitochondrial OS=Rattus norvegicus OX=10116 GN=Suox PE=1 SV=2</t>
  </si>
  <si>
    <t>SURF1_RAT</t>
  </si>
  <si>
    <t>Surfeit locus protein 1 OS=Rattus norvegicus OX=10116 GN=Surf1 PE=2 SV=1</t>
  </si>
  <si>
    <t>SUV3_RAT</t>
  </si>
  <si>
    <t>ATP-dependent RNA helicase SUPV3L1, mitochondrial OS=Rattus norvegicus OX=10116 GN=Supv3l1 PE=2 SV=1</t>
  </si>
  <si>
    <t>SV2A_RAT</t>
  </si>
  <si>
    <t>Synaptic vesicle glycoprotein 2A OS=Rattus norvegicus OX=10116 GN=Sv2a PE=1 SV=2</t>
  </si>
  <si>
    <t>SV2B_RAT</t>
  </si>
  <si>
    <t>Synaptic vesicle glycoprotein 2B OS=Rattus norvegicus OX=10116 GN=Sv2b PE=1 SV=1</t>
  </si>
  <si>
    <t>SV2C_RAT</t>
  </si>
  <si>
    <t>Synaptic vesicle glycoprotein 2C OS=Rattus norvegicus OX=10116 GN=Sv2c PE=1 SV=1</t>
  </si>
  <si>
    <t>SVOP_RAT</t>
  </si>
  <si>
    <t>Synaptic vesicle 2-related protein OS=Rattus norvegicus OX=10116 GN=Svop PE=1 SV=1</t>
  </si>
  <si>
    <t>SYAC_RAT</t>
  </si>
  <si>
    <t>Alanine--tRNA ligase, cytoplasmic OS=Rattus norvegicus OX=10116 GN=Aars PE=1 SV=3</t>
  </si>
  <si>
    <t>SYAM_RAT</t>
  </si>
  <si>
    <t>Alanine--tRNA ligase, mitochondrial OS=Rattus norvegicus OX=10116 GN=Aars2 PE=3 SV=1</t>
  </si>
  <si>
    <t>SYCP1_RAT</t>
  </si>
  <si>
    <t>Synaptonemal complex protein 1 OS=Rattus norvegicus OX=10116 GN=Sycp1 PE=1 SV=2</t>
  </si>
  <si>
    <t>SYDC_RAT</t>
  </si>
  <si>
    <t>Aspartate--tRNA ligase, cytoplasmic OS=Rattus norvegicus OX=10116 GN=Dars PE=1 SV=1</t>
  </si>
  <si>
    <t>SYDM_RAT</t>
  </si>
  <si>
    <t>Aspartate--tRNA ligase, mitochondrial OS=Rattus norvegicus OX=10116 GN=Dars2 PE=1 SV=1</t>
  </si>
  <si>
    <t>SYF1_RAT</t>
  </si>
  <si>
    <t>Pre-mRNA-splicing factor SYF1 OS=Rattus norvegicus OX=10116 GN=Xab2 PE=2 SV=1</t>
  </si>
  <si>
    <t>SYF2_RAT</t>
  </si>
  <si>
    <t>Pre-mRNA-splicing factor SYF2 OS=Rattus norvegicus OX=10116 GN=Syf2 PE=2 SV=1</t>
  </si>
  <si>
    <t>SYFA_RAT</t>
  </si>
  <si>
    <t>Phenylalanine--tRNA ligase alpha subunit OS=Rattus norvegicus OX=10116 GN=Farsa PE=1 SV=1</t>
  </si>
  <si>
    <t>SYFM_RAT</t>
  </si>
  <si>
    <t>Phenylalanine--tRNA ligase, mitochondrial OS=Rattus norvegicus OX=10116 GN=Fars2 PE=2 SV=1</t>
  </si>
  <si>
    <t>SYGP1_RAT</t>
  </si>
  <si>
    <t>Ras/Rap GTPase-activating protein SynGAP OS=Rattus norvegicus OX=10116 GN=Syngap1 PE=1 SV=2</t>
  </si>
  <si>
    <t>SYJ2B_RAT</t>
  </si>
  <si>
    <t>Synaptojanin-2-binding protein OS=Rattus norvegicus OX=10116 GN=Synj2bp PE=1 SV=2</t>
  </si>
  <si>
    <t>SYK_RAT</t>
  </si>
  <si>
    <t>Lysine--tRNA ligase OS=Rattus norvegicus OX=10116 GN=Kars PE=1 SV=1</t>
  </si>
  <si>
    <t>SYN1_RAT</t>
  </si>
  <si>
    <t>Synapsin-1 OS=Rattus norvegicus OX=10116 GN=Syn1 PE=1 SV=3</t>
  </si>
  <si>
    <t>SYN2_RAT</t>
  </si>
  <si>
    <t>Synapsin-2 OS=Rattus norvegicus OX=10116 GN=Syn2 PE=1 SV=1</t>
  </si>
  <si>
    <t>SYN3_RAT</t>
  </si>
  <si>
    <t>Synapsin-3 OS=Rattus norvegicus OX=10116 GN=Syn3 PE=1 SV=1</t>
  </si>
  <si>
    <t>SYNJ1_RAT;SYNJ2_RAT</t>
  </si>
  <si>
    <t>Synaptojanin-1 OS=Rattus norvegicus OX=10116 GN=Synj1 PE=1 SV=3</t>
  </si>
  <si>
    <t>SYNP2_RAT</t>
  </si>
  <si>
    <t>Synaptopodin-2 OS=Rattus norvegicus OX=10116 GN=Synpo2 PE=1 SV=2</t>
  </si>
  <si>
    <t>SYNPO_RAT</t>
  </si>
  <si>
    <t>Synaptopodin OS=Rattus norvegicus OX=10116 GN=Synpo PE=1 SV=2</t>
  </si>
  <si>
    <t>SYNPR_RAT</t>
  </si>
  <si>
    <t>Synaptoporin OS=Rattus norvegicus OX=10116 GN=Synpr PE=1 SV=2</t>
  </si>
  <si>
    <t>SYNRG_RAT</t>
  </si>
  <si>
    <t>Synergin gamma OS=Rattus norvegicus OX=10116 GN=Synrg PE=1 SV=3</t>
  </si>
  <si>
    <t>SYPH_RAT</t>
  </si>
  <si>
    <t>Synaptophysin OS=Rattus norvegicus OX=10116 GN=Syp PE=1 SV=1</t>
  </si>
  <si>
    <t>SYPM_RAT</t>
  </si>
  <si>
    <t>Probable proline--tRNA ligase, mitochondrial OS=Rattus norvegicus OX=10116 GN=Pars2 PE=2 SV=1</t>
  </si>
  <si>
    <t>SYQ_RAT</t>
  </si>
  <si>
    <t>Glutamine--tRNA ligase OS=Rattus norvegicus OX=10116 GN=Qars PE=1 SV=1</t>
  </si>
  <si>
    <t>SYRC_RAT</t>
  </si>
  <si>
    <t>Arginine--tRNA ligase, cytoplasmic OS=Rattus norvegicus OX=10116 GN=Rars PE=1 SV=2</t>
  </si>
  <si>
    <t>SYSC_RAT</t>
  </si>
  <si>
    <t>Serine--tRNA ligase, cytoplasmic OS=Rattus norvegicus OX=10116 GN=Sars PE=1 SV=3</t>
  </si>
  <si>
    <t>SYT1_RAT</t>
  </si>
  <si>
    <t>Synaptotagmin-1 OS=Rattus norvegicus OX=10116 GN=Syt1 PE=1 SV=3</t>
  </si>
  <si>
    <t>SYT10_RAT</t>
  </si>
  <si>
    <t>Synaptotagmin-10 OS=Rattus norvegicus OX=10116 GN=Syt10 PE=2 SV=2</t>
  </si>
  <si>
    <t>SYT12_RAT</t>
  </si>
  <si>
    <t>Synaptotagmin-12 OS=Rattus norvegicus OX=10116 GN=Syt12 PE=1 SV=1</t>
  </si>
  <si>
    <t>SYT13_RAT</t>
  </si>
  <si>
    <t>Synaptotagmin-13 OS=Rattus norvegicus OX=10116 GN=Syt13 PE=2 SV=1</t>
  </si>
  <si>
    <t>SYT17_RAT</t>
  </si>
  <si>
    <t>Synaptotagmin-17 OS=Rattus norvegicus OX=10116 GN=Syt17 PE=1 SV=1</t>
  </si>
  <si>
    <t>SYT2_RAT</t>
  </si>
  <si>
    <t>Synaptotagmin-2 OS=Rattus norvegicus OX=10116 GN=Syt2 PE=1 SV=1</t>
  </si>
  <si>
    <t>SYT3_RAT</t>
  </si>
  <si>
    <t>Synaptotagmin-3 OS=Rattus norvegicus OX=10116 GN=Syt3 PE=1 SV=1</t>
  </si>
  <si>
    <t>SYT5_RAT</t>
  </si>
  <si>
    <t>Synaptotagmin-5 OS=Rattus norvegicus OX=10116 GN=Syt5 PE=1 SV=1</t>
  </si>
  <si>
    <t>SYT7_RAT</t>
  </si>
  <si>
    <t>Synaptotagmin-7 OS=Rattus norvegicus OX=10116 GN=Syt7 PE=1 SV=1</t>
  </si>
  <si>
    <t>SYT9_RAT</t>
  </si>
  <si>
    <t>Synaptotagmin-9 OS=Rattus norvegicus OX=10116 GN=Syt9 PE=1 SV=1</t>
  </si>
  <si>
    <t>SYTC_RAT</t>
  </si>
  <si>
    <t>Threonine--tRNA ligase, cytoplasmic OS=Rattus norvegicus OX=10116 GN=Tars PE=1 SV=1</t>
  </si>
  <si>
    <t>SYTL5_RAT</t>
  </si>
  <si>
    <t>Synaptotagmin-like protein 5 OS=Rattus norvegicus OX=10116 GN=Sytl5 PE=2 SV=1</t>
  </si>
  <si>
    <t>SYTM_RAT</t>
  </si>
  <si>
    <t>Threonine--tRNA ligase, mitochondrial OS=Rattus norvegicus OX=10116 GN=Tars2 PE=2 SV=1</t>
  </si>
  <si>
    <t>SYUA_RAT</t>
  </si>
  <si>
    <t>Alpha-synuclein OS=Rattus norvegicus OX=10116 GN=Snca PE=1 SV=1</t>
  </si>
  <si>
    <t>SYUB_RAT</t>
  </si>
  <si>
    <t>Beta-synuclein OS=Rattus norvegicus OX=10116 GN=Sncb PE=1 SV=1</t>
  </si>
  <si>
    <t>SYUG_RAT</t>
  </si>
  <si>
    <t>Gamma-synuclein OS=Rattus norvegicus OX=10116 GN=Sncg PE=1 SV=2</t>
  </si>
  <si>
    <t>SYVC_RAT</t>
  </si>
  <si>
    <t>Valine--tRNA ligase OS=Rattus norvegicus OX=10116 GN=Vars PE=2 SV=2</t>
  </si>
  <si>
    <t>SYVM_RAT</t>
  </si>
  <si>
    <t>Valine--tRNA ligase, mitochondrial OS=Rattus norvegicus OX=10116 GN=Vars2 PE=3 SV=1</t>
  </si>
  <si>
    <t>SYWC_RAT</t>
  </si>
  <si>
    <t>Tryptophan--tRNA ligase, cytoplasmic OS=Rattus norvegicus OX=10116 GN=Wars PE=1 SV=2</t>
  </si>
  <si>
    <t>SYYC_RAT</t>
  </si>
  <si>
    <t>Tyrosine--tRNA ligase, cytoplasmic OS=Rattus norvegicus OX=10116 GN=Yars PE=2 SV=3</t>
  </si>
  <si>
    <t>SYYM_RAT</t>
  </si>
  <si>
    <t>Tyrosine--tRNA ligase, mitochondrial OS=Rattus norvegicus OX=10116 GN=Yars2 PE=2 SV=1</t>
  </si>
  <si>
    <t>SZRD1_RAT</t>
  </si>
  <si>
    <t>SUZ domain-containing protein 1 OS=Rattus norvegicus OX=10116 GN=Szrd1 PE=1 SV=2</t>
  </si>
  <si>
    <t>T106B_RAT</t>
  </si>
  <si>
    <t>Transmembrane protein 106B OS=Rattus norvegicus OX=10116 GN=Tmem106b PE=1 SV=1</t>
  </si>
  <si>
    <t>T10B_RAT</t>
  </si>
  <si>
    <t>Mitochondrial import inner membrane translocase subunit Tim10 B OS=Rattus norvegicus OX=10116 GN=Timm10b PE=3 SV=1</t>
  </si>
  <si>
    <t>T11L2_RAT</t>
  </si>
  <si>
    <t>T-complex protein 11-like protein 2 OS=Rattus norvegicus OX=10116 GN=Tcp11l2 PE=1 SV=1</t>
  </si>
  <si>
    <t>T126A_RAT</t>
  </si>
  <si>
    <t>Transmembrane protein 126A OS=Rattus norvegicus OX=10116 GN=Tmem126a PE=2 SV=1</t>
  </si>
  <si>
    <t>T132A_RAT</t>
  </si>
  <si>
    <t>Transmembrane protein 132A OS=Rattus norvegicus OX=10116 GN=Tmem132a PE=1 SV=1</t>
  </si>
  <si>
    <t>T22D1_RAT</t>
  </si>
  <si>
    <t>TSC22 domain family protein 1 OS=Rattus norvegicus OX=10116 GN=Tsc22d1 PE=2 SV=1</t>
  </si>
  <si>
    <t>T22D4_RAT;T22D3_RAT</t>
  </si>
  <si>
    <t>TSC22 domain family protein 4 OS=Rattus norvegicus OX=10116 GN=Tsc22d4 PE=1 SV=1</t>
  </si>
  <si>
    <t>T2FB_RAT</t>
  </si>
  <si>
    <t>General transcription factor IIF subunit 2 OS=Rattus norvegicus OX=10116 GN=Gtf2f2 PE=1 SV=1</t>
  </si>
  <si>
    <t>TAB2_RAT</t>
  </si>
  <si>
    <t>TGF-beta-activated kinase 1 and MAP3K7-binding protein 2 OS=Rattus norvegicus OX=10116 GN=Tab2 PE=2 SV=2</t>
  </si>
  <si>
    <t>TACO1_RAT</t>
  </si>
  <si>
    <t>Translational activator of cytochrome c oxidase 1 OS=Rattus norvegicus OX=10116 GN=Taco1 PE=2 SV=1</t>
  </si>
  <si>
    <t>TAF9B_RAT</t>
  </si>
  <si>
    <t>Transcription initiation factor TFIID subunit 9B OS=Rattus norvegicus OX=10116 GN=Taf9b PE=2 SV=2</t>
  </si>
  <si>
    <t>TAGL_RAT</t>
  </si>
  <si>
    <t>Transgelin OS=Rattus norvegicus OX=10116 GN=Tagln PE=1 SV=2</t>
  </si>
  <si>
    <t>TAGL3_RAT</t>
  </si>
  <si>
    <t>Transgelin-3 OS=Rattus norvegicus OX=10116 GN=Tagln3 PE=1 SV=2</t>
  </si>
  <si>
    <t>TALDO_RAT</t>
  </si>
  <si>
    <t>Transaldolase OS=Rattus norvegicus OX=10116 GN=Taldo1 PE=1 SV=2</t>
  </si>
  <si>
    <t>TAOK1_RAT</t>
  </si>
  <si>
    <t>Serine/threonine-protein kinase TAO1 OS=Rattus norvegicus OX=10116 GN=Taok1 PE=1 SV=1</t>
  </si>
  <si>
    <t>TAOK2_RAT</t>
  </si>
  <si>
    <t>Serine/threonine-protein kinase TAO2 OS=Rattus norvegicus OX=10116 GN=Taok2 PE=1 SV=1</t>
  </si>
  <si>
    <t>TAOK3_RAT</t>
  </si>
  <si>
    <t>Serine/threonine-protein kinase TAO3 OS=Rattus norvegicus OX=10116 GN=Taok3 PE=1 SV=1</t>
  </si>
  <si>
    <t>TAU_RAT</t>
  </si>
  <si>
    <t>Microtubule-associated protein tau OS=Rattus norvegicus OX=10116 GN=Mapt PE=1 SV=3</t>
  </si>
  <si>
    <t>TAXB1_RAT</t>
  </si>
  <si>
    <t>Tax1-binding protein 1 homolog OS=Rattus norvegicus OX=10116 GN=Tax1bp1 PE=2 SV=1</t>
  </si>
  <si>
    <t>TBA1A_RAT</t>
  </si>
  <si>
    <t>Tubulin alpha-1A chain OS=Rattus norvegicus OX=10116 GN=Tuba1a PE=1 SV=1</t>
  </si>
  <si>
    <t>TBA1B_RAT</t>
  </si>
  <si>
    <t>Tubulin alpha-1B chain OS=Rattus norvegicus OX=10116 GN=Tuba1b PE=1 SV=1</t>
  </si>
  <si>
    <t>TBA3_RAT</t>
  </si>
  <si>
    <t>Tubulin alpha-3 chain OS=Rattus norvegicus OX=10116 GN=Tuba3a PE=2 SV=1</t>
  </si>
  <si>
    <t>TBA4A_RAT</t>
  </si>
  <si>
    <t>Tubulin alpha-4A chain OS=Rattus norvegicus OX=10116 GN=Tuba4a PE=1 SV=1</t>
  </si>
  <si>
    <t>TBA8_RAT</t>
  </si>
  <si>
    <t>Tubulin alpha-8 chain OS=Rattus norvegicus OX=10116 GN=Tuba8 PE=2 SV=1</t>
  </si>
  <si>
    <t>TBB2A_RAT</t>
  </si>
  <si>
    <t>Tubulin beta-2A chain OS=Rattus norvegicus OX=10116 GN=Tubb2a PE=1 SV=1</t>
  </si>
  <si>
    <t>TBB2B_RAT</t>
  </si>
  <si>
    <t>Tubulin beta-2B chain OS=Rattus norvegicus OX=10116 GN=Tubb2b PE=1 SV=1</t>
  </si>
  <si>
    <t>TBB3_RAT</t>
  </si>
  <si>
    <t>Tubulin beta-3 chain OS=Rattus norvegicus OX=10116 GN=Tubb3 PE=1 SV=1</t>
  </si>
  <si>
    <t>TBB4B_RAT</t>
  </si>
  <si>
    <t>Tubulin beta-4B chain OS=Rattus norvegicus OX=10116 GN=Tubb4b PE=1 SV=1</t>
  </si>
  <si>
    <t>TBB5_RAT</t>
  </si>
  <si>
    <t>Tubulin beta-5 chain OS=Rattus norvegicus OX=10116 GN=Tubb5 PE=1 SV=1</t>
  </si>
  <si>
    <t>TBCA_RAT</t>
  </si>
  <si>
    <t>Tubulin-specific chaperone A OS=Rattus norvegicus OX=10116 GN=Tbca PE=1 SV=1</t>
  </si>
  <si>
    <t>TBCE_RAT</t>
  </si>
  <si>
    <t>Tubulin-specific chaperone E OS=Rattus norvegicus OX=10116 GN=Tbce PE=2 SV=1</t>
  </si>
  <si>
    <t>TBCEL_RAT</t>
  </si>
  <si>
    <t>Tubulin-specific chaperone cofactor E-like protein OS=Rattus norvegicus OX=10116 GN=Tbcel PE=1 SV=1</t>
  </si>
  <si>
    <t>TBG1_RAT</t>
  </si>
  <si>
    <t>Tubulin gamma-1 chain OS=Rattus norvegicus OX=10116 GN=Tubg1 PE=2 SV=1</t>
  </si>
  <si>
    <t>TCAIM_RAT</t>
  </si>
  <si>
    <t>T-cell activation inhibitor, mitochondrial OS=Rattus norvegicus OX=10116 GN=Tcaim PE=2 SV=1</t>
  </si>
  <si>
    <t>TCAL1_RAT</t>
  </si>
  <si>
    <t>Transcription elongation factor A protein-like 1 OS=Rattus norvegicus OX=10116 GN=Tceal1 PE=2 SV=1</t>
  </si>
  <si>
    <t>TCEA1_RAT</t>
  </si>
  <si>
    <t>Transcription elongation factor A protein 1 OS=Rattus norvegicus OX=10116 GN=Tcea1 PE=1 SV=1</t>
  </si>
  <si>
    <t>TCO2_RAT</t>
  </si>
  <si>
    <t>Transcobalamin-2 OS=Rattus norvegicus OX=10116 GN=Tcn2 PE=2 SV=1</t>
  </si>
  <si>
    <t>TCP4_RAT</t>
  </si>
  <si>
    <t>Activated RNA polymerase II transcriptional coactivator p15 OS=Rattus norvegicus OX=10116 GN=Sub1 PE=1 SV=3</t>
  </si>
  <si>
    <t>TCPA_RAT</t>
  </si>
  <si>
    <t>T-complex protein 1 subunit alpha OS=Rattus norvegicus OX=10116 GN=Tcp1 PE=1 SV=1</t>
  </si>
  <si>
    <t>TCPB_RAT</t>
  </si>
  <si>
    <t>T-complex protein 1 subunit beta OS=Rattus norvegicus OX=10116 GN=Cct2 PE=1 SV=3</t>
  </si>
  <si>
    <t>TCPD_RAT</t>
  </si>
  <si>
    <t>T-complex protein 1 subunit delta OS=Rattus norvegicus OX=10116 GN=Cct4 PE=1 SV=3</t>
  </si>
  <si>
    <t>TCPE_RAT</t>
  </si>
  <si>
    <t>T-complex protein 1 subunit epsilon OS=Rattus norvegicus OX=10116 GN=Cct5 PE=1 SV=1</t>
  </si>
  <si>
    <t>TCPG_RAT;CDO1_RAT</t>
  </si>
  <si>
    <t>T-complex protein 1 subunit gamma OS=Rattus norvegicus OX=10116 GN=Cct3 PE=1 SV=1</t>
  </si>
  <si>
    <t>TCPR1_RAT</t>
  </si>
  <si>
    <t>Tectonin beta-propeller repeat-containing protein 1 OS=Rattus norvegicus OX=10116 GN=Tecpr1 PE=2 SV=1</t>
  </si>
  <si>
    <t>TCTP_RAT</t>
  </si>
  <si>
    <t>Translationally-controlled tumor protein OS=Rattus norvegicus OX=10116 GN=Tpt1 PE=1 SV=1</t>
  </si>
  <si>
    <t>TDRD3_RAT</t>
  </si>
  <si>
    <t>Tudor domain-containing protein 3 OS=Rattus norvegicus OX=10116 GN=Tdrd3 PE=1 SV=1</t>
  </si>
  <si>
    <t>TDRP_RAT</t>
  </si>
  <si>
    <t>Testis development-related protein OS=Rattus norvegicus OX=10116 GN=Tdrp PE=1 SV=2</t>
  </si>
  <si>
    <t>TEBP_RAT</t>
  </si>
  <si>
    <t>Prostaglandin E synthase 3 OS=Rattus norvegicus OX=10116 GN=Ptges3 PE=1 SV=2</t>
  </si>
  <si>
    <t>TECR_RAT</t>
  </si>
  <si>
    <t>Very-long-chain enoyl-CoA reductase OS=Rattus norvegicus OX=10116 GN=Tecr PE=1 SV=1</t>
  </si>
  <si>
    <t>TEFF1_RAT</t>
  </si>
  <si>
    <t>Tomoregulin-1 OS=Rattus norvegicus OX=10116 GN=Tmeff1 PE=2 SV=1</t>
  </si>
  <si>
    <t>TEKT4_RAT</t>
  </si>
  <si>
    <t>Tektin-4 OS=Rattus norvegicus OX=10116 GN=Tekt4 PE=2 SV=1</t>
  </si>
  <si>
    <t>TEN2_RAT</t>
  </si>
  <si>
    <t>Teneurin-2 OS=Rattus norvegicus OX=10116 GN=Tenm2 PE=1 SV=2</t>
  </si>
  <si>
    <t>TERA_RAT</t>
  </si>
  <si>
    <t>Transitional endoplasmic reticulum ATPase OS=Rattus norvegicus OX=10116 GN=Vcp PE=1 SV=3</t>
  </si>
  <si>
    <t>TES_RAT</t>
  </si>
  <si>
    <t>Testin OS=Rattus norvegicus OX=10116 GN=Tes PE=1 SV=1</t>
  </si>
  <si>
    <t>TESK1_RAT</t>
  </si>
  <si>
    <t>Dual specificity testis-specific protein kinase 1 OS=Rattus norvegicus OX=10116 GN=Tesk1 PE=1 SV=1</t>
  </si>
  <si>
    <t>TET5C_RAT</t>
  </si>
  <si>
    <t>Terminal nucleotidyltransferase 5C OS=Rattus norvegicus OX=10116 GN=Tent5c PE=2 SV=1</t>
  </si>
  <si>
    <t>TF2AA_RAT</t>
  </si>
  <si>
    <t>Transcription initiation factor IIA subunit 1 OS=Rattus norvegicus OX=10116 GN=Gtf2a1 PE=1 SV=1</t>
  </si>
  <si>
    <t>TF2B_RAT</t>
  </si>
  <si>
    <t>Transcription initiation factor IIB OS=Rattus norvegicus OX=10116 GN=Gtf2b PE=2 SV=1</t>
  </si>
  <si>
    <t>TFAM_RAT</t>
  </si>
  <si>
    <t>Transcription factor A, mitochondrial OS=Rattus norvegicus OX=10116 GN=Tfam PE=2 SV=1</t>
  </si>
  <si>
    <t>TFB1M_RAT</t>
  </si>
  <si>
    <t>Dimethyladenosine transferase 1, mitochondrial OS=Rattus norvegicus OX=10116 GN=Tfb1m PE=2 SV=1</t>
  </si>
  <si>
    <t>TFE2_RAT</t>
  </si>
  <si>
    <t>Transcription factor E2-alpha OS=Rattus norvegicus OX=10116 GN=Tcf3 PE=1 SV=1</t>
  </si>
  <si>
    <t>TFP11_RAT</t>
  </si>
  <si>
    <t>Tuftelin-interacting protein 11 OS=Rattus norvegicus OX=10116 GN=Tfip11 PE=1 SV=1</t>
  </si>
  <si>
    <t>TFR1_RAT</t>
  </si>
  <si>
    <t>Transferrin receptor protein 1 (Fragment) OS=Rattus norvegicus OX=10116 GN=Tfrc PE=1 SV=1</t>
  </si>
  <si>
    <t>TGFI1_RAT</t>
  </si>
  <si>
    <t>Transforming growth factor beta-1-induced transcript 1 protein OS=Rattus norvegicus OX=10116 GN=Tgfb1i1 PE=1 SV=2</t>
  </si>
  <si>
    <t>TGM3_RAT</t>
  </si>
  <si>
    <t>Protein-glutamine gamma-glutamyltransferase E OS=Rattus norvegicus OX=10116 GN=Tgm3 PE=3 SV=1</t>
  </si>
  <si>
    <t>TGON3_RAT</t>
  </si>
  <si>
    <t>Trans-Golgi network integral membrane protein TGN38 OS=Rattus norvegicus OX=10116 GN=Ttgn1 PE=1 SV=1</t>
  </si>
  <si>
    <t>TGS1_RAT</t>
  </si>
  <si>
    <t>Trimethylguanosine synthase OS=Rattus norvegicus OX=10116 GN=Tgs1 PE=1 SV=1</t>
  </si>
  <si>
    <t>TGT_RAT</t>
  </si>
  <si>
    <t>Queuine tRNA-ribosyltransferase catalytic subunit 1 OS=Rattus norvegicus OX=10116 GN=Qtrt1 PE=2 SV=1</t>
  </si>
  <si>
    <t>THAP1_RAT</t>
  </si>
  <si>
    <t>THAP domain-containing protein 1 OS=Rattus norvegicus OX=10116 GN=Thap1 PE=2 SV=1</t>
  </si>
  <si>
    <t>THEM6_RAT</t>
  </si>
  <si>
    <t>Protein THEM6 OS=Rattus norvegicus OX=10116 GN=Them6 PE=2 SV=1</t>
  </si>
  <si>
    <t>THG1_RAT</t>
  </si>
  <si>
    <t>Probable tRNA(His) guanylyltransferase OS=Rattus norvegicus OX=10116 GN=Thg1l PE=2 SV=1</t>
  </si>
  <si>
    <t>THIC_RAT</t>
  </si>
  <si>
    <t>Acetyl-CoA acetyltransferase, cytosolic OS=Rattus norvegicus OX=10116 GN=Acat2 PE=1 SV=1</t>
  </si>
  <si>
    <t>THIKA_RAT</t>
  </si>
  <si>
    <t>3-ketoacyl-CoA thiolase A, peroxisomal OS=Rattus norvegicus OX=10116 GN=Acaa1a PE=1 SV=2</t>
  </si>
  <si>
    <t>THIL_RAT</t>
  </si>
  <si>
    <t>Acetyl-CoA acetyltransferase, mitochondrial OS=Rattus norvegicus OX=10116 GN=Acat1 PE=1 SV=1</t>
  </si>
  <si>
    <t>THIM_RAT</t>
  </si>
  <si>
    <t>3-ketoacyl-CoA thiolase, mitochondrial OS=Rattus norvegicus OX=10116 GN=Acaa2 PE=2 SV=1</t>
  </si>
  <si>
    <t>THIO_RAT</t>
  </si>
  <si>
    <t>Thioredoxin OS=Rattus norvegicus OX=10116 GN=Txn PE=1 SV=2</t>
  </si>
  <si>
    <t>THNS2_RAT</t>
  </si>
  <si>
    <t>Threonine synthase-like 2 OS=Rattus norvegicus OX=10116 GN=Thnsl2 PE=2 SV=1</t>
  </si>
  <si>
    <t>THOC5_RAT</t>
  </si>
  <si>
    <t>THO complex subunit 5 homolog OS=Rattus norvegicus OX=10116 GN=Thoc5 PE=2 SV=1</t>
  </si>
  <si>
    <t>THOC6_RAT</t>
  </si>
  <si>
    <t>THO complex subunit 6 homolog OS=Rattus norvegicus OX=10116 GN=Thoc6 PE=2 SV=1</t>
  </si>
  <si>
    <t>THOP1_RAT</t>
  </si>
  <si>
    <t>Thimet oligopeptidase OS=Rattus norvegicus OX=10116 GN=Thop1 PE=1 SV=4</t>
  </si>
  <si>
    <t>THTM_RAT</t>
  </si>
  <si>
    <t>3-mercaptopyruvate sulfurtransferase OS=Rattus norvegicus OX=10116 GN=Mpst PE=1 SV=3</t>
  </si>
  <si>
    <t>THTPA_RAT</t>
  </si>
  <si>
    <t>Thiamine-triphosphatase OS=Rattus norvegicus OX=10116 GN=Thtpa PE=2 SV=3</t>
  </si>
  <si>
    <t>THTR_RAT</t>
  </si>
  <si>
    <t>Thiosulfate sulfurtransferase OS=Rattus norvegicus OX=10116 GN=Tst PE=1 SV=3</t>
  </si>
  <si>
    <t>THY1_RAT</t>
  </si>
  <si>
    <t>Thy-1 membrane glycoprotein OS=Rattus norvegicus OX=10116 GN=Thy1 PE=1 SV=1</t>
  </si>
  <si>
    <t>TIF1B_RAT</t>
  </si>
  <si>
    <t>Transcription intermediary factor 1-beta OS=Rattus norvegicus OX=10116 GN=Trim28 PE=1 SV=2</t>
  </si>
  <si>
    <t>TIM21_RAT</t>
  </si>
  <si>
    <t>Mitochondrial import inner membrane translocase subunit Tim21 OS=Rattus norvegicus OX=10116 GN=Timm21 PE=2 SV=1</t>
  </si>
  <si>
    <t>TIM22_RAT</t>
  </si>
  <si>
    <t>Mitochondrial import inner membrane translocase subunit Tim22 OS=Rattus norvegicus OX=10116 GN=Timm22 PE=2 SV=2</t>
  </si>
  <si>
    <t>TIM23_RAT</t>
  </si>
  <si>
    <t>Mitochondrial import inner membrane translocase subunit Tim23 OS=Rattus norvegicus OX=10116 GN=Timm23 PE=2 SV=1</t>
  </si>
  <si>
    <t>TIM44_RAT</t>
  </si>
  <si>
    <t>Mitochondrial import inner membrane translocase subunit TIM44 OS=Rattus norvegicus OX=10116 GN=Timm44 PE=1 SV=1</t>
  </si>
  <si>
    <t>TIMP2_RAT</t>
  </si>
  <si>
    <t>Metalloproteinase inhibitor 2 OS=Rattus norvegicus OX=10116 GN=Timp2 PE=1 SV=3</t>
  </si>
  <si>
    <t>TINAL_RAT</t>
  </si>
  <si>
    <t>Tubulointerstitial nephritis antigen-like OS=Rattus norvegicus OX=10116 GN=Tinagl1 PE=2 SV=1</t>
  </si>
  <si>
    <t>TIP_RAT</t>
  </si>
  <si>
    <t>T-cell immunomodulatory protein OS=Rattus norvegicus OX=10116 GN=Itfg1 PE=1 SV=1</t>
  </si>
  <si>
    <t>TIPRL_RAT</t>
  </si>
  <si>
    <t>TIP41-like protein OS=Rattus norvegicus OX=10116 GN=Tiprl PE=1 SV=1</t>
  </si>
  <si>
    <t>TKFC_RAT</t>
  </si>
  <si>
    <t>Triokinase/FMN cyclase OS=Rattus norvegicus OX=10116 GN=Tkfc PE=1 SV=1</t>
  </si>
  <si>
    <t>TKT_RAT</t>
  </si>
  <si>
    <t>Transketolase OS=Rattus norvegicus OX=10116 GN=Tkt PE=1 SV=1</t>
  </si>
  <si>
    <t>TLE3_RAT</t>
  </si>
  <si>
    <t>Transducin-like enhancer protein 3 OS=Rattus norvegicus OX=10116 GN=Tle3 PE=1 SV=1</t>
  </si>
  <si>
    <t>TM100_RAT</t>
  </si>
  <si>
    <t>Transmembrane protein 100 OS=Rattus norvegicus OX=10116 GN=Tmem100 PE=1 SV=1</t>
  </si>
  <si>
    <t>TM109_RAT</t>
  </si>
  <si>
    <t>Transmembrane protein 109 OS=Rattus norvegicus OX=10116 GN=Tmem109 PE=2 SV=1</t>
  </si>
  <si>
    <t>TM10C_RAT</t>
  </si>
  <si>
    <t>tRNA methyltransferase 10 homolog C OS=Rattus norvegicus OX=10116 GN=Trmt10c PE=2 SV=1</t>
  </si>
  <si>
    <t>TM135_RAT</t>
  </si>
  <si>
    <t>Transmembrane protein 135 OS=Rattus norvegicus OX=10116 GN=Tmem135 PE=2 SV=1</t>
  </si>
  <si>
    <t>TM163_RAT</t>
  </si>
  <si>
    <t>Transmembrane protein 163 OS=Rattus norvegicus OX=10116 GN=Tmem163 PE=1 SV=1</t>
  </si>
  <si>
    <t>TM199_RAT</t>
  </si>
  <si>
    <t>Transmembrane protein 199 OS=Rattus norvegicus OX=10116 GN=Tmem199 PE=2 SV=1</t>
  </si>
  <si>
    <t>TM1L1_RAT</t>
  </si>
  <si>
    <t>TOM1-like protein 1 OS=Rattus norvegicus OX=10116 GN=Tom1l1 PE=1 SV=1</t>
  </si>
  <si>
    <t>TM214_RAT</t>
  </si>
  <si>
    <t>Transmembrane protein 214 OS=Rattus norvegicus OX=10116 GN=Tmem214 PE=2 SV=1</t>
  </si>
  <si>
    <t>TM230_RAT</t>
  </si>
  <si>
    <t>Transmembrane protein 230 OS=Rattus norvegicus OX=10116 GN=Tmem230 PE=1 SV=1</t>
  </si>
  <si>
    <t>TM231_RAT</t>
  </si>
  <si>
    <t>Transmembrane protein 231 OS=Rattus norvegicus OX=10116 GN=Tmem231 PE=2 SV=2</t>
  </si>
  <si>
    <t>TM245_RAT</t>
  </si>
  <si>
    <t>Transmembrane protein 245 OS=Rattus norvegicus OX=10116 GN=Tmem245 PE=1 SV=1</t>
  </si>
  <si>
    <t>TM35A_RAT</t>
  </si>
  <si>
    <t>Transmembrane protein 35A OS=Rattus norvegicus OX=10116 GN=Tmem35a PE=1 SV=1</t>
  </si>
  <si>
    <t>TM39B_RAT</t>
  </si>
  <si>
    <t>Transmembrane protein 39B OS=Rattus norvegicus OX=10116 GN=Tmem39b PE=2 SV=1</t>
  </si>
  <si>
    <t>TM40L_RAT</t>
  </si>
  <si>
    <t>Mitochondrial import receptor subunit TOM40B OS=Rattus norvegicus OX=10116 GN=Tomm40l PE=1 SV=1</t>
  </si>
  <si>
    <t>TM9S2_RAT</t>
  </si>
  <si>
    <t>Transmembrane 9 superfamily member 2 OS=Rattus norvegicus OX=10116 GN=Tm9sf2 PE=2 SV=1</t>
  </si>
  <si>
    <t>TM9S4_RAT</t>
  </si>
  <si>
    <t>Transmembrane 9 superfamily member 4 OS=Rattus norvegicus OX=10116 GN=Tm9sf4 PE=2 SV=1</t>
  </si>
  <si>
    <t>TMCO1_RAT</t>
  </si>
  <si>
    <t>Calcium load-activated calcium channel OS=Rattus norvegicus OX=10116 GN=Tmco1 PE=2 SV=1</t>
  </si>
  <si>
    <t>TMED2_RAT</t>
  </si>
  <si>
    <t>Transmembrane emp24 domain-containing protein 2 OS=Rattus norvegicus OX=10116 GN=Tmed2 PE=1 SV=1</t>
  </si>
  <si>
    <t>TMED3_RAT</t>
  </si>
  <si>
    <t>Transmembrane emp24 domain-containing protein 3 OS=Rattus norvegicus OX=10116 GN=Tmed3 PE=1 SV=1</t>
  </si>
  <si>
    <t>TMED5_RAT</t>
  </si>
  <si>
    <t>Transmembrane emp24 domain-containing protein 5 OS=Rattus norvegicus OX=10116 GN=Tmed5 PE=2 SV=1</t>
  </si>
  <si>
    <t>TMED7_RAT</t>
  </si>
  <si>
    <t>Transmembrane emp24 domain-containing protein 7 OS=Rattus norvegicus OX=10116 GN=Tmed7 PE=1 SV=1</t>
  </si>
  <si>
    <t>TMED9_RAT</t>
  </si>
  <si>
    <t>Transmembrane emp24 domain-containing protein 9 OS=Rattus norvegicus OX=10116 GN=Tmed9 PE=1 SV=1</t>
  </si>
  <si>
    <t>TMEDA_RAT</t>
  </si>
  <si>
    <t>Transmembrane emp24 domain-containing protein 10 OS=Rattus norvegicus OX=10116 GN=Tmed10 PE=1 SV=2</t>
  </si>
  <si>
    <t>TMLH_RAT</t>
  </si>
  <si>
    <t>Trimethyllysine dioxygenase, mitochondrial OS=Rattus norvegicus OX=10116 GN=Tmlhe PE=1 SV=2</t>
  </si>
  <si>
    <t>TMM11_RAT</t>
  </si>
  <si>
    <t>Transmembrane protein 11, mitochondrial OS=Rattus norvegicus OX=10116 GN=Tmem11 PE=2 SV=1</t>
  </si>
  <si>
    <t>TMM33_RAT</t>
  </si>
  <si>
    <t>Transmembrane protein 33 OS=Rattus norvegicus OX=10116 GN=Tmem33 PE=2 SV=1</t>
  </si>
  <si>
    <t>TMM43_RAT</t>
  </si>
  <si>
    <t>Transmembrane protein 43 OS=Rattus norvegicus OX=10116 GN=Tmem43 PE=2 SV=1</t>
  </si>
  <si>
    <t>TMOD1_RAT</t>
  </si>
  <si>
    <t>Tropomodulin-1 OS=Rattus norvegicus OX=10116 GN=Tmod1 PE=2 SV=1</t>
  </si>
  <si>
    <t>TMOD2_RAT</t>
  </si>
  <si>
    <t>Tropomodulin-2 OS=Rattus norvegicus OX=10116 GN=Tmod2 PE=1 SV=1</t>
  </si>
  <si>
    <t>TMUB1_RAT</t>
  </si>
  <si>
    <t>Transmembrane and ubiquitin-like domain-containing protein 1 OS=Rattus norvegicus OX=10116 GN=Tmub1 PE=1 SV=1</t>
  </si>
  <si>
    <t>TMX2_RAT</t>
  </si>
  <si>
    <t>Thioredoxin-related transmembrane protein 2 OS=Rattus norvegicus OX=10116 GN=Tmx2 PE=2 SV=1</t>
  </si>
  <si>
    <t>TNFA_RAT</t>
  </si>
  <si>
    <t>Tumor necrosis factor OS=Rattus norvegicus OX=10116 GN=Tnf PE=2 SV=1</t>
  </si>
  <si>
    <t>TNR21_RAT</t>
  </si>
  <si>
    <t>Tumor necrosis factor receptor superfamily member 21 OS=Rattus norvegicus OX=10116 GN=Tnfrsf21 PE=1 SV=1</t>
  </si>
  <si>
    <t>TNR6_RAT</t>
  </si>
  <si>
    <t>Tumor necrosis factor receptor superfamily member 6 OS=Rattus norvegicus OX=10116 GN=Fas PE=1 SV=1</t>
  </si>
  <si>
    <t>TOIP1_RAT</t>
  </si>
  <si>
    <t>Torsin-1A-interacting protein 1 OS=Rattus norvegicus OX=10116 GN=Tor1aip1 PE=1 SV=1</t>
  </si>
  <si>
    <t>TOIP2_RAT</t>
  </si>
  <si>
    <t>Torsin-1A-interacting protein 2 OS=Rattus norvegicus OX=10116 GN=Tor1aip2 PE=2 SV=1</t>
  </si>
  <si>
    <t>TOLIP_RAT</t>
  </si>
  <si>
    <t>Toll-interacting protein OS=Rattus norvegicus OX=10116 GN=Tollip PE=1 SV=1</t>
  </si>
  <si>
    <t>TOM20_RAT</t>
  </si>
  <si>
    <t>Mitochondrial import receptor subunit TOM20 homolog OS=Rattus norvegicus OX=10116 GN=Tomm20 PE=1 SV=2</t>
  </si>
  <si>
    <t>TOM22_RAT</t>
  </si>
  <si>
    <t>Mitochondrial import receptor subunit TOM22 homolog OS=Rattus norvegicus OX=10116 GN=Tomm22 PE=1 SV=1</t>
  </si>
  <si>
    <t>TOM34_RAT</t>
  </si>
  <si>
    <t>Mitochondrial import receptor subunit TOM34 OS=Rattus norvegicus OX=10116 GN=Tomm34 PE=1 SV=1</t>
  </si>
  <si>
    <t>TOM40_RAT</t>
  </si>
  <si>
    <t>Mitochondrial import receptor subunit TOM40 homolog OS=Rattus norvegicus OX=10116 GN=Tomm40 PE=1 SV=1</t>
  </si>
  <si>
    <t>TOM70_RAT</t>
  </si>
  <si>
    <t>Mitochondrial import receptor subunit TOM70 OS=Rattus norvegicus OX=10116 GN=Tomm70 PE=1 SV=1</t>
  </si>
  <si>
    <t>TONSL_RAT</t>
  </si>
  <si>
    <t>Tonsoku-like protein OS=Rattus norvegicus OX=10116 GN=Tonsl PE=3 SV=1</t>
  </si>
  <si>
    <t>TOP1_RAT</t>
  </si>
  <si>
    <t>DNA topoisomerase 1 OS=Rattus norvegicus OX=10116 GN=Top1 PE=1 SV=1</t>
  </si>
  <si>
    <t>TOP2A_RAT</t>
  </si>
  <si>
    <t>DNA topoisomerase 2-alpha OS=Rattus norvegicus OX=10116 GN=Top2a PE=1 SV=1</t>
  </si>
  <si>
    <t>TOR1A_RAT</t>
  </si>
  <si>
    <t>Torsin-1A OS=Rattus norvegicus OX=10116 GN=Tor1a PE=1 SV=1</t>
  </si>
  <si>
    <t>TOX2_RAT</t>
  </si>
  <si>
    <t>TOX high mobility group box family member 2 OS=Rattus norvegicus OX=10116 GN=Tox2 PE=2 SV=1</t>
  </si>
  <si>
    <t>TOX4_RAT</t>
  </si>
  <si>
    <t>TOX high mobility group box family member 4 OS=Rattus norvegicus OX=10116 GN=Tox4 PE=1 SV=1</t>
  </si>
  <si>
    <t>TP4A1_RAT;TP4A2_RAT</t>
  </si>
  <si>
    <t>Protein tyrosine phosphatase type IVA 1 OS=Rattus norvegicus OX=10116 GN=Ptp4a1 PE=1 SV=1</t>
  </si>
  <si>
    <t>TPA_RAT</t>
  </si>
  <si>
    <t>Tissue-type plasminogen activator OS=Rattus norvegicus OX=10116 GN=Plat PE=2 SV=2</t>
  </si>
  <si>
    <t>TPBG_RAT</t>
  </si>
  <si>
    <t>Trophoblast glycoprotein OS=Rattus norvegicus OX=10116 GN=Tpbg PE=1 SV=1</t>
  </si>
  <si>
    <t>TPC13_RAT</t>
  </si>
  <si>
    <t>Trafficking protein particle complex subunit 13 OS=Rattus norvegicus OX=10116 GN=Trappc13 PE=2 SV=2</t>
  </si>
  <si>
    <t>TPD54_RAT</t>
  </si>
  <si>
    <t>Tumor protein D54 OS=Rattus norvegicus OX=10116 GN=Tpd52l2 PE=1 SV=1</t>
  </si>
  <si>
    <t>TPGS2_RAT</t>
  </si>
  <si>
    <t>Tubulin polyglutamylase complex subunit 2 OS=Rattus norvegicus OX=10116 GN=Tpgs2 PE=2 SV=2</t>
  </si>
  <si>
    <t>TPH2_RAT</t>
  </si>
  <si>
    <t>Tryptophan 5-hydroxylase 2 OS=Rattus norvegicus OX=10116 GN=Tph2 PE=1 SV=1</t>
  </si>
  <si>
    <t>TPIS_RAT</t>
  </si>
  <si>
    <t>Triosephosphate isomerase OS=Rattus norvegicus OX=10116 GN=Tpi1 PE=1 SV=2</t>
  </si>
  <si>
    <t>TPM1_RAT</t>
  </si>
  <si>
    <t>Tropomyosin alpha-1 chain OS=Rattus norvegicus OX=10116 GN=Tpm1 PE=1 SV=3</t>
  </si>
  <si>
    <t>TPM2_RAT</t>
  </si>
  <si>
    <t>Tropomyosin beta chain OS=Rattus norvegicus OX=10116 GN=Tpm2 PE=1 SV=1</t>
  </si>
  <si>
    <t>TPM3_RAT</t>
  </si>
  <si>
    <t>Tropomyosin alpha-3 chain OS=Rattus norvegicus OX=10116 GN=Tpm3 PE=1 SV=2</t>
  </si>
  <si>
    <t>TPMT_RAT</t>
  </si>
  <si>
    <t>Thiopurine S-methyltransferase OS=Rattus norvegicus OX=10116 GN=Tpmt PE=2 SV=1</t>
  </si>
  <si>
    <t>TPP1_RAT</t>
  </si>
  <si>
    <t>Tripeptidyl-peptidase 1 OS=Rattus norvegicus OX=10116 GN=Tpp1 PE=1 SV=1</t>
  </si>
  <si>
    <t>TPP2_RAT</t>
  </si>
  <si>
    <t>Tripeptidyl-peptidase 2 OS=Rattus norvegicus OX=10116 GN=Tpp2 PE=2 SV=3</t>
  </si>
  <si>
    <t>TPPC3_RAT</t>
  </si>
  <si>
    <t>Trafficking protein particle complex subunit 3 OS=Rattus norvegicus OX=10116 GN=Trappc3 PE=2 SV=1</t>
  </si>
  <si>
    <t>TPPC4_RAT</t>
  </si>
  <si>
    <t>Trafficking protein particle complex subunit 4 OS=Rattus norvegicus OX=10116 GN=Trappc4 PE=2 SV=1</t>
  </si>
  <si>
    <t>TPPP3_RAT</t>
  </si>
  <si>
    <t>Tubulin polymerization-promoting protein family member 3 OS=Rattus norvegicus OX=10116 GN=Tppp3 PE=2 SV=1</t>
  </si>
  <si>
    <t>TPR_RAT</t>
  </si>
  <si>
    <t>Nucleoprotein TPR OS=Rattus norvegicus OX=10116 GN=Tpr PE=1 SV=1</t>
  </si>
  <si>
    <t>TPRGL_RAT</t>
  </si>
  <si>
    <t>Tumor protein p63-regulated gene 1-like protein OS=Rattus norvegicus OX=10116 GN=Tprg1l PE=1 SV=1</t>
  </si>
  <si>
    <t>TPRKB_RAT</t>
  </si>
  <si>
    <t>EKC/KEOPS complex subunit Tprkb OS=Rattus norvegicus OX=10116 GN=Tprkb PE=2 SV=1</t>
  </si>
  <si>
    <t>TPRN_RAT</t>
  </si>
  <si>
    <t>Taperin OS=Rattus norvegicus OX=10116 GN=Tprn PE=1 SV=2</t>
  </si>
  <si>
    <t>TR106_RAT</t>
  </si>
  <si>
    <t>Taste receptor type 2 member 106 OS=Rattus norvegicus OX=10116 GN=Tas2r106 PE=3 SV=1</t>
  </si>
  <si>
    <t>TR150_RAT</t>
  </si>
  <si>
    <t>Thyroid hormone receptor-associated protein 3 OS=Rattus norvegicus OX=10116 GN=Thrap3 PE=1 SV=1</t>
  </si>
  <si>
    <t>TRA2B_RAT</t>
  </si>
  <si>
    <t>Transformer-2 protein homolog beta OS=Rattus norvegicus OX=10116 GN=Tra2b PE=1 SV=1</t>
  </si>
  <si>
    <t>TRAF6_RAT</t>
  </si>
  <si>
    <t>TNF receptor-associated factor 6 OS=Rattus norvegicus OX=10116 GN=Traf6 PE=2 SV=1</t>
  </si>
  <si>
    <t>TRAK2_RAT</t>
  </si>
  <si>
    <t>Trafficking kinesin-binding protein 2 OS=Rattus norvegicus OX=10116 GN=Trak2 PE=1 SV=2</t>
  </si>
  <si>
    <t>TRAP1_RAT</t>
  </si>
  <si>
    <t>Heat shock protein 75 kDa, mitochondrial OS=Rattus norvegicus OX=10116 GN=Trap1 PE=1 SV=1</t>
  </si>
  <si>
    <t>TRDN_RAT</t>
  </si>
  <si>
    <t>Triadin OS=Rattus norvegicus OX=10116 GN=Trdn PE=1 SV=1</t>
  </si>
  <si>
    <t>TRFE_RAT</t>
  </si>
  <si>
    <t>Serotransferrin OS=Rattus norvegicus OX=10116 GN=Tf PE=1 SV=3</t>
  </si>
  <si>
    <t>TRI26_RAT</t>
  </si>
  <si>
    <t>Tripartite motif-containing protein 26 OS=Rattus norvegicus OX=10116 GN=Trim26 PE=3 SV=1</t>
  </si>
  <si>
    <t>TRI46_RAT</t>
  </si>
  <si>
    <t>Tripartite motif-containing protein 46 OS=Rattus norvegicus OX=10116 GN=Trim46 PE=1 SV=2</t>
  </si>
  <si>
    <t>TRIL_RAT</t>
  </si>
  <si>
    <t>TLR4 interactor with leucine rich repeats OS=Rattus norvegicus OX=10116 GN=Tril PE=1 SV=1</t>
  </si>
  <si>
    <t>TRIM2_RAT</t>
  </si>
  <si>
    <t>Tripartite motif-containing protein 2 OS=Rattus norvegicus OX=10116 GN=Trim2 PE=1 SV=2</t>
  </si>
  <si>
    <t>TRIM3_RAT</t>
  </si>
  <si>
    <t>Tripartite motif-containing protein 3 OS=Rattus norvegicus OX=10116 GN=Trim3 PE=1 SV=1</t>
  </si>
  <si>
    <t>TRIM9_RAT</t>
  </si>
  <si>
    <t>E3 ubiquitin-protein ligase TRIM9 OS=Rattus norvegicus OX=10116 GN=Trim9 PE=1 SV=1</t>
  </si>
  <si>
    <t>TRIO_RAT</t>
  </si>
  <si>
    <t>Triple functional domain protein OS=Rattus norvegicus OX=10116 GN=Trio PE=1 SV=4</t>
  </si>
  <si>
    <t>TRIQK_RAT</t>
  </si>
  <si>
    <t>Triple QxxK/R motif-containing protein OS=Rattus norvegicus OX=10116 GN=Triqk PE=3 SV=1</t>
  </si>
  <si>
    <t>TRM11_RAT</t>
  </si>
  <si>
    <t>tRNA (guanine(10)-N2)-methyltransferase homolog OS=Rattus norvegicus OX=10116 GN=Trmt11 PE=2 SV=1</t>
  </si>
  <si>
    <t>TRPC3_RAT</t>
  </si>
  <si>
    <t>Short transient receptor potential channel 3 OS=Rattus norvegicus OX=10116 GN=Trpc3 PE=2 SV=3</t>
  </si>
  <si>
    <t>TRPC4_RAT</t>
  </si>
  <si>
    <t>Short transient receptor potential channel 4 OS=Rattus norvegicus OX=10116 GN=Trpc4 PE=1 SV=2</t>
  </si>
  <si>
    <t>TRPV1_RAT</t>
  </si>
  <si>
    <t>TRXR1_RAT</t>
  </si>
  <si>
    <t>Thioredoxin reductase 1, cytoplasmic OS=Rattus norvegicus OX=10116 GN=Txnrd1 PE=1 SV=5</t>
  </si>
  <si>
    <t>TRXR2_RAT</t>
  </si>
  <si>
    <t>Thioredoxin reductase 2, mitochondrial OS=Rattus norvegicus OX=10116 GN=Txnrd2 PE=1 SV=3</t>
  </si>
  <si>
    <t>TRY1_RAT</t>
  </si>
  <si>
    <t>Anionic trypsin-1 OS=Rattus norvegicus OX=10116 GN=Prss1 PE=1 SV=1</t>
  </si>
  <si>
    <t>TS101_RAT</t>
  </si>
  <si>
    <t>Tumor susceptibility gene 101 protein OS=Rattus norvegicus OX=10116 GN=Tsg101 PE=1 SV=1</t>
  </si>
  <si>
    <t>TSC1_RAT</t>
  </si>
  <si>
    <t>Hamartin OS=Rattus norvegicus OX=10116 GN=Tsc1 PE=1 SV=1</t>
  </si>
  <si>
    <t>TSC2_RAT</t>
  </si>
  <si>
    <t>Tuberin OS=Rattus norvegicus OX=10116 GN=Tsc2 PE=1 SV=1</t>
  </si>
  <si>
    <t>TSKS_RAT</t>
  </si>
  <si>
    <t>Testis-specific serine kinase substrate OS=Rattus norvegicus OX=10116 GN=Tsks PE=1 SV=1</t>
  </si>
  <si>
    <t>TSN2_RAT</t>
  </si>
  <si>
    <t>Tetraspanin-2 OS=Rattus norvegicus OX=10116 GN=Tspan2 PE=1 SV=1</t>
  </si>
  <si>
    <t>TSNAX_RAT</t>
  </si>
  <si>
    <t>Translin-associated protein X OS=Rattus norvegicus OX=10116 GN=Tsnax PE=1 SV=1</t>
  </si>
  <si>
    <t>TT30B_RAT;T30A2_RAT</t>
  </si>
  <si>
    <t>Tetratricopeptide repeat protein 30B OS=Rattus norvegicus OX=10116 GN=Ttc30b PE=2 SV=1</t>
  </si>
  <si>
    <t>TT39C_RAT</t>
  </si>
  <si>
    <t>Tetratricopeptide repeat protein 39C OS=Rattus norvegicus OX=10116 GN=Ttc39c PE=2 SV=1</t>
  </si>
  <si>
    <t>TTC17_RAT</t>
  </si>
  <si>
    <t>Tetratricopeptide repeat protein 17 OS=Rattus norvegicus OX=10116 GN=Ttc17 PE=1 SV=1</t>
  </si>
  <si>
    <t>TTC19_RAT</t>
  </si>
  <si>
    <t>Tetratricopeptide repeat protein 19, mitochondrial OS=Rattus norvegicus OX=10116 GN=Ttc19 PE=3 SV=1</t>
  </si>
  <si>
    <t>TTC41_RAT</t>
  </si>
  <si>
    <t>Tetratricopeptide repeat protein 41 OS=Rattus norvegicus OX=10116 GN=Ttc41 PE=2 SV=2</t>
  </si>
  <si>
    <t>TTC5_RAT</t>
  </si>
  <si>
    <t>Tetratricopeptide repeat protein 5 OS=Rattus norvegicus OX=10116 GN=Ttc5 PE=2 SV=1</t>
  </si>
  <si>
    <t>TTC9C_RAT</t>
  </si>
  <si>
    <t>Tetratricopeptide repeat protein 9C OS=Rattus norvegicus OX=10116 GN=Ttc9c PE=2 SV=1</t>
  </si>
  <si>
    <t>TTL_RAT</t>
  </si>
  <si>
    <t>Tubulin--tyrosine ligase OS=Rattus norvegicus OX=10116 GN=Ttl PE=1 SV=1</t>
  </si>
  <si>
    <t>TTLL9_RAT</t>
  </si>
  <si>
    <t>Probable tubulin polyglutamylase TTLL9 OS=Rattus norvegicus OX=10116 GN=Ttll9 PE=2 SV=1</t>
  </si>
  <si>
    <t>TTYH1_RAT</t>
  </si>
  <si>
    <t>Protein tweety homolog 1 OS=Rattus norvegicus OX=10116 GN=Ttyh1 PE=1 SV=1</t>
  </si>
  <si>
    <t>TUB_RAT</t>
  </si>
  <si>
    <t>Tubby protein homolog OS=Rattus norvegicus OX=10116 GN=Tub PE=2 SV=1</t>
  </si>
  <si>
    <t>TUTLB_RAT</t>
  </si>
  <si>
    <t>Protein turtle homolog B OS=Rattus norvegicus OX=10116 GN=Igsf9b PE=1 SV=1</t>
  </si>
  <si>
    <t>TWF1_RAT</t>
  </si>
  <si>
    <t>Twinfilin-1 OS=Rattus norvegicus OX=10116 GN=Twf1 PE=1 SV=1</t>
  </si>
  <si>
    <t>TXD12_RAT</t>
  </si>
  <si>
    <t>Thioredoxin domain-containing protein 12 OS=Rattus norvegicus OX=10116 GN=Txndc12 PE=2 SV=2</t>
  </si>
  <si>
    <t>TXD15_RAT</t>
  </si>
  <si>
    <t>Thioredoxin domain-containing protein 15 OS=Rattus norvegicus OX=10116 GN=Txndc15 PE=2 SV=1</t>
  </si>
  <si>
    <t>TXND9_RAT</t>
  </si>
  <si>
    <t>Thioredoxin domain-containing protein 9 OS=Rattus norvegicus OX=10116 GN=Txndc9 PE=2 SV=2</t>
  </si>
  <si>
    <t>TXNL1_RAT</t>
  </si>
  <si>
    <t>Thioredoxin-like protein 1 OS=Rattus norvegicus OX=10116 GN=Txnl1 PE=1 SV=3</t>
  </si>
  <si>
    <t>TXTP_RAT</t>
  </si>
  <si>
    <t>Tricarboxylate transport protein, mitochondrial OS=Rattus norvegicus OX=10116 GN=Slc25a1 PE=1 SV=1</t>
  </si>
  <si>
    <t>TY3H_RAT</t>
  </si>
  <si>
    <t>Tyrosine 3-monooxygenase OS=Rattus norvegicus OX=10116 GN=Th PE=1 SV=3</t>
  </si>
  <si>
    <t>TYB10_RAT</t>
  </si>
  <si>
    <t>Thymosin beta-10 OS=Rattus norvegicus OX=10116 GN=Tmsb10 PE=1 SV=2</t>
  </si>
  <si>
    <t>TYB4_RAT</t>
  </si>
  <si>
    <t>Thymosin beta-4 OS=Rattus norvegicus OX=10116 GN=Tmsb4x PE=1 SV=2</t>
  </si>
  <si>
    <t>TYRO3_RAT</t>
  </si>
  <si>
    <t>Tyrosine-protein kinase receptor TYRO3 OS=Rattus norvegicus OX=10116 GN=Tyro3 PE=1 SV=1</t>
  </si>
  <si>
    <t>TYW4_RAT</t>
  </si>
  <si>
    <t>tRNA wybutosine-synthesizing protein 4 OS=Rattus norvegicus OX=10116 GN=Lcmt2 PE=2 SV=1</t>
  </si>
  <si>
    <t>U119A_RAT</t>
  </si>
  <si>
    <t>Protein unc-119 homolog A OS=Rattus norvegicus OX=10116 GN=Unc119 PE=1 SV=1</t>
  </si>
  <si>
    <t>U1SBP_RAT</t>
  </si>
  <si>
    <t>U11/U12 small nuclear ribonucleoprotein 35 kDa protein OS=Rattus norvegicus OX=10116 GN=Snrnp35 PE=2 SV=1</t>
  </si>
  <si>
    <t>U520_RAT</t>
  </si>
  <si>
    <t>U5 small nuclear ribonucleoprotein 200 kDa helicase OS=Rattus norvegicus OX=10116 GN=Snrnp200 PE=1 SV=1</t>
  </si>
  <si>
    <t>UB2G1_RAT</t>
  </si>
  <si>
    <t>Ubiquitin-conjugating enzyme E2 G1 OS=Rattus norvegicus OX=10116 GN=Ube2g1 PE=2 SV=3</t>
  </si>
  <si>
    <t>UB2V2_RAT</t>
  </si>
  <si>
    <t>Ubiquitin-conjugating enzyme E2 variant 2 OS=Rattus norvegicus OX=10116 GN=Ube2v2 PE=1 SV=3</t>
  </si>
  <si>
    <t>UBA1_RAT</t>
  </si>
  <si>
    <t>Ubiquitin-like modifier-activating enzyme 1 OS=Rattus norvegicus OX=10116 GN=Uba1 PE=1 SV=1</t>
  </si>
  <si>
    <t>UBA3_RAT</t>
  </si>
  <si>
    <t>NEDD8-activating enzyme E1 catalytic subunit OS=Rattus norvegicus OX=10116 GN=Uba3 PE=1 SV=1</t>
  </si>
  <si>
    <t>UBA5_RAT</t>
  </si>
  <si>
    <t>Ubiquitin-like modifier-activating enzyme 5 OS=Rattus norvegicus OX=10116 GN=Uba5 PE=1 SV=1</t>
  </si>
  <si>
    <t>UBAC1_RAT</t>
  </si>
  <si>
    <t>Ubiquitin-associated domain-containing protein 1 OS=Rattus norvegicus OX=10116 GN=Ubac1 PE=1 SV=1</t>
  </si>
  <si>
    <t>UBAP1_RAT</t>
  </si>
  <si>
    <t>Ubiquitin-associated protein 1 OS=Rattus norvegicus OX=10116 GN=Ubap1 PE=2 SV=1</t>
  </si>
  <si>
    <t>UBC9_RAT</t>
  </si>
  <si>
    <t>SUMO-conjugating enzyme UBC9 OS=Rattus norvegicus OX=10116 GN=Ube2i PE=1 SV=1</t>
  </si>
  <si>
    <t>UBCP1_RAT</t>
  </si>
  <si>
    <t>Ubiquitin-like domain-containing CTD phosphatase 1 OS=Rattus norvegicus OX=10116 GN=Ublcp1 PE=2 SV=1</t>
  </si>
  <si>
    <t>UBE2F_RAT</t>
  </si>
  <si>
    <t>NEDD8-conjugating enzyme UBE2F OS=Rattus norvegicus OX=10116 GN=Ube2f PE=2 SV=2</t>
  </si>
  <si>
    <t>UBE2N_RAT</t>
  </si>
  <si>
    <t>Ubiquitin-conjugating enzyme E2 N OS=Rattus norvegicus OX=10116 GN=Ube2n PE=1 SV=1</t>
  </si>
  <si>
    <t>UBE2Z_RAT</t>
  </si>
  <si>
    <t>Ubiquitin-conjugating enzyme E2 Z OS=Rattus norvegicus OX=10116 GN=Ube2z PE=1 SV=2</t>
  </si>
  <si>
    <t>UBE4A_RAT</t>
  </si>
  <si>
    <t>Ubiquitin conjugation factor E4 A OS=Rattus norvegicus OX=10116 GN=Ube4a PE=2 SV=1</t>
  </si>
  <si>
    <t>UBF1_RAT</t>
  </si>
  <si>
    <t>Nucleolar transcription factor 1 OS=Rattus norvegicus OX=10116 GN=Ubtf PE=1 SV=1</t>
  </si>
  <si>
    <t>UBL4A_RAT</t>
  </si>
  <si>
    <t>Ubiquitin-like protein 4A OS=Rattus norvegicus OX=10116 GN=Ubl4a PE=2 SV=1</t>
  </si>
  <si>
    <t>UBN2_RAT</t>
  </si>
  <si>
    <t>Ubinuclein-2 OS=Rattus norvegicus OX=10116 GN=Ubn2 PE=1 SV=1</t>
  </si>
  <si>
    <t>UBP11_RAT</t>
  </si>
  <si>
    <t>Ubiquitin carboxyl-terminal hydrolase 11 OS=Rattus norvegicus OX=10116 GN=Usp11 PE=1 SV=1</t>
  </si>
  <si>
    <t>UBP15_RAT</t>
  </si>
  <si>
    <t>Ubiquitin carboxyl-terminal hydrolase 15 OS=Rattus norvegicus OX=10116 GN=Usp15 PE=1 SV=1</t>
  </si>
  <si>
    <t>UBP19_RAT</t>
  </si>
  <si>
    <t>Ubiquitin carboxyl-terminal hydrolase 19 OS=Rattus norvegicus OX=10116 GN=Usp19 PE=1 SV=1</t>
  </si>
  <si>
    <t>UBP30_RAT</t>
  </si>
  <si>
    <t>Ubiquitin carboxyl-terminal hydrolase 30 OS=Rattus norvegicus OX=10116 GN=Usp30 PE=3 SV=1</t>
  </si>
  <si>
    <t>UBP4_RAT</t>
  </si>
  <si>
    <t>Ubiquitin carboxyl-terminal hydrolase 4 OS=Rattus norvegicus OX=10116 GN=Usp4 PE=1 SV=1</t>
  </si>
  <si>
    <t>UBP54_RAT</t>
  </si>
  <si>
    <t>Inactive ubiquitin carboxyl-terminal hydrolase 54 OS=Rattus norvegicus OX=10116 GN=Usp54 PE=1 SV=2</t>
  </si>
  <si>
    <t>UBP7_RAT</t>
  </si>
  <si>
    <t>Ubiquitin carboxyl-terminal hydrolase 7 OS=Rattus norvegicus OX=10116 GN=Usp7 PE=1 SV=1</t>
  </si>
  <si>
    <t>UBQL1_RAT</t>
  </si>
  <si>
    <t>Ubiquilin-1 OS=Rattus norvegicus OX=10116 GN=Ubqln1 PE=1 SV=1</t>
  </si>
  <si>
    <t>UBR4_RAT</t>
  </si>
  <si>
    <t>E3 ubiquitin-protein ligase UBR4 OS=Rattus norvegicus OX=10116 GN=Ubr4 PE=1 SV=2</t>
  </si>
  <si>
    <t>UBTD1_RAT</t>
  </si>
  <si>
    <t>Ubiquitin domain-containing protein 1 OS=Rattus norvegicus OX=10116 GN=Ubtd1 PE=2 SV=1</t>
  </si>
  <si>
    <t>UBX2B_RAT</t>
  </si>
  <si>
    <t>UBX domain-containing protein 2B OS=Rattus norvegicus OX=10116 GN=Ubxn2b PE=1 SV=1</t>
  </si>
  <si>
    <t>UBXN1_RAT</t>
  </si>
  <si>
    <t>UBX domain-containing protein 1 OS=Rattus norvegicus OX=10116 GN=Ubxn1 PE=3 SV=2</t>
  </si>
  <si>
    <t>UBXN4_RAT</t>
  </si>
  <si>
    <t>UBX domain-containing protein 4 OS=Rattus norvegicus OX=10116 GN=Ubxn4 PE=1 SV=1</t>
  </si>
  <si>
    <t>UCHL1_RAT</t>
  </si>
  <si>
    <t>Ubiquitin carboxyl-terminal hydrolase isozyme L1 OS=Rattus norvegicus OX=10116 GN=Uchl1 PE=1 SV=2</t>
  </si>
  <si>
    <t>UCHL3_RAT</t>
  </si>
  <si>
    <t>Ubiquitin carboxyl-terminal hydrolase isozyme L3 OS=Rattus norvegicus OX=10116 GN=Uchl3 PE=1 SV=1</t>
  </si>
  <si>
    <t>UCP1_RAT</t>
  </si>
  <si>
    <t>Mitochondrial brown fat uncoupling protein 1 OS=Rattus norvegicus OX=10116 GN=Ucp1 PE=1 SV=2</t>
  </si>
  <si>
    <t>UCRI_RAT</t>
  </si>
  <si>
    <t>Cytochrome b-c1 complex subunit Rieske, mitochondrial OS=Rattus norvegicus OX=10116 GN=Uqcrfs1 PE=1 SV=2</t>
  </si>
  <si>
    <t>UFC1_RAT</t>
  </si>
  <si>
    <t>Ubiquitin-fold modifier-conjugating enzyme 1 OS=Rattus norvegicus OX=10116 GN=Ufc1 PE=2 SV=1</t>
  </si>
  <si>
    <t>UFD1_RAT</t>
  </si>
  <si>
    <t>Ubiquitin recognition factor in ER-associated degradation protein 1 OS=Rattus norvegicus OX=10116 GN=Ufd1 PE=1 SV=1</t>
  </si>
  <si>
    <t>UFL1_RAT</t>
  </si>
  <si>
    <t>E3 UFM1-protein ligase 1 OS=Rattus norvegicus OX=10116 GN=Ufl1 PE=1 SV=1</t>
  </si>
  <si>
    <t>UFSP2_RAT</t>
  </si>
  <si>
    <t>Ufm1-specific protease 2 OS=Rattus norvegicus OX=10116 GN=Ufsp2 PE=2 SV=1</t>
  </si>
  <si>
    <t>UGDH_RAT</t>
  </si>
  <si>
    <t>UDP-glucose 6-dehydrogenase OS=Rattus norvegicus OX=10116 GN=Ugdh PE=1 SV=1</t>
  </si>
  <si>
    <t>UGGG1_RAT</t>
  </si>
  <si>
    <t>UDP-glucose:glycoprotein glucosyltransferase 1 OS=Rattus norvegicus OX=10116 GN=Uggt1 PE=1 SV=2</t>
  </si>
  <si>
    <t>UIF_RAT</t>
  </si>
  <si>
    <t>UAP56-interacting factor OS=Rattus norvegicus OX=10116 GN=Fyttd1 PE=2 SV=2</t>
  </si>
  <si>
    <t>ULA1_RAT</t>
  </si>
  <si>
    <t>NEDD8-activating enzyme E1 regulatory subunit OS=Rattus norvegicus OX=10116 GN=Nae1 PE=1 SV=1</t>
  </si>
  <si>
    <t>ULK3_RAT</t>
  </si>
  <si>
    <t>Serine/threonine-protein kinase ULK3 OS=Rattus norvegicus OX=10116 GN=Ulk3 PE=1 SV=1</t>
  </si>
  <si>
    <t>UN13A_RAT;UN13B_RAT</t>
  </si>
  <si>
    <t>Protein unc-13 homolog A OS=Rattus norvegicus OX=10116 GN=Unc13a PE=1 SV=1</t>
  </si>
  <si>
    <t>UN13C_RAT</t>
  </si>
  <si>
    <t>Protein unc-13 homolog C OS=Rattus norvegicus OX=10116 GN=Unc13c PE=1 SV=3</t>
  </si>
  <si>
    <t>UN45A_RAT</t>
  </si>
  <si>
    <t>Protein unc-45 homolog A OS=Rattus norvegicus OX=10116 GN=Unc45a PE=2 SV=1</t>
  </si>
  <si>
    <t>USBP1_RAT</t>
  </si>
  <si>
    <t>Usher syndrome type-1C protein-binding protein 1 OS=Rattus norvegicus OX=10116 GN=Ushbp1 PE=2 SV=1</t>
  </si>
  <si>
    <t>USH2A_RAT</t>
  </si>
  <si>
    <t>Usherin OS=Rattus norvegicus OX=10116 GN=Ush2a PE=1 SV=2</t>
  </si>
  <si>
    <t>USMG5_RAT</t>
  </si>
  <si>
    <t>Up-regulated during skeletal muscle growth protein 5 OS=Rattus norvegicus OX=10116 GN=Atp5md PE=1 SV=1</t>
  </si>
  <si>
    <t>USO1_RAT</t>
  </si>
  <si>
    <t>General vesicular transport factor p115 OS=Rattus norvegicus OX=10116 GN=Uso1 PE=1 SV=1</t>
  </si>
  <si>
    <t>UT1_RAT</t>
  </si>
  <si>
    <t>Urea transporter 1 OS=Rattus norvegicus OX=10116 GN=Slc14a1 PE=2 SV=2</t>
  </si>
  <si>
    <t>UTER_RAT</t>
  </si>
  <si>
    <t>Uteroglobin OS=Rattus norvegicus OX=10116 GN=Scgb1a1 PE=1 SV=2</t>
  </si>
  <si>
    <t>UTP11_RAT</t>
  </si>
  <si>
    <t>Probable U3 small nucleolar RNA-associated protein 11 OS=Rattus norvegicus OX=10116 GN=Utp11 PE=2 SV=1</t>
  </si>
  <si>
    <t>VAC14_RAT</t>
  </si>
  <si>
    <t>Protein VAC14 homolog OS=Rattus norvegicus OX=10116 GN=Vac14 PE=1 SV=1</t>
  </si>
  <si>
    <t>VACHT_RAT</t>
  </si>
  <si>
    <t>Vesicular acetylcholine transporter OS=Rattus norvegicus OX=10116 GN=Slc18a3 PE=2 SV=2</t>
  </si>
  <si>
    <t>VAMP1_RAT</t>
  </si>
  <si>
    <t>Vesicle-associated membrane protein 1 OS=Rattus norvegicus OX=10116 GN=Vamp1 PE=1 SV=2</t>
  </si>
  <si>
    <t>VAMP2_RAT</t>
  </si>
  <si>
    <t>Vesicle-associated membrane protein 2 OS=Rattus norvegicus OX=10116 GN=Vamp2 PE=1 SV=2</t>
  </si>
  <si>
    <t>VAMP3_RAT</t>
  </si>
  <si>
    <t>Vesicle-associated membrane protein 3 OS=Rattus norvegicus OX=10116 GN=Vamp3 PE=1 SV=1</t>
  </si>
  <si>
    <t>VAMP7_RAT</t>
  </si>
  <si>
    <t>Vesicle-associated membrane protein 7 OS=Rattus norvegicus OX=10116 GN=Vamp7 PE=1 SV=1</t>
  </si>
  <si>
    <t>VANG2_RAT</t>
  </si>
  <si>
    <t>Vang-like protein 2 OS=Rattus norvegicus OX=10116 GN=Vangl2 PE=2 SV=1</t>
  </si>
  <si>
    <t>VAPA_RAT</t>
  </si>
  <si>
    <t>Vesicle-associated membrane protein-associated protein A OS=Rattus norvegicus OX=10116 GN=Vapa PE=1 SV=3</t>
  </si>
  <si>
    <t>VAPB_RAT</t>
  </si>
  <si>
    <t>Vesicle-associated membrane protein-associated protein B OS=Rattus norvegicus OX=10116 GN=Vapb PE=1 SV=3</t>
  </si>
  <si>
    <t>VAS1_RAT</t>
  </si>
  <si>
    <t>V-type proton ATPase subunit S1 OS=Rattus norvegicus OX=10116 GN=Atp6ap1 PE=2 SV=1</t>
  </si>
  <si>
    <t>VAT1_RAT</t>
  </si>
  <si>
    <t>Synaptic vesicle membrane protein VAT-1 homolog OS=Rattus norvegicus OX=10116 GN=Vat1 PE=1 SV=1</t>
  </si>
  <si>
    <t>VATB2_RAT</t>
  </si>
  <si>
    <t>V-type proton ATPase subunit B, brain isoform OS=Rattus norvegicus OX=10116 GN=Atp6v1b2 PE=1 SV=1</t>
  </si>
  <si>
    <t>VATC1_RAT;VATC2_RAT</t>
  </si>
  <si>
    <t>V-type proton ATPase subunit C 1 OS=Rattus norvegicus OX=10116 GN=Atp6v1c1 PE=2 SV=1</t>
  </si>
  <si>
    <t>VATE1_RAT</t>
  </si>
  <si>
    <t>V-type proton ATPase subunit E 1 OS=Rattus norvegicus OX=10116 GN=Atp6v1e1 PE=1 SV=1</t>
  </si>
  <si>
    <t>VATL_RAT</t>
  </si>
  <si>
    <t>V-type proton ATPase 16 kDa proteolipid subunit OS=Rattus norvegicus OX=10116 GN=Atp6v0c PE=2 SV=1</t>
  </si>
  <si>
    <t>VAV_RAT</t>
  </si>
  <si>
    <t>Proto-oncogene vav OS=Rattus norvegicus OX=10116 GN=Vav1 PE=2 SV=1</t>
  </si>
  <si>
    <t>VCAM1_RAT</t>
  </si>
  <si>
    <t>Vascular cell adhesion protein 1 OS=Rattus norvegicus OX=10116 GN=Vcam1 PE=2 SV=1</t>
  </si>
  <si>
    <t>VCIP1_RAT</t>
  </si>
  <si>
    <t>Deubiquitinating protein VCIP135 OS=Rattus norvegicus OX=10116 GN=Vcpip1 PE=1 SV=2</t>
  </si>
  <si>
    <t>VDAC1_RAT</t>
  </si>
  <si>
    <t>Voltage-dependent anion-selective channel protein 1 OS=Rattus norvegicus OX=10116 GN=Vdac1 PE=1 SV=4</t>
  </si>
  <si>
    <t>VDAC2_RAT</t>
  </si>
  <si>
    <t>Voltage-dependent anion-selective channel protein 2 OS=Rattus norvegicus OX=10116 GN=Vdac2 PE=1 SV=2</t>
  </si>
  <si>
    <t>VDAC3_RAT</t>
  </si>
  <si>
    <t>Voltage-dependent anion-selective channel protein 3 OS=Rattus norvegicus OX=10116 GN=Vdac3 PE=1 SV=2</t>
  </si>
  <si>
    <t>VEGP1_RAT</t>
  </si>
  <si>
    <t>von Ebner gland protein 1 OS=Rattus norvegicus OX=10116 GN=Vegp1 PE=2 SV=1</t>
  </si>
  <si>
    <t>VGF_RAT</t>
  </si>
  <si>
    <t>Neurosecretory protein VGF OS=Rattus norvegicus OX=10116 GN=Vgf PE=1 SV=3</t>
  </si>
  <si>
    <t>VGLU1_RAT</t>
  </si>
  <si>
    <t>Vesicular glutamate transporter 1 OS=Rattus norvegicus OX=10116 GN=Slc17a7 PE=1 SV=1</t>
  </si>
  <si>
    <t>VGLU2_RAT;NPT1_RAT</t>
  </si>
  <si>
    <t>Vesicular glutamate transporter 2 OS=Rattus norvegicus OX=10116 GN=Slc17a6 PE=1 SV=1</t>
  </si>
  <si>
    <t>VHL_RAT</t>
  </si>
  <si>
    <t>von Hippel-Lindau disease tumor suppressor OS=Rattus norvegicus OX=10116 GN=Vhl PE=1 SV=1</t>
  </si>
  <si>
    <t>VIAAT_RAT</t>
  </si>
  <si>
    <t>Vesicular inhibitory amino acid transporter OS=Rattus norvegicus OX=10116 GN=Slc32a1 PE=1 SV=1</t>
  </si>
  <si>
    <t>VIGLN_RAT</t>
  </si>
  <si>
    <t>Vigilin OS=Rattus norvegicus OX=10116 GN=Hdlbp PE=1 SV=1</t>
  </si>
  <si>
    <t>VIME_RAT</t>
  </si>
  <si>
    <t>Vimentin OS=Rattus norvegicus OX=10116 GN=Vim PE=1 SV=2</t>
  </si>
  <si>
    <t>VIP1_RAT</t>
  </si>
  <si>
    <t>Inositol hexakisphosphate and diphosphoinositol-pentakisphosphate kinase 1 OS=Rattus norvegicus OX=10116 GN=Ppip5k1 PE=1 SV=1</t>
  </si>
  <si>
    <t>VISL1_RAT</t>
  </si>
  <si>
    <t>Visinin-like protein 1 OS=Rattus norvegicus OX=10116 GN=Vsnl1 PE=1 SV=2</t>
  </si>
  <si>
    <t>VLDLR_RAT</t>
  </si>
  <si>
    <t>Very low-density lipoprotein receptor OS=Rattus norvegicus OX=10116 GN=Vldlr PE=2 SV=1</t>
  </si>
  <si>
    <t>VMAT2_RAT</t>
  </si>
  <si>
    <t>Synaptic vesicular amine transporter OS=Rattus norvegicus OX=10116 GN=Slc18a2 PE=1 SV=2</t>
  </si>
  <si>
    <t>VP26A_RAT</t>
  </si>
  <si>
    <t>Vacuolar protein sorting-associated protein 26A OS=Rattus norvegicus OX=10116 GN=Vps26a PE=1 SV=1</t>
  </si>
  <si>
    <t>VP33A_RAT</t>
  </si>
  <si>
    <t>Vacuolar protein sorting-associated protein 33A OS=Rattus norvegicus OX=10116 GN=Vps33a PE=1 SV=1</t>
  </si>
  <si>
    <t>VP33B_RAT</t>
  </si>
  <si>
    <t>Vacuolar protein sorting-associated protein 33B OS=Rattus norvegicus OX=10116 GN=Vps33b PE=2 SV=1</t>
  </si>
  <si>
    <t>VPP1_RAT</t>
  </si>
  <si>
    <t>V-type proton ATPase 116 kDa subunit a isoform 1 OS=Rattus norvegicus OX=10116 GN=Atp6v0a1 PE=2 SV=1</t>
  </si>
  <si>
    <t>VPS25_RAT</t>
  </si>
  <si>
    <t>Vacuolar protein-sorting-associated protein 25 OS=Rattus norvegicus OX=10116 GN=Vps25 PE=1 SV=1</t>
  </si>
  <si>
    <t>VPS28_RAT</t>
  </si>
  <si>
    <t>Vacuolar protein sorting-associated protein 28 homolog OS=Rattus norvegicus OX=10116 GN=Vps28 PE=2 SV=1</t>
  </si>
  <si>
    <t>VPS29_RAT</t>
  </si>
  <si>
    <t>Vacuolar protein sorting-associated protein 29 OS=Rattus norvegicus OX=10116 GN=Vps29 PE=1 SV=2</t>
  </si>
  <si>
    <t>VPS36_RAT</t>
  </si>
  <si>
    <t>Vacuolar protein-sorting-associated protein 36 OS=Rattus norvegicus OX=10116 GN=Vps36 PE=1 SV=1</t>
  </si>
  <si>
    <t>VPS45_RAT</t>
  </si>
  <si>
    <t>Vacuolar protein sorting-associated protein 45 OS=Rattus norvegicus OX=10116 GN=Vps45 PE=1 SV=1</t>
  </si>
  <si>
    <t>VPS4A_RAT;FIGL1_RAT</t>
  </si>
  <si>
    <t>Vacuolar protein sorting-associated protein 4A OS=Rattus norvegicus OX=10116 GN=Vps4a PE=1 SV=1</t>
  </si>
  <si>
    <t>VPS50_RAT</t>
  </si>
  <si>
    <t>Syndetin OS=Rattus norvegicus OX=10116 GN=Vps50 PE=1 SV=1</t>
  </si>
  <si>
    <t>VPS52_RAT</t>
  </si>
  <si>
    <t>Vacuolar protein sorting-associated protein 52 homolog OS=Rattus norvegicus OX=10116 GN=Vps52 PE=1 SV=2</t>
  </si>
  <si>
    <t>VSIG1_RAT</t>
  </si>
  <si>
    <t>V-set and immunoglobulin domain-containing protein 1 OS=Rattus norvegicus OX=10116 GN=Vsig1 PE=1 SV=1</t>
  </si>
  <si>
    <t>VTDB_RAT</t>
  </si>
  <si>
    <t>Vitamin D-binding protein OS=Rattus norvegicus OX=10116 GN=Gc PE=1 SV=3</t>
  </si>
  <si>
    <t>VTI1A_RAT</t>
  </si>
  <si>
    <t>Vesicle transport through interaction with t-SNAREs homolog 1A OS=Rattus norvegicus OX=10116 GN=Vti1a PE=1 SV=1</t>
  </si>
  <si>
    <t>VTI1B_RAT</t>
  </si>
  <si>
    <t>Vesicle transport through interaction with t-SNAREs homolog 1B OS=Rattus norvegicus OX=10116 GN=Vti1b PE=1 SV=2</t>
  </si>
  <si>
    <t>VWA1_RAT</t>
  </si>
  <si>
    <t>von Willebrand factor A domain-containing protein 1 OS=Rattus norvegicus OX=10116 GN=Vwa1 PE=2 SV=1</t>
  </si>
  <si>
    <t>VWA5A_RAT</t>
  </si>
  <si>
    <t>von Willebrand factor A domain-containing protein 5A OS=Rattus norvegicus OX=10116 GN=Vwa5a PE=2 SV=1</t>
  </si>
  <si>
    <t>VWA7_RAT</t>
  </si>
  <si>
    <t>von Willebrand factor A domain-containing protein 7 OS=Rattus norvegicus OX=10116 GN=Vwa7 PE=3 SV=1</t>
  </si>
  <si>
    <t>VWF_RAT</t>
  </si>
  <si>
    <t>von Willebrand factor (Fragment) OS=Rattus norvegicus OX=10116 GN=Vwf PE=2 SV=2</t>
  </si>
  <si>
    <t>WASC2_RAT</t>
  </si>
  <si>
    <t>WASH complex subunit 2 OS=Rattus norvegicus OX=10116 GN=Washc2 PE=1 SV=1</t>
  </si>
  <si>
    <t>WASF1_RAT</t>
  </si>
  <si>
    <t>Wiskott-Aldrich syndrome protein family member 1 OS=Rattus norvegicus OX=10116 GN=Wasf1 PE=1 SV=1</t>
  </si>
  <si>
    <t>WASH1_RAT</t>
  </si>
  <si>
    <t>WASH complex subunit 1 OS=Rattus norvegicus OX=10116 GN=Washc1 PE=2 SV=1</t>
  </si>
  <si>
    <t>WASL_RAT</t>
  </si>
  <si>
    <t>Neural Wiskott-Aldrich syndrome protein OS=Rattus norvegicus OX=10116 GN=Wasl PE=1 SV=2</t>
  </si>
  <si>
    <t>WBP11_RAT</t>
  </si>
  <si>
    <t>WW domain-binding protein 11 OS=Rattus norvegicus OX=10116 GN=Wbp11 PE=1 SV=1</t>
  </si>
  <si>
    <t>WBP2_RAT</t>
  </si>
  <si>
    <t>WW domain-binding protein 2 OS=Rattus norvegicus OX=10116 GN=Wbp2 PE=1 SV=1</t>
  </si>
  <si>
    <t>WBP4_RAT</t>
  </si>
  <si>
    <t>WW domain-binding protein 4 OS=Rattus norvegicus OX=10116 GN=Wbp4 PE=2 SV=1</t>
  </si>
  <si>
    <t>WDR1_RAT</t>
  </si>
  <si>
    <t>WD repeat-containing protein 1 OS=Rattus norvegicus OX=10116 GN=Wdr1 PE=1 SV=3</t>
  </si>
  <si>
    <t>WDR12_RAT</t>
  </si>
  <si>
    <t>Ribosome biogenesis protein WDR12 OS=Rattus norvegicus OX=10116 GN=Wdr12 PE=2 SV=1</t>
  </si>
  <si>
    <t>WDR26_RAT</t>
  </si>
  <si>
    <t>WD repeat-containing protein 26 OS=Rattus norvegicus OX=10116 GN=Wdr26 PE=3 SV=2</t>
  </si>
  <si>
    <t>WDR35_RAT</t>
  </si>
  <si>
    <t>WD repeat-containing protein 35 OS=Rattus norvegicus OX=10116 GN=Wdr35 PE=1 SV=1</t>
  </si>
  <si>
    <t>WDR44_RAT</t>
  </si>
  <si>
    <t>WD repeat-containing protein 44 OS=Rattus norvegicus OX=10116 GN=Wdr44 PE=1 SV=1</t>
  </si>
  <si>
    <t>WDR5_RAT</t>
  </si>
  <si>
    <t>WD repeat-containing protein 5 OS=Rattus norvegicus OX=10116 GN=Wdr5 PE=1 SV=1</t>
  </si>
  <si>
    <t>WDR5B_RAT</t>
  </si>
  <si>
    <t>WD repeat-containing protein 5B OS=Rattus norvegicus OX=10116 GN=Wdr5b PE=2 SV=1</t>
  </si>
  <si>
    <t>WDR61_RAT</t>
  </si>
  <si>
    <t>WD repeat-containing protein 61 OS=Rattus norvegicus OX=10116 GN=Wdr61 PE=1 SV=1</t>
  </si>
  <si>
    <t>WDR7_RAT</t>
  </si>
  <si>
    <t>WD repeat-containing protein 7 OS=Rattus norvegicus OX=10116 GN=Wdr7 PE=1 SV=1</t>
  </si>
  <si>
    <t>WDR70_RAT</t>
  </si>
  <si>
    <t>WD repeat-containing protein 70 OS=Rattus norvegicus OX=10116 GN=Wdr70 PE=1 SV=1</t>
  </si>
  <si>
    <t>WDR81_RAT</t>
  </si>
  <si>
    <t>WD repeat-containing protein 81 OS=Rattus norvegicus OX=10116 GN=Wdr81 PE=3 SV=1</t>
  </si>
  <si>
    <t>WDR91_RAT</t>
  </si>
  <si>
    <t>WD repeat-containing protein 91 OS=Rattus norvegicus OX=10116 GN=Wdr91 PE=2 SV=1</t>
  </si>
  <si>
    <t>WEE1_RAT</t>
  </si>
  <si>
    <t>Wee1-like protein kinase OS=Rattus norvegicus OX=10116 GN=Wee1 PE=1 SV=1</t>
  </si>
  <si>
    <t>WFDC1_RAT</t>
  </si>
  <si>
    <t>WAP four-disulfide core domain protein 1 OS=Rattus norvegicus OX=10116 GN=Wfdc1 PE=1 SV=1</t>
  </si>
  <si>
    <t>WHRN_RAT</t>
  </si>
  <si>
    <t>Whirlin OS=Rattus norvegicus OX=10116 GN=Whrn PE=1 SV=1</t>
  </si>
  <si>
    <t>WIPF1_RAT</t>
  </si>
  <si>
    <t>WAS/WASL-interacting protein family member 1 OS=Rattus norvegicus OX=10116 GN=Wipf1 PE=1 SV=2</t>
  </si>
  <si>
    <t>WIPF3_RAT</t>
  </si>
  <si>
    <t>WAS/WASL-interacting protein family member 3 OS=Rattus norvegicus OX=10116 GN=Wipf3 PE=1 SV=1</t>
  </si>
  <si>
    <t>WIPI4_RAT</t>
  </si>
  <si>
    <t>WD repeat domain phosphoinositide-interacting protein 4 OS=Rattus norvegicus OX=10116 GN=Wdr45 PE=2 SV=1</t>
  </si>
  <si>
    <t>WNK1_RAT;WNK4_RAT</t>
  </si>
  <si>
    <t>Serine/threonine-protein kinase WNK1 OS=Rattus norvegicus OX=10116 GN=Wnk1 PE=1 SV=2</t>
  </si>
  <si>
    <t>WRIP1_RAT</t>
  </si>
  <si>
    <t>ATPase WRNIP1 OS=Rattus norvegicus OX=10116 GN=Wrnip1 PE=1 SV=1</t>
  </si>
  <si>
    <t>XDH_RAT</t>
  </si>
  <si>
    <t>Xanthine dehydrogenase/oxidase OS=Rattus norvegicus OX=10116 GN=Xdh PE=1 SV=3</t>
  </si>
  <si>
    <t>XIAP_RAT</t>
  </si>
  <si>
    <t>E3 ubiquitin-protein ligase XIAP OS=Rattus norvegicus OX=10116 GN=Xiap PE=2 SV=1</t>
  </si>
  <si>
    <t>XIRP2_RAT</t>
  </si>
  <si>
    <t>Xin actin-binding repeat-containing protein 2 OS=Rattus norvegicus OX=10116 GN=Xirp2 PE=1 SV=1</t>
  </si>
  <si>
    <t>XKR4_RAT</t>
  </si>
  <si>
    <t>XK-related protein 4 OS=Rattus norvegicus OX=10116 GN=Xkr4 PE=2 SV=1</t>
  </si>
  <si>
    <t>XPO1_RAT</t>
  </si>
  <si>
    <t>Exportin-1 OS=Rattus norvegicus OX=10116 GN=Xpo1 PE=1 SV=1</t>
  </si>
  <si>
    <t>XPP1_RAT</t>
  </si>
  <si>
    <t>Xaa-Pro aminopeptidase 1 OS=Rattus norvegicus OX=10116 GN=Xpnpep1 PE=1 SV=1</t>
  </si>
  <si>
    <t>XPP3_RAT</t>
  </si>
  <si>
    <t>Xaa-Pro aminopeptidase 3 OS=Rattus norvegicus OX=10116 GN=Xpnpep3 PE=1 SV=1</t>
  </si>
  <si>
    <t>XRCC1_RAT</t>
  </si>
  <si>
    <t>DNA repair protein XRCC1 OS=Rattus norvegicus OX=10116 GN=Xrcc1 PE=1 SV=2</t>
  </si>
  <si>
    <t>XYLB_RAT</t>
  </si>
  <si>
    <t>Xylulose kinase OS=Rattus norvegicus OX=10116 GN=Xylb PE=2 SV=1</t>
  </si>
  <si>
    <t>XYLT1_RAT</t>
  </si>
  <si>
    <t>Xylosyltransferase 1 (Fragment) OS=Rattus norvegicus OX=10116 GN=Xylt1 PE=2 SV=1</t>
  </si>
  <si>
    <t>YAP1_RAT</t>
  </si>
  <si>
    <t>Transcriptional coactivator YAP1 OS=Rattus norvegicus OX=10116 GN=Yap1 PE=1 SV=1</t>
  </si>
  <si>
    <t>YBOX1_RAT</t>
  </si>
  <si>
    <t>Nuclease-sensitive element-binding protein 1 OS=Rattus norvegicus OX=10116 GN=Ybx1 PE=2 SV=3</t>
  </si>
  <si>
    <t>YBOX3_RAT</t>
  </si>
  <si>
    <t>Y-box-binding protein 3 OS=Rattus norvegicus OX=10116 GN=Ybx3 PE=1 SV=1</t>
  </si>
  <si>
    <t>YES_RAT</t>
  </si>
  <si>
    <t>Tyrosine-protein kinase Yes OS=Rattus norvegicus OX=10116 GN=Yes1 PE=1 SV=1</t>
  </si>
  <si>
    <t>YKT6_RAT</t>
  </si>
  <si>
    <t>Synaptobrevin homolog YKT6 OS=Rattus norvegicus OX=10116 GN=Ykt6 PE=1 SV=1</t>
  </si>
  <si>
    <t>YLPM1_RAT</t>
  </si>
  <si>
    <t>YLP motif-containing protein 1 OS=Rattus norvegicus OX=10116 GN=Ylpm1 PE=1 SV=1</t>
  </si>
  <si>
    <t>YMEL1_RAT</t>
  </si>
  <si>
    <t>ATP-dependent zinc metalloprotease YME1L1 OS=Rattus norvegicus OX=10116 GN=Yme1l1 PE=2 SV=1</t>
  </si>
  <si>
    <t>YRDC_RAT</t>
  </si>
  <si>
    <t>YrdC domain-containing protein, mitochondrial OS=Rattus norvegicus OX=10116 GN=Yrdc PE=2 SV=1</t>
  </si>
  <si>
    <t>YTDC1_RAT</t>
  </si>
  <si>
    <t>YTH domain-containing protein 1 OS=Rattus norvegicus OX=10116 GN=Ythdc1 PE=1 SV=2</t>
  </si>
  <si>
    <t>ZBT7A_RAT</t>
  </si>
  <si>
    <t>Zinc finger and BTB domain-containing protein 7A OS=Rattus norvegicus OX=10116 GN=Zbtb7a PE=1 SV=1</t>
  </si>
  <si>
    <t>ZC3HE_RAT</t>
  </si>
  <si>
    <t>Zinc finger CCCH domain-containing protein 14 OS=Rattus norvegicus OX=10116 GN=Zc3h14 PE=1 SV=1</t>
  </si>
  <si>
    <t>ZC3HF_RAT</t>
  </si>
  <si>
    <t>Zinc finger CCCH domain-containing protein 15 OS=Rattus norvegicus OX=10116 GN=Zc3h15 PE=1 SV=1</t>
  </si>
  <si>
    <t>ZCCHV_RAT</t>
  </si>
  <si>
    <t>Zinc finger CCCH-type antiviral protein 1 OS=Rattus norvegicus OX=10116 GN=Zc3hav1 PE=1 SV=1</t>
  </si>
  <si>
    <t>ZCH18_RAT</t>
  </si>
  <si>
    <t>Zinc finger CCCH domain-containing protein 18 OS=Rattus norvegicus OX=10116 GN=Zc3h18 PE=1 SV=1</t>
  </si>
  <si>
    <t>ZCHC7_RAT</t>
  </si>
  <si>
    <t>Zinc finger CCHC domain-containing protein 7 OS=Rattus norvegicus OX=10116 GN=Zcchc7 PE=1 SV=1</t>
  </si>
  <si>
    <t>ZFAN6_RAT</t>
  </si>
  <si>
    <t>AN1-type zinc finger protein 6 OS=Rattus norvegicus OX=10116 GN=Zfand6 PE=1 SV=1</t>
  </si>
  <si>
    <t>ZFN2B_RAT</t>
  </si>
  <si>
    <t>AN1-type zinc finger protein 2B OS=Rattus norvegicus OX=10116 GN=Zfand2b PE=1 SV=1</t>
  </si>
  <si>
    <t>ZFP37_RAT</t>
  </si>
  <si>
    <t>Zinc finger protein 37 OS=Rattus norvegicus OX=10116 GN=Zfp37 PE=1 SV=1</t>
  </si>
  <si>
    <t>ZFR_RAT</t>
  </si>
  <si>
    <t>Zinc finger RNA-binding protein OS=Rattus norvegicus OX=10116 GN=Zfr PE=1 SV=2</t>
  </si>
  <si>
    <t>ZFY21_RAT</t>
  </si>
  <si>
    <t>Zinc finger FYVE domain-containing protein 21 OS=Rattus norvegicus OX=10116 GN=Zfyve21 PE=3 SV=1</t>
  </si>
  <si>
    <t>ZHX2_RAT</t>
  </si>
  <si>
    <t>Zinc fingers and homeoboxes protein 2 OS=Rattus norvegicus OX=10116 GN=Zhx2 PE=2 SV=2</t>
  </si>
  <si>
    <t>ZHX3_RAT</t>
  </si>
  <si>
    <t>Zinc fingers and homeoboxes protein 3 OS=Rattus norvegicus OX=10116 GN=Zhx3 PE=1 SV=2</t>
  </si>
  <si>
    <t>ZMAT3_RAT</t>
  </si>
  <si>
    <t>Zinc finger matrin-type protein 3 OS=Rattus norvegicus OX=10116 GN=Zmat3 PE=2 SV=1</t>
  </si>
  <si>
    <t>ZN148_RAT</t>
  </si>
  <si>
    <t>Zinc finger protein 148 OS=Rattus norvegicus OX=10116 GN=Znf148 PE=1 SV=1</t>
  </si>
  <si>
    <t>ZN622_RAT</t>
  </si>
  <si>
    <t>Zinc finger protein 622 OS=Rattus norvegicus OX=10116 GN=Znf622 PE=1 SV=2</t>
  </si>
  <si>
    <t>ZNT1_RAT</t>
  </si>
  <si>
    <t>Zinc transporter 1 OS=Rattus norvegicus OX=10116 GN=Slc30a1 PE=2 SV=1</t>
  </si>
  <si>
    <t>ZNT3_RAT</t>
  </si>
  <si>
    <t>Zinc transporter 3 OS=Rattus norvegicus OX=10116 GN=Slc30a3 PE=1 SV=1</t>
  </si>
  <si>
    <t>ZO1_RAT</t>
  </si>
  <si>
    <t>Tight junction protein ZO-1 OS=Rattus norvegicus OX=10116 GN=Tjp1 PE=1 SV=1</t>
  </si>
  <si>
    <t>ZP3R_RAT</t>
  </si>
  <si>
    <t>Zona pellucida sperm-binding protein 3 receptor OS=Rattus norvegicus OX=10116 GN=Zp3r PE=2 SV=1</t>
  </si>
  <si>
    <t>ZRAB2_RAT</t>
  </si>
  <si>
    <t>Zinc finger Ran-binding domain-containing protein 2 OS=Rattus norvegicus OX=10116 GN=Zranb2 PE=1 SV=2</t>
  </si>
  <si>
    <t>ZW10_RAT</t>
  </si>
  <si>
    <t>Centromere/kinetochore protein zw10 homolog OS=Rattus norvegicus OX=10116 GN=Zw10 PE=2 SV=3</t>
  </si>
  <si>
    <t>Monoacylglycerol lipase ABHD6 OS=Rattus norvegicus OX=10116 GN=Abhd6 PE=1 SV=1</t>
    <phoneticPr fontId="18" type="noConversion"/>
  </si>
  <si>
    <t>Cytochrome c oxidase subunit 2 OS=Rattus norvegicus OX=10116 GN=Mtco2 PE=1 SV=3</t>
    <phoneticPr fontId="18" type="noConversion"/>
  </si>
  <si>
    <t>Monoacylglycerol lipase ABHD12 OS=Rattus norvegicus OX=10116 GN=Abhd12 PE=2 SV=1</t>
    <phoneticPr fontId="18" type="noConversion"/>
  </si>
  <si>
    <t>Cannabinoid receptor 1 OS=Rattus norvegicus OX=10116 GN=Cnr1 PE=1 SV=1</t>
    <phoneticPr fontId="18" type="noConversion"/>
  </si>
  <si>
    <t>CB1 cannabinoid receptor-interacting protein 1 OS=Rattus norvegicus OX=10116 GN=Cnrip1 PE=1 SV=1</t>
    <phoneticPr fontId="18" type="noConversion"/>
  </si>
  <si>
    <t>Sn1-specific diacylglycerol lipase alpha OS=Rattus norvegicus OX=10116 GN=Dagla PE=1 SV=1</t>
    <phoneticPr fontId="18" type="noConversion"/>
  </si>
  <si>
    <t>Fatty-acid amide hydrolase 1 OS=Rattus norvegicus OX=10116 GN=Faah PE=1 SV=1</t>
    <phoneticPr fontId="18" type="noConversion"/>
  </si>
  <si>
    <t>Glycerophosphodiester phosphodiesterase 1 OS=Rattus norvegicus OX=10116 GN=Gde1 PE=1 SV=2</t>
    <phoneticPr fontId="18" type="noConversion"/>
  </si>
  <si>
    <t>Monoglyceride lipase OS=Rattus norvegicus OX=10116 GN=Mgll PE=1 SV=1</t>
    <phoneticPr fontId="18" type="noConversion"/>
  </si>
  <si>
    <t>N-acylethanolamine-hydrolyzing acid amidase OS=Rattus norvegicus OX=10116 GN=Naaa PE=1 SV=1</t>
    <phoneticPr fontId="18" type="noConversion"/>
  </si>
  <si>
    <t>N-acyl-phosphatidylethanolamine-hydrolyzing phospholipase D OS=Rattus norvegicus OX=10116 GN=Napepld PE=1 SV=1</t>
    <phoneticPr fontId="18" type="noConversion"/>
  </si>
  <si>
    <t>Transient receptor potential cation channel subfamily V member 1 OS=Rattus norvegicus OX=10116 GN=Trpv1 PE=1 SV=1</t>
    <phoneticPr fontId="18" type="noConversion"/>
  </si>
  <si>
    <t>1-phosphatidylinositol 4,5-bisphosphate phosphodiesterase gamma-2 OS=Rattus norvegicus OX=10116 GN=Plcg2 PE=1 SV=1</t>
    <phoneticPr fontId="18" type="noConversion"/>
  </si>
  <si>
    <t>1-phosphatidylinositol 4,5-bisphosphate phosphodiesterase beta-1 OS=Rattus norvegicus OX=10116 GN=Plcb1 PE=1 SV=1</t>
    <phoneticPr fontId="18" type="noConversion"/>
  </si>
  <si>
    <t>1-phosphatidylinositol 4,5-bisphosphate phosphodiesterase beta-3 OS=Rattus norvegicus OX=10116 GN=Plcb3 PE=1 SV=2</t>
    <phoneticPr fontId="18" type="noConversion"/>
  </si>
  <si>
    <t>1-phosphatidylinositol 4,5-bisphosphate phosphodiesterase beta-4 OS=Rattus norvegicus OX=10116 GN=Plcb4 PE=1 SV=2</t>
    <phoneticPr fontId="18" type="noConversion"/>
  </si>
  <si>
    <t>1-phosphatidylinositol 4,5-bisphosphate phosphodiesterase delta-1 OS=Rattus norvegicus OX=10116 GN=Plcd1 PE=1 SV=1</t>
    <phoneticPr fontId="18" type="noConversion"/>
  </si>
  <si>
    <t>1-phosphatidylinositol 4,5-bisphosphate phosphodiesterase gamma-1 OS=Rattus norvegicus OX=10116 GN=Plcg1 PE=1 SV=1</t>
    <phoneticPr fontId="18" type="noConversion"/>
  </si>
  <si>
    <t>Cytosolic phospholipase A2 OS=Rattus norvegicus OX=10116 GN=Pla2g4a PE=1 SV=1</t>
    <phoneticPr fontId="18" type="noConversion"/>
  </si>
  <si>
    <t>Lysophospholipase D GDPD1 OS=Rattus norvegicus OX=10116 GN=Gdpd1 PE=2 SV=1</t>
    <phoneticPr fontId="18" type="noConversion"/>
  </si>
  <si>
    <t>Arachidonate 12-lipoxygenase, 12R-type OS=Rattus norvegicus OX=10116 GN=Alox12b PE=1 SV=1</t>
    <phoneticPr fontId="18" type="noConversion"/>
  </si>
  <si>
    <t>Fatty acid-binding protein 5 OS=Rattus norvegicus OX=10116 GN=Fabp5 PE=1 SV=3</t>
    <phoneticPr fontId="18" type="noConversion"/>
  </si>
  <si>
    <t>Heat shock cognate 71 kDa protein OS=Rattus norvegicus OX=10116 GN=Hspa8 PE=1 SV=1</t>
    <phoneticPr fontId="18" type="noConversion"/>
  </si>
  <si>
    <t>Heat shock 70 kDa protein 1A OS=Rattus norvegicus OX=10116 GN=Hspa1a PE=2 SV=1</t>
    <phoneticPr fontId="18" type="noConversion"/>
  </si>
  <si>
    <t>Heat shock 70 kDa protein 1-like OS=Rattus norvegicus OX=10116 GN=Hspa1l PE=2 SV=2</t>
    <phoneticPr fontId="18" type="noConversion"/>
  </si>
  <si>
    <t>Heat shock-related 70 kDa protein 2 OS=Rattus norvegicus OX=10116 GN=Hspa2 PE=1 SV=2</t>
    <phoneticPr fontId="18" type="noConversion"/>
  </si>
  <si>
    <t>Heat shock 70 kDa protein 4 OS=Rattus norvegicus OX=10116 GN=Hspa4 PE=1 SV=1</t>
    <phoneticPr fontId="18" type="noConversion"/>
  </si>
  <si>
    <t>Heat shock 70 kDa protein 13 OS=Rattus norvegicus OX=10116 GN=Hspa13 PE=1 SV=2</t>
    <phoneticPr fontId="18" type="noConversion"/>
  </si>
  <si>
    <t>Heat shock 70 kDa protein 14 OS=Rattus norvegicus OX=10116 GN=Hspa14 PE=2 SV=1</t>
    <phoneticPr fontId="18" type="noConversion"/>
  </si>
  <si>
    <t>Cytochrome P450 2C70 OS=Rattus norvegicus OX=10116 GN=Cyp2c70 PE=2 SV=1</t>
    <phoneticPr fontId="18" type="noConversion"/>
  </si>
  <si>
    <t>Cytochrome P450 2D4 OS=Rattus norvegicus OX=10116 GN=Cyp2d4 PE=2 SV=1</t>
    <phoneticPr fontId="18" type="noConversion"/>
  </si>
  <si>
    <t>Cytochrome P450 4F5 OS=Rattus norvegicus OX=10116 GN=Cyp4f5 PE=2 SV=1</t>
    <phoneticPr fontId="18" type="noConversion"/>
  </si>
  <si>
    <t>Phosphatidylinositol 3,4,5-trisphosphate 5-phosphatase 1 OS=Rattus norvegicus OX=10116 GN=Inpp5d PE=1 SV=1</t>
    <phoneticPr fontId="18" type="noConversion"/>
  </si>
  <si>
    <t>Mean</t>
    <phoneticPr fontId="18" type="noConversion"/>
  </si>
  <si>
    <t>Standard error of the mean </t>
    <phoneticPr fontId="18" type="noConversion"/>
  </si>
  <si>
    <t>Confidence score</t>
  </si>
  <si>
    <t>Power</t>
  </si>
  <si>
    <t>q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</si>
</sst>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Fill="1">
      <alignment vertical="center"/>
    </xf>
    <xf numFmtId="11" fontId="19" fillId="0" borderId="0" xfId="0" applyNumberFormat="1" applyFont="1" applyFill="1">
      <alignment vertical="center"/>
    </xf>
    <xf numFmtId="176" fontId="19" fillId="0" borderId="0" xfId="0" applyNumberFormat="1" applyFont="1" applyFill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83"/>
  <sheetViews>
    <sheetView tabSelected="1" topLeftCell="A776" zoomScaleNormal="100" workbookViewId="0">
      <selection activeCell="C789" sqref="C789"/>
    </sheetView>
  </sheetViews>
  <sheetFormatPr defaultRowHeight="14.1" x14ac:dyDescent="0.5"/>
  <cols>
    <col min="1" max="1" width="14.69921875" style="1" customWidth="1"/>
    <col min="2" max="2" width="8.796875" style="1"/>
    <col min="3" max="3" width="9" style="1" bestFit="1" customWidth="1"/>
    <col min="4" max="4" width="8.94921875" style="1" customWidth="1"/>
    <col min="5" max="5" width="9.34765625" style="1" customWidth="1"/>
    <col min="6" max="9" width="9" style="1" bestFit="1" customWidth="1"/>
    <col min="10" max="10" width="8.796875" style="1"/>
    <col min="11" max="11" width="9" style="1" bestFit="1" customWidth="1"/>
    <col min="12" max="13" width="8.796875" style="1"/>
    <col min="14" max="14" width="12.796875" style="1" bestFit="1" customWidth="1"/>
    <col min="15" max="15" width="12" style="1" bestFit="1" customWidth="1"/>
    <col min="16" max="17" width="12.796875" style="1" bestFit="1" customWidth="1"/>
    <col min="18" max="18" width="14.796875" style="1" customWidth="1"/>
    <col min="19" max="19" width="13.046875" style="1" customWidth="1"/>
    <col min="20" max="23" width="12.796875" style="1" bestFit="1" customWidth="1"/>
    <col min="24" max="25" width="12.796875" style="1" customWidth="1"/>
    <col min="26" max="16384" width="8.796875" style="1"/>
  </cols>
  <sheetData>
    <row r="1" spans="1:25" x14ac:dyDescent="0.5">
      <c r="N1" s="1" t="s">
        <v>0</v>
      </c>
    </row>
    <row r="2" spans="1:25" x14ac:dyDescent="0.5">
      <c r="J2" s="1" t="s">
        <v>3</v>
      </c>
      <c r="N2" s="1" t="s">
        <v>1</v>
      </c>
      <c r="T2" s="1" t="s">
        <v>2</v>
      </c>
    </row>
    <row r="3" spans="1:25" x14ac:dyDescent="0.5">
      <c r="A3" s="1" t="s">
        <v>4</v>
      </c>
      <c r="B3" s="1" t="s">
        <v>12</v>
      </c>
      <c r="C3" s="1" t="s">
        <v>11</v>
      </c>
      <c r="D3" s="1" t="s">
        <v>5</v>
      </c>
      <c r="E3" s="1" t="s">
        <v>6</v>
      </c>
      <c r="F3" s="1" t="s">
        <v>7387</v>
      </c>
      <c r="G3" s="1" t="s">
        <v>7388</v>
      </c>
      <c r="H3" s="1" t="s">
        <v>7389</v>
      </c>
      <c r="I3" s="1" t="s">
        <v>7</v>
      </c>
      <c r="J3" s="1" t="s">
        <v>21</v>
      </c>
      <c r="K3" s="1" t="s">
        <v>8</v>
      </c>
      <c r="L3" s="1" t="s">
        <v>9</v>
      </c>
      <c r="M3" s="1" t="s">
        <v>10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7385</v>
      </c>
      <c r="S3" s="1" t="s">
        <v>7386</v>
      </c>
      <c r="T3" s="1" t="s">
        <v>17</v>
      </c>
      <c r="U3" s="1" t="s">
        <v>18</v>
      </c>
      <c r="V3" s="1" t="s">
        <v>19</v>
      </c>
      <c r="W3" s="1" t="s">
        <v>20</v>
      </c>
      <c r="X3" s="1" t="s">
        <v>7385</v>
      </c>
      <c r="Y3" s="1" t="s">
        <v>7386</v>
      </c>
    </row>
    <row r="4" spans="1:25" x14ac:dyDescent="0.5">
      <c r="A4" s="1" t="s">
        <v>22</v>
      </c>
      <c r="B4" s="1" t="s">
        <v>23</v>
      </c>
      <c r="C4" s="1">
        <v>167019</v>
      </c>
      <c r="D4" s="1">
        <v>6</v>
      </c>
      <c r="E4" s="1">
        <v>6</v>
      </c>
      <c r="F4" s="1">
        <v>235.27</v>
      </c>
      <c r="G4" s="1">
        <v>1</v>
      </c>
      <c r="H4" s="1">
        <v>3.8107941999999999E-2</v>
      </c>
      <c r="I4" s="2">
        <v>1.06E-5</v>
      </c>
      <c r="J4" s="1" t="s">
        <v>24</v>
      </c>
      <c r="K4" s="1">
        <v>9.4014119340000004</v>
      </c>
      <c r="L4" s="1" t="s">
        <v>1</v>
      </c>
      <c r="M4" s="1" t="s">
        <v>2</v>
      </c>
      <c r="N4" s="1">
        <v>357623.86080000002</v>
      </c>
      <c r="O4" s="1">
        <v>210448.01680000001</v>
      </c>
      <c r="P4" s="1">
        <v>348376.5356</v>
      </c>
      <c r="Q4" s="1">
        <v>214900.52789999999</v>
      </c>
      <c r="R4" s="3">
        <f>AVERAGE('VTA_Proteome Morphine vs Saline'!N4:Q4)</f>
        <v>282837.23527499998</v>
      </c>
      <c r="S4" s="3">
        <f>_xlfn.STDEV.S('VTA_Proteome Morphine vs Saline'!N4:Q4)</f>
        <v>81125.48799007792</v>
      </c>
      <c r="T4" s="1">
        <v>28470.926510000001</v>
      </c>
      <c r="U4" s="1">
        <v>29354.261350000001</v>
      </c>
      <c r="V4" s="1">
        <v>25633.89385</v>
      </c>
      <c r="W4" s="1">
        <v>36879.113160000001</v>
      </c>
      <c r="X4" s="1">
        <f>AVERAGE(T4:W4)</f>
        <v>30084.548717500002</v>
      </c>
      <c r="Y4" s="1">
        <f>_xlfn.STDEV.S(T4:W4)</f>
        <v>4799.7059278166234</v>
      </c>
    </row>
    <row r="5" spans="1:25" x14ac:dyDescent="0.5">
      <c r="A5" s="1" t="s">
        <v>25</v>
      </c>
      <c r="B5" s="1" t="s">
        <v>26</v>
      </c>
      <c r="C5" s="1">
        <v>90477</v>
      </c>
      <c r="D5" s="1">
        <v>3</v>
      </c>
      <c r="E5" s="1">
        <v>3</v>
      </c>
      <c r="F5" s="1">
        <v>124.3</v>
      </c>
      <c r="G5" s="1">
        <v>1</v>
      </c>
      <c r="H5" s="1">
        <v>6.5452424999999995E-2</v>
      </c>
      <c r="I5" s="2">
        <v>3.6399999999999997E-5</v>
      </c>
      <c r="J5" s="1" t="s">
        <v>24</v>
      </c>
      <c r="K5" s="1">
        <v>3.254938551</v>
      </c>
      <c r="L5" s="1" t="s">
        <v>1</v>
      </c>
      <c r="M5" s="1" t="s">
        <v>2</v>
      </c>
      <c r="N5" s="1">
        <v>266685.23690000002</v>
      </c>
      <c r="O5" s="1">
        <v>179679.20809999999</v>
      </c>
      <c r="P5" s="1">
        <v>171570.11869999999</v>
      </c>
      <c r="Q5" s="1">
        <v>211557.8461</v>
      </c>
      <c r="R5" s="3">
        <f>AVERAGE('VTA_Proteome Morphine vs Saline'!N5:Q5)</f>
        <v>207373.10245000001</v>
      </c>
      <c r="S5" s="3">
        <f>_xlfn.STDEV.S('VTA_Proteome Morphine vs Saline'!N5:Q5)</f>
        <v>43144.125911889074</v>
      </c>
      <c r="T5" s="1">
        <v>64879.342270000001</v>
      </c>
      <c r="U5" s="1">
        <v>69855.843510000006</v>
      </c>
      <c r="V5" s="1">
        <v>57441.608220000002</v>
      </c>
      <c r="W5" s="1">
        <v>62664.394829999997</v>
      </c>
      <c r="X5" s="1">
        <f t="shared" ref="X5:X68" si="0">AVERAGE(T5:W5)</f>
        <v>63710.2972075</v>
      </c>
      <c r="Y5" s="1">
        <f t="shared" ref="Y5:Y68" si="1">_xlfn.STDEV.S(T5:W5)</f>
        <v>5148.6172616082413</v>
      </c>
    </row>
    <row r="6" spans="1:25" x14ac:dyDescent="0.5">
      <c r="A6" s="1" t="s">
        <v>27</v>
      </c>
      <c r="B6" s="1" t="s">
        <v>28</v>
      </c>
      <c r="C6" s="1">
        <v>23669</v>
      </c>
      <c r="D6" s="1">
        <v>2</v>
      </c>
      <c r="E6" s="1">
        <v>2</v>
      </c>
      <c r="F6" s="1">
        <v>124.79</v>
      </c>
      <c r="G6" s="1">
        <v>0.66652836400000004</v>
      </c>
      <c r="H6" s="1">
        <v>0.977951083</v>
      </c>
      <c r="I6" s="1">
        <v>2.8772516000000001E-2</v>
      </c>
      <c r="J6" s="1" t="s">
        <v>24</v>
      </c>
      <c r="K6" s="1">
        <v>1.4617084090000001</v>
      </c>
      <c r="L6" s="1" t="s">
        <v>1</v>
      </c>
      <c r="M6" s="1" t="s">
        <v>2</v>
      </c>
      <c r="N6" s="1">
        <v>4058154.4270000001</v>
      </c>
      <c r="O6" s="1">
        <v>5276892.7369999997</v>
      </c>
      <c r="P6" s="1">
        <v>5706836.3609999996</v>
      </c>
      <c r="Q6" s="1">
        <v>5242496.92</v>
      </c>
      <c r="R6" s="3">
        <f>AVERAGE('VTA_Proteome Morphine vs Saline'!N6:Q6)</f>
        <v>5071095.1112500001</v>
      </c>
      <c r="S6" s="3">
        <f>_xlfn.STDEV.S('VTA_Proteome Morphine vs Saline'!N6:Q6)</f>
        <v>707565.54684581247</v>
      </c>
      <c r="T6" s="1">
        <v>3475957.4279999998</v>
      </c>
      <c r="U6" s="1">
        <v>4210759.1660000002</v>
      </c>
      <c r="V6" s="1">
        <v>2467005.0419999999</v>
      </c>
      <c r="W6" s="1">
        <v>3723451.3509999998</v>
      </c>
      <c r="X6" s="1">
        <f t="shared" si="0"/>
        <v>3469293.2467499999</v>
      </c>
      <c r="Y6" s="1">
        <f t="shared" si="1"/>
        <v>734618.74648416869</v>
      </c>
    </row>
    <row r="7" spans="1:25" x14ac:dyDescent="0.5">
      <c r="A7" s="1" t="s">
        <v>29</v>
      </c>
      <c r="B7" s="1" t="s">
        <v>30</v>
      </c>
      <c r="C7" s="1">
        <v>46107</v>
      </c>
      <c r="D7" s="1">
        <v>12</v>
      </c>
      <c r="E7" s="1">
        <v>12</v>
      </c>
      <c r="F7" s="1">
        <v>710.02</v>
      </c>
      <c r="G7" s="1">
        <v>0.999951335</v>
      </c>
      <c r="H7" s="1">
        <v>0.15779582</v>
      </c>
      <c r="I7" s="1">
        <v>3.5250800000000002E-4</v>
      </c>
      <c r="J7" s="1" t="s">
        <v>24</v>
      </c>
      <c r="K7" s="1">
        <v>3.2502117419999998</v>
      </c>
      <c r="L7" s="1" t="s">
        <v>1</v>
      </c>
      <c r="M7" s="1" t="s">
        <v>2</v>
      </c>
      <c r="N7" s="1">
        <v>3633297.8289999999</v>
      </c>
      <c r="O7" s="1">
        <v>3118869.111</v>
      </c>
      <c r="P7" s="1">
        <v>5888224.2070000004</v>
      </c>
      <c r="Q7" s="1">
        <v>5030093.091</v>
      </c>
      <c r="R7" s="3">
        <f>AVERAGE('VTA_Proteome Morphine vs Saline'!N7:Q7)</f>
        <v>4417621.0594999995</v>
      </c>
      <c r="S7" s="3">
        <f>_xlfn.STDEV.S('VTA_Proteome Morphine vs Saline'!N7:Q7)</f>
        <v>1270133.2161681796</v>
      </c>
      <c r="T7" s="1">
        <v>1149021.662</v>
      </c>
      <c r="U7" s="1">
        <v>1316281.4720000001</v>
      </c>
      <c r="V7" s="1">
        <v>1410197.351</v>
      </c>
      <c r="W7" s="1">
        <v>1561217.379</v>
      </c>
      <c r="X7" s="1">
        <f t="shared" si="0"/>
        <v>1359179.466</v>
      </c>
      <c r="Y7" s="1">
        <f t="shared" si="1"/>
        <v>172654.45582684773</v>
      </c>
    </row>
    <row r="8" spans="1:25" x14ac:dyDescent="0.5">
      <c r="A8" s="1" t="s">
        <v>31</v>
      </c>
      <c r="B8" s="1" t="s">
        <v>32</v>
      </c>
      <c r="C8" s="1">
        <v>163670</v>
      </c>
      <c r="D8" s="1">
        <v>32</v>
      </c>
      <c r="E8" s="1">
        <v>7</v>
      </c>
      <c r="F8" s="1">
        <v>1707.97</v>
      </c>
      <c r="G8" s="1">
        <v>0.99992846300000005</v>
      </c>
      <c r="H8" s="1">
        <v>0.15779582</v>
      </c>
      <c r="I8" s="1">
        <v>3.8678300000000003E-4</v>
      </c>
      <c r="J8" s="1" t="s">
        <v>24</v>
      </c>
      <c r="K8" s="1">
        <v>2.7745009079999998</v>
      </c>
      <c r="L8" s="1" t="s">
        <v>1</v>
      </c>
      <c r="M8" s="1" t="s">
        <v>2</v>
      </c>
      <c r="N8" s="1">
        <v>2827082.1060000001</v>
      </c>
      <c r="O8" s="1">
        <v>1588264.371</v>
      </c>
      <c r="P8" s="1">
        <v>2325925.1779999998</v>
      </c>
      <c r="Q8" s="1">
        <v>1829331.6740000001</v>
      </c>
      <c r="R8" s="3">
        <f>AVERAGE('VTA_Proteome Morphine vs Saline'!N8:Q8)</f>
        <v>2142650.83225</v>
      </c>
      <c r="S8" s="3">
        <f>_xlfn.STDEV.S('VTA_Proteome Morphine vs Saline'!N8:Q8)</f>
        <v>550014.81726735621</v>
      </c>
      <c r="T8" s="1">
        <v>782047.87719999999</v>
      </c>
      <c r="U8" s="1">
        <v>791216.90300000005</v>
      </c>
      <c r="V8" s="1">
        <v>652405.98820000002</v>
      </c>
      <c r="W8" s="1">
        <v>863390.5122</v>
      </c>
      <c r="X8" s="1">
        <f t="shared" si="0"/>
        <v>772265.32015000004</v>
      </c>
      <c r="Y8" s="1">
        <f t="shared" si="1"/>
        <v>87796.964633572978</v>
      </c>
    </row>
    <row r="9" spans="1:25" x14ac:dyDescent="0.5">
      <c r="A9" s="1" t="s">
        <v>33</v>
      </c>
      <c r="B9" s="1" t="s">
        <v>34</v>
      </c>
      <c r="C9" s="1">
        <v>103697</v>
      </c>
      <c r="D9" s="1">
        <v>46</v>
      </c>
      <c r="E9" s="1">
        <v>46</v>
      </c>
      <c r="F9" s="1">
        <v>3411.87</v>
      </c>
      <c r="G9" s="1">
        <v>0.591941787</v>
      </c>
      <c r="H9" s="1">
        <v>0.977951083</v>
      </c>
      <c r="I9" s="1">
        <v>3.9651576000000001E-2</v>
      </c>
      <c r="J9" s="1" t="s">
        <v>24</v>
      </c>
      <c r="K9" s="1">
        <v>1.088461524</v>
      </c>
      <c r="L9" s="1" t="s">
        <v>2</v>
      </c>
      <c r="M9" s="1" t="s">
        <v>1</v>
      </c>
      <c r="N9" s="1">
        <v>62988440.299999997</v>
      </c>
      <c r="O9" s="1">
        <v>70198614.280000001</v>
      </c>
      <c r="P9" s="1">
        <v>66213468.159999996</v>
      </c>
      <c r="Q9" s="1">
        <v>68031151.280000001</v>
      </c>
      <c r="R9" s="3">
        <f>AVERAGE('VTA_Proteome Morphine vs Saline'!N9:Q9)</f>
        <v>66857918.505000003</v>
      </c>
      <c r="S9" s="3">
        <f>_xlfn.STDEV.S('VTA_Proteome Morphine vs Saline'!N9:Q9)</f>
        <v>3050950.7387904366</v>
      </c>
      <c r="T9" s="1">
        <v>68075919.730000004</v>
      </c>
      <c r="U9" s="1">
        <v>75126864.870000005</v>
      </c>
      <c r="V9" s="1">
        <v>73061496.969999999</v>
      </c>
      <c r="W9" s="1">
        <v>74824806.019999996</v>
      </c>
      <c r="X9" s="1">
        <f t="shared" si="0"/>
        <v>72772271.897500008</v>
      </c>
      <c r="Y9" s="1">
        <f t="shared" si="1"/>
        <v>3260694.1599357734</v>
      </c>
    </row>
    <row r="10" spans="1:25" x14ac:dyDescent="0.5">
      <c r="A10" s="1" t="s">
        <v>35</v>
      </c>
      <c r="B10" s="1" t="s">
        <v>7352</v>
      </c>
      <c r="C10" s="1">
        <v>38287</v>
      </c>
      <c r="D10" s="1">
        <v>3</v>
      </c>
      <c r="E10" s="1">
        <v>3</v>
      </c>
      <c r="F10" s="1">
        <v>127.16</v>
      </c>
      <c r="G10" s="1">
        <v>0.64817737200000003</v>
      </c>
      <c r="H10" s="1">
        <v>0.977951083</v>
      </c>
      <c r="I10" s="1">
        <v>3.1181019000000001E-2</v>
      </c>
      <c r="J10" s="1" t="s">
        <v>24</v>
      </c>
      <c r="K10" s="1">
        <v>1.4552849400000001</v>
      </c>
      <c r="L10" s="1" t="s">
        <v>1</v>
      </c>
      <c r="M10" s="1" t="s">
        <v>2</v>
      </c>
      <c r="N10" s="1">
        <v>99835.833559999999</v>
      </c>
      <c r="O10" s="1">
        <v>128720.4933</v>
      </c>
      <c r="P10" s="1">
        <v>160292.69380000001</v>
      </c>
      <c r="Q10" s="1">
        <v>152446.45009999999</v>
      </c>
      <c r="R10" s="3">
        <f>AVERAGE('VTA_Proteome Morphine vs Saline'!N10:Q10)</f>
        <v>135323.86769000001</v>
      </c>
      <c r="S10" s="3">
        <f>_xlfn.STDEV.S('VTA_Proteome Morphine vs Saline'!N10:Q10)</f>
        <v>27200.675392626992</v>
      </c>
      <c r="T10" s="1">
        <v>86117.767569999996</v>
      </c>
      <c r="U10" s="1">
        <v>81385.741569999998</v>
      </c>
      <c r="V10" s="1">
        <v>115113.10950000001</v>
      </c>
      <c r="W10" s="1">
        <v>89334.918720000001</v>
      </c>
      <c r="X10" s="1">
        <f t="shared" si="0"/>
        <v>92987.884340000004</v>
      </c>
      <c r="Y10" s="1">
        <f t="shared" si="1"/>
        <v>15107.15026613219</v>
      </c>
    </row>
    <row r="11" spans="1:25" x14ac:dyDescent="0.5">
      <c r="A11" s="1" t="s">
        <v>36</v>
      </c>
      <c r="B11" s="1" t="s">
        <v>37</v>
      </c>
      <c r="C11" s="1">
        <v>56872</v>
      </c>
      <c r="D11" s="1">
        <v>3</v>
      </c>
      <c r="E11" s="1">
        <v>3</v>
      </c>
      <c r="F11" s="1">
        <v>147.81</v>
      </c>
      <c r="G11" s="1">
        <v>0.64504254000000005</v>
      </c>
      <c r="H11" s="1">
        <v>0.977951083</v>
      </c>
      <c r="I11" s="1">
        <v>3.1608495E-2</v>
      </c>
      <c r="J11" s="1" t="s">
        <v>24</v>
      </c>
      <c r="K11" s="1">
        <v>2.4952039680000002</v>
      </c>
      <c r="L11" s="1" t="s">
        <v>1</v>
      </c>
      <c r="M11" s="1" t="s">
        <v>2</v>
      </c>
      <c r="N11" s="1">
        <v>91520.515599999999</v>
      </c>
      <c r="O11" s="1">
        <v>65193.075709999997</v>
      </c>
      <c r="P11" s="1">
        <v>74568.093340000007</v>
      </c>
      <c r="Q11" s="1">
        <v>43311.880469999996</v>
      </c>
      <c r="R11" s="3">
        <f>AVERAGE('VTA_Proteome Morphine vs Saline'!N11:Q11)</f>
        <v>68648.391279999996</v>
      </c>
      <c r="S11" s="3">
        <f>_xlfn.STDEV.S('VTA_Proteome Morphine vs Saline'!N11:Q11)</f>
        <v>20100.206707910889</v>
      </c>
      <c r="T11" s="1">
        <v>26239.087759999999</v>
      </c>
      <c r="U11" s="1">
        <v>9417.9211599999999</v>
      </c>
      <c r="V11" s="1">
        <v>39189.930719999997</v>
      </c>
      <c r="W11" s="1">
        <v>35201.604950000001</v>
      </c>
      <c r="X11" s="1">
        <f t="shared" si="0"/>
        <v>27512.136147500001</v>
      </c>
      <c r="Y11" s="1">
        <f t="shared" si="1"/>
        <v>13222.708809127278</v>
      </c>
    </row>
    <row r="12" spans="1:25" x14ac:dyDescent="0.5">
      <c r="A12" s="1" t="s">
        <v>38</v>
      </c>
      <c r="B12" s="1" t="s">
        <v>39</v>
      </c>
      <c r="C12" s="1">
        <v>98065</v>
      </c>
      <c r="D12" s="1">
        <v>35</v>
      </c>
      <c r="E12" s="1">
        <v>33</v>
      </c>
      <c r="F12" s="1">
        <v>2335.6</v>
      </c>
      <c r="G12" s="1">
        <v>0.84888164099999996</v>
      </c>
      <c r="H12" s="1">
        <v>0.977951083</v>
      </c>
      <c r="I12" s="1">
        <v>1.1338198000000001E-2</v>
      </c>
      <c r="J12" s="1" t="s">
        <v>24</v>
      </c>
      <c r="K12" s="1">
        <v>1.201148962</v>
      </c>
      <c r="L12" s="1" t="s">
        <v>1</v>
      </c>
      <c r="M12" s="1" t="s">
        <v>2</v>
      </c>
      <c r="N12" s="1">
        <v>40229569.170000002</v>
      </c>
      <c r="O12" s="1">
        <v>44530007.630000003</v>
      </c>
      <c r="P12" s="1">
        <v>43122268.32</v>
      </c>
      <c r="Q12" s="1">
        <v>47954833.710000001</v>
      </c>
      <c r="R12" s="3">
        <f>AVERAGE('VTA_Proteome Morphine vs Saline'!N12:Q12)</f>
        <v>43959169.707500003</v>
      </c>
      <c r="S12" s="3">
        <f>_xlfn.STDEV.S('VTA_Proteome Morphine vs Saline'!N12:Q12)</f>
        <v>3209439.7671223008</v>
      </c>
      <c r="T12" s="1">
        <v>33456576.789999999</v>
      </c>
      <c r="U12" s="1">
        <v>37462997.789999999</v>
      </c>
      <c r="V12" s="1">
        <v>35895586.479999997</v>
      </c>
      <c r="W12" s="1">
        <v>39575240.43</v>
      </c>
      <c r="X12" s="1">
        <f t="shared" si="0"/>
        <v>36597600.372500002</v>
      </c>
      <c r="Y12" s="1">
        <f t="shared" si="1"/>
        <v>2580316.8832095289</v>
      </c>
    </row>
    <row r="13" spans="1:25" x14ac:dyDescent="0.5">
      <c r="A13" s="1" t="s">
        <v>40</v>
      </c>
      <c r="B13" s="1" t="s">
        <v>41</v>
      </c>
      <c r="C13" s="1">
        <v>39874</v>
      </c>
      <c r="D13" s="1">
        <v>6</v>
      </c>
      <c r="E13" s="1">
        <v>6</v>
      </c>
      <c r="F13" s="1">
        <v>289.66000000000003</v>
      </c>
      <c r="G13" s="1">
        <v>0.55152727999999995</v>
      </c>
      <c r="H13" s="1">
        <v>0.977951083</v>
      </c>
      <c r="I13" s="1">
        <v>4.6965422E-2</v>
      </c>
      <c r="J13" s="1" t="s">
        <v>24</v>
      </c>
      <c r="K13" s="1">
        <v>1.691364176</v>
      </c>
      <c r="L13" s="1" t="s">
        <v>1</v>
      </c>
      <c r="M13" s="1" t="s">
        <v>2</v>
      </c>
      <c r="N13" s="1">
        <v>993197.58459999994</v>
      </c>
      <c r="O13" s="1">
        <v>713959.24930000002</v>
      </c>
      <c r="P13" s="1">
        <v>442363.38760000002</v>
      </c>
      <c r="Q13" s="1">
        <v>746422.80689999997</v>
      </c>
      <c r="R13" s="3">
        <f>AVERAGE('VTA_Proteome Morphine vs Saline'!N13:Q13)</f>
        <v>723985.75710000005</v>
      </c>
      <c r="S13" s="3">
        <f>_xlfn.STDEV.S('VTA_Proteome Morphine vs Saline'!N13:Q13)</f>
        <v>225381.24672879264</v>
      </c>
      <c r="T13" s="1">
        <v>560905.88970000006</v>
      </c>
      <c r="U13" s="1">
        <v>428085.56160000002</v>
      </c>
      <c r="V13" s="1">
        <v>323029.27559999999</v>
      </c>
      <c r="W13" s="1">
        <v>400172.9387</v>
      </c>
      <c r="X13" s="1">
        <f t="shared" si="0"/>
        <v>428048.41640000005</v>
      </c>
      <c r="Y13" s="1">
        <f t="shared" si="1"/>
        <v>99091.15632049687</v>
      </c>
    </row>
    <row r="14" spans="1:25" x14ac:dyDescent="0.5">
      <c r="A14" s="1" t="s">
        <v>42</v>
      </c>
      <c r="B14" s="1" t="s">
        <v>43</v>
      </c>
      <c r="C14" s="1">
        <v>43496</v>
      </c>
      <c r="D14" s="1">
        <v>1</v>
      </c>
      <c r="E14" s="1">
        <v>1</v>
      </c>
      <c r="F14" s="1">
        <v>41.74</v>
      </c>
      <c r="G14" s="1">
        <v>0.63226697700000001</v>
      </c>
      <c r="H14" s="1">
        <v>0.977951083</v>
      </c>
      <c r="I14" s="1">
        <v>3.3401697000000001E-2</v>
      </c>
      <c r="J14" s="1" t="s">
        <v>24</v>
      </c>
      <c r="K14" s="1">
        <v>1.3121092519999999</v>
      </c>
      <c r="L14" s="1" t="s">
        <v>2</v>
      </c>
      <c r="M14" s="1" t="s">
        <v>1</v>
      </c>
      <c r="N14" s="1">
        <v>161751.33189999999</v>
      </c>
      <c r="O14" s="1">
        <v>187888.0319</v>
      </c>
      <c r="P14" s="1">
        <v>151787.8529</v>
      </c>
      <c r="Q14" s="1">
        <v>165534.2758</v>
      </c>
      <c r="R14" s="3">
        <f>AVERAGE('VTA_Proteome Morphine vs Saline'!N14:Q14)</f>
        <v>166740.37312499998</v>
      </c>
      <c r="S14" s="3">
        <f>_xlfn.STDEV.S('VTA_Proteome Morphine vs Saline'!N14:Q14)</f>
        <v>15244.086676970741</v>
      </c>
      <c r="T14" s="1">
        <v>182887.77230000001</v>
      </c>
      <c r="U14" s="1">
        <v>200478.92920000001</v>
      </c>
      <c r="V14" s="1">
        <v>219908.76319999999</v>
      </c>
      <c r="W14" s="1">
        <v>271850.88020000001</v>
      </c>
      <c r="X14" s="1">
        <f t="shared" si="0"/>
        <v>218781.58622500001</v>
      </c>
      <c r="Y14" s="1">
        <f t="shared" si="1"/>
        <v>38474.985913773686</v>
      </c>
    </row>
    <row r="15" spans="1:25" x14ac:dyDescent="0.5">
      <c r="A15" s="1" t="s">
        <v>44</v>
      </c>
      <c r="B15" s="1" t="s">
        <v>45</v>
      </c>
      <c r="C15" s="1">
        <v>78755</v>
      </c>
      <c r="D15" s="1">
        <v>22</v>
      </c>
      <c r="E15" s="1">
        <v>20</v>
      </c>
      <c r="F15" s="1">
        <v>1047.92</v>
      </c>
      <c r="G15" s="1">
        <v>0.93177514299999997</v>
      </c>
      <c r="H15" s="1">
        <v>0.87797314699999995</v>
      </c>
      <c r="I15" s="1">
        <v>5.867733E-3</v>
      </c>
      <c r="J15" s="1" t="s">
        <v>24</v>
      </c>
      <c r="K15" s="1">
        <v>1.461121077</v>
      </c>
      <c r="L15" s="1" t="s">
        <v>1</v>
      </c>
      <c r="M15" s="1" t="s">
        <v>2</v>
      </c>
      <c r="N15" s="1">
        <v>7378938.4819999998</v>
      </c>
      <c r="O15" s="1">
        <v>6418931.3030000003</v>
      </c>
      <c r="P15" s="1">
        <v>8636339.1040000003</v>
      </c>
      <c r="Q15" s="1">
        <v>6528826.3119999999</v>
      </c>
      <c r="R15" s="3">
        <f>AVERAGE('VTA_Proteome Morphine vs Saline'!N15:Q15)</f>
        <v>7240758.8002499994</v>
      </c>
      <c r="S15" s="3">
        <f>_xlfn.STDEV.S('VTA_Proteome Morphine vs Saline'!N15:Q15)</f>
        <v>1024530.186919117</v>
      </c>
      <c r="T15" s="1">
        <v>4989767.3760000002</v>
      </c>
      <c r="U15" s="1">
        <v>4545216.9129999997</v>
      </c>
      <c r="V15" s="1">
        <v>5797252.9919999996</v>
      </c>
      <c r="W15" s="1">
        <v>4490237.1639999999</v>
      </c>
      <c r="X15" s="1">
        <f t="shared" si="0"/>
        <v>4955618.6112500001</v>
      </c>
      <c r="Y15" s="1">
        <f t="shared" si="1"/>
        <v>604020.97490218969</v>
      </c>
    </row>
    <row r="16" spans="1:25" x14ac:dyDescent="0.5">
      <c r="A16" s="1" t="s">
        <v>46</v>
      </c>
      <c r="B16" s="1" t="s">
        <v>47</v>
      </c>
      <c r="C16" s="1">
        <v>69290</v>
      </c>
      <c r="D16" s="1">
        <v>3</v>
      </c>
      <c r="E16" s="1">
        <v>3</v>
      </c>
      <c r="F16" s="1">
        <v>113.21</v>
      </c>
      <c r="G16" s="1">
        <v>0.90845034300000005</v>
      </c>
      <c r="H16" s="1">
        <v>0.90482415199999999</v>
      </c>
      <c r="I16" s="1">
        <v>7.3285269999999996E-3</v>
      </c>
      <c r="J16" s="1" t="s">
        <v>24</v>
      </c>
      <c r="K16" s="1">
        <v>5.1263106760000001</v>
      </c>
      <c r="L16" s="1" t="s">
        <v>1</v>
      </c>
      <c r="M16" s="1" t="s">
        <v>2</v>
      </c>
      <c r="N16" s="1">
        <v>116688.068</v>
      </c>
      <c r="O16" s="1">
        <v>207714.58790000001</v>
      </c>
      <c r="P16" s="1">
        <v>115677.38</v>
      </c>
      <c r="Q16" s="1">
        <v>141494.49460000001</v>
      </c>
      <c r="R16" s="3">
        <f>AVERAGE('VTA_Proteome Morphine vs Saline'!N16:Q16)</f>
        <v>145393.632625</v>
      </c>
      <c r="S16" s="3">
        <f>_xlfn.STDEV.S('VTA_Proteome Morphine vs Saline'!N16:Q16)</f>
        <v>43228.732166771675</v>
      </c>
      <c r="T16" s="1">
        <v>36195.490729999998</v>
      </c>
      <c r="U16" s="1">
        <v>43352.594010000001</v>
      </c>
      <c r="V16" s="1">
        <v>27526.537489999999</v>
      </c>
      <c r="W16" s="1">
        <v>6374.3213310000001</v>
      </c>
      <c r="X16" s="1">
        <f t="shared" si="0"/>
        <v>28362.235890249998</v>
      </c>
      <c r="Y16" s="1">
        <f t="shared" si="1"/>
        <v>16023.290303220914</v>
      </c>
    </row>
    <row r="17" spans="1:25" x14ac:dyDescent="0.5">
      <c r="A17" s="1" t="s">
        <v>48</v>
      </c>
      <c r="B17" s="1" t="s">
        <v>49</v>
      </c>
      <c r="C17" s="1">
        <v>98812</v>
      </c>
      <c r="D17" s="1">
        <v>51</v>
      </c>
      <c r="E17" s="1">
        <v>51</v>
      </c>
      <c r="F17" s="1">
        <v>3571.93</v>
      </c>
      <c r="G17" s="1">
        <v>0.77586508200000004</v>
      </c>
      <c r="H17" s="1">
        <v>0.977951083</v>
      </c>
      <c r="I17" s="1">
        <v>1.7161727000000002E-2</v>
      </c>
      <c r="J17" s="1" t="s">
        <v>24</v>
      </c>
      <c r="K17" s="1">
        <v>1.483535203</v>
      </c>
      <c r="L17" s="1" t="s">
        <v>1</v>
      </c>
      <c r="M17" s="1" t="s">
        <v>2</v>
      </c>
      <c r="N17" s="1">
        <v>146658961.59999999</v>
      </c>
      <c r="O17" s="1">
        <v>144183088.90000001</v>
      </c>
      <c r="P17" s="1">
        <v>152623788</v>
      </c>
      <c r="Q17" s="1">
        <v>156996177.09999999</v>
      </c>
      <c r="R17" s="3">
        <f>AVERAGE('VTA_Proteome Morphine vs Saline'!N17:Q17)</f>
        <v>150115503.90000001</v>
      </c>
      <c r="S17" s="3">
        <f>_xlfn.STDEV.S('VTA_Proteome Morphine vs Saline'!N17:Q17)</f>
        <v>5795871.6691401778</v>
      </c>
      <c r="T17" s="1">
        <v>79971521.819999993</v>
      </c>
      <c r="U17" s="1">
        <v>98333431.890000001</v>
      </c>
      <c r="V17" s="1">
        <v>141157596.5</v>
      </c>
      <c r="W17" s="1">
        <v>85288219.599999994</v>
      </c>
      <c r="X17" s="1">
        <f t="shared" si="0"/>
        <v>101187692.45249999</v>
      </c>
      <c r="Y17" s="1">
        <f t="shared" si="1"/>
        <v>27740819.299483281</v>
      </c>
    </row>
    <row r="18" spans="1:25" x14ac:dyDescent="0.5">
      <c r="A18" s="1" t="s">
        <v>50</v>
      </c>
      <c r="B18" s="1" t="s">
        <v>51</v>
      </c>
      <c r="C18" s="1">
        <v>68686</v>
      </c>
      <c r="D18" s="1">
        <v>26</v>
      </c>
      <c r="E18" s="1">
        <v>26</v>
      </c>
      <c r="F18" s="1">
        <v>1740.23</v>
      </c>
      <c r="G18" s="1">
        <v>0.99625299099999998</v>
      </c>
      <c r="H18" s="1">
        <v>0.31130424200000001</v>
      </c>
      <c r="I18" s="1">
        <v>1.2978219999999999E-3</v>
      </c>
      <c r="J18" s="1" t="s">
        <v>24</v>
      </c>
      <c r="K18" s="1">
        <v>2.7286113969999999</v>
      </c>
      <c r="L18" s="1" t="s">
        <v>1</v>
      </c>
      <c r="M18" s="1" t="s">
        <v>2</v>
      </c>
      <c r="N18" s="1">
        <v>127290551.40000001</v>
      </c>
      <c r="O18" s="1">
        <v>109057633</v>
      </c>
      <c r="P18" s="1">
        <v>223552906.40000001</v>
      </c>
      <c r="Q18" s="1">
        <v>180003672.59999999</v>
      </c>
      <c r="R18" s="3">
        <f>AVERAGE('VTA_Proteome Morphine vs Saline'!N18:Q18)</f>
        <v>159976190.84999999</v>
      </c>
      <c r="S18" s="3">
        <f>_xlfn.STDEV.S('VTA_Proteome Morphine vs Saline'!N18:Q18)</f>
        <v>51974831.553844057</v>
      </c>
      <c r="T18" s="1">
        <v>53084634.710000001</v>
      </c>
      <c r="U18" s="1">
        <v>54016611.289999999</v>
      </c>
      <c r="V18" s="1">
        <v>62160943.890000001</v>
      </c>
      <c r="W18" s="1">
        <v>65254445.210000001</v>
      </c>
      <c r="X18" s="1">
        <f t="shared" si="0"/>
        <v>58629158.774999999</v>
      </c>
      <c r="Y18" s="1">
        <f t="shared" si="1"/>
        <v>6010692.3575983746</v>
      </c>
    </row>
    <row r="19" spans="1:25" x14ac:dyDescent="0.5">
      <c r="A19" s="1" t="s">
        <v>52</v>
      </c>
      <c r="B19" s="1" t="s">
        <v>53</v>
      </c>
      <c r="C19" s="1">
        <v>118876</v>
      </c>
      <c r="D19" s="1">
        <v>6</v>
      </c>
      <c r="E19" s="1">
        <v>6</v>
      </c>
      <c r="F19" s="1">
        <v>322.19</v>
      </c>
      <c r="G19" s="1">
        <v>0.65102296900000001</v>
      </c>
      <c r="H19" s="1">
        <v>0.977951083</v>
      </c>
      <c r="I19" s="1">
        <v>3.0797135999999999E-2</v>
      </c>
      <c r="J19" s="1" t="s">
        <v>24</v>
      </c>
      <c r="K19" s="1">
        <v>1.6168601849999999</v>
      </c>
      <c r="L19" s="1" t="s">
        <v>1</v>
      </c>
      <c r="M19" s="1" t="s">
        <v>2</v>
      </c>
      <c r="N19" s="1">
        <v>333278.40980000002</v>
      </c>
      <c r="O19" s="1">
        <v>432418.9914</v>
      </c>
      <c r="P19" s="1">
        <v>437452.63400000002</v>
      </c>
      <c r="Q19" s="1">
        <v>397212.3026</v>
      </c>
      <c r="R19" s="3">
        <f>AVERAGE('VTA_Proteome Morphine vs Saline'!N19:Q19)</f>
        <v>400090.58445000002</v>
      </c>
      <c r="S19" s="3">
        <f>_xlfn.STDEV.S('VTA_Proteome Morphine vs Saline'!N19:Q19)</f>
        <v>48004.16589690101</v>
      </c>
      <c r="T19" s="1">
        <v>205184.10380000001</v>
      </c>
      <c r="U19" s="1">
        <v>395945.02149999997</v>
      </c>
      <c r="V19" s="1">
        <v>207321.3572</v>
      </c>
      <c r="W19" s="1">
        <v>181345.8847</v>
      </c>
      <c r="X19" s="1">
        <f t="shared" si="0"/>
        <v>247449.09179999999</v>
      </c>
      <c r="Y19" s="1">
        <f t="shared" si="1"/>
        <v>99694.933708022523</v>
      </c>
    </row>
    <row r="20" spans="1:25" x14ac:dyDescent="0.5">
      <c r="A20" s="1" t="s">
        <v>54</v>
      </c>
      <c r="B20" s="1" t="s">
        <v>55</v>
      </c>
      <c r="C20" s="1">
        <v>93460</v>
      </c>
      <c r="D20" s="1">
        <v>33</v>
      </c>
      <c r="E20" s="1">
        <v>31</v>
      </c>
      <c r="F20" s="1">
        <v>2691.97</v>
      </c>
      <c r="G20" s="1">
        <v>0.61680605099999997</v>
      </c>
      <c r="H20" s="1">
        <v>0.977951083</v>
      </c>
      <c r="I20" s="1">
        <v>3.5687194999999998E-2</v>
      </c>
      <c r="J20" s="1" t="s">
        <v>24</v>
      </c>
      <c r="K20" s="1">
        <v>1.1004595880000001</v>
      </c>
      <c r="L20" s="1" t="s">
        <v>2</v>
      </c>
      <c r="M20" s="1" t="s">
        <v>1</v>
      </c>
      <c r="N20" s="1">
        <v>87933958.170000002</v>
      </c>
      <c r="O20" s="1">
        <v>93385743.430000007</v>
      </c>
      <c r="P20" s="1">
        <v>95241647.930000007</v>
      </c>
      <c r="Q20" s="1">
        <v>92738000.439999998</v>
      </c>
      <c r="R20" s="3">
        <f>AVERAGE('VTA_Proteome Morphine vs Saline'!N20:Q20)</f>
        <v>92324837.492500007</v>
      </c>
      <c r="S20" s="3">
        <f>_xlfn.STDEV.S('VTA_Proteome Morphine vs Saline'!N20:Q20)</f>
        <v>3113616.8348335498</v>
      </c>
      <c r="T20" s="1">
        <v>110956016.5</v>
      </c>
      <c r="U20" s="1">
        <v>97435758.900000006</v>
      </c>
      <c r="V20" s="1">
        <v>97520537.709999993</v>
      </c>
      <c r="W20" s="1">
        <v>100486697.5</v>
      </c>
      <c r="X20" s="1">
        <f t="shared" si="0"/>
        <v>101599752.6525</v>
      </c>
      <c r="Y20" s="1">
        <f t="shared" si="1"/>
        <v>6396806.5854382012</v>
      </c>
    </row>
    <row r="21" spans="1:25" x14ac:dyDescent="0.5">
      <c r="A21" s="1" t="s">
        <v>56</v>
      </c>
      <c r="B21" s="1" t="s">
        <v>57</v>
      </c>
      <c r="C21" s="1">
        <v>48526</v>
      </c>
      <c r="D21" s="1">
        <v>14</v>
      </c>
      <c r="E21" s="1">
        <v>14</v>
      </c>
      <c r="F21" s="1">
        <v>797.97</v>
      </c>
      <c r="G21" s="1">
        <v>0.80616081100000003</v>
      </c>
      <c r="H21" s="1">
        <v>0.977951083</v>
      </c>
      <c r="I21" s="1">
        <v>1.4597262999999999E-2</v>
      </c>
      <c r="J21" s="1" t="s">
        <v>24</v>
      </c>
      <c r="K21" s="1">
        <v>1.4406927350000001</v>
      </c>
      <c r="L21" s="1" t="s">
        <v>1</v>
      </c>
      <c r="M21" s="1" t="s">
        <v>2</v>
      </c>
      <c r="N21" s="1">
        <v>3789503.7760000001</v>
      </c>
      <c r="O21" s="1">
        <v>3952169.4040000001</v>
      </c>
      <c r="P21" s="1">
        <v>5218750.4040000001</v>
      </c>
      <c r="Q21" s="1">
        <v>4174389.0789999999</v>
      </c>
      <c r="R21" s="3">
        <f>AVERAGE('VTA_Proteome Morphine vs Saline'!N21:Q21)</f>
        <v>4283703.1657499997</v>
      </c>
      <c r="S21" s="3">
        <f>_xlfn.STDEV.S('VTA_Proteome Morphine vs Saline'!N21:Q21)</f>
        <v>643016.47965671099</v>
      </c>
      <c r="T21" s="1">
        <v>3408286.6260000002</v>
      </c>
      <c r="U21" s="1">
        <v>2572330.898</v>
      </c>
      <c r="V21" s="1">
        <v>2542378.213</v>
      </c>
      <c r="W21" s="1">
        <v>3370458.1860000002</v>
      </c>
      <c r="X21" s="1">
        <f t="shared" si="0"/>
        <v>2973363.4807500001</v>
      </c>
      <c r="Y21" s="1">
        <f t="shared" si="1"/>
        <v>480769.44601212407</v>
      </c>
    </row>
    <row r="22" spans="1:25" x14ac:dyDescent="0.5">
      <c r="A22" s="1" t="s">
        <v>58</v>
      </c>
      <c r="B22" s="1" t="s">
        <v>59</v>
      </c>
      <c r="C22" s="1">
        <v>46844</v>
      </c>
      <c r="D22" s="1">
        <v>8</v>
      </c>
      <c r="E22" s="1">
        <v>6</v>
      </c>
      <c r="F22" s="1">
        <v>336.05</v>
      </c>
      <c r="G22" s="1">
        <v>0.57263977799999999</v>
      </c>
      <c r="H22" s="1">
        <v>0.977951083</v>
      </c>
      <c r="I22" s="1">
        <v>4.3000088999999998E-2</v>
      </c>
      <c r="J22" s="1" t="s">
        <v>24</v>
      </c>
      <c r="K22" s="1">
        <v>1.4312532819999999</v>
      </c>
      <c r="L22" s="1" t="s">
        <v>1</v>
      </c>
      <c r="M22" s="1" t="s">
        <v>2</v>
      </c>
      <c r="N22" s="1">
        <v>796326.88919999998</v>
      </c>
      <c r="O22" s="1">
        <v>810189.29280000005</v>
      </c>
      <c r="P22" s="1">
        <v>1371704.5549999999</v>
      </c>
      <c r="Q22" s="1">
        <v>893868.04460000002</v>
      </c>
      <c r="R22" s="3">
        <f>AVERAGE('VTA_Proteome Morphine vs Saline'!N22:Q22)</f>
        <v>968022.19539999997</v>
      </c>
      <c r="S22" s="3">
        <f>_xlfn.STDEV.S('VTA_Proteome Morphine vs Saline'!N22:Q22)</f>
        <v>272548.94902710913</v>
      </c>
      <c r="T22" s="1">
        <v>623761.51320000004</v>
      </c>
      <c r="U22" s="1">
        <v>700383.15240000002</v>
      </c>
      <c r="V22" s="1">
        <v>680262.75780000002</v>
      </c>
      <c r="W22" s="1">
        <v>700975.9142</v>
      </c>
      <c r="X22" s="1">
        <f t="shared" si="0"/>
        <v>676345.83440000005</v>
      </c>
      <c r="Y22" s="1">
        <f t="shared" si="1"/>
        <v>36354.213935359796</v>
      </c>
    </row>
    <row r="23" spans="1:25" x14ac:dyDescent="0.5">
      <c r="A23" s="1" t="s">
        <v>60</v>
      </c>
      <c r="B23" s="1" t="s">
        <v>61</v>
      </c>
      <c r="C23" s="1">
        <v>92596</v>
      </c>
      <c r="D23" s="1">
        <v>28</v>
      </c>
      <c r="E23" s="1">
        <v>24</v>
      </c>
      <c r="F23" s="1">
        <v>1215.92</v>
      </c>
      <c r="G23" s="1">
        <v>0.59426728600000001</v>
      </c>
      <c r="H23" s="1">
        <v>0.977951083</v>
      </c>
      <c r="I23" s="1">
        <v>3.9264735000000002E-2</v>
      </c>
      <c r="J23" s="1" t="s">
        <v>24</v>
      </c>
      <c r="K23" s="1">
        <v>1.159991577</v>
      </c>
      <c r="L23" s="1" t="s">
        <v>2</v>
      </c>
      <c r="M23" s="1" t="s">
        <v>1</v>
      </c>
      <c r="N23" s="1">
        <v>8779862.1520000007</v>
      </c>
      <c r="O23" s="1">
        <v>9313428.034</v>
      </c>
      <c r="P23" s="1">
        <v>9832542.7300000004</v>
      </c>
      <c r="Q23" s="1">
        <v>9652450.284</v>
      </c>
      <c r="R23" s="3">
        <f>AVERAGE('VTA_Proteome Morphine vs Saline'!N23:Q23)</f>
        <v>9394570.8000000007</v>
      </c>
      <c r="S23" s="3">
        <f>_xlfn.STDEV.S('VTA_Proteome Morphine vs Saline'!N23:Q23)</f>
        <v>462879.43359516753</v>
      </c>
      <c r="T23" s="1">
        <v>10763049.109999999</v>
      </c>
      <c r="U23" s="1">
        <v>11932631.67</v>
      </c>
      <c r="V23" s="1">
        <v>11403568.17</v>
      </c>
      <c r="W23" s="1">
        <v>9491243.0360000003</v>
      </c>
      <c r="X23" s="1">
        <f t="shared" si="0"/>
        <v>10897622.9965</v>
      </c>
      <c r="Y23" s="1">
        <f t="shared" si="1"/>
        <v>1052495.1618308229</v>
      </c>
    </row>
    <row r="24" spans="1:25" x14ac:dyDescent="0.5">
      <c r="A24" s="1" t="s">
        <v>62</v>
      </c>
      <c r="B24" s="1" t="s">
        <v>63</v>
      </c>
      <c r="C24" s="1">
        <v>30043</v>
      </c>
      <c r="D24" s="1">
        <v>5</v>
      </c>
      <c r="E24" s="1">
        <v>5</v>
      </c>
      <c r="F24" s="1">
        <v>164.06</v>
      </c>
      <c r="G24" s="1">
        <v>0.99992231499999995</v>
      </c>
      <c r="H24" s="1">
        <v>0.15779582</v>
      </c>
      <c r="I24" s="1">
        <v>3.9470899999999998E-4</v>
      </c>
      <c r="J24" s="1" t="s">
        <v>24</v>
      </c>
      <c r="K24" s="1">
        <v>5.8397542189999996</v>
      </c>
      <c r="L24" s="1" t="s">
        <v>1</v>
      </c>
      <c r="M24" s="1" t="s">
        <v>2</v>
      </c>
      <c r="N24" s="1">
        <v>726346.95140000002</v>
      </c>
      <c r="O24" s="1">
        <v>356112.86050000001</v>
      </c>
      <c r="P24" s="1">
        <v>328780.18910000002</v>
      </c>
      <c r="Q24" s="1">
        <v>365392.473</v>
      </c>
      <c r="R24" s="3">
        <f>AVERAGE('VTA_Proteome Morphine vs Saline'!N24:Q24)</f>
        <v>444158.11850000004</v>
      </c>
      <c r="S24" s="3">
        <f>_xlfn.STDEV.S('VTA_Proteome Morphine vs Saline'!N24:Q24)</f>
        <v>188766.69760440051</v>
      </c>
      <c r="T24" s="1">
        <v>53067.290690000002</v>
      </c>
      <c r="U24" s="1">
        <v>102258.469</v>
      </c>
      <c r="V24" s="1">
        <v>57499.12545</v>
      </c>
      <c r="W24" s="1">
        <v>91405.808040000004</v>
      </c>
      <c r="X24" s="1">
        <f t="shared" si="0"/>
        <v>76057.673295000001</v>
      </c>
      <c r="Y24" s="1">
        <f t="shared" si="1"/>
        <v>24461.018827004897</v>
      </c>
    </row>
    <row r="25" spans="1:25" x14ac:dyDescent="0.5">
      <c r="A25" s="1" t="s">
        <v>64</v>
      </c>
      <c r="B25" s="1" t="s">
        <v>65</v>
      </c>
      <c r="C25" s="1">
        <v>535688</v>
      </c>
      <c r="D25" s="1">
        <v>3</v>
      </c>
      <c r="E25" s="1">
        <v>2</v>
      </c>
      <c r="F25" s="1">
        <v>91.96</v>
      </c>
      <c r="G25" s="1">
        <v>0.59751746999999999</v>
      </c>
      <c r="H25" s="1">
        <v>0.977951083</v>
      </c>
      <c r="I25" s="1">
        <v>3.8729805999999999E-2</v>
      </c>
      <c r="J25" s="1" t="s">
        <v>24</v>
      </c>
      <c r="K25" s="1">
        <v>1.6679734639999999</v>
      </c>
      <c r="L25" s="1" t="s">
        <v>1</v>
      </c>
      <c r="M25" s="1" t="s">
        <v>2</v>
      </c>
      <c r="N25" s="1">
        <v>125698.0768</v>
      </c>
      <c r="O25" s="1">
        <v>147156.32939999999</v>
      </c>
      <c r="P25" s="1">
        <v>245805.27299999999</v>
      </c>
      <c r="Q25" s="1">
        <v>218157.0938</v>
      </c>
      <c r="R25" s="3">
        <f>AVERAGE('VTA_Proteome Morphine vs Saline'!N25:Q25)</f>
        <v>184204.19324999998</v>
      </c>
      <c r="S25" s="3">
        <f>_xlfn.STDEV.S('VTA_Proteome Morphine vs Saline'!N25:Q25)</f>
        <v>56988.309795469373</v>
      </c>
      <c r="T25" s="1">
        <v>119678.4512</v>
      </c>
      <c r="U25" s="1">
        <v>135330.258</v>
      </c>
      <c r="V25" s="1">
        <v>97595.547080000004</v>
      </c>
      <c r="W25" s="1">
        <v>89139.445949999994</v>
      </c>
      <c r="X25" s="1">
        <f t="shared" si="0"/>
        <v>110435.92555749998</v>
      </c>
      <c r="Y25" s="1">
        <f t="shared" si="1"/>
        <v>21004.502938878806</v>
      </c>
    </row>
    <row r="26" spans="1:25" x14ac:dyDescent="0.5">
      <c r="A26" s="1" t="s">
        <v>66</v>
      </c>
      <c r="B26" s="1" t="s">
        <v>67</v>
      </c>
      <c r="C26" s="1">
        <v>40754</v>
      </c>
      <c r="D26" s="1">
        <v>6</v>
      </c>
      <c r="E26" s="1">
        <v>5</v>
      </c>
      <c r="F26" s="1">
        <v>339.04</v>
      </c>
      <c r="G26" s="1">
        <v>0.56835632700000005</v>
      </c>
      <c r="H26" s="1">
        <v>0.977951083</v>
      </c>
      <c r="I26" s="1">
        <v>4.3777990000000003E-2</v>
      </c>
      <c r="J26" s="1" t="s">
        <v>24</v>
      </c>
      <c r="K26" s="1">
        <v>1.361640746</v>
      </c>
      <c r="L26" s="1" t="s">
        <v>1</v>
      </c>
      <c r="M26" s="1" t="s">
        <v>2</v>
      </c>
      <c r="N26" s="1">
        <v>729587.58039999998</v>
      </c>
      <c r="O26" s="1">
        <v>737976.31810000003</v>
      </c>
      <c r="P26" s="1">
        <v>586743.7709</v>
      </c>
      <c r="Q26" s="1">
        <v>466466.21860000002</v>
      </c>
      <c r="R26" s="3">
        <f>AVERAGE('VTA_Proteome Morphine vs Saline'!N26:Q26)</f>
        <v>630193.47200000007</v>
      </c>
      <c r="S26" s="3">
        <f>_xlfn.STDEV.S('VTA_Proteome Morphine vs Saline'!N26:Q26)</f>
        <v>129345.55878167861</v>
      </c>
      <c r="T26" s="1">
        <v>425506.28</v>
      </c>
      <c r="U26" s="1">
        <v>493475.08120000002</v>
      </c>
      <c r="V26" s="1">
        <v>496007.13990000001</v>
      </c>
      <c r="W26" s="1">
        <v>436288.27269999997</v>
      </c>
      <c r="X26" s="1">
        <f t="shared" si="0"/>
        <v>462819.19345000002</v>
      </c>
      <c r="Y26" s="1">
        <f t="shared" si="1"/>
        <v>37136.534164614051</v>
      </c>
    </row>
    <row r="27" spans="1:25" x14ac:dyDescent="0.5">
      <c r="A27" s="1" t="s">
        <v>68</v>
      </c>
      <c r="B27" s="1" t="s">
        <v>69</v>
      </c>
      <c r="C27" s="1">
        <v>127009</v>
      </c>
      <c r="D27" s="1">
        <v>24</v>
      </c>
      <c r="E27" s="1">
        <v>24</v>
      </c>
      <c r="F27" s="1">
        <v>1228.97</v>
      </c>
      <c r="G27" s="1">
        <v>0.58064766400000001</v>
      </c>
      <c r="H27" s="1">
        <v>0.977951083</v>
      </c>
      <c r="I27" s="1">
        <v>4.1580366000000001E-2</v>
      </c>
      <c r="J27" s="1" t="s">
        <v>24</v>
      </c>
      <c r="K27" s="1">
        <v>1.2396563030000001</v>
      </c>
      <c r="L27" s="1" t="s">
        <v>2</v>
      </c>
      <c r="M27" s="1" t="s">
        <v>1</v>
      </c>
      <c r="N27" s="1">
        <v>4503276.2350000003</v>
      </c>
      <c r="O27" s="1">
        <v>4775059.7759999996</v>
      </c>
      <c r="P27" s="1">
        <v>4916656.1490000002</v>
      </c>
      <c r="Q27" s="1">
        <v>4330351.4570000004</v>
      </c>
      <c r="R27" s="3">
        <f>AVERAGE('VTA_Proteome Morphine vs Saline'!N27:Q27)</f>
        <v>4631335.9042499997</v>
      </c>
      <c r="S27" s="3">
        <f>_xlfn.STDEV.S('VTA_Proteome Morphine vs Saline'!N27:Q27)</f>
        <v>263979.23513653962</v>
      </c>
      <c r="T27" s="1">
        <v>6069406.0899999999</v>
      </c>
      <c r="U27" s="1">
        <v>5473126.4620000003</v>
      </c>
      <c r="V27" s="1">
        <v>6705066.9289999995</v>
      </c>
      <c r="W27" s="1">
        <v>4717459.5039999997</v>
      </c>
      <c r="X27" s="1">
        <f t="shared" si="0"/>
        <v>5741264.7462499999</v>
      </c>
      <c r="Y27" s="1">
        <f t="shared" si="1"/>
        <v>847873.16317376227</v>
      </c>
    </row>
    <row r="28" spans="1:25" x14ac:dyDescent="0.5">
      <c r="A28" s="1" t="s">
        <v>70</v>
      </c>
      <c r="B28" s="1" t="s">
        <v>71</v>
      </c>
      <c r="C28" s="1">
        <v>112982</v>
      </c>
      <c r="D28" s="1">
        <v>70</v>
      </c>
      <c r="E28" s="1">
        <v>44</v>
      </c>
      <c r="F28" s="1">
        <v>5869.6</v>
      </c>
      <c r="G28" s="1">
        <v>0.92042788600000003</v>
      </c>
      <c r="H28" s="1">
        <v>0.90026259099999995</v>
      </c>
      <c r="I28" s="1">
        <v>6.5740950000000003E-3</v>
      </c>
      <c r="J28" s="1" t="s">
        <v>24</v>
      </c>
      <c r="K28" s="1">
        <v>1.081775749</v>
      </c>
      <c r="L28" s="1" t="s">
        <v>1</v>
      </c>
      <c r="M28" s="1" t="s">
        <v>2</v>
      </c>
      <c r="N28" s="1">
        <v>178857214.40000001</v>
      </c>
      <c r="O28" s="1">
        <v>180649037</v>
      </c>
      <c r="P28" s="1">
        <v>182996617</v>
      </c>
      <c r="Q28" s="1">
        <v>180258728.69999999</v>
      </c>
      <c r="R28" s="3">
        <f>AVERAGE('VTA_Proteome Morphine vs Saline'!N28:Q28)</f>
        <v>180690399.27499998</v>
      </c>
      <c r="S28" s="3">
        <f>_xlfn.STDEV.S('VTA_Proteome Morphine vs Saline'!N28:Q28)</f>
        <v>1719230.1866578672</v>
      </c>
      <c r="T28" s="1">
        <v>165655971.59999999</v>
      </c>
      <c r="U28" s="1">
        <v>160775173.69999999</v>
      </c>
      <c r="V28" s="1">
        <v>175908821.5</v>
      </c>
      <c r="W28" s="1">
        <v>165785194.80000001</v>
      </c>
      <c r="X28" s="1">
        <f t="shared" si="0"/>
        <v>167031290.39999998</v>
      </c>
      <c r="Y28" s="1">
        <f t="shared" si="1"/>
        <v>6361179.414790391</v>
      </c>
    </row>
    <row r="29" spans="1:25" x14ac:dyDescent="0.5">
      <c r="A29" s="1" t="s">
        <v>72</v>
      </c>
      <c r="B29" s="1" t="s">
        <v>73</v>
      </c>
      <c r="C29" s="1">
        <v>23383</v>
      </c>
      <c r="D29" s="1">
        <v>20</v>
      </c>
      <c r="E29" s="1">
        <v>20</v>
      </c>
      <c r="F29" s="1">
        <v>1559.75</v>
      </c>
      <c r="G29" s="1">
        <v>0.71237658199999998</v>
      </c>
      <c r="H29" s="1">
        <v>0.977951083</v>
      </c>
      <c r="I29" s="1">
        <v>2.3387548000000001E-2</v>
      </c>
      <c r="J29" s="1" t="s">
        <v>24</v>
      </c>
      <c r="K29" s="1">
        <v>1.250965063</v>
      </c>
      <c r="L29" s="1" t="s">
        <v>2</v>
      </c>
      <c r="M29" s="1" t="s">
        <v>1</v>
      </c>
      <c r="N29" s="1">
        <v>292112899.80000001</v>
      </c>
      <c r="O29" s="1">
        <v>284988189.5</v>
      </c>
      <c r="P29" s="1">
        <v>298565338.30000001</v>
      </c>
      <c r="Q29" s="1">
        <v>250293290.40000001</v>
      </c>
      <c r="R29" s="3">
        <f>AVERAGE('VTA_Proteome Morphine vs Saline'!N29:Q29)</f>
        <v>281489929.5</v>
      </c>
      <c r="S29" s="3">
        <f>_xlfn.STDEV.S('VTA_Proteome Morphine vs Saline'!N29:Q29)</f>
        <v>21524290.138082359</v>
      </c>
      <c r="T29" s="1">
        <v>414890699.60000002</v>
      </c>
      <c r="U29" s="1">
        <v>341162531.39999998</v>
      </c>
      <c r="V29" s="1">
        <v>343045238.10000002</v>
      </c>
      <c r="W29" s="1">
        <v>309437800</v>
      </c>
      <c r="X29" s="1">
        <f t="shared" si="0"/>
        <v>352134067.27499998</v>
      </c>
      <c r="Y29" s="1">
        <f t="shared" si="1"/>
        <v>44588292.765486985</v>
      </c>
    </row>
    <row r="30" spans="1:25" x14ac:dyDescent="0.5">
      <c r="A30" s="1" t="s">
        <v>74</v>
      </c>
      <c r="B30" s="1" t="s">
        <v>75</v>
      </c>
      <c r="C30" s="1">
        <v>44247</v>
      </c>
      <c r="D30" s="1">
        <v>3</v>
      </c>
      <c r="E30" s="1">
        <v>3</v>
      </c>
      <c r="F30" s="1">
        <v>205.41</v>
      </c>
      <c r="G30" s="1">
        <v>0.63991844200000003</v>
      </c>
      <c r="H30" s="1">
        <v>0.977951083</v>
      </c>
      <c r="I30" s="1">
        <v>3.2317739999999998E-2</v>
      </c>
      <c r="J30" s="1" t="s">
        <v>24</v>
      </c>
      <c r="K30" s="1">
        <v>2.0508321980000002</v>
      </c>
      <c r="L30" s="1" t="s">
        <v>1</v>
      </c>
      <c r="M30" s="1" t="s">
        <v>2</v>
      </c>
      <c r="N30" s="1">
        <v>236348.05799999999</v>
      </c>
      <c r="O30" s="1">
        <v>167877.62479999999</v>
      </c>
      <c r="P30" s="1">
        <v>359951.02</v>
      </c>
      <c r="Q30" s="1">
        <v>303138.26750000002</v>
      </c>
      <c r="R30" s="3">
        <f>AVERAGE('VTA_Proteome Morphine vs Saline'!N30:Q30)</f>
        <v>266828.74257499998</v>
      </c>
      <c r="S30" s="3">
        <f>_xlfn.STDEV.S('VTA_Proteome Morphine vs Saline'!N30:Q30)</f>
        <v>83087.375684036146</v>
      </c>
      <c r="T30" s="1">
        <v>92795.988459999993</v>
      </c>
      <c r="U30" s="1">
        <v>182148.0803</v>
      </c>
      <c r="V30" s="1">
        <v>78090.044599999994</v>
      </c>
      <c r="W30" s="1">
        <v>167396.06690000001</v>
      </c>
      <c r="X30" s="1">
        <f t="shared" si="0"/>
        <v>130107.54506499998</v>
      </c>
      <c r="Y30" s="1">
        <f t="shared" si="1"/>
        <v>52270.526363968442</v>
      </c>
    </row>
    <row r="31" spans="1:25" x14ac:dyDescent="0.5">
      <c r="A31" s="1" t="s">
        <v>76</v>
      </c>
      <c r="B31" s="1" t="s">
        <v>77</v>
      </c>
      <c r="C31" s="1">
        <v>88440</v>
      </c>
      <c r="D31" s="1">
        <v>5</v>
      </c>
      <c r="E31" s="1">
        <v>5</v>
      </c>
      <c r="F31" s="1">
        <v>242.35</v>
      </c>
      <c r="G31" s="1">
        <v>0.85714295200000001</v>
      </c>
      <c r="H31" s="1">
        <v>0.977951083</v>
      </c>
      <c r="I31" s="1">
        <v>1.0749473000000001E-2</v>
      </c>
      <c r="J31" s="1" t="s">
        <v>24</v>
      </c>
      <c r="K31" s="1">
        <v>1.3861883070000001</v>
      </c>
      <c r="L31" s="1" t="s">
        <v>2</v>
      </c>
      <c r="M31" s="1" t="s">
        <v>1</v>
      </c>
      <c r="N31" s="1">
        <v>216115.62330000001</v>
      </c>
      <c r="O31" s="1">
        <v>257481.74239999999</v>
      </c>
      <c r="P31" s="1">
        <v>207744.03719999999</v>
      </c>
      <c r="Q31" s="1">
        <v>229563.68119999999</v>
      </c>
      <c r="R31" s="3">
        <f>AVERAGE('VTA_Proteome Morphine vs Saline'!N31:Q31)</f>
        <v>227726.27102499999</v>
      </c>
      <c r="S31" s="3">
        <f>_xlfn.STDEV.S('VTA_Proteome Morphine vs Saline'!N31:Q31)</f>
        <v>21778.13094314768</v>
      </c>
      <c r="T31" s="1">
        <v>382477.51530000003</v>
      </c>
      <c r="U31" s="1">
        <v>312744.08240000001</v>
      </c>
      <c r="V31" s="1">
        <v>267220.13339999999</v>
      </c>
      <c r="W31" s="1">
        <v>300244.24550000002</v>
      </c>
      <c r="X31" s="1">
        <f t="shared" si="0"/>
        <v>315671.49414999998</v>
      </c>
      <c r="Y31" s="1">
        <f t="shared" si="1"/>
        <v>48501.369605692482</v>
      </c>
    </row>
    <row r="32" spans="1:25" x14ac:dyDescent="0.5">
      <c r="A32" s="1" t="s">
        <v>78</v>
      </c>
      <c r="B32" s="1" t="s">
        <v>79</v>
      </c>
      <c r="C32" s="1">
        <v>123745</v>
      </c>
      <c r="D32" s="1">
        <v>40</v>
      </c>
      <c r="E32" s="1">
        <v>39</v>
      </c>
      <c r="F32" s="1">
        <v>3273.26</v>
      </c>
      <c r="G32" s="1">
        <v>0.56667641800000002</v>
      </c>
      <c r="H32" s="1">
        <v>0.977951083</v>
      </c>
      <c r="I32" s="1">
        <v>4.4086673999999999E-2</v>
      </c>
      <c r="J32" s="1" t="s">
        <v>24</v>
      </c>
      <c r="K32" s="1">
        <v>1.116043135</v>
      </c>
      <c r="L32" s="1" t="s">
        <v>2</v>
      </c>
      <c r="M32" s="1" t="s">
        <v>1</v>
      </c>
      <c r="N32" s="1">
        <v>56608488.960000001</v>
      </c>
      <c r="O32" s="1">
        <v>51378814.219999999</v>
      </c>
      <c r="P32" s="1">
        <v>56347188.890000001</v>
      </c>
      <c r="Q32" s="1">
        <v>53680704.189999998</v>
      </c>
      <c r="R32" s="3">
        <f>AVERAGE('VTA_Proteome Morphine vs Saline'!N32:Q32)</f>
        <v>54503799.064999998</v>
      </c>
      <c r="S32" s="3">
        <f>_xlfn.STDEV.S('VTA_Proteome Morphine vs Saline'!N32:Q32)</f>
        <v>2467847.9866582542</v>
      </c>
      <c r="T32" s="1">
        <v>63254101.219999999</v>
      </c>
      <c r="U32" s="1">
        <v>55126369.340000004</v>
      </c>
      <c r="V32" s="1">
        <v>59985244.789999999</v>
      </c>
      <c r="W32" s="1">
        <v>64948647.75</v>
      </c>
      <c r="X32" s="1">
        <f t="shared" si="0"/>
        <v>60828590.774999999</v>
      </c>
      <c r="Y32" s="1">
        <f t="shared" si="1"/>
        <v>4323753.4673876157</v>
      </c>
    </row>
    <row r="33" spans="1:25" x14ac:dyDescent="0.5">
      <c r="A33" s="1" t="s">
        <v>80</v>
      </c>
      <c r="B33" s="1" t="s">
        <v>81</v>
      </c>
      <c r="C33" s="1">
        <v>28282</v>
      </c>
      <c r="D33" s="1">
        <v>8</v>
      </c>
      <c r="E33" s="1">
        <v>8</v>
      </c>
      <c r="F33" s="1">
        <v>309.85000000000002</v>
      </c>
      <c r="G33" s="1">
        <v>0.99849295800000004</v>
      </c>
      <c r="H33" s="1">
        <v>0.25091933</v>
      </c>
      <c r="I33" s="1">
        <v>9.30685E-4</v>
      </c>
      <c r="J33" s="1" t="s">
        <v>24</v>
      </c>
      <c r="K33" s="1">
        <v>12.22727707</v>
      </c>
      <c r="L33" s="1" t="s">
        <v>1</v>
      </c>
      <c r="M33" s="1" t="s">
        <v>2</v>
      </c>
      <c r="N33" s="1">
        <v>1891785.365</v>
      </c>
      <c r="O33" s="1">
        <v>1332775.449</v>
      </c>
      <c r="P33" s="1">
        <v>1688034.709</v>
      </c>
      <c r="Q33" s="1">
        <v>539150.49340000004</v>
      </c>
      <c r="R33" s="3">
        <f>AVERAGE('VTA_Proteome Morphine vs Saline'!N33:Q33)</f>
        <v>1362936.5041</v>
      </c>
      <c r="S33" s="3">
        <f>_xlfn.STDEV.S('VTA_Proteome Morphine vs Saline'!N33:Q33)</f>
        <v>595791.64176027069</v>
      </c>
      <c r="T33" s="1">
        <v>84721.936409999995</v>
      </c>
      <c r="U33" s="1">
        <v>113027.6268</v>
      </c>
      <c r="V33" s="1">
        <v>45673.566749999998</v>
      </c>
      <c r="W33" s="1">
        <v>202444.4154</v>
      </c>
      <c r="X33" s="1">
        <f t="shared" si="0"/>
        <v>111466.88634</v>
      </c>
      <c r="Y33" s="1">
        <f t="shared" si="1"/>
        <v>66641.828591550293</v>
      </c>
    </row>
    <row r="34" spans="1:25" x14ac:dyDescent="0.5">
      <c r="A34" s="1" t="s">
        <v>82</v>
      </c>
      <c r="B34" s="1" t="s">
        <v>83</v>
      </c>
      <c r="C34" s="1">
        <v>20154</v>
      </c>
      <c r="D34" s="1">
        <v>1</v>
      </c>
      <c r="E34" s="1">
        <v>1</v>
      </c>
      <c r="F34" s="1">
        <v>36.71</v>
      </c>
      <c r="G34" s="1">
        <v>0.64559179600000005</v>
      </c>
      <c r="H34" s="1">
        <v>0.977951083</v>
      </c>
      <c r="I34" s="1">
        <v>3.1533247E-2</v>
      </c>
      <c r="J34" s="1" t="s">
        <v>24</v>
      </c>
      <c r="K34" s="1">
        <v>1.3598314680000001</v>
      </c>
      <c r="L34" s="1" t="s">
        <v>2</v>
      </c>
      <c r="M34" s="1" t="s">
        <v>1</v>
      </c>
      <c r="N34" s="1">
        <v>81831.330279999995</v>
      </c>
      <c r="O34" s="1">
        <v>78430.656799999997</v>
      </c>
      <c r="P34" s="1">
        <v>78373.567120000007</v>
      </c>
      <c r="Q34" s="1">
        <v>85618.937000000005</v>
      </c>
      <c r="R34" s="3">
        <f>AVERAGE('VTA_Proteome Morphine vs Saline'!N34:Q34)</f>
        <v>81063.622800000012</v>
      </c>
      <c r="S34" s="3">
        <f>_xlfn.STDEV.S('VTA_Proteome Morphine vs Saline'!N34:Q34)</f>
        <v>3440.4055843376891</v>
      </c>
      <c r="T34" s="1">
        <v>102089.48579999999</v>
      </c>
      <c r="U34" s="1">
        <v>97660.227599999998</v>
      </c>
      <c r="V34" s="1">
        <v>94399.57058</v>
      </c>
      <c r="W34" s="1">
        <v>146782.17689999999</v>
      </c>
      <c r="X34" s="1">
        <f t="shared" si="0"/>
        <v>110232.86522000001</v>
      </c>
      <c r="Y34" s="1">
        <f t="shared" si="1"/>
        <v>24569.162572492838</v>
      </c>
    </row>
    <row r="35" spans="1:25" x14ac:dyDescent="0.5">
      <c r="A35" s="1" t="s">
        <v>84</v>
      </c>
      <c r="B35" s="1" t="s">
        <v>85</v>
      </c>
      <c r="C35" s="1">
        <v>37338</v>
      </c>
      <c r="D35" s="1">
        <v>6</v>
      </c>
      <c r="E35" s="1">
        <v>6</v>
      </c>
      <c r="F35" s="1">
        <v>263.77</v>
      </c>
      <c r="G35" s="1">
        <v>0.56959510499999999</v>
      </c>
      <c r="H35" s="1">
        <v>0.977951083</v>
      </c>
      <c r="I35" s="1">
        <v>4.3551671E-2</v>
      </c>
      <c r="J35" s="1" t="s">
        <v>24</v>
      </c>
      <c r="K35" s="1">
        <v>1.3938628740000001</v>
      </c>
      <c r="L35" s="1" t="s">
        <v>1</v>
      </c>
      <c r="M35" s="1" t="s">
        <v>2</v>
      </c>
      <c r="N35" s="1">
        <v>1361176.6939999999</v>
      </c>
      <c r="O35" s="1">
        <v>1637588.939</v>
      </c>
      <c r="P35" s="1">
        <v>2398457.1669999999</v>
      </c>
      <c r="Q35" s="1">
        <v>1714365.027</v>
      </c>
      <c r="R35" s="3">
        <f>AVERAGE('VTA_Proteome Morphine vs Saline'!N35:Q35)</f>
        <v>1777896.9567499999</v>
      </c>
      <c r="S35" s="3">
        <f>_xlfn.STDEV.S('VTA_Proteome Morphine vs Saline'!N35:Q35)</f>
        <v>440633.40691730223</v>
      </c>
      <c r="T35" s="1">
        <v>1156444.2749999999</v>
      </c>
      <c r="U35" s="1">
        <v>1299570.068</v>
      </c>
      <c r="V35" s="1">
        <v>1316352.885</v>
      </c>
      <c r="W35" s="1">
        <v>1329704.1159999999</v>
      </c>
      <c r="X35" s="1">
        <f t="shared" si="0"/>
        <v>1275517.8360000001</v>
      </c>
      <c r="Y35" s="1">
        <f t="shared" si="1"/>
        <v>80334.046249547595</v>
      </c>
    </row>
    <row r="36" spans="1:25" x14ac:dyDescent="0.5">
      <c r="A36" s="1" t="s">
        <v>86</v>
      </c>
      <c r="B36" s="1" t="s">
        <v>87</v>
      </c>
      <c r="C36" s="1">
        <v>37594</v>
      </c>
      <c r="D36" s="1">
        <v>2</v>
      </c>
      <c r="E36" s="1">
        <v>1</v>
      </c>
      <c r="F36" s="1">
        <v>65.91</v>
      </c>
      <c r="G36" s="1">
        <v>0.70171160499999996</v>
      </c>
      <c r="H36" s="1">
        <v>0.977951083</v>
      </c>
      <c r="I36" s="1">
        <v>2.4565988E-2</v>
      </c>
      <c r="J36" s="1" t="s">
        <v>24</v>
      </c>
      <c r="K36" s="1">
        <v>1.3472235349999999</v>
      </c>
      <c r="L36" s="1" t="s">
        <v>1</v>
      </c>
      <c r="M36" s="1" t="s">
        <v>2</v>
      </c>
      <c r="N36" s="1">
        <v>193896.83850000001</v>
      </c>
      <c r="O36" s="1">
        <v>148281.39449999999</v>
      </c>
      <c r="P36" s="1">
        <v>181934.70629999999</v>
      </c>
      <c r="Q36" s="1">
        <v>146655.9155</v>
      </c>
      <c r="R36" s="3">
        <f>AVERAGE('VTA_Proteome Morphine vs Saline'!N36:Q36)</f>
        <v>167692.21369999999</v>
      </c>
      <c r="S36" s="3">
        <f>_xlfn.STDEV.S('VTA_Proteome Morphine vs Saline'!N36:Q36)</f>
        <v>23866.550514225648</v>
      </c>
      <c r="T36" s="1">
        <v>120238.91069999999</v>
      </c>
      <c r="U36" s="1">
        <v>122750.9742</v>
      </c>
      <c r="V36" s="1">
        <v>105978.17419999999</v>
      </c>
      <c r="W36" s="1">
        <v>148921.73980000001</v>
      </c>
      <c r="X36" s="1">
        <f t="shared" si="0"/>
        <v>124472.44972500001</v>
      </c>
      <c r="Y36" s="1">
        <f t="shared" si="1"/>
        <v>17894.993182689017</v>
      </c>
    </row>
    <row r="37" spans="1:25" x14ac:dyDescent="0.5">
      <c r="A37" s="1" t="s">
        <v>88</v>
      </c>
      <c r="B37" s="1" t="s">
        <v>89</v>
      </c>
      <c r="C37" s="1">
        <v>112972</v>
      </c>
      <c r="D37" s="1">
        <v>34</v>
      </c>
      <c r="E37" s="1">
        <v>33</v>
      </c>
      <c r="F37" s="1">
        <v>2235.02</v>
      </c>
      <c r="G37" s="1">
        <v>0.57006073599999996</v>
      </c>
      <c r="H37" s="1">
        <v>0.977951083</v>
      </c>
      <c r="I37" s="1">
        <v>4.3466887000000003E-2</v>
      </c>
      <c r="J37" s="1" t="s">
        <v>24</v>
      </c>
      <c r="K37" s="1">
        <v>1.1424253520000001</v>
      </c>
      <c r="L37" s="1" t="s">
        <v>2</v>
      </c>
      <c r="M37" s="1" t="s">
        <v>1</v>
      </c>
      <c r="N37" s="1">
        <v>40566016.939999998</v>
      </c>
      <c r="O37" s="1">
        <v>41799656.619999997</v>
      </c>
      <c r="P37" s="1">
        <v>40195243.490000002</v>
      </c>
      <c r="Q37" s="1">
        <v>36904512.100000001</v>
      </c>
      <c r="R37" s="3">
        <f>AVERAGE('VTA_Proteome Morphine vs Saline'!N37:Q37)</f>
        <v>39866357.287500001</v>
      </c>
      <c r="S37" s="3">
        <f>_xlfn.STDEV.S('VTA_Proteome Morphine vs Saline'!N37:Q37)</f>
        <v>2090284.1104574858</v>
      </c>
      <c r="T37" s="1">
        <v>43080532.689999998</v>
      </c>
      <c r="U37" s="1">
        <v>45557739.960000001</v>
      </c>
      <c r="V37" s="1">
        <v>42200361.189999998</v>
      </c>
      <c r="W37" s="1">
        <v>51338715.119999997</v>
      </c>
      <c r="X37" s="1">
        <f t="shared" si="0"/>
        <v>45544337.240000002</v>
      </c>
      <c r="Y37" s="1">
        <f t="shared" si="1"/>
        <v>4116126.9551489376</v>
      </c>
    </row>
    <row r="38" spans="1:25" x14ac:dyDescent="0.5">
      <c r="A38" s="1" t="s">
        <v>90</v>
      </c>
      <c r="B38" s="1" t="s">
        <v>91</v>
      </c>
      <c r="C38" s="1">
        <v>186342</v>
      </c>
      <c r="D38" s="1">
        <v>6</v>
      </c>
      <c r="E38" s="1">
        <v>6</v>
      </c>
      <c r="F38" s="1">
        <v>254.05</v>
      </c>
      <c r="G38" s="1">
        <v>0.60287272199999997</v>
      </c>
      <c r="H38" s="1">
        <v>0.977951083</v>
      </c>
      <c r="I38" s="1">
        <v>3.7862727999999998E-2</v>
      </c>
      <c r="J38" s="1" t="s">
        <v>24</v>
      </c>
      <c r="K38" s="1">
        <v>2.453265552</v>
      </c>
      <c r="L38" s="1" t="s">
        <v>1</v>
      </c>
      <c r="M38" s="1" t="s">
        <v>2</v>
      </c>
      <c r="N38" s="1">
        <v>597910.67119999998</v>
      </c>
      <c r="O38" s="1">
        <v>537277.18640000001</v>
      </c>
      <c r="P38" s="1">
        <v>563953.92220000003</v>
      </c>
      <c r="Q38" s="1">
        <v>328409.85979999998</v>
      </c>
      <c r="R38" s="3">
        <f>AVERAGE('VTA_Proteome Morphine vs Saline'!N38:Q38)</f>
        <v>506887.90990000003</v>
      </c>
      <c r="S38" s="3">
        <f>_xlfn.STDEV.S('VTA_Proteome Morphine vs Saline'!N38:Q38)</f>
        <v>121545.04696914075</v>
      </c>
      <c r="T38" s="1">
        <v>481997.08919999999</v>
      </c>
      <c r="U38" s="1">
        <v>72441.69111</v>
      </c>
      <c r="V38" s="1">
        <v>162969.6937</v>
      </c>
      <c r="W38" s="1">
        <v>109062.039</v>
      </c>
      <c r="X38" s="1">
        <f t="shared" si="0"/>
        <v>206617.6282525</v>
      </c>
      <c r="Y38" s="1">
        <f t="shared" si="1"/>
        <v>187313.69838224642</v>
      </c>
    </row>
    <row r="39" spans="1:25" x14ac:dyDescent="0.5">
      <c r="A39" s="1" t="s">
        <v>92</v>
      </c>
      <c r="B39" s="1" t="s">
        <v>93</v>
      </c>
      <c r="C39" s="1">
        <v>192042</v>
      </c>
      <c r="D39" s="1">
        <v>2</v>
      </c>
      <c r="E39" s="1">
        <v>2</v>
      </c>
      <c r="F39" s="1">
        <v>94.14</v>
      </c>
      <c r="G39" s="1">
        <v>0.727284229</v>
      </c>
      <c r="H39" s="1">
        <v>0.977951083</v>
      </c>
      <c r="I39" s="1">
        <v>2.1808962000000001E-2</v>
      </c>
      <c r="J39" s="1" t="s">
        <v>24</v>
      </c>
      <c r="K39" s="1">
        <v>2.8838071620000001</v>
      </c>
      <c r="L39" s="1" t="s">
        <v>1</v>
      </c>
      <c r="M39" s="1" t="s">
        <v>2</v>
      </c>
      <c r="N39" s="1">
        <v>46310.729549999996</v>
      </c>
      <c r="O39" s="1">
        <v>38280.197549999997</v>
      </c>
      <c r="P39" s="1">
        <v>38633.616220000004</v>
      </c>
      <c r="Q39" s="1">
        <v>52476.015249999997</v>
      </c>
      <c r="R39" s="3">
        <f>AVERAGE('VTA_Proteome Morphine vs Saline'!N39:Q39)</f>
        <v>43925.139642499998</v>
      </c>
      <c r="S39" s="3">
        <f>_xlfn.STDEV.S('VTA_Proteome Morphine vs Saline'!N39:Q39)</f>
        <v>6798.8750103785351</v>
      </c>
      <c r="T39" s="1">
        <v>4326.327867</v>
      </c>
      <c r="U39" s="1">
        <v>29048.924279999999</v>
      </c>
      <c r="V39" s="1">
        <v>10241.33433</v>
      </c>
      <c r="W39" s="1">
        <v>17310.011149999998</v>
      </c>
      <c r="X39" s="1">
        <f t="shared" si="0"/>
        <v>15231.649406749999</v>
      </c>
      <c r="Y39" s="1">
        <f t="shared" si="1"/>
        <v>10631.179848435211</v>
      </c>
    </row>
    <row r="40" spans="1:25" x14ac:dyDescent="0.5">
      <c r="A40" s="1" t="s">
        <v>94</v>
      </c>
      <c r="B40" s="1" t="s">
        <v>95</v>
      </c>
      <c r="C40" s="1">
        <v>51463</v>
      </c>
      <c r="D40" s="1">
        <v>6</v>
      </c>
      <c r="E40" s="1">
        <v>6</v>
      </c>
      <c r="F40" s="1">
        <v>345.87</v>
      </c>
      <c r="G40" s="1">
        <v>0.99969537900000005</v>
      </c>
      <c r="H40" s="1">
        <v>0.18522113700000001</v>
      </c>
      <c r="I40" s="1">
        <v>5.6626799999999998E-4</v>
      </c>
      <c r="J40" s="1" t="s">
        <v>24</v>
      </c>
      <c r="K40" s="1">
        <v>1.4021245520000001</v>
      </c>
      <c r="L40" s="1" t="s">
        <v>1</v>
      </c>
      <c r="M40" s="1" t="s">
        <v>2</v>
      </c>
      <c r="N40" s="1">
        <v>857284.36959999998</v>
      </c>
      <c r="O40" s="1">
        <v>821902.43350000004</v>
      </c>
      <c r="P40" s="1">
        <v>874613.45970000001</v>
      </c>
      <c r="Q40" s="1">
        <v>744678.66200000001</v>
      </c>
      <c r="R40" s="3">
        <f>AVERAGE('VTA_Proteome Morphine vs Saline'!N40:Q40)</f>
        <v>824619.73120000004</v>
      </c>
      <c r="S40" s="3">
        <f>_xlfn.STDEV.S('VTA_Proteome Morphine vs Saline'!N40:Q40)</f>
        <v>57631.905928238739</v>
      </c>
      <c r="T40" s="1">
        <v>581362.09790000005</v>
      </c>
      <c r="U40" s="1">
        <v>581244.73109999998</v>
      </c>
      <c r="V40" s="1">
        <v>542810.80119999999</v>
      </c>
      <c r="W40" s="1">
        <v>647068.75910000002</v>
      </c>
      <c r="X40" s="1">
        <f t="shared" si="0"/>
        <v>588121.59732499998</v>
      </c>
      <c r="Y40" s="1">
        <f t="shared" si="1"/>
        <v>43285.171627099815</v>
      </c>
    </row>
    <row r="41" spans="1:25" x14ac:dyDescent="0.5">
      <c r="A41" s="1" t="s">
        <v>96</v>
      </c>
      <c r="B41" s="1" t="s">
        <v>7353</v>
      </c>
      <c r="C41" s="1">
        <v>25911</v>
      </c>
      <c r="D41" s="1">
        <v>6</v>
      </c>
      <c r="E41" s="1">
        <v>6</v>
      </c>
      <c r="F41" s="1">
        <v>365.91</v>
      </c>
      <c r="G41" s="1">
        <v>0.73322517799999998</v>
      </c>
      <c r="H41" s="1">
        <v>0.977951083</v>
      </c>
      <c r="I41" s="1">
        <v>2.1201129999999999E-2</v>
      </c>
      <c r="J41" s="1" t="s">
        <v>24</v>
      </c>
      <c r="K41" s="1">
        <v>1.3016226769999999</v>
      </c>
      <c r="L41" s="1" t="s">
        <v>2</v>
      </c>
      <c r="M41" s="1" t="s">
        <v>1</v>
      </c>
      <c r="N41" s="1">
        <v>121690027.90000001</v>
      </c>
      <c r="O41" s="1">
        <v>124801791</v>
      </c>
      <c r="P41" s="1">
        <v>151643812.40000001</v>
      </c>
      <c r="Q41" s="1">
        <v>136057372.30000001</v>
      </c>
      <c r="R41" s="3">
        <f>AVERAGE('VTA_Proteome Morphine vs Saline'!N41:Q41)</f>
        <v>133548250.90000001</v>
      </c>
      <c r="S41" s="3">
        <f>_xlfn.STDEV.S('VTA_Proteome Morphine vs Saline'!N41:Q41)</f>
        <v>13550683.25091958</v>
      </c>
      <c r="T41" s="1">
        <v>200598347.19999999</v>
      </c>
      <c r="U41" s="1">
        <v>146887143.69999999</v>
      </c>
      <c r="V41" s="1">
        <v>163973793.69999999</v>
      </c>
      <c r="W41" s="1">
        <v>183858442.59999999</v>
      </c>
      <c r="X41" s="1">
        <f t="shared" si="0"/>
        <v>173829431.79999998</v>
      </c>
      <c r="Y41" s="1">
        <f t="shared" si="1"/>
        <v>23382161.147196978</v>
      </c>
    </row>
    <row r="42" spans="1:25" x14ac:dyDescent="0.5">
      <c r="A42" s="1" t="s">
        <v>97</v>
      </c>
      <c r="B42" s="1" t="s">
        <v>98</v>
      </c>
      <c r="C42" s="1">
        <v>28552</v>
      </c>
      <c r="D42" s="1">
        <v>12</v>
      </c>
      <c r="E42" s="1">
        <v>12</v>
      </c>
      <c r="F42" s="1">
        <v>769.67</v>
      </c>
      <c r="G42" s="1">
        <v>0.77738839000000004</v>
      </c>
      <c r="H42" s="1">
        <v>0.977951083</v>
      </c>
      <c r="I42" s="1">
        <v>1.7027138000000001E-2</v>
      </c>
      <c r="J42" s="1" t="s">
        <v>24</v>
      </c>
      <c r="K42" s="1">
        <v>1.162672752</v>
      </c>
      <c r="L42" s="1" t="s">
        <v>2</v>
      </c>
      <c r="M42" s="1" t="s">
        <v>1</v>
      </c>
      <c r="N42" s="1">
        <v>12450718.390000001</v>
      </c>
      <c r="O42" s="1">
        <v>13172014.199999999</v>
      </c>
      <c r="P42" s="1">
        <v>11643176.630000001</v>
      </c>
      <c r="Q42" s="1">
        <v>11855192.34</v>
      </c>
      <c r="R42" s="3">
        <f>AVERAGE('VTA_Proteome Morphine vs Saline'!N42:Q42)</f>
        <v>12280275.390000001</v>
      </c>
      <c r="S42" s="3">
        <f>_xlfn.STDEV.S('VTA_Proteome Morphine vs Saline'!N42:Q42)</f>
        <v>685769.48286822403</v>
      </c>
      <c r="T42" s="1">
        <v>15740259.1</v>
      </c>
      <c r="U42" s="1">
        <v>13533232.85</v>
      </c>
      <c r="V42" s="1">
        <v>13447198.289999999</v>
      </c>
      <c r="W42" s="1">
        <v>14391076.060000001</v>
      </c>
      <c r="X42" s="1">
        <f t="shared" si="0"/>
        <v>14277941.574999999</v>
      </c>
      <c r="Y42" s="1">
        <f t="shared" si="1"/>
        <v>1063938.8212803181</v>
      </c>
    </row>
    <row r="43" spans="1:25" x14ac:dyDescent="0.5">
      <c r="A43" s="1" t="s">
        <v>99</v>
      </c>
      <c r="B43" s="1" t="s">
        <v>100</v>
      </c>
      <c r="C43" s="1">
        <v>25452</v>
      </c>
      <c r="D43" s="1">
        <v>2</v>
      </c>
      <c r="E43" s="1">
        <v>2</v>
      </c>
      <c r="F43" s="1">
        <v>68.959999999999994</v>
      </c>
      <c r="G43" s="1">
        <v>0.979431198</v>
      </c>
      <c r="H43" s="1">
        <v>0.56069001500000004</v>
      </c>
      <c r="I43" s="1">
        <v>2.8050079999999999E-3</v>
      </c>
      <c r="J43" s="1" t="s">
        <v>24</v>
      </c>
      <c r="K43" s="1">
        <v>4.5330682380000002</v>
      </c>
      <c r="L43" s="1" t="s">
        <v>1</v>
      </c>
      <c r="M43" s="1" t="s">
        <v>2</v>
      </c>
      <c r="N43" s="1">
        <v>65078.03112</v>
      </c>
      <c r="O43" s="1">
        <v>83206.255789999996</v>
      </c>
      <c r="P43" s="1">
        <v>214309.15229999999</v>
      </c>
      <c r="Q43" s="1">
        <v>128219.7316</v>
      </c>
      <c r="R43" s="3">
        <f>AVERAGE('VTA_Proteome Morphine vs Saline'!N43:Q43)</f>
        <v>122703.2927025</v>
      </c>
      <c r="S43" s="3">
        <f>_xlfn.STDEV.S('VTA_Proteome Morphine vs Saline'!N43:Q43)</f>
        <v>66590.167712722847</v>
      </c>
      <c r="T43" s="1">
        <v>19836.448550000001</v>
      </c>
      <c r="U43" s="1">
        <v>23165.871899999998</v>
      </c>
      <c r="V43" s="1">
        <v>28021.706859999998</v>
      </c>
      <c r="W43" s="1">
        <v>37249.915430000001</v>
      </c>
      <c r="X43" s="1">
        <f t="shared" si="0"/>
        <v>27068.485685</v>
      </c>
      <c r="Y43" s="1">
        <f t="shared" si="1"/>
        <v>7574.1423659212624</v>
      </c>
    </row>
    <row r="44" spans="1:25" x14ac:dyDescent="0.5">
      <c r="A44" s="1" t="s">
        <v>101</v>
      </c>
      <c r="B44" s="1" t="s">
        <v>102</v>
      </c>
      <c r="C44" s="1">
        <v>48351</v>
      </c>
      <c r="D44" s="1">
        <v>1</v>
      </c>
      <c r="E44" s="1">
        <v>1</v>
      </c>
      <c r="F44" s="1">
        <v>39.200000000000003</v>
      </c>
      <c r="G44" s="1">
        <v>0.69401415</v>
      </c>
      <c r="H44" s="1">
        <v>0.977951083</v>
      </c>
      <c r="I44" s="1">
        <v>2.5443298999999999E-2</v>
      </c>
      <c r="J44" s="1" t="s">
        <v>24</v>
      </c>
      <c r="K44" s="1">
        <v>3.1166922989999999</v>
      </c>
      <c r="L44" s="1" t="s">
        <v>2</v>
      </c>
      <c r="M44" s="1" t="s">
        <v>1</v>
      </c>
      <c r="N44" s="1">
        <v>2383.0746370000002</v>
      </c>
      <c r="O44" s="1">
        <v>5618.2106750000003</v>
      </c>
      <c r="P44" s="1">
        <v>9859.1825239999998</v>
      </c>
      <c r="Q44" s="1">
        <v>7482.3905830000003</v>
      </c>
      <c r="R44" s="3">
        <f>AVERAGE('VTA_Proteome Morphine vs Saline'!N44:Q44)</f>
        <v>6335.71460475</v>
      </c>
      <c r="S44" s="3">
        <f>_xlfn.STDEV.S('VTA_Proteome Morphine vs Saline'!N44:Q44)</f>
        <v>3155.3059323907578</v>
      </c>
      <c r="T44" s="1">
        <v>8786.2768379999998</v>
      </c>
      <c r="U44" s="1">
        <v>27868.75302</v>
      </c>
      <c r="V44" s="1">
        <v>22743.38766</v>
      </c>
      <c r="W44" s="1">
        <v>19587.474139999998</v>
      </c>
      <c r="X44" s="1">
        <f t="shared" si="0"/>
        <v>19746.472914500002</v>
      </c>
      <c r="Y44" s="1">
        <f t="shared" si="1"/>
        <v>8064.409685972365</v>
      </c>
    </row>
    <row r="45" spans="1:25" x14ac:dyDescent="0.5">
      <c r="A45" s="1" t="s">
        <v>103</v>
      </c>
      <c r="B45" s="1" t="s">
        <v>104</v>
      </c>
      <c r="C45" s="1">
        <v>145626</v>
      </c>
      <c r="D45" s="1">
        <v>3</v>
      </c>
      <c r="E45" s="1">
        <v>3</v>
      </c>
      <c r="F45" s="1">
        <v>107.94</v>
      </c>
      <c r="G45" s="1">
        <v>0.55008407500000001</v>
      </c>
      <c r="H45" s="1">
        <v>0.977951083</v>
      </c>
      <c r="I45" s="1">
        <v>4.7248890000000002E-2</v>
      </c>
      <c r="J45" s="1" t="s">
        <v>24</v>
      </c>
      <c r="K45" s="1">
        <v>1.198854992</v>
      </c>
      <c r="L45" s="1" t="s">
        <v>1</v>
      </c>
      <c r="M45" s="1" t="s">
        <v>2</v>
      </c>
      <c r="N45" s="1">
        <v>71781.058309999993</v>
      </c>
      <c r="O45" s="1">
        <v>65731.755279999998</v>
      </c>
      <c r="P45" s="1">
        <v>85517.350909999994</v>
      </c>
      <c r="Q45" s="1">
        <v>74451.428570000004</v>
      </c>
      <c r="R45" s="3">
        <f>AVERAGE('VTA_Proteome Morphine vs Saline'!N45:Q45)</f>
        <v>74370.398267499986</v>
      </c>
      <c r="S45" s="3">
        <f>_xlfn.STDEV.S('VTA_Proteome Morphine vs Saline'!N45:Q45)</f>
        <v>8278.324170286518</v>
      </c>
      <c r="T45" s="1">
        <v>64190.556199999999</v>
      </c>
      <c r="U45" s="1">
        <v>54416.936549999999</v>
      </c>
      <c r="V45" s="1">
        <v>61474.626830000001</v>
      </c>
      <c r="W45" s="1">
        <v>68055.974780000004</v>
      </c>
      <c r="X45" s="1">
        <f t="shared" si="0"/>
        <v>62034.523589999997</v>
      </c>
      <c r="Y45" s="1">
        <f t="shared" si="1"/>
        <v>5751.7379327982353</v>
      </c>
    </row>
    <row r="46" spans="1:25" x14ac:dyDescent="0.5">
      <c r="A46" s="1" t="s">
        <v>105</v>
      </c>
      <c r="B46" s="1" t="s">
        <v>106</v>
      </c>
      <c r="C46" s="1">
        <v>31983</v>
      </c>
      <c r="D46" s="1">
        <v>2</v>
      </c>
      <c r="E46" s="1">
        <v>2</v>
      </c>
      <c r="F46" s="1">
        <v>73.849999999999994</v>
      </c>
      <c r="G46" s="1">
        <v>0.549029031</v>
      </c>
      <c r="H46" s="1">
        <v>0.977951083</v>
      </c>
      <c r="I46" s="1">
        <v>4.7457161999999997E-2</v>
      </c>
      <c r="J46" s="1" t="s">
        <v>24</v>
      </c>
      <c r="K46" s="1">
        <v>1.8820115369999999</v>
      </c>
      <c r="L46" s="1" t="s">
        <v>2</v>
      </c>
      <c r="M46" s="1" t="s">
        <v>1</v>
      </c>
      <c r="N46" s="1">
        <v>6847.5086240000001</v>
      </c>
      <c r="O46" s="1">
        <v>14871.39149</v>
      </c>
      <c r="P46" s="1">
        <v>8871.153397</v>
      </c>
      <c r="Q46" s="1">
        <v>14430.0394</v>
      </c>
      <c r="R46" s="3">
        <f>AVERAGE('VTA_Proteome Morphine vs Saline'!N46:Q46)</f>
        <v>11255.02322775</v>
      </c>
      <c r="S46" s="3">
        <f>_xlfn.STDEV.S('VTA_Proteome Morphine vs Saline'!N46:Q46)</f>
        <v>4011.1456158429246</v>
      </c>
      <c r="T46" s="1">
        <v>29833.870800000001</v>
      </c>
      <c r="U46" s="1">
        <v>24668.843720000001</v>
      </c>
      <c r="V46" s="1">
        <v>14819.86872</v>
      </c>
      <c r="W46" s="1">
        <v>15405.751039999999</v>
      </c>
      <c r="X46" s="1">
        <f t="shared" si="0"/>
        <v>21182.083570000003</v>
      </c>
      <c r="Y46" s="1">
        <f t="shared" si="1"/>
        <v>7322.4475396212356</v>
      </c>
    </row>
    <row r="47" spans="1:25" x14ac:dyDescent="0.5">
      <c r="A47" s="1" t="s">
        <v>107</v>
      </c>
      <c r="B47" s="1" t="s">
        <v>108</v>
      </c>
      <c r="C47" s="1">
        <v>25703</v>
      </c>
      <c r="D47" s="1">
        <v>3</v>
      </c>
      <c r="E47" s="1">
        <v>3</v>
      </c>
      <c r="F47" s="1">
        <v>232.16</v>
      </c>
      <c r="G47" s="1">
        <v>0.65389946300000001</v>
      </c>
      <c r="H47" s="1">
        <v>0.977951083</v>
      </c>
      <c r="I47" s="1">
        <v>3.0413045E-2</v>
      </c>
      <c r="J47" s="1" t="s">
        <v>24</v>
      </c>
      <c r="K47" s="1">
        <v>1.3625221750000001</v>
      </c>
      <c r="L47" s="1" t="s">
        <v>1</v>
      </c>
      <c r="M47" s="1" t="s">
        <v>2</v>
      </c>
      <c r="N47" s="1">
        <v>715733.33810000005</v>
      </c>
      <c r="O47" s="1">
        <v>551894.09470000002</v>
      </c>
      <c r="P47" s="1">
        <v>803892.55220000003</v>
      </c>
      <c r="Q47" s="1">
        <v>596330.99199999997</v>
      </c>
      <c r="R47" s="3">
        <f>AVERAGE('VTA_Proteome Morphine vs Saline'!N47:Q47)</f>
        <v>666962.74424999999</v>
      </c>
      <c r="S47" s="3">
        <f>_xlfn.STDEV.S('VTA_Proteome Morphine vs Saline'!N47:Q47)</f>
        <v>114539.63166355976</v>
      </c>
      <c r="T47" s="1">
        <v>476914.93329999998</v>
      </c>
      <c r="U47" s="1">
        <v>550020.40619999997</v>
      </c>
      <c r="V47" s="1">
        <v>523833.7156</v>
      </c>
      <c r="W47" s="1">
        <v>407254.84110000002</v>
      </c>
      <c r="X47" s="1">
        <f t="shared" si="0"/>
        <v>489505.97405000002</v>
      </c>
      <c r="Y47" s="1">
        <f t="shared" si="1"/>
        <v>62621.012227225983</v>
      </c>
    </row>
    <row r="48" spans="1:25" x14ac:dyDescent="0.5">
      <c r="A48" s="1" t="s">
        <v>109</v>
      </c>
      <c r="B48" s="1" t="s">
        <v>110</v>
      </c>
      <c r="C48" s="1">
        <v>17770</v>
      </c>
      <c r="D48" s="1">
        <v>2</v>
      </c>
      <c r="E48" s="1">
        <v>2</v>
      </c>
      <c r="F48" s="1">
        <v>100.19</v>
      </c>
      <c r="G48" s="1">
        <v>0.556357502</v>
      </c>
      <c r="H48" s="1">
        <v>0.977951083</v>
      </c>
      <c r="I48" s="1">
        <v>4.6028568999999998E-2</v>
      </c>
      <c r="J48" s="1" t="s">
        <v>24</v>
      </c>
      <c r="K48" s="1">
        <v>1.267227543</v>
      </c>
      <c r="L48" s="1" t="s">
        <v>1</v>
      </c>
      <c r="M48" s="1" t="s">
        <v>2</v>
      </c>
      <c r="N48" s="1">
        <v>659972.76300000004</v>
      </c>
      <c r="O48" s="1">
        <v>965739.29639999999</v>
      </c>
      <c r="P48" s="1">
        <v>861886.94010000001</v>
      </c>
      <c r="Q48" s="1">
        <v>792171.32700000005</v>
      </c>
      <c r="R48" s="3">
        <f>AVERAGE('VTA_Proteome Morphine vs Saline'!N48:Q48)</f>
        <v>819942.58162499999</v>
      </c>
      <c r="S48" s="3">
        <f>_xlfn.STDEV.S('VTA_Proteome Morphine vs Saline'!N48:Q48)</f>
        <v>128293.40941948176</v>
      </c>
      <c r="T48" s="1">
        <v>581972.03960000002</v>
      </c>
      <c r="U48" s="1">
        <v>717825.37029999995</v>
      </c>
      <c r="V48" s="1">
        <v>623798.32449999999</v>
      </c>
      <c r="W48" s="1">
        <v>664550.60400000005</v>
      </c>
      <c r="X48" s="1">
        <f t="shared" si="0"/>
        <v>647036.58459999994</v>
      </c>
      <c r="Y48" s="1">
        <f t="shared" si="1"/>
        <v>57997.714911757153</v>
      </c>
    </row>
    <row r="49" spans="1:25" x14ac:dyDescent="0.5">
      <c r="A49" s="1" t="s">
        <v>111</v>
      </c>
      <c r="B49" s="1" t="s">
        <v>112</v>
      </c>
      <c r="C49" s="1">
        <v>111395</v>
      </c>
      <c r="D49" s="1">
        <v>5</v>
      </c>
      <c r="E49" s="1">
        <v>5</v>
      </c>
      <c r="F49" s="1">
        <v>298.42</v>
      </c>
      <c r="G49" s="1">
        <v>0.66036613499999997</v>
      </c>
      <c r="H49" s="1">
        <v>0.977951083</v>
      </c>
      <c r="I49" s="1">
        <v>2.9563826000000001E-2</v>
      </c>
      <c r="J49" s="1" t="s">
        <v>24</v>
      </c>
      <c r="K49" s="1">
        <v>1.4739300829999999</v>
      </c>
      <c r="L49" s="1" t="s">
        <v>1</v>
      </c>
      <c r="M49" s="1" t="s">
        <v>2</v>
      </c>
      <c r="N49" s="1">
        <v>441661.44689999998</v>
      </c>
      <c r="O49" s="1">
        <v>281352.60200000001</v>
      </c>
      <c r="P49" s="1">
        <v>379364.45750000002</v>
      </c>
      <c r="Q49" s="1">
        <v>317920.64740000002</v>
      </c>
      <c r="R49" s="3">
        <f>AVERAGE('VTA_Proteome Morphine vs Saline'!N49:Q49)</f>
        <v>355074.78844999999</v>
      </c>
      <c r="S49" s="3">
        <f>_xlfn.STDEV.S('VTA_Proteome Morphine vs Saline'!N49:Q49)</f>
        <v>70480.797423192504</v>
      </c>
      <c r="T49" s="1">
        <v>208023.31080000001</v>
      </c>
      <c r="U49" s="1">
        <v>207280.52290000001</v>
      </c>
      <c r="V49" s="1">
        <v>308855.5148</v>
      </c>
      <c r="W49" s="1">
        <v>239454.30590000001</v>
      </c>
      <c r="X49" s="1">
        <f t="shared" si="0"/>
        <v>240903.41360000003</v>
      </c>
      <c r="Y49" s="1">
        <f t="shared" si="1"/>
        <v>47718.57747874139</v>
      </c>
    </row>
    <row r="50" spans="1:25" x14ac:dyDescent="0.5">
      <c r="A50" s="1" t="s">
        <v>113</v>
      </c>
      <c r="B50" s="1" t="s">
        <v>114</v>
      </c>
      <c r="C50" s="1">
        <v>36148</v>
      </c>
      <c r="D50" s="1">
        <v>12</v>
      </c>
      <c r="E50" s="1">
        <v>12</v>
      </c>
      <c r="F50" s="1">
        <v>681.48</v>
      </c>
      <c r="G50" s="1">
        <v>0.60235639600000002</v>
      </c>
      <c r="H50" s="1">
        <v>0.977951083</v>
      </c>
      <c r="I50" s="1">
        <v>3.7945561000000003E-2</v>
      </c>
      <c r="J50" s="1" t="s">
        <v>24</v>
      </c>
      <c r="K50" s="1">
        <v>1.226224881</v>
      </c>
      <c r="L50" s="1" t="s">
        <v>1</v>
      </c>
      <c r="M50" s="1" t="s">
        <v>2</v>
      </c>
      <c r="N50" s="1">
        <v>11372968.220000001</v>
      </c>
      <c r="O50" s="1">
        <v>10668944.82</v>
      </c>
      <c r="P50" s="1">
        <v>13010936.92</v>
      </c>
      <c r="Q50" s="1">
        <v>10801810.380000001</v>
      </c>
      <c r="R50" s="3">
        <f>AVERAGE('VTA_Proteome Morphine vs Saline'!N50:Q50)</f>
        <v>11463665.085000001</v>
      </c>
      <c r="S50" s="3">
        <f>_xlfn.STDEV.S('VTA_Proteome Morphine vs Saline'!N50:Q50)</f>
        <v>1075780.0275207134</v>
      </c>
      <c r="T50" s="1">
        <v>9077827.8599999994</v>
      </c>
      <c r="U50" s="1">
        <v>10778898.609999999</v>
      </c>
      <c r="V50" s="1">
        <v>9595366.9519999996</v>
      </c>
      <c r="W50" s="1">
        <v>7942891.0269999998</v>
      </c>
      <c r="X50" s="1">
        <f t="shared" si="0"/>
        <v>9348746.1122500002</v>
      </c>
      <c r="Y50" s="1">
        <f t="shared" si="1"/>
        <v>1176999.4655259335</v>
      </c>
    </row>
    <row r="51" spans="1:25" x14ac:dyDescent="0.5">
      <c r="A51" s="1" t="s">
        <v>115</v>
      </c>
      <c r="B51" s="1" t="s">
        <v>116</v>
      </c>
      <c r="C51" s="1">
        <v>78608</v>
      </c>
      <c r="D51" s="1">
        <v>2</v>
      </c>
      <c r="E51" s="1">
        <v>2</v>
      </c>
      <c r="F51" s="1">
        <v>83.25</v>
      </c>
      <c r="G51" s="1">
        <v>0.671072369</v>
      </c>
      <c r="H51" s="1">
        <v>0.977951083</v>
      </c>
      <c r="I51" s="1">
        <v>2.8199918000000001E-2</v>
      </c>
      <c r="J51" s="1" t="s">
        <v>24</v>
      </c>
      <c r="K51" s="1">
        <v>1.421163331</v>
      </c>
      <c r="L51" s="1" t="s">
        <v>1</v>
      </c>
      <c r="M51" s="1" t="s">
        <v>2</v>
      </c>
      <c r="N51" s="1">
        <v>87200.850260000007</v>
      </c>
      <c r="O51" s="1">
        <v>63744.449249999998</v>
      </c>
      <c r="P51" s="1">
        <v>77935.535520000005</v>
      </c>
      <c r="Q51" s="1">
        <v>69808.026010000001</v>
      </c>
      <c r="R51" s="3">
        <f>AVERAGE('VTA_Proteome Morphine vs Saline'!N51:Q51)</f>
        <v>74672.215259999997</v>
      </c>
      <c r="S51" s="3">
        <f>_xlfn.STDEV.S('VTA_Proteome Morphine vs Saline'!N51:Q51)</f>
        <v>10176.645831046801</v>
      </c>
      <c r="T51" s="1">
        <v>46771.224770000001</v>
      </c>
      <c r="U51" s="1">
        <v>49348.663059999999</v>
      </c>
      <c r="V51" s="1">
        <v>70346.631980000006</v>
      </c>
      <c r="W51" s="1">
        <v>43705.565699999999</v>
      </c>
      <c r="X51" s="1">
        <f t="shared" si="0"/>
        <v>52543.021377500001</v>
      </c>
      <c r="Y51" s="1">
        <f t="shared" si="1"/>
        <v>12091.136346874904</v>
      </c>
    </row>
    <row r="52" spans="1:25" x14ac:dyDescent="0.5">
      <c r="A52" s="1" t="s">
        <v>117</v>
      </c>
      <c r="B52" s="1" t="s">
        <v>118</v>
      </c>
      <c r="C52" s="1">
        <v>50082</v>
      </c>
      <c r="D52" s="1">
        <v>25</v>
      </c>
      <c r="E52" s="1">
        <v>16</v>
      </c>
      <c r="F52" s="1">
        <v>1592.49</v>
      </c>
      <c r="G52" s="1">
        <v>0.66050502300000002</v>
      </c>
      <c r="H52" s="1">
        <v>0.977951083</v>
      </c>
      <c r="I52" s="1">
        <v>2.9545800000000001E-2</v>
      </c>
      <c r="J52" s="1" t="s">
        <v>24</v>
      </c>
      <c r="K52" s="1">
        <v>1.2485846629999999</v>
      </c>
      <c r="L52" s="1" t="s">
        <v>1</v>
      </c>
      <c r="M52" s="1" t="s">
        <v>2</v>
      </c>
      <c r="N52" s="1">
        <v>92912524.230000004</v>
      </c>
      <c r="O52" s="1">
        <v>80980405.060000002</v>
      </c>
      <c r="P52" s="1">
        <v>106825820.2</v>
      </c>
      <c r="Q52" s="1">
        <v>87623037.959999993</v>
      </c>
      <c r="R52" s="3">
        <f>AVERAGE('VTA_Proteome Morphine vs Saline'!N52:Q52)</f>
        <v>92085446.862499997</v>
      </c>
      <c r="S52" s="3">
        <f>_xlfn.STDEV.S('VTA_Proteome Morphine vs Saline'!N52:Q52)</f>
        <v>10972658.592293482</v>
      </c>
      <c r="T52" s="1">
        <v>70876200.390000001</v>
      </c>
      <c r="U52" s="1">
        <v>85238584.019999996</v>
      </c>
      <c r="V52" s="1">
        <v>67397717.959999993</v>
      </c>
      <c r="W52" s="1">
        <v>71494955.579999998</v>
      </c>
      <c r="X52" s="1">
        <f t="shared" si="0"/>
        <v>73751864.487499997</v>
      </c>
      <c r="Y52" s="1">
        <f t="shared" si="1"/>
        <v>7867294.8660824252</v>
      </c>
    </row>
    <row r="53" spans="1:25" x14ac:dyDescent="0.5">
      <c r="A53" s="1" t="s">
        <v>119</v>
      </c>
      <c r="B53" s="1" t="s">
        <v>120</v>
      </c>
      <c r="C53" s="1">
        <v>80156</v>
      </c>
      <c r="D53" s="1">
        <v>10</v>
      </c>
      <c r="E53" s="1">
        <v>10</v>
      </c>
      <c r="F53" s="1">
        <v>543.22</v>
      </c>
      <c r="G53" s="1">
        <v>0.56337375199999995</v>
      </c>
      <c r="H53" s="1">
        <v>0.977951083</v>
      </c>
      <c r="I53" s="1">
        <v>4.4699553000000003E-2</v>
      </c>
      <c r="J53" s="1" t="s">
        <v>24</v>
      </c>
      <c r="K53" s="1">
        <v>1.268285176</v>
      </c>
      <c r="L53" s="1" t="s">
        <v>2</v>
      </c>
      <c r="M53" s="1" t="s">
        <v>1</v>
      </c>
      <c r="N53" s="1">
        <v>1905786.9950000001</v>
      </c>
      <c r="O53" s="1">
        <v>2059013.452</v>
      </c>
      <c r="P53" s="1">
        <v>1831634.2450000001</v>
      </c>
      <c r="Q53" s="1">
        <v>1731803.3419999999</v>
      </c>
      <c r="R53" s="3">
        <f>AVERAGE('VTA_Proteome Morphine vs Saline'!N53:Q53)</f>
        <v>1882059.5085</v>
      </c>
      <c r="S53" s="3">
        <f>_xlfn.STDEV.S('VTA_Proteome Morphine vs Saline'!N53:Q53)</f>
        <v>137834.822046933</v>
      </c>
      <c r="T53" s="1">
        <v>2855683.1779999998</v>
      </c>
      <c r="U53" s="1">
        <v>2429108.909</v>
      </c>
      <c r="V53" s="1">
        <v>2357266.0529999998</v>
      </c>
      <c r="W53" s="1">
        <v>1905894.56</v>
      </c>
      <c r="X53" s="1">
        <f t="shared" si="0"/>
        <v>2386988.1749999998</v>
      </c>
      <c r="Y53" s="1">
        <f t="shared" si="1"/>
        <v>388923.14279294322</v>
      </c>
    </row>
    <row r="54" spans="1:25" x14ac:dyDescent="0.5">
      <c r="A54" s="1" t="s">
        <v>121</v>
      </c>
      <c r="B54" s="1" t="s">
        <v>122</v>
      </c>
      <c r="C54" s="1">
        <v>102876</v>
      </c>
      <c r="D54" s="1">
        <v>7</v>
      </c>
      <c r="E54" s="1">
        <v>7</v>
      </c>
      <c r="F54" s="1">
        <v>332.27</v>
      </c>
      <c r="G54" s="1">
        <v>0.92802717000000001</v>
      </c>
      <c r="H54" s="1">
        <v>0.87797314699999995</v>
      </c>
      <c r="I54" s="1">
        <v>6.1004249999999996E-3</v>
      </c>
      <c r="J54" s="1" t="s">
        <v>24</v>
      </c>
      <c r="K54" s="1">
        <v>1.3170600189999999</v>
      </c>
      <c r="L54" s="1" t="s">
        <v>1</v>
      </c>
      <c r="M54" s="1" t="s">
        <v>2</v>
      </c>
      <c r="N54" s="1">
        <v>805217.18119999999</v>
      </c>
      <c r="O54" s="1">
        <v>669515.45620000002</v>
      </c>
      <c r="P54" s="1">
        <v>811450.40489999996</v>
      </c>
      <c r="Q54" s="1">
        <v>763605.38740000001</v>
      </c>
      <c r="R54" s="3">
        <f>AVERAGE('VTA_Proteome Morphine vs Saline'!N54:Q54)</f>
        <v>762447.10742499994</v>
      </c>
      <c r="S54" s="3">
        <f>_xlfn.STDEV.S('VTA_Proteome Morphine vs Saline'!N54:Q54)</f>
        <v>65493.602196570333</v>
      </c>
      <c r="T54" s="1">
        <v>539246.2476</v>
      </c>
      <c r="U54" s="1">
        <v>643351.47199999995</v>
      </c>
      <c r="V54" s="1">
        <v>521925.38990000001</v>
      </c>
      <c r="W54" s="1">
        <v>611080.11750000005</v>
      </c>
      <c r="X54" s="1">
        <f t="shared" si="0"/>
        <v>578900.80674999999</v>
      </c>
      <c r="Y54" s="1">
        <f t="shared" si="1"/>
        <v>57758.342768598464</v>
      </c>
    </row>
    <row r="55" spans="1:25" x14ac:dyDescent="0.5">
      <c r="A55" s="1" t="s">
        <v>123</v>
      </c>
      <c r="B55" s="1" t="s">
        <v>124</v>
      </c>
      <c r="C55" s="1">
        <v>110550</v>
      </c>
      <c r="D55" s="1">
        <v>43</v>
      </c>
      <c r="E55" s="1">
        <v>33</v>
      </c>
      <c r="F55" s="1">
        <v>2508.88</v>
      </c>
      <c r="G55" s="1">
        <v>0.78808118800000004</v>
      </c>
      <c r="H55" s="1">
        <v>0.977951083</v>
      </c>
      <c r="I55" s="1">
        <v>1.6099703999999999E-2</v>
      </c>
      <c r="J55" s="1" t="s">
        <v>24</v>
      </c>
      <c r="K55" s="1">
        <v>1.2882165370000001</v>
      </c>
      <c r="L55" s="1" t="s">
        <v>1</v>
      </c>
      <c r="M55" s="1" t="s">
        <v>2</v>
      </c>
      <c r="N55" s="1">
        <v>11014261.189999999</v>
      </c>
      <c r="O55" s="1">
        <v>11265671.949999999</v>
      </c>
      <c r="P55" s="1">
        <v>11979400.529999999</v>
      </c>
      <c r="Q55" s="1">
        <v>11008117.220000001</v>
      </c>
      <c r="R55" s="3">
        <f>AVERAGE('VTA_Proteome Morphine vs Saline'!N55:Q55)</f>
        <v>11316862.7225</v>
      </c>
      <c r="S55" s="3">
        <f>_xlfn.STDEV.S('VTA_Proteome Morphine vs Saline'!N55:Q55)</f>
        <v>457700.16180223593</v>
      </c>
      <c r="T55" s="1">
        <v>8526489.4690000005</v>
      </c>
      <c r="U55" s="1">
        <v>10837802.619999999</v>
      </c>
      <c r="V55" s="1">
        <v>7641435.051</v>
      </c>
      <c r="W55" s="1">
        <v>8133901.6469999999</v>
      </c>
      <c r="X55" s="1">
        <f t="shared" si="0"/>
        <v>8784907.1967500001</v>
      </c>
      <c r="Y55" s="1">
        <f t="shared" si="1"/>
        <v>1415685.4776312059</v>
      </c>
    </row>
    <row r="56" spans="1:25" x14ac:dyDescent="0.5">
      <c r="A56" s="1" t="s">
        <v>125</v>
      </c>
      <c r="B56" s="1" t="s">
        <v>126</v>
      </c>
      <c r="C56" s="1">
        <v>60136</v>
      </c>
      <c r="D56" s="1">
        <v>2</v>
      </c>
      <c r="E56" s="1">
        <v>2</v>
      </c>
      <c r="F56" s="1">
        <v>81.38</v>
      </c>
      <c r="G56" s="1">
        <v>0.54644391199999998</v>
      </c>
      <c r="H56" s="1">
        <v>0.977951083</v>
      </c>
      <c r="I56" s="1">
        <v>4.7971251999999999E-2</v>
      </c>
      <c r="J56" s="1" t="s">
        <v>24</v>
      </c>
      <c r="K56" s="1">
        <v>7.069683264</v>
      </c>
      <c r="L56" s="1" t="s">
        <v>1</v>
      </c>
      <c r="M56" s="1" t="s">
        <v>2</v>
      </c>
      <c r="N56" s="1">
        <v>24230.603749999998</v>
      </c>
      <c r="O56" s="1">
        <v>12605.11419</v>
      </c>
      <c r="P56" s="1">
        <v>136683.52189999999</v>
      </c>
      <c r="Q56" s="1">
        <v>110555.6689</v>
      </c>
      <c r="R56" s="3">
        <f>AVERAGE('VTA_Proteome Morphine vs Saline'!N56:Q56)</f>
        <v>71018.727184999996</v>
      </c>
      <c r="S56" s="3">
        <f>_xlfn.STDEV.S('VTA_Proteome Morphine vs Saline'!N56:Q56)</f>
        <v>61850.124502264422</v>
      </c>
      <c r="T56" s="1">
        <v>5885.4686899999997</v>
      </c>
      <c r="U56" s="1">
        <v>2918.8562900000002</v>
      </c>
      <c r="V56" s="1">
        <v>11356.911690000001</v>
      </c>
      <c r="W56" s="1">
        <v>20020.890029999999</v>
      </c>
      <c r="X56" s="1">
        <f t="shared" si="0"/>
        <v>10045.531674999998</v>
      </c>
      <c r="Y56" s="1">
        <f t="shared" si="1"/>
        <v>7512.7251588386534</v>
      </c>
    </row>
    <row r="57" spans="1:25" x14ac:dyDescent="0.5">
      <c r="A57" s="1" t="s">
        <v>127</v>
      </c>
      <c r="B57" s="1" t="s">
        <v>128</v>
      </c>
      <c r="C57" s="1">
        <v>86217</v>
      </c>
      <c r="D57" s="1">
        <v>6</v>
      </c>
      <c r="E57" s="1">
        <v>6</v>
      </c>
      <c r="F57" s="1">
        <v>348.8</v>
      </c>
      <c r="G57" s="1">
        <v>0.77816649000000004</v>
      </c>
      <c r="H57" s="1">
        <v>0.977951083</v>
      </c>
      <c r="I57" s="1">
        <v>1.6958630999999998E-2</v>
      </c>
      <c r="J57" s="1" t="s">
        <v>24</v>
      </c>
      <c r="K57" s="1">
        <v>1.211542321</v>
      </c>
      <c r="L57" s="1" t="s">
        <v>1</v>
      </c>
      <c r="M57" s="1" t="s">
        <v>2</v>
      </c>
      <c r="N57" s="1">
        <v>326865.71059999999</v>
      </c>
      <c r="O57" s="1">
        <v>313118.97480000003</v>
      </c>
      <c r="P57" s="1">
        <v>323252.20850000001</v>
      </c>
      <c r="Q57" s="1">
        <v>329117.20630000002</v>
      </c>
      <c r="R57" s="3">
        <f>AVERAGE('VTA_Proteome Morphine vs Saline'!N57:Q57)</f>
        <v>323088.52505</v>
      </c>
      <c r="S57" s="3">
        <f>_xlfn.STDEV.S('VTA_Proteome Morphine vs Saline'!N57:Q57)</f>
        <v>7071.7949808213234</v>
      </c>
      <c r="T57" s="1">
        <v>255836.1753</v>
      </c>
      <c r="U57" s="1">
        <v>299592.31530000002</v>
      </c>
      <c r="V57" s="1">
        <v>228790.8199</v>
      </c>
      <c r="W57" s="1">
        <v>282482.26270000002</v>
      </c>
      <c r="X57" s="1">
        <f t="shared" si="0"/>
        <v>266675.3933</v>
      </c>
      <c r="Y57" s="1">
        <f t="shared" si="1"/>
        <v>31016.718194839446</v>
      </c>
    </row>
    <row r="58" spans="1:25" x14ac:dyDescent="0.5">
      <c r="A58" s="1" t="s">
        <v>129</v>
      </c>
      <c r="B58" s="1" t="s">
        <v>130</v>
      </c>
      <c r="C58" s="1">
        <v>22690</v>
      </c>
      <c r="D58" s="1">
        <v>4</v>
      </c>
      <c r="E58" s="1">
        <v>4</v>
      </c>
      <c r="F58" s="1">
        <v>206.85</v>
      </c>
      <c r="G58" s="1">
        <v>0.573046905</v>
      </c>
      <c r="H58" s="1">
        <v>0.977951083</v>
      </c>
      <c r="I58" s="1">
        <v>4.2926830999999999E-2</v>
      </c>
      <c r="J58" s="1" t="s">
        <v>24</v>
      </c>
      <c r="K58" s="1">
        <v>1.330072031</v>
      </c>
      <c r="L58" s="1" t="s">
        <v>2</v>
      </c>
      <c r="M58" s="1" t="s">
        <v>1</v>
      </c>
      <c r="N58" s="1">
        <v>364947.39840000001</v>
      </c>
      <c r="O58" s="1">
        <v>566631.44480000006</v>
      </c>
      <c r="P58" s="1">
        <v>485763.14020000002</v>
      </c>
      <c r="Q58" s="1">
        <v>421414.28419999999</v>
      </c>
      <c r="R58" s="3">
        <f>AVERAGE('VTA_Proteome Morphine vs Saline'!N58:Q58)</f>
        <v>459689.06689999998</v>
      </c>
      <c r="S58" s="3">
        <f>_xlfn.STDEV.S('VTA_Proteome Morphine vs Saline'!N58:Q58)</f>
        <v>86713.075196797683</v>
      </c>
      <c r="T58" s="1">
        <v>715264.06969999999</v>
      </c>
      <c r="U58" s="1">
        <v>541774.85560000001</v>
      </c>
      <c r="V58" s="1">
        <v>555300.58860000002</v>
      </c>
      <c r="W58" s="1">
        <v>633338.76930000004</v>
      </c>
      <c r="X58" s="1">
        <f t="shared" si="0"/>
        <v>611419.5708000001</v>
      </c>
      <c r="Y58" s="1">
        <f t="shared" si="1"/>
        <v>80132.926509908517</v>
      </c>
    </row>
    <row r="59" spans="1:25" x14ac:dyDescent="0.5">
      <c r="A59" s="1" t="s">
        <v>131</v>
      </c>
      <c r="B59" s="1" t="s">
        <v>132</v>
      </c>
      <c r="C59" s="1">
        <v>37958</v>
      </c>
      <c r="D59" s="1">
        <v>2</v>
      </c>
      <c r="E59" s="1">
        <v>2</v>
      </c>
      <c r="F59" s="1">
        <v>108.22</v>
      </c>
      <c r="G59" s="1">
        <v>0.87931094899999995</v>
      </c>
      <c r="H59" s="1">
        <v>0.977951083</v>
      </c>
      <c r="I59" s="1">
        <v>9.2262290000000007E-3</v>
      </c>
      <c r="J59" s="1" t="s">
        <v>24</v>
      </c>
      <c r="K59" s="1">
        <v>3.8075270049999999</v>
      </c>
      <c r="L59" s="1" t="s">
        <v>1</v>
      </c>
      <c r="M59" s="1" t="s">
        <v>2</v>
      </c>
      <c r="N59" s="1">
        <v>257119.67259999999</v>
      </c>
      <c r="O59" s="1">
        <v>199019.63879999999</v>
      </c>
      <c r="P59" s="1">
        <v>823344.54139999999</v>
      </c>
      <c r="Q59" s="1">
        <v>397543.44500000001</v>
      </c>
      <c r="R59" s="3">
        <f>AVERAGE('VTA_Proteome Morphine vs Saline'!N59:Q59)</f>
        <v>419256.82445000001</v>
      </c>
      <c r="S59" s="3">
        <f>_xlfn.STDEV.S('VTA_Proteome Morphine vs Saline'!N59:Q59)</f>
        <v>281987.72301293863</v>
      </c>
      <c r="T59" s="1">
        <v>96488.620379999993</v>
      </c>
      <c r="U59" s="1">
        <v>107657.7925</v>
      </c>
      <c r="V59" s="1">
        <v>118306.6673</v>
      </c>
      <c r="W59" s="1">
        <v>117997.4526</v>
      </c>
      <c r="X59" s="1">
        <f t="shared" si="0"/>
        <v>110112.633195</v>
      </c>
      <c r="Y59" s="1">
        <f t="shared" si="1"/>
        <v>10343.315715708708</v>
      </c>
    </row>
    <row r="60" spans="1:25" x14ac:dyDescent="0.5">
      <c r="A60" s="1" t="s">
        <v>133</v>
      </c>
      <c r="B60" s="1" t="s">
        <v>134</v>
      </c>
      <c r="C60" s="1">
        <v>41536</v>
      </c>
      <c r="D60" s="1">
        <v>4</v>
      </c>
      <c r="E60" s="1">
        <v>4</v>
      </c>
      <c r="F60" s="1">
        <v>130.15</v>
      </c>
      <c r="G60" s="1">
        <v>0.99992437300000003</v>
      </c>
      <c r="H60" s="1">
        <v>0.15779582</v>
      </c>
      <c r="I60" s="1">
        <v>3.9210299999999998E-4</v>
      </c>
      <c r="J60" s="1" t="s">
        <v>24</v>
      </c>
      <c r="K60" s="1">
        <v>4.1959665189999997</v>
      </c>
      <c r="L60" s="1" t="s">
        <v>1</v>
      </c>
      <c r="M60" s="1" t="s">
        <v>2</v>
      </c>
      <c r="N60" s="1">
        <v>76612.24166</v>
      </c>
      <c r="O60" s="1">
        <v>71787.777260000003</v>
      </c>
      <c r="P60" s="1">
        <v>139983.47039999999</v>
      </c>
      <c r="Q60" s="1">
        <v>135427.7219</v>
      </c>
      <c r="R60" s="3">
        <f>AVERAGE('VTA_Proteome Morphine vs Saline'!N60:Q60)</f>
        <v>105952.802805</v>
      </c>
      <c r="S60" s="3">
        <f>_xlfn.STDEV.S('VTA_Proteome Morphine vs Saline'!N60:Q60)</f>
        <v>36764.904875039741</v>
      </c>
      <c r="T60" s="1">
        <v>22494.991000000002</v>
      </c>
      <c r="U60" s="1">
        <v>21920.44615</v>
      </c>
      <c r="V60" s="1">
        <v>25291.7546</v>
      </c>
      <c r="W60" s="1">
        <v>31297.23935</v>
      </c>
      <c r="X60" s="1">
        <f t="shared" si="0"/>
        <v>25251.107775</v>
      </c>
      <c r="Y60" s="1">
        <f t="shared" si="1"/>
        <v>4291.34189286127</v>
      </c>
    </row>
    <row r="61" spans="1:25" x14ac:dyDescent="0.5">
      <c r="A61" s="1" t="s">
        <v>135</v>
      </c>
      <c r="B61" s="1" t="s">
        <v>136</v>
      </c>
      <c r="C61" s="1">
        <v>50600</v>
      </c>
      <c r="D61" s="1">
        <v>2</v>
      </c>
      <c r="E61" s="1">
        <v>2</v>
      </c>
      <c r="F61" s="1">
        <v>81.680000000000007</v>
      </c>
      <c r="G61" s="1">
        <v>0.73056039800000006</v>
      </c>
      <c r="H61" s="1">
        <v>0.977951083</v>
      </c>
      <c r="I61" s="1">
        <v>2.1472312E-2</v>
      </c>
      <c r="J61" s="1" t="s">
        <v>24</v>
      </c>
      <c r="K61" s="1">
        <v>2.4011296990000002</v>
      </c>
      <c r="L61" s="1" t="s">
        <v>1</v>
      </c>
      <c r="M61" s="1" t="s">
        <v>2</v>
      </c>
      <c r="N61" s="1">
        <v>113887.28810000001</v>
      </c>
      <c r="O61" s="1">
        <v>58649.484759999999</v>
      </c>
      <c r="P61" s="1">
        <v>111677.6988</v>
      </c>
      <c r="Q61" s="1">
        <v>159771.90330000001</v>
      </c>
      <c r="R61" s="3">
        <f>AVERAGE('VTA_Proteome Morphine vs Saline'!N61:Q61)</f>
        <v>110996.59374</v>
      </c>
      <c r="S61" s="3">
        <f>_xlfn.STDEV.S('VTA_Proteome Morphine vs Saline'!N61:Q61)</f>
        <v>41344.369464388277</v>
      </c>
      <c r="T61" s="1">
        <v>40665.533900000002</v>
      </c>
      <c r="U61" s="1">
        <v>71008.613740000001</v>
      </c>
      <c r="V61" s="1">
        <v>28419.738809999999</v>
      </c>
      <c r="W61" s="1">
        <v>44813.399129999998</v>
      </c>
      <c r="X61" s="1">
        <f t="shared" si="0"/>
        <v>46226.821395000006</v>
      </c>
      <c r="Y61" s="1">
        <f t="shared" si="1"/>
        <v>17927.214908447153</v>
      </c>
    </row>
    <row r="62" spans="1:25" x14ac:dyDescent="0.5">
      <c r="A62" s="1" t="s">
        <v>137</v>
      </c>
      <c r="B62" s="1" t="s">
        <v>138</v>
      </c>
      <c r="C62" s="1">
        <v>47009</v>
      </c>
      <c r="D62" s="1">
        <v>21</v>
      </c>
      <c r="E62" s="1">
        <v>21</v>
      </c>
      <c r="F62" s="1">
        <v>1434.12</v>
      </c>
      <c r="G62" s="1">
        <v>0.79749555299999997</v>
      </c>
      <c r="H62" s="1">
        <v>0.977951083</v>
      </c>
      <c r="I62" s="1">
        <v>1.5307390000000001E-2</v>
      </c>
      <c r="J62" s="1" t="s">
        <v>24</v>
      </c>
      <c r="K62" s="1">
        <v>1.252946245</v>
      </c>
      <c r="L62" s="1" t="s">
        <v>1</v>
      </c>
      <c r="M62" s="1" t="s">
        <v>2</v>
      </c>
      <c r="N62" s="1">
        <v>10227058.43</v>
      </c>
      <c r="O62" s="1">
        <v>9331735.6980000008</v>
      </c>
      <c r="P62" s="1">
        <v>9945048.0449999999</v>
      </c>
      <c r="Q62" s="1">
        <v>10113068.41</v>
      </c>
      <c r="R62" s="3">
        <f>AVERAGE('VTA_Proteome Morphine vs Saline'!N62:Q62)</f>
        <v>9904227.6457500011</v>
      </c>
      <c r="S62" s="3">
        <f>_xlfn.STDEV.S('VTA_Proteome Morphine vs Saline'!N62:Q62)</f>
        <v>398851.48251177039</v>
      </c>
      <c r="T62" s="1">
        <v>7874139.0710000005</v>
      </c>
      <c r="U62" s="1">
        <v>6582827.4800000004</v>
      </c>
      <c r="V62" s="1">
        <v>9034389.7569999993</v>
      </c>
      <c r="W62" s="1">
        <v>8127646.2989999996</v>
      </c>
      <c r="X62" s="1">
        <f t="shared" si="0"/>
        <v>7904750.6517499993</v>
      </c>
      <c r="Y62" s="1">
        <f t="shared" si="1"/>
        <v>1012288.6476624238</v>
      </c>
    </row>
    <row r="63" spans="1:25" x14ac:dyDescent="0.5">
      <c r="A63" s="1" t="s">
        <v>139</v>
      </c>
      <c r="B63" s="1" t="s">
        <v>140</v>
      </c>
      <c r="C63" s="1">
        <v>84487</v>
      </c>
      <c r="D63" s="1">
        <v>35</v>
      </c>
      <c r="E63" s="1">
        <v>34</v>
      </c>
      <c r="F63" s="1">
        <v>2421.36</v>
      </c>
      <c r="G63" s="1">
        <v>0.79706854299999996</v>
      </c>
      <c r="H63" s="1">
        <v>0.977951083</v>
      </c>
      <c r="I63" s="1">
        <v>1.5342850999999999E-2</v>
      </c>
      <c r="J63" s="1" t="s">
        <v>24</v>
      </c>
      <c r="K63" s="1">
        <v>1.126866894</v>
      </c>
      <c r="L63" s="1" t="s">
        <v>1</v>
      </c>
      <c r="M63" s="1" t="s">
        <v>2</v>
      </c>
      <c r="N63" s="1">
        <v>68760593.069999993</v>
      </c>
      <c r="O63" s="1">
        <v>78702384.980000004</v>
      </c>
      <c r="P63" s="1">
        <v>71888859.150000006</v>
      </c>
      <c r="Q63" s="1">
        <v>75136639.719999999</v>
      </c>
      <c r="R63" s="3">
        <f>AVERAGE('VTA_Proteome Morphine vs Saline'!N63:Q63)</f>
        <v>73622119.230000004</v>
      </c>
      <c r="S63" s="3">
        <f>_xlfn.STDEV.S('VTA_Proteome Morphine vs Saline'!N63:Q63)</f>
        <v>4271670.2242619703</v>
      </c>
      <c r="T63" s="1">
        <v>67947816.709999993</v>
      </c>
      <c r="U63" s="1">
        <v>67297514.299999997</v>
      </c>
      <c r="V63" s="1">
        <v>63046330.869999997</v>
      </c>
      <c r="W63" s="1">
        <v>63042199.700000003</v>
      </c>
      <c r="X63" s="1">
        <f t="shared" si="0"/>
        <v>65333465.394999996</v>
      </c>
      <c r="Y63" s="1">
        <f t="shared" si="1"/>
        <v>2656639.7146272762</v>
      </c>
    </row>
    <row r="64" spans="1:25" x14ac:dyDescent="0.5">
      <c r="A64" s="1" t="s">
        <v>141</v>
      </c>
      <c r="B64" s="1" t="s">
        <v>142</v>
      </c>
      <c r="C64" s="1">
        <v>98669</v>
      </c>
      <c r="D64" s="1">
        <v>7</v>
      </c>
      <c r="E64" s="1">
        <v>7</v>
      </c>
      <c r="F64" s="1">
        <v>318.83999999999997</v>
      </c>
      <c r="G64" s="1">
        <v>0.93519275199999996</v>
      </c>
      <c r="H64" s="1">
        <v>0.87797314699999995</v>
      </c>
      <c r="I64" s="1">
        <v>5.6558620000000002E-3</v>
      </c>
      <c r="J64" s="1" t="s">
        <v>24</v>
      </c>
      <c r="K64" s="1">
        <v>1.4709946359999999</v>
      </c>
      <c r="L64" s="1" t="s">
        <v>1</v>
      </c>
      <c r="M64" s="1" t="s">
        <v>2</v>
      </c>
      <c r="N64" s="1">
        <v>588995.17220000003</v>
      </c>
      <c r="O64" s="1">
        <v>543861.86230000004</v>
      </c>
      <c r="P64" s="1">
        <v>631702.65740000003</v>
      </c>
      <c r="Q64" s="1">
        <v>581208.71360000002</v>
      </c>
      <c r="R64" s="3">
        <f>AVERAGE('VTA_Proteome Morphine vs Saline'!N64:Q64)</f>
        <v>586442.10137499997</v>
      </c>
      <c r="S64" s="3">
        <f>_xlfn.STDEV.S('VTA_Proteome Morphine vs Saline'!N64:Q64)</f>
        <v>36034.71108814067</v>
      </c>
      <c r="T64" s="1">
        <v>337735.81109999999</v>
      </c>
      <c r="U64" s="1">
        <v>503777.75750000001</v>
      </c>
      <c r="V64" s="1">
        <v>398900.53879999998</v>
      </c>
      <c r="W64" s="1">
        <v>354267.71370000002</v>
      </c>
      <c r="X64" s="1">
        <f t="shared" si="0"/>
        <v>398670.45527500001</v>
      </c>
      <c r="Y64" s="1">
        <f t="shared" si="1"/>
        <v>74682.064423251431</v>
      </c>
    </row>
    <row r="65" spans="1:25" x14ac:dyDescent="0.5">
      <c r="A65" s="1" t="s">
        <v>143</v>
      </c>
      <c r="B65" s="1" t="s">
        <v>144</v>
      </c>
      <c r="C65" s="1">
        <v>77517</v>
      </c>
      <c r="D65" s="1">
        <v>9</v>
      </c>
      <c r="E65" s="1">
        <v>9</v>
      </c>
      <c r="F65" s="1">
        <v>380.66</v>
      </c>
      <c r="G65" s="1">
        <v>0.67065483000000004</v>
      </c>
      <c r="H65" s="1">
        <v>0.977951083</v>
      </c>
      <c r="I65" s="1">
        <v>2.8252152999999999E-2</v>
      </c>
      <c r="J65" s="1" t="s">
        <v>24</v>
      </c>
      <c r="K65" s="1">
        <v>1.9047645529999999</v>
      </c>
      <c r="L65" s="1" t="s">
        <v>1</v>
      </c>
      <c r="M65" s="1" t="s">
        <v>2</v>
      </c>
      <c r="N65" s="1">
        <v>800056.86789999995</v>
      </c>
      <c r="O65" s="1">
        <v>936611.47030000004</v>
      </c>
      <c r="P65" s="1">
        <v>972620.65020000003</v>
      </c>
      <c r="Q65" s="1">
        <v>670378.74829999998</v>
      </c>
      <c r="R65" s="3">
        <f>AVERAGE('VTA_Proteome Morphine vs Saline'!N65:Q65)</f>
        <v>844916.93417500006</v>
      </c>
      <c r="S65" s="3">
        <f>_xlfn.STDEV.S('VTA_Proteome Morphine vs Saline'!N65:Q65)</f>
        <v>138072.60278141816</v>
      </c>
      <c r="T65" s="1">
        <v>370644.32630000002</v>
      </c>
      <c r="U65" s="1">
        <v>600160.29350000003</v>
      </c>
      <c r="V65" s="1">
        <v>579353.74450000003</v>
      </c>
      <c r="W65" s="1">
        <v>224164.731</v>
      </c>
      <c r="X65" s="1">
        <f t="shared" si="0"/>
        <v>443580.77382499998</v>
      </c>
      <c r="Y65" s="1">
        <f t="shared" si="1"/>
        <v>179271.27560777601</v>
      </c>
    </row>
    <row r="66" spans="1:25" x14ac:dyDescent="0.5">
      <c r="A66" s="1" t="s">
        <v>145</v>
      </c>
      <c r="B66" s="1" t="s">
        <v>146</v>
      </c>
      <c r="C66" s="1">
        <v>61570</v>
      </c>
      <c r="D66" s="1">
        <v>1</v>
      </c>
      <c r="E66" s="1">
        <v>1</v>
      </c>
      <c r="F66" s="1">
        <v>45.84</v>
      </c>
      <c r="G66" s="1">
        <v>0.58327790800000001</v>
      </c>
      <c r="H66" s="1">
        <v>0.977951083</v>
      </c>
      <c r="I66" s="1">
        <v>4.1123627000000003E-2</v>
      </c>
      <c r="J66" s="1" t="s">
        <v>24</v>
      </c>
      <c r="K66" s="1">
        <v>3.5102435779999999</v>
      </c>
      <c r="L66" s="1" t="s">
        <v>1</v>
      </c>
      <c r="M66" s="1" t="s">
        <v>2</v>
      </c>
      <c r="N66" s="1">
        <v>21090.875599999999</v>
      </c>
      <c r="O66" s="1">
        <v>7613.5069530000001</v>
      </c>
      <c r="P66" s="1">
        <v>20384.850170000002</v>
      </c>
      <c r="Q66" s="1">
        <v>10851.31264</v>
      </c>
      <c r="R66" s="3">
        <f>AVERAGE('VTA_Proteome Morphine vs Saline'!N66:Q66)</f>
        <v>14985.136340749999</v>
      </c>
      <c r="S66" s="3">
        <f>_xlfn.STDEV.S('VTA_Proteome Morphine vs Saline'!N66:Q66)</f>
        <v>6779.0456447045326</v>
      </c>
      <c r="T66" s="1">
        <v>7743.5804639999997</v>
      </c>
      <c r="U66" s="1">
        <v>815.19775600000003</v>
      </c>
      <c r="V66" s="1">
        <v>1973.8278290000001</v>
      </c>
      <c r="W66" s="1">
        <v>6543.2874110000002</v>
      </c>
      <c r="X66" s="1">
        <f t="shared" si="0"/>
        <v>4268.9733649999998</v>
      </c>
      <c r="Y66" s="1">
        <f t="shared" si="1"/>
        <v>3388.2964186051836</v>
      </c>
    </row>
    <row r="67" spans="1:25" x14ac:dyDescent="0.5">
      <c r="A67" s="1" t="s">
        <v>147</v>
      </c>
      <c r="B67" s="1" t="s">
        <v>148</v>
      </c>
      <c r="C67" s="1">
        <v>98625</v>
      </c>
      <c r="D67" s="1">
        <v>20</v>
      </c>
      <c r="E67" s="1">
        <v>16</v>
      </c>
      <c r="F67" s="1">
        <v>1061.46</v>
      </c>
      <c r="G67" s="1">
        <v>0.69692446399999997</v>
      </c>
      <c r="H67" s="1">
        <v>0.977951083</v>
      </c>
      <c r="I67" s="1">
        <v>2.5108897000000002E-2</v>
      </c>
      <c r="J67" s="1" t="s">
        <v>24</v>
      </c>
      <c r="K67" s="1">
        <v>1.330539267</v>
      </c>
      <c r="L67" s="1" t="s">
        <v>1</v>
      </c>
      <c r="M67" s="1" t="s">
        <v>2</v>
      </c>
      <c r="N67" s="1">
        <v>2427907.9890000001</v>
      </c>
      <c r="O67" s="1">
        <v>2018866.659</v>
      </c>
      <c r="P67" s="1">
        <v>2154303.3689999999</v>
      </c>
      <c r="Q67" s="1">
        <v>2265077.3289999999</v>
      </c>
      <c r="R67" s="3">
        <f>AVERAGE('VTA_Proteome Morphine vs Saline'!N67:Q67)</f>
        <v>2216538.8365000002</v>
      </c>
      <c r="S67" s="3">
        <f>_xlfn.STDEV.S('VTA_Proteome Morphine vs Saline'!N67:Q67)</f>
        <v>173186.26490503983</v>
      </c>
      <c r="T67" s="1">
        <v>1686685.89</v>
      </c>
      <c r="U67" s="1">
        <v>2105151.29</v>
      </c>
      <c r="V67" s="1">
        <v>1382701.068</v>
      </c>
      <c r="W67" s="1">
        <v>1489042.1270000001</v>
      </c>
      <c r="X67" s="1">
        <f t="shared" si="0"/>
        <v>1665895.09375</v>
      </c>
      <c r="Y67" s="1">
        <f t="shared" si="1"/>
        <v>318775.83096459077</v>
      </c>
    </row>
    <row r="68" spans="1:25" x14ac:dyDescent="0.5">
      <c r="A68" s="1" t="s">
        <v>149</v>
      </c>
      <c r="B68" s="1" t="s">
        <v>150</v>
      </c>
      <c r="C68" s="1">
        <v>15319</v>
      </c>
      <c r="D68" s="1">
        <v>3</v>
      </c>
      <c r="E68" s="1">
        <v>3</v>
      </c>
      <c r="F68" s="1">
        <v>127.22</v>
      </c>
      <c r="G68" s="1">
        <v>0.99988180599999998</v>
      </c>
      <c r="H68" s="1">
        <v>0.157851397</v>
      </c>
      <c r="I68" s="1">
        <v>4.3871999999999997E-4</v>
      </c>
      <c r="J68" s="1" t="s">
        <v>24</v>
      </c>
      <c r="K68" s="1">
        <v>4.6352601169999996</v>
      </c>
      <c r="L68" s="1" t="s">
        <v>1</v>
      </c>
      <c r="M68" s="1" t="s">
        <v>2</v>
      </c>
      <c r="N68" s="1">
        <v>1598658.7290000001</v>
      </c>
      <c r="O68" s="1">
        <v>1693577.652</v>
      </c>
      <c r="P68" s="1">
        <v>1212302.5519999999</v>
      </c>
      <c r="Q68" s="1">
        <v>1173264.31</v>
      </c>
      <c r="R68" s="3">
        <f>AVERAGE('VTA_Proteome Morphine vs Saline'!N68:Q68)</f>
        <v>1419450.8107500002</v>
      </c>
      <c r="S68" s="3">
        <f>_xlfn.STDEV.S('VTA_Proteome Morphine vs Saline'!N68:Q68)</f>
        <v>265065.52479961549</v>
      </c>
      <c r="T68" s="1">
        <v>351234.6066</v>
      </c>
      <c r="U68" s="1">
        <v>464279.51240000001</v>
      </c>
      <c r="V68" s="1">
        <v>221025.264</v>
      </c>
      <c r="W68" s="1">
        <v>188376.39309999999</v>
      </c>
      <c r="X68" s="1">
        <f t="shared" si="0"/>
        <v>306228.94402499998</v>
      </c>
      <c r="Y68" s="1">
        <f t="shared" si="1"/>
        <v>126694.36014388812</v>
      </c>
    </row>
    <row r="69" spans="1:25" x14ac:dyDescent="0.5">
      <c r="A69" s="1" t="s">
        <v>151</v>
      </c>
      <c r="B69" s="1" t="s">
        <v>152</v>
      </c>
      <c r="C69" s="1">
        <v>15969</v>
      </c>
      <c r="D69" s="1">
        <v>6</v>
      </c>
      <c r="E69" s="1">
        <v>3</v>
      </c>
      <c r="F69" s="1">
        <v>244.53</v>
      </c>
      <c r="G69" s="1">
        <v>0.82404083500000003</v>
      </c>
      <c r="H69" s="1">
        <v>0.977951083</v>
      </c>
      <c r="I69" s="1">
        <v>1.3186588000000001E-2</v>
      </c>
      <c r="J69" s="1" t="s">
        <v>24</v>
      </c>
      <c r="K69" s="1">
        <v>4.0574074080000004</v>
      </c>
      <c r="L69" s="1" t="s">
        <v>1</v>
      </c>
      <c r="M69" s="1" t="s">
        <v>2</v>
      </c>
      <c r="N69" s="1">
        <v>2312673.1469999999</v>
      </c>
      <c r="O69" s="1">
        <v>1869449.6969999999</v>
      </c>
      <c r="P69" s="1">
        <v>1386991.3589999999</v>
      </c>
      <c r="Q69" s="1">
        <v>1017886.112</v>
      </c>
      <c r="R69" s="3">
        <f>AVERAGE('VTA_Proteome Morphine vs Saline'!N69:Q69)</f>
        <v>1646750.0787499999</v>
      </c>
      <c r="S69" s="3">
        <f>_xlfn.STDEV.S('VTA_Proteome Morphine vs Saline'!N69:Q69)</f>
        <v>564503.65630906017</v>
      </c>
      <c r="T69" s="1">
        <v>390918.2267</v>
      </c>
      <c r="U69" s="1">
        <v>399521.67139999999</v>
      </c>
      <c r="V69" s="1">
        <v>103516.3028</v>
      </c>
      <c r="W69" s="1">
        <v>729494.35560000001</v>
      </c>
      <c r="X69" s="1">
        <f t="shared" ref="X69:X132" si="2">AVERAGE(T69:W69)</f>
        <v>405862.63912499999</v>
      </c>
      <c r="Y69" s="1">
        <f t="shared" ref="Y69:Y132" si="3">_xlfn.STDEV.S(T69:W69)</f>
        <v>255873.88712158107</v>
      </c>
    </row>
    <row r="70" spans="1:25" x14ac:dyDescent="0.5">
      <c r="A70" s="1" t="s">
        <v>153</v>
      </c>
      <c r="B70" s="1" t="s">
        <v>154</v>
      </c>
      <c r="C70" s="1">
        <v>34426</v>
      </c>
      <c r="D70" s="1">
        <v>16</v>
      </c>
      <c r="E70" s="1">
        <v>16</v>
      </c>
      <c r="F70" s="1">
        <v>774.63</v>
      </c>
      <c r="G70" s="1">
        <v>0.54477570200000003</v>
      </c>
      <c r="H70" s="1">
        <v>0.977951083</v>
      </c>
      <c r="I70" s="1">
        <v>4.8305869000000001E-2</v>
      </c>
      <c r="J70" s="1" t="s">
        <v>24</v>
      </c>
      <c r="K70" s="1">
        <v>1.22887759</v>
      </c>
      <c r="L70" s="1" t="s">
        <v>1</v>
      </c>
      <c r="M70" s="1" t="s">
        <v>2</v>
      </c>
      <c r="N70" s="1">
        <v>5798227.75</v>
      </c>
      <c r="O70" s="1">
        <v>6170300.6770000001</v>
      </c>
      <c r="P70" s="1">
        <v>7573560.0530000003</v>
      </c>
      <c r="Q70" s="1">
        <v>5252302.3890000004</v>
      </c>
      <c r="R70" s="3">
        <f>AVERAGE('VTA_Proteome Morphine vs Saline'!N70:Q70)</f>
        <v>6198597.7172500007</v>
      </c>
      <c r="S70" s="3">
        <f>_xlfn.STDEV.S('VTA_Proteome Morphine vs Saline'!N70:Q70)</f>
        <v>991142.96078845777</v>
      </c>
      <c r="T70" s="1">
        <v>5125387.9409999996</v>
      </c>
      <c r="U70" s="1">
        <v>5118268.6950000003</v>
      </c>
      <c r="V70" s="1">
        <v>5184889.7539999997</v>
      </c>
      <c r="W70" s="1">
        <v>4747906.5590000004</v>
      </c>
      <c r="X70" s="1">
        <f t="shared" si="2"/>
        <v>5044113.2372500002</v>
      </c>
      <c r="Y70" s="1">
        <f t="shared" si="3"/>
        <v>199717.32798459934</v>
      </c>
    </row>
    <row r="71" spans="1:25" x14ac:dyDescent="0.5">
      <c r="A71" s="1" t="s">
        <v>155</v>
      </c>
      <c r="B71" s="1" t="s">
        <v>156</v>
      </c>
      <c r="C71" s="1">
        <v>343544</v>
      </c>
      <c r="D71" s="1">
        <v>5</v>
      </c>
      <c r="E71" s="1">
        <v>5</v>
      </c>
      <c r="F71" s="1">
        <v>193.35</v>
      </c>
      <c r="G71" s="1">
        <v>0.99826899199999997</v>
      </c>
      <c r="H71" s="1">
        <v>0.25091933</v>
      </c>
      <c r="I71" s="1">
        <v>9.7634000000000002E-4</v>
      </c>
      <c r="J71" s="1" t="s">
        <v>24</v>
      </c>
      <c r="K71" s="1">
        <v>1.9715430979999999</v>
      </c>
      <c r="L71" s="1" t="s">
        <v>1</v>
      </c>
      <c r="M71" s="1" t="s">
        <v>2</v>
      </c>
      <c r="N71" s="1">
        <v>63518.662210000002</v>
      </c>
      <c r="O71" s="1">
        <v>60370.646919999999</v>
      </c>
      <c r="P71" s="1">
        <v>43194.919679999999</v>
      </c>
      <c r="Q71" s="1">
        <v>42560.469160000001</v>
      </c>
      <c r="R71" s="3">
        <f>AVERAGE('VTA_Proteome Morphine vs Saline'!N71:Q71)</f>
        <v>52411.174492500002</v>
      </c>
      <c r="S71" s="3">
        <f>_xlfn.STDEV.S('VTA_Proteome Morphine vs Saline'!N71:Q71)</f>
        <v>11086.105914389977</v>
      </c>
      <c r="T71" s="1">
        <v>28410.65323</v>
      </c>
      <c r="U71" s="1">
        <v>27278.83581</v>
      </c>
      <c r="V71" s="1">
        <v>25861.875059999998</v>
      </c>
      <c r="W71" s="1">
        <v>24783.972020000001</v>
      </c>
      <c r="X71" s="1">
        <f t="shared" si="2"/>
        <v>26583.834030000002</v>
      </c>
      <c r="Y71" s="1">
        <f t="shared" si="3"/>
        <v>1589.6565533783819</v>
      </c>
    </row>
    <row r="72" spans="1:25" x14ac:dyDescent="0.5">
      <c r="A72" s="1" t="s">
        <v>157</v>
      </c>
      <c r="B72" s="1" t="s">
        <v>158</v>
      </c>
      <c r="C72" s="1">
        <v>136418</v>
      </c>
      <c r="D72" s="1">
        <v>2</v>
      </c>
      <c r="E72" s="1">
        <v>2</v>
      </c>
      <c r="F72" s="1">
        <v>77.81</v>
      </c>
      <c r="G72" s="1">
        <v>0.75347534500000002</v>
      </c>
      <c r="H72" s="1">
        <v>0.977951083</v>
      </c>
      <c r="I72" s="1">
        <v>1.9214838000000001E-2</v>
      </c>
      <c r="J72" s="1" t="s">
        <v>24</v>
      </c>
      <c r="K72" s="1">
        <v>1.512475206</v>
      </c>
      <c r="L72" s="1" t="s">
        <v>1</v>
      </c>
      <c r="M72" s="1" t="s">
        <v>2</v>
      </c>
      <c r="N72" s="1">
        <v>117304.58289999999</v>
      </c>
      <c r="O72" s="1">
        <v>153152.92989999999</v>
      </c>
      <c r="P72" s="1">
        <v>189604.88570000001</v>
      </c>
      <c r="Q72" s="1">
        <v>188973.42</v>
      </c>
      <c r="R72" s="3">
        <f>AVERAGE('VTA_Proteome Morphine vs Saline'!N72:Q72)</f>
        <v>162258.95462500001</v>
      </c>
      <c r="S72" s="3">
        <f>_xlfn.STDEV.S('VTA_Proteome Morphine vs Saline'!N72:Q72)</f>
        <v>34473.554260778423</v>
      </c>
      <c r="T72" s="1">
        <v>106973.86289999999</v>
      </c>
      <c r="U72" s="1">
        <v>119182.45879999999</v>
      </c>
      <c r="V72" s="1">
        <v>92073.128589999993</v>
      </c>
      <c r="W72" s="1">
        <v>110892.17479999999</v>
      </c>
      <c r="X72" s="1">
        <f t="shared" si="2"/>
        <v>107280.40627249998</v>
      </c>
      <c r="Y72" s="1">
        <f t="shared" si="3"/>
        <v>11343.999729893843</v>
      </c>
    </row>
    <row r="73" spans="1:25" x14ac:dyDescent="0.5">
      <c r="A73" s="1" t="s">
        <v>159</v>
      </c>
      <c r="B73" s="1" t="s">
        <v>160</v>
      </c>
      <c r="C73" s="1">
        <v>51318</v>
      </c>
      <c r="D73" s="1">
        <v>8</v>
      </c>
      <c r="E73" s="1">
        <v>8</v>
      </c>
      <c r="F73" s="1">
        <v>457.57</v>
      </c>
      <c r="G73" s="1">
        <v>0.99999990000000005</v>
      </c>
      <c r="H73" s="1">
        <v>0.131139221</v>
      </c>
      <c r="I73" s="1">
        <v>1.09343E-4</v>
      </c>
      <c r="J73" s="1" t="s">
        <v>24</v>
      </c>
      <c r="K73" s="1">
        <v>3.432735079</v>
      </c>
      <c r="L73" s="1" t="s">
        <v>1</v>
      </c>
      <c r="M73" s="1" t="s">
        <v>2</v>
      </c>
      <c r="N73" s="1">
        <v>1532456.605</v>
      </c>
      <c r="O73" s="1">
        <v>1449320.7830000001</v>
      </c>
      <c r="P73" s="1">
        <v>2403560.3879999998</v>
      </c>
      <c r="Q73" s="1">
        <v>2127113.2779999999</v>
      </c>
      <c r="R73" s="3">
        <f>AVERAGE('VTA_Proteome Morphine vs Saline'!N73:Q73)</f>
        <v>1878112.7635000001</v>
      </c>
      <c r="S73" s="3">
        <f>_xlfn.STDEV.S('VTA_Proteome Morphine vs Saline'!N73:Q73)</f>
        <v>462398.53112657659</v>
      </c>
      <c r="T73" s="1">
        <v>470947.90970000002</v>
      </c>
      <c r="U73" s="1">
        <v>525333.28929999995</v>
      </c>
      <c r="V73" s="1">
        <v>589277.80949999997</v>
      </c>
      <c r="W73" s="1">
        <v>602914.87029999995</v>
      </c>
      <c r="X73" s="1">
        <f t="shared" si="2"/>
        <v>547118.46970000002</v>
      </c>
      <c r="Y73" s="1">
        <f t="shared" si="3"/>
        <v>61011.464900901155</v>
      </c>
    </row>
    <row r="74" spans="1:25" x14ac:dyDescent="0.5">
      <c r="A74" s="1" t="s">
        <v>161</v>
      </c>
      <c r="B74" s="1" t="s">
        <v>162</v>
      </c>
      <c r="C74" s="1">
        <v>38539</v>
      </c>
      <c r="D74" s="1">
        <v>3</v>
      </c>
      <c r="E74" s="1">
        <v>3</v>
      </c>
      <c r="F74" s="1">
        <v>102.37</v>
      </c>
      <c r="G74" s="1">
        <v>0.910783079</v>
      </c>
      <c r="H74" s="1">
        <v>0.90482415199999999</v>
      </c>
      <c r="I74" s="1">
        <v>7.1806689999999998E-3</v>
      </c>
      <c r="J74" s="1" t="s">
        <v>24</v>
      </c>
      <c r="K74" s="1">
        <v>6.6301570759999997</v>
      </c>
      <c r="L74" s="1" t="s">
        <v>1</v>
      </c>
      <c r="M74" s="1" t="s">
        <v>2</v>
      </c>
      <c r="N74" s="1">
        <v>451746.83880000003</v>
      </c>
      <c r="O74" s="1">
        <v>342938.30320000002</v>
      </c>
      <c r="P74" s="1">
        <v>131488.1556</v>
      </c>
      <c r="Q74" s="1">
        <v>206348.2697</v>
      </c>
      <c r="R74" s="3">
        <f>AVERAGE('VTA_Proteome Morphine vs Saline'!N74:Q74)</f>
        <v>283130.391825</v>
      </c>
      <c r="S74" s="3">
        <f>_xlfn.STDEV.S('VTA_Proteome Morphine vs Saline'!N74:Q74)</f>
        <v>142477.31344422285</v>
      </c>
      <c r="T74" s="1">
        <v>41155.80373</v>
      </c>
      <c r="U74" s="1">
        <v>78747.747900000002</v>
      </c>
      <c r="V74" s="1">
        <v>10612.81618</v>
      </c>
      <c r="W74" s="1">
        <v>40297.317929999997</v>
      </c>
      <c r="X74" s="1">
        <f t="shared" si="2"/>
        <v>42703.421434999997</v>
      </c>
      <c r="Y74" s="1">
        <f t="shared" si="3"/>
        <v>27911.675398091847</v>
      </c>
    </row>
    <row r="75" spans="1:25" x14ac:dyDescent="0.5">
      <c r="A75" s="1" t="s">
        <v>163</v>
      </c>
      <c r="B75" s="1" t="s">
        <v>164</v>
      </c>
      <c r="C75" s="1">
        <v>59012</v>
      </c>
      <c r="D75" s="1">
        <v>3</v>
      </c>
      <c r="E75" s="1">
        <v>3</v>
      </c>
      <c r="F75" s="1">
        <v>105.15</v>
      </c>
      <c r="G75" s="1">
        <v>0.99845285900000003</v>
      </c>
      <c r="H75" s="1">
        <v>0.25091933</v>
      </c>
      <c r="I75" s="1">
        <v>9.3910700000000001E-4</v>
      </c>
      <c r="J75" s="1" t="s">
        <v>24</v>
      </c>
      <c r="K75" s="1">
        <v>3.9364001449999999</v>
      </c>
      <c r="L75" s="1" t="s">
        <v>1</v>
      </c>
      <c r="M75" s="1" t="s">
        <v>2</v>
      </c>
      <c r="N75" s="1">
        <v>232747.0569</v>
      </c>
      <c r="O75" s="1">
        <v>133443.63399999999</v>
      </c>
      <c r="P75" s="1">
        <v>134839.42120000001</v>
      </c>
      <c r="Q75" s="1">
        <v>164598.0478</v>
      </c>
      <c r="R75" s="3">
        <f>AVERAGE('VTA_Proteome Morphine vs Saline'!N75:Q75)</f>
        <v>166407.03997500002</v>
      </c>
      <c r="S75" s="3">
        <f>_xlfn.STDEV.S('VTA_Proteome Morphine vs Saline'!N75:Q75)</f>
        <v>46502.225706213489</v>
      </c>
      <c r="T75" s="1">
        <v>35954.376029999999</v>
      </c>
      <c r="U75" s="1">
        <v>55656.064769999997</v>
      </c>
      <c r="V75" s="1">
        <v>52980.032679999997</v>
      </c>
      <c r="W75" s="1">
        <v>24505.1813</v>
      </c>
      <c r="X75" s="1">
        <f t="shared" si="2"/>
        <v>42273.913694999996</v>
      </c>
      <c r="Y75" s="1">
        <f t="shared" si="3"/>
        <v>14712.436443811492</v>
      </c>
    </row>
    <row r="76" spans="1:25" x14ac:dyDescent="0.5">
      <c r="A76" s="1" t="s">
        <v>165</v>
      </c>
      <c r="B76" s="1" t="s">
        <v>166</v>
      </c>
      <c r="C76" s="1">
        <v>55576</v>
      </c>
      <c r="D76" s="1">
        <v>2</v>
      </c>
      <c r="E76" s="1">
        <v>2</v>
      </c>
      <c r="F76" s="1">
        <v>125.54</v>
      </c>
      <c r="G76" s="1">
        <v>0.66672708999999997</v>
      </c>
      <c r="H76" s="1">
        <v>0.977951083</v>
      </c>
      <c r="I76" s="1">
        <v>2.8747281999999999E-2</v>
      </c>
      <c r="J76" s="1" t="s">
        <v>24</v>
      </c>
      <c r="K76" s="1">
        <v>1.9185078689999999</v>
      </c>
      <c r="L76" s="1" t="s">
        <v>1</v>
      </c>
      <c r="M76" s="1" t="s">
        <v>2</v>
      </c>
      <c r="N76" s="1">
        <v>160184.48329999999</v>
      </c>
      <c r="O76" s="1">
        <v>147932.92679999999</v>
      </c>
      <c r="P76" s="1">
        <v>92544.516029999999</v>
      </c>
      <c r="Q76" s="1">
        <v>107607.49069999999</v>
      </c>
      <c r="R76" s="3">
        <f>AVERAGE('VTA_Proteome Morphine vs Saline'!N76:Q76)</f>
        <v>127067.3542075</v>
      </c>
      <c r="S76" s="3">
        <f>_xlfn.STDEV.S('VTA_Proteome Morphine vs Saline'!N76:Q76)</f>
        <v>32159.130390930342</v>
      </c>
      <c r="T76" s="1">
        <v>78568.084910000005</v>
      </c>
      <c r="U76" s="1">
        <v>91297.819239999997</v>
      </c>
      <c r="V76" s="1">
        <v>58225.73646</v>
      </c>
      <c r="W76" s="1">
        <v>36837.904470000001</v>
      </c>
      <c r="X76" s="1">
        <f t="shared" si="2"/>
        <v>66232.386270000003</v>
      </c>
      <c r="Y76" s="1">
        <f t="shared" si="3"/>
        <v>23864.809464851256</v>
      </c>
    </row>
    <row r="77" spans="1:25" x14ac:dyDescent="0.5">
      <c r="A77" s="1" t="s">
        <v>167</v>
      </c>
      <c r="B77" s="1" t="s">
        <v>168</v>
      </c>
      <c r="C77" s="1">
        <v>35163</v>
      </c>
      <c r="D77" s="1">
        <v>1</v>
      </c>
      <c r="E77" s="1">
        <v>1</v>
      </c>
      <c r="F77" s="1">
        <v>38.81</v>
      </c>
      <c r="G77" s="1">
        <v>0.98991467499999997</v>
      </c>
      <c r="H77" s="1">
        <v>0.41757644999999999</v>
      </c>
      <c r="I77" s="1">
        <v>1.972985E-3</v>
      </c>
      <c r="J77" s="1" t="s">
        <v>24</v>
      </c>
      <c r="K77" s="1">
        <v>6.9039979709999999</v>
      </c>
      <c r="L77" s="1" t="s">
        <v>1</v>
      </c>
      <c r="M77" s="1" t="s">
        <v>2</v>
      </c>
      <c r="N77" s="1">
        <v>123808.132</v>
      </c>
      <c r="O77" s="1">
        <v>40620.310530000002</v>
      </c>
      <c r="P77" s="1">
        <v>78346.021569999997</v>
      </c>
      <c r="Q77" s="1">
        <v>67694.8554</v>
      </c>
      <c r="R77" s="3">
        <f>AVERAGE('VTA_Proteome Morphine vs Saline'!N77:Q77)</f>
        <v>77617.329874999996</v>
      </c>
      <c r="S77" s="3">
        <f>_xlfn.STDEV.S('VTA_Proteome Morphine vs Saline'!N77:Q77)</f>
        <v>34647.540233320055</v>
      </c>
      <c r="T77" s="1">
        <v>20166.381079999999</v>
      </c>
      <c r="U77" s="1">
        <v>6799.5798379999997</v>
      </c>
      <c r="V77" s="1">
        <v>12768.28543</v>
      </c>
      <c r="W77" s="1">
        <v>5235.2511489999997</v>
      </c>
      <c r="X77" s="1">
        <f t="shared" si="2"/>
        <v>11242.374374250001</v>
      </c>
      <c r="Y77" s="1">
        <f t="shared" si="3"/>
        <v>6777.1737710494463</v>
      </c>
    </row>
    <row r="78" spans="1:25" x14ac:dyDescent="0.5">
      <c r="A78" s="1" t="s">
        <v>169</v>
      </c>
      <c r="B78" s="1" t="s">
        <v>170</v>
      </c>
      <c r="C78" s="1">
        <v>105179</v>
      </c>
      <c r="D78" s="1">
        <v>8</v>
      </c>
      <c r="E78" s="1">
        <v>8</v>
      </c>
      <c r="F78" s="1">
        <v>368.06</v>
      </c>
      <c r="G78" s="1">
        <v>0.58770714800000001</v>
      </c>
      <c r="H78" s="1">
        <v>0.977951083</v>
      </c>
      <c r="I78" s="1">
        <v>4.0364928000000001E-2</v>
      </c>
      <c r="J78" s="1" t="s">
        <v>24</v>
      </c>
      <c r="K78" s="1">
        <v>1.1847373720000001</v>
      </c>
      <c r="L78" s="1" t="s">
        <v>1</v>
      </c>
      <c r="M78" s="1" t="s">
        <v>2</v>
      </c>
      <c r="N78" s="1">
        <v>689517.56499999994</v>
      </c>
      <c r="O78" s="1">
        <v>712443.45849999995</v>
      </c>
      <c r="P78" s="1">
        <v>805997.27789999999</v>
      </c>
      <c r="Q78" s="1">
        <v>877313.24910000002</v>
      </c>
      <c r="R78" s="3">
        <f>AVERAGE('VTA_Proteome Morphine vs Saline'!N78:Q78)</f>
        <v>771317.88762499997</v>
      </c>
      <c r="S78" s="3">
        <f>_xlfn.STDEV.S('VTA_Proteome Morphine vs Saline'!N78:Q78)</f>
        <v>86785.497925268661</v>
      </c>
      <c r="T78" s="1">
        <v>652028.37849999999</v>
      </c>
      <c r="U78" s="1">
        <v>709051.90170000005</v>
      </c>
      <c r="V78" s="1">
        <v>622883.8247</v>
      </c>
      <c r="W78" s="1">
        <v>620217.73699999996</v>
      </c>
      <c r="X78" s="1">
        <f t="shared" si="2"/>
        <v>651045.46047499997</v>
      </c>
      <c r="Y78" s="1">
        <f t="shared" si="3"/>
        <v>41267.984425411763</v>
      </c>
    </row>
    <row r="79" spans="1:25" x14ac:dyDescent="0.5">
      <c r="A79" s="1" t="s">
        <v>171</v>
      </c>
      <c r="B79" s="1" t="s">
        <v>172</v>
      </c>
      <c r="C79" s="1">
        <v>88436</v>
      </c>
      <c r="D79" s="1">
        <v>12</v>
      </c>
      <c r="E79" s="1">
        <v>12</v>
      </c>
      <c r="F79" s="1">
        <v>756.93</v>
      </c>
      <c r="G79" s="1">
        <v>0.68870945699999997</v>
      </c>
      <c r="H79" s="1">
        <v>0.977951083</v>
      </c>
      <c r="I79" s="1">
        <v>2.6061438999999999E-2</v>
      </c>
      <c r="J79" s="1" t="s">
        <v>24</v>
      </c>
      <c r="K79" s="1">
        <v>1.34072875</v>
      </c>
      <c r="L79" s="1" t="s">
        <v>1</v>
      </c>
      <c r="M79" s="1" t="s">
        <v>2</v>
      </c>
      <c r="N79" s="1">
        <v>18141986.350000001</v>
      </c>
      <c r="O79" s="1">
        <v>17469200.609999999</v>
      </c>
      <c r="P79" s="1">
        <v>14162855.720000001</v>
      </c>
      <c r="Q79" s="1">
        <v>14835278.73</v>
      </c>
      <c r="R79" s="3">
        <f>AVERAGE('VTA_Proteome Morphine vs Saline'!N79:Q79)</f>
        <v>16152330.352499999</v>
      </c>
      <c r="S79" s="3">
        <f>_xlfn.STDEV.S('VTA_Proteome Morphine vs Saline'!N79:Q79)</f>
        <v>1948119.8246144066</v>
      </c>
      <c r="T79" s="1">
        <v>12663617.050000001</v>
      </c>
      <c r="U79" s="1">
        <v>13142283.560000001</v>
      </c>
      <c r="V79" s="1">
        <v>13012560.050000001</v>
      </c>
      <c r="W79" s="1">
        <v>9371243.2050000001</v>
      </c>
      <c r="X79" s="1">
        <f t="shared" si="2"/>
        <v>12047425.966249999</v>
      </c>
      <c r="Y79" s="1">
        <f t="shared" si="3"/>
        <v>1795535.4422857405</v>
      </c>
    </row>
    <row r="80" spans="1:25" x14ac:dyDescent="0.5">
      <c r="A80" s="1" t="s">
        <v>173</v>
      </c>
      <c r="B80" s="1" t="s">
        <v>174</v>
      </c>
      <c r="C80" s="1">
        <v>46406</v>
      </c>
      <c r="D80" s="1">
        <v>24</v>
      </c>
      <c r="E80" s="1">
        <v>24</v>
      </c>
      <c r="F80" s="1">
        <v>1581.7</v>
      </c>
      <c r="G80" s="1">
        <v>0.72461143299999997</v>
      </c>
      <c r="H80" s="1">
        <v>0.977951083</v>
      </c>
      <c r="I80" s="1">
        <v>2.20863E-2</v>
      </c>
      <c r="J80" s="1" t="s">
        <v>24</v>
      </c>
      <c r="K80" s="1">
        <v>1.3964351159999999</v>
      </c>
      <c r="L80" s="1" t="s">
        <v>1</v>
      </c>
      <c r="M80" s="1" t="s">
        <v>2</v>
      </c>
      <c r="N80" s="1">
        <v>35775796.409999996</v>
      </c>
      <c r="O80" s="1">
        <v>29980700.800000001</v>
      </c>
      <c r="P80" s="1">
        <v>35766033.460000001</v>
      </c>
      <c r="Q80" s="1">
        <v>35799515.409999996</v>
      </c>
      <c r="R80" s="3">
        <f>AVERAGE('VTA_Proteome Morphine vs Saline'!N80:Q80)</f>
        <v>34330511.519999996</v>
      </c>
      <c r="S80" s="3">
        <f>_xlfn.STDEV.S('VTA_Proteome Morphine vs Saline'!N80:Q80)</f>
        <v>2899907.8940629419</v>
      </c>
      <c r="T80" s="1">
        <v>29318504.719999999</v>
      </c>
      <c r="U80" s="1">
        <v>25499631.57</v>
      </c>
      <c r="V80" s="1">
        <v>18001130.34</v>
      </c>
      <c r="W80" s="1">
        <v>25518310.57</v>
      </c>
      <c r="X80" s="1">
        <f t="shared" si="2"/>
        <v>24584394.299999997</v>
      </c>
      <c r="Y80" s="1">
        <f t="shared" si="3"/>
        <v>4742046.8399048774</v>
      </c>
    </row>
    <row r="81" spans="1:25" x14ac:dyDescent="0.5">
      <c r="A81" s="1" t="s">
        <v>175</v>
      </c>
      <c r="B81" s="1" t="s">
        <v>176</v>
      </c>
      <c r="C81" s="1">
        <v>130502</v>
      </c>
      <c r="D81" s="1">
        <v>3</v>
      </c>
      <c r="E81" s="1">
        <v>3</v>
      </c>
      <c r="F81" s="1">
        <v>96.47</v>
      </c>
      <c r="G81" s="1">
        <v>0.76298410699999997</v>
      </c>
      <c r="H81" s="1">
        <v>0.977951083</v>
      </c>
      <c r="I81" s="1">
        <v>1.8325373999999998E-2</v>
      </c>
      <c r="J81" s="1" t="s">
        <v>24</v>
      </c>
      <c r="K81" s="1">
        <v>1.4325512819999999</v>
      </c>
      <c r="L81" s="1" t="s">
        <v>1</v>
      </c>
      <c r="M81" s="1" t="s">
        <v>2</v>
      </c>
      <c r="N81" s="1">
        <v>111266.8707</v>
      </c>
      <c r="O81" s="1">
        <v>134538.62580000001</v>
      </c>
      <c r="P81" s="1">
        <v>128076.74490000001</v>
      </c>
      <c r="Q81" s="1">
        <v>91762.45753</v>
      </c>
      <c r="R81" s="3">
        <f>AVERAGE('VTA_Proteome Morphine vs Saline'!N81:Q81)</f>
        <v>116411.1747325</v>
      </c>
      <c r="S81" s="3">
        <f>_xlfn.STDEV.S('VTA_Proteome Morphine vs Saline'!N81:Q81)</f>
        <v>19137.33813992154</v>
      </c>
      <c r="T81" s="1">
        <v>81618.446249999994</v>
      </c>
      <c r="U81" s="1">
        <v>95595.980660000001</v>
      </c>
      <c r="V81" s="1">
        <v>80039.926070000001</v>
      </c>
      <c r="W81" s="1">
        <v>67791.392210000005</v>
      </c>
      <c r="X81" s="1">
        <f t="shared" si="2"/>
        <v>81261.436297499997</v>
      </c>
      <c r="Y81" s="1">
        <f t="shared" si="3"/>
        <v>11380.404110308013</v>
      </c>
    </row>
    <row r="82" spans="1:25" x14ac:dyDescent="0.5">
      <c r="A82" s="1" t="s">
        <v>177</v>
      </c>
      <c r="B82" s="1" t="s">
        <v>178</v>
      </c>
      <c r="C82" s="1">
        <v>90828</v>
      </c>
      <c r="D82" s="1">
        <v>13</v>
      </c>
      <c r="E82" s="1">
        <v>13</v>
      </c>
      <c r="F82" s="1">
        <v>628.42999999999995</v>
      </c>
      <c r="G82" s="1">
        <v>0.57703602200000004</v>
      </c>
      <c r="H82" s="1">
        <v>0.977951083</v>
      </c>
      <c r="I82" s="1">
        <v>4.2215183000000003E-2</v>
      </c>
      <c r="J82" s="1" t="s">
        <v>24</v>
      </c>
      <c r="K82" s="1">
        <v>1.5319093640000001</v>
      </c>
      <c r="L82" s="1" t="s">
        <v>1</v>
      </c>
      <c r="M82" s="1" t="s">
        <v>2</v>
      </c>
      <c r="N82" s="1">
        <v>1198102.267</v>
      </c>
      <c r="O82" s="1">
        <v>882780.55429999996</v>
      </c>
      <c r="P82" s="1">
        <v>1017951.889</v>
      </c>
      <c r="Q82" s="1">
        <v>923392.40549999999</v>
      </c>
      <c r="R82" s="3">
        <f>AVERAGE('VTA_Proteome Morphine vs Saline'!N82:Q82)</f>
        <v>1005556.7789499999</v>
      </c>
      <c r="S82" s="3">
        <f>_xlfn.STDEV.S('VTA_Proteome Morphine vs Saline'!N82:Q82)</f>
        <v>140300.14175010982</v>
      </c>
      <c r="T82" s="1">
        <v>650795.80160000001</v>
      </c>
      <c r="U82" s="1">
        <v>662672.2916</v>
      </c>
      <c r="V82" s="1">
        <v>905385.9301</v>
      </c>
      <c r="W82" s="1">
        <v>406775.93219999998</v>
      </c>
      <c r="X82" s="1">
        <f t="shared" si="2"/>
        <v>656407.48887500004</v>
      </c>
      <c r="Y82" s="1">
        <f t="shared" si="3"/>
        <v>203614.76458422642</v>
      </c>
    </row>
    <row r="83" spans="1:25" x14ac:dyDescent="0.5">
      <c r="A83" s="1" t="s">
        <v>179</v>
      </c>
      <c r="B83" s="1" t="s">
        <v>180</v>
      </c>
      <c r="C83" s="1">
        <v>40682</v>
      </c>
      <c r="D83" s="1">
        <v>29</v>
      </c>
      <c r="E83" s="1">
        <v>10</v>
      </c>
      <c r="F83" s="1">
        <v>1699.04</v>
      </c>
      <c r="G83" s="1">
        <v>0.54687545599999998</v>
      </c>
      <c r="H83" s="1">
        <v>0.977951083</v>
      </c>
      <c r="I83" s="1">
        <v>4.7885058000000001E-2</v>
      </c>
      <c r="J83" s="1" t="s">
        <v>24</v>
      </c>
      <c r="K83" s="1">
        <v>1.212378199</v>
      </c>
      <c r="L83" s="1" t="s">
        <v>1</v>
      </c>
      <c r="M83" s="1" t="s">
        <v>2</v>
      </c>
      <c r="N83" s="1">
        <v>5650700.29</v>
      </c>
      <c r="O83" s="1">
        <v>6101260.6600000001</v>
      </c>
      <c r="P83" s="1">
        <v>6563432.3899999997</v>
      </c>
      <c r="Q83" s="1">
        <v>5775813.7759999996</v>
      </c>
      <c r="R83" s="3">
        <f>AVERAGE('VTA_Proteome Morphine vs Saline'!N83:Q83)</f>
        <v>6022801.7790000001</v>
      </c>
      <c r="S83" s="3">
        <f>_xlfn.STDEV.S('VTA_Proteome Morphine vs Saline'!N83:Q83)</f>
        <v>407390.00368195522</v>
      </c>
      <c r="T83" s="1">
        <v>4857507.835</v>
      </c>
      <c r="U83" s="1">
        <v>5610665.2300000004</v>
      </c>
      <c r="V83" s="1">
        <v>4039797.5240000002</v>
      </c>
      <c r="W83" s="1">
        <v>5363062.3339999998</v>
      </c>
      <c r="X83" s="1">
        <f t="shared" si="2"/>
        <v>4967758.2307500001</v>
      </c>
      <c r="Y83" s="1">
        <f t="shared" si="3"/>
        <v>693508.22315863031</v>
      </c>
    </row>
    <row r="84" spans="1:25" x14ac:dyDescent="0.5">
      <c r="A84" s="1" t="s">
        <v>181</v>
      </c>
      <c r="B84" s="1" t="s">
        <v>182</v>
      </c>
      <c r="C84" s="1">
        <v>51396</v>
      </c>
      <c r="D84" s="1">
        <v>9</v>
      </c>
      <c r="E84" s="1">
        <v>7</v>
      </c>
      <c r="F84" s="1">
        <v>480.76</v>
      </c>
      <c r="G84" s="1">
        <v>0.54375575300000001</v>
      </c>
      <c r="H84" s="1">
        <v>0.977951083</v>
      </c>
      <c r="I84" s="1">
        <v>4.8511574000000002E-2</v>
      </c>
      <c r="J84" s="1" t="s">
        <v>24</v>
      </c>
      <c r="K84" s="1">
        <v>1.310197319</v>
      </c>
      <c r="L84" s="1" t="s">
        <v>1</v>
      </c>
      <c r="M84" s="1" t="s">
        <v>2</v>
      </c>
      <c r="N84" s="1">
        <v>405106.33100000001</v>
      </c>
      <c r="O84" s="1">
        <v>361526.83510000003</v>
      </c>
      <c r="P84" s="1">
        <v>426876.38669999997</v>
      </c>
      <c r="Q84" s="1">
        <v>383464.89520000003</v>
      </c>
      <c r="R84" s="3">
        <f>AVERAGE('VTA_Proteome Morphine vs Saline'!N84:Q84)</f>
        <v>394243.61199999996</v>
      </c>
      <c r="S84" s="3">
        <f>_xlfn.STDEV.S('VTA_Proteome Morphine vs Saline'!N84:Q84)</f>
        <v>28103.765318742688</v>
      </c>
      <c r="T84" s="1">
        <v>253524.00510000001</v>
      </c>
      <c r="U84" s="1">
        <v>236138.90330000001</v>
      </c>
      <c r="V84" s="1">
        <v>365427.25630000001</v>
      </c>
      <c r="W84" s="1">
        <v>348525.82860000001</v>
      </c>
      <c r="X84" s="1">
        <f t="shared" si="2"/>
        <v>300903.99832500005</v>
      </c>
      <c r="Y84" s="1">
        <f t="shared" si="3"/>
        <v>65499.289640034891</v>
      </c>
    </row>
    <row r="85" spans="1:25" x14ac:dyDescent="0.5">
      <c r="A85" s="1" t="s">
        <v>183</v>
      </c>
      <c r="B85" s="1" t="s">
        <v>184</v>
      </c>
      <c r="C85" s="1">
        <v>134288</v>
      </c>
      <c r="D85" s="1">
        <v>3</v>
      </c>
      <c r="E85" s="1">
        <v>3</v>
      </c>
      <c r="F85" s="1">
        <v>140.63</v>
      </c>
      <c r="G85" s="1">
        <v>0.61738893299999997</v>
      </c>
      <c r="H85" s="1">
        <v>0.977951083</v>
      </c>
      <c r="I85" s="1">
        <v>3.5598636000000003E-2</v>
      </c>
      <c r="J85" s="1" t="s">
        <v>24</v>
      </c>
      <c r="K85" s="1">
        <v>2.2340499550000001</v>
      </c>
      <c r="L85" s="1" t="s">
        <v>1</v>
      </c>
      <c r="M85" s="1" t="s">
        <v>2</v>
      </c>
      <c r="N85" s="1">
        <v>441854.05300000001</v>
      </c>
      <c r="O85" s="1">
        <v>185862.81219999999</v>
      </c>
      <c r="P85" s="1">
        <v>301510.49239999999</v>
      </c>
      <c r="Q85" s="1">
        <v>169990.698</v>
      </c>
      <c r="R85" s="3">
        <f>AVERAGE('VTA_Proteome Morphine vs Saline'!N85:Q85)</f>
        <v>274804.51390000002</v>
      </c>
      <c r="S85" s="3">
        <f>_xlfn.STDEV.S('VTA_Proteome Morphine vs Saline'!N85:Q85)</f>
        <v>125850.86426133607</v>
      </c>
      <c r="T85" s="1">
        <v>80913.368770000001</v>
      </c>
      <c r="U85" s="1">
        <v>149246.0545</v>
      </c>
      <c r="V85" s="1">
        <v>170677.89300000001</v>
      </c>
      <c r="W85" s="1">
        <v>91191.992740000002</v>
      </c>
      <c r="X85" s="1">
        <f t="shared" si="2"/>
        <v>123007.32725250001</v>
      </c>
      <c r="Y85" s="1">
        <f t="shared" si="3"/>
        <v>43760.981467985541</v>
      </c>
    </row>
    <row r="86" spans="1:25" x14ac:dyDescent="0.5">
      <c r="A86" s="1" t="s">
        <v>185</v>
      </c>
      <c r="B86" s="1" t="s">
        <v>186</v>
      </c>
      <c r="C86" s="1">
        <v>58664</v>
      </c>
      <c r="D86" s="1">
        <v>4</v>
      </c>
      <c r="E86" s="1">
        <v>4</v>
      </c>
      <c r="F86" s="1">
        <v>149.13</v>
      </c>
      <c r="G86" s="1">
        <v>0.57550998499999995</v>
      </c>
      <c r="H86" s="1">
        <v>0.977951083</v>
      </c>
      <c r="I86" s="1">
        <v>4.2486113999999998E-2</v>
      </c>
      <c r="J86" s="1" t="s">
        <v>24</v>
      </c>
      <c r="K86" s="1">
        <v>1.250539002</v>
      </c>
      <c r="L86" s="1" t="s">
        <v>1</v>
      </c>
      <c r="M86" s="1" t="s">
        <v>2</v>
      </c>
      <c r="N86" s="1">
        <v>378670.31459999998</v>
      </c>
      <c r="O86" s="1">
        <v>402152.02850000001</v>
      </c>
      <c r="P86" s="1">
        <v>515021.17839999998</v>
      </c>
      <c r="Q86" s="1">
        <v>484639.78759999998</v>
      </c>
      <c r="R86" s="3">
        <f>AVERAGE('VTA_Proteome Morphine vs Saline'!N86:Q86)</f>
        <v>445120.82727499993</v>
      </c>
      <c r="S86" s="3">
        <f>_xlfn.STDEV.S('VTA_Proteome Morphine vs Saline'!N86:Q86)</f>
        <v>65089.158379114291</v>
      </c>
      <c r="T86" s="1">
        <v>333549.2611</v>
      </c>
      <c r="U86" s="1">
        <v>327409.14449999999</v>
      </c>
      <c r="V86" s="1">
        <v>371267.51530000003</v>
      </c>
      <c r="W86" s="1">
        <v>391546.79350000003</v>
      </c>
      <c r="X86" s="1">
        <f t="shared" si="2"/>
        <v>355943.17859999998</v>
      </c>
      <c r="Y86" s="1">
        <f t="shared" si="3"/>
        <v>30649.259546571109</v>
      </c>
    </row>
    <row r="87" spans="1:25" x14ac:dyDescent="0.5">
      <c r="A87" s="1" t="s">
        <v>187</v>
      </c>
      <c r="B87" s="1" t="s">
        <v>188</v>
      </c>
      <c r="C87" s="1">
        <v>38756</v>
      </c>
      <c r="D87" s="1">
        <v>5</v>
      </c>
      <c r="E87" s="1">
        <v>2</v>
      </c>
      <c r="F87" s="1">
        <v>170.03</v>
      </c>
      <c r="G87" s="1">
        <v>0.59864304700000004</v>
      </c>
      <c r="H87" s="1">
        <v>0.977951083</v>
      </c>
      <c r="I87" s="1">
        <v>3.8546094000000003E-2</v>
      </c>
      <c r="J87" s="1" t="s">
        <v>24</v>
      </c>
      <c r="K87" s="1">
        <v>1.359328409</v>
      </c>
      <c r="L87" s="1" t="s">
        <v>1</v>
      </c>
      <c r="M87" s="1" t="s">
        <v>2</v>
      </c>
      <c r="N87" s="1">
        <v>173681.61790000001</v>
      </c>
      <c r="O87" s="1">
        <v>157717.03599999999</v>
      </c>
      <c r="P87" s="1">
        <v>185865.34450000001</v>
      </c>
      <c r="Q87" s="1">
        <v>172460.91880000001</v>
      </c>
      <c r="R87" s="3">
        <f>AVERAGE('VTA_Proteome Morphine vs Saline'!N87:Q87)</f>
        <v>172431.22930000001</v>
      </c>
      <c r="S87" s="3">
        <f>_xlfn.STDEV.S('VTA_Proteome Morphine vs Saline'!N87:Q87)</f>
        <v>11526.018231144939</v>
      </c>
      <c r="T87" s="1">
        <v>146027.4069</v>
      </c>
      <c r="U87" s="1">
        <v>92361.935859999998</v>
      </c>
      <c r="V87" s="1">
        <v>114274.5338</v>
      </c>
      <c r="W87" s="1">
        <v>154737.36129999999</v>
      </c>
      <c r="X87" s="1">
        <f t="shared" si="2"/>
        <v>126850.309465</v>
      </c>
      <c r="Y87" s="1">
        <f t="shared" si="3"/>
        <v>28827.34103574781</v>
      </c>
    </row>
    <row r="88" spans="1:25" x14ac:dyDescent="0.5">
      <c r="A88" s="1" t="s">
        <v>189</v>
      </c>
      <c r="B88" s="1" t="s">
        <v>190</v>
      </c>
      <c r="C88" s="1">
        <v>76094</v>
      </c>
      <c r="D88" s="1">
        <v>1</v>
      </c>
      <c r="E88" s="1">
        <v>1</v>
      </c>
      <c r="F88" s="1">
        <v>34.86</v>
      </c>
      <c r="G88" s="1">
        <v>0.85506561699999994</v>
      </c>
      <c r="H88" s="1">
        <v>0.977951083</v>
      </c>
      <c r="I88" s="1">
        <v>1.0896368E-2</v>
      </c>
      <c r="J88" s="1" t="s">
        <v>24</v>
      </c>
      <c r="K88" s="1">
        <v>1.327686656</v>
      </c>
      <c r="L88" s="1" t="s">
        <v>2</v>
      </c>
      <c r="M88" s="1" t="s">
        <v>1</v>
      </c>
      <c r="N88" s="1">
        <v>1196400.689</v>
      </c>
      <c r="O88" s="1">
        <v>1292574.5330000001</v>
      </c>
      <c r="P88" s="1">
        <v>967601.2966</v>
      </c>
      <c r="Q88" s="1">
        <v>1091314.03</v>
      </c>
      <c r="R88" s="3">
        <f>AVERAGE('VTA_Proteome Morphine vs Saline'!N88:Q88)</f>
        <v>1136972.6371500001</v>
      </c>
      <c r="S88" s="3">
        <f>_xlfn.STDEV.S('VTA_Proteome Morphine vs Saline'!N88:Q88)</f>
        <v>139660.30543832874</v>
      </c>
      <c r="T88" s="1">
        <v>1471682.3929999999</v>
      </c>
      <c r="U88" s="1">
        <v>1389735.2679999999</v>
      </c>
      <c r="V88" s="1">
        <v>1728494.6370000001</v>
      </c>
      <c r="W88" s="1">
        <v>1448261.297</v>
      </c>
      <c r="X88" s="1">
        <f t="shared" si="2"/>
        <v>1509543.3987500002</v>
      </c>
      <c r="Y88" s="1">
        <f t="shared" si="3"/>
        <v>149980.64839206904</v>
      </c>
    </row>
    <row r="89" spans="1:25" x14ac:dyDescent="0.5">
      <c r="A89" s="1" t="s">
        <v>191</v>
      </c>
      <c r="B89" s="1" t="s">
        <v>192</v>
      </c>
      <c r="C89" s="1">
        <v>96559</v>
      </c>
      <c r="D89" s="1">
        <v>6</v>
      </c>
      <c r="E89" s="1">
        <v>6</v>
      </c>
      <c r="F89" s="1">
        <v>337.19</v>
      </c>
      <c r="G89" s="1">
        <v>0.62100816800000003</v>
      </c>
      <c r="H89" s="1">
        <v>0.977951083</v>
      </c>
      <c r="I89" s="1">
        <v>3.5053028999999999E-2</v>
      </c>
      <c r="J89" s="1" t="s">
        <v>24</v>
      </c>
      <c r="K89" s="1">
        <v>1.177462622</v>
      </c>
      <c r="L89" s="1" t="s">
        <v>2</v>
      </c>
      <c r="M89" s="1" t="s">
        <v>1</v>
      </c>
      <c r="N89" s="1">
        <v>538178.16090000002</v>
      </c>
      <c r="O89" s="1">
        <v>683939.14890000003</v>
      </c>
      <c r="P89" s="1">
        <v>565337.24569999997</v>
      </c>
      <c r="Q89" s="1">
        <v>591963.95059999998</v>
      </c>
      <c r="R89" s="3">
        <f>AVERAGE('VTA_Proteome Morphine vs Saline'!N89:Q89)</f>
        <v>594854.62652499997</v>
      </c>
      <c r="S89" s="3">
        <f>_xlfn.STDEV.S('VTA_Proteome Morphine vs Saline'!N89:Q89)</f>
        <v>63319.048373021578</v>
      </c>
      <c r="T89" s="1">
        <v>662785.60519999999</v>
      </c>
      <c r="U89" s="1">
        <v>769178.20869999996</v>
      </c>
      <c r="V89" s="1">
        <v>687054.86300000001</v>
      </c>
      <c r="W89" s="1">
        <v>682657.67680000002</v>
      </c>
      <c r="X89" s="1">
        <f t="shared" si="2"/>
        <v>700419.08842499997</v>
      </c>
      <c r="Y89" s="1">
        <f t="shared" si="3"/>
        <v>47039.578884031864</v>
      </c>
    </row>
    <row r="90" spans="1:25" x14ac:dyDescent="0.5">
      <c r="A90" s="1" t="s">
        <v>193</v>
      </c>
      <c r="B90" s="1" t="s">
        <v>194</v>
      </c>
      <c r="C90" s="1">
        <v>35013</v>
      </c>
      <c r="D90" s="1">
        <v>2</v>
      </c>
      <c r="E90" s="1">
        <v>2</v>
      </c>
      <c r="F90" s="1">
        <v>160.88999999999999</v>
      </c>
      <c r="G90" s="1">
        <v>0.77224274800000003</v>
      </c>
      <c r="H90" s="1">
        <v>0.977951083</v>
      </c>
      <c r="I90" s="1">
        <v>1.7484303E-2</v>
      </c>
      <c r="J90" s="1" t="s">
        <v>24</v>
      </c>
      <c r="K90" s="1">
        <v>1.28393742</v>
      </c>
      <c r="L90" s="1" t="s">
        <v>2</v>
      </c>
      <c r="M90" s="1" t="s">
        <v>1</v>
      </c>
      <c r="N90" s="1">
        <v>1140674.226</v>
      </c>
      <c r="O90" s="1">
        <v>1179549.585</v>
      </c>
      <c r="P90" s="1">
        <v>1110610.2290000001</v>
      </c>
      <c r="Q90" s="1">
        <v>1145971.159</v>
      </c>
      <c r="R90" s="3">
        <f>AVERAGE('VTA_Proteome Morphine vs Saline'!N90:Q90)</f>
        <v>1144201.29975</v>
      </c>
      <c r="S90" s="3">
        <f>_xlfn.STDEV.S('VTA_Proteome Morphine vs Saline'!N90:Q90)</f>
        <v>28245.553958393855</v>
      </c>
      <c r="T90" s="1">
        <v>1788744.4240000001</v>
      </c>
      <c r="U90" s="1">
        <v>1266739.196</v>
      </c>
      <c r="V90" s="1">
        <v>1381198.2290000001</v>
      </c>
      <c r="W90" s="1">
        <v>1439649.612</v>
      </c>
      <c r="X90" s="1">
        <f t="shared" si="2"/>
        <v>1469082.86525</v>
      </c>
      <c r="Y90" s="1">
        <f t="shared" si="3"/>
        <v>224882.5606946183</v>
      </c>
    </row>
    <row r="91" spans="1:25" x14ac:dyDescent="0.5">
      <c r="A91" s="1" t="s">
        <v>195</v>
      </c>
      <c r="B91" s="1" t="s">
        <v>196</v>
      </c>
      <c r="C91" s="1">
        <v>46640</v>
      </c>
      <c r="D91" s="1">
        <v>14</v>
      </c>
      <c r="E91" s="1">
        <v>14</v>
      </c>
      <c r="F91" s="1">
        <v>776.25</v>
      </c>
      <c r="G91" s="1">
        <v>0.56657901099999997</v>
      </c>
      <c r="H91" s="1">
        <v>0.977951083</v>
      </c>
      <c r="I91" s="1">
        <v>4.4104636000000003E-2</v>
      </c>
      <c r="J91" s="1" t="s">
        <v>24</v>
      </c>
      <c r="K91" s="1">
        <v>1.559181183</v>
      </c>
      <c r="L91" s="1" t="s">
        <v>1</v>
      </c>
      <c r="M91" s="1" t="s">
        <v>2</v>
      </c>
      <c r="N91" s="1">
        <v>6699067.4000000004</v>
      </c>
      <c r="O91" s="1">
        <v>5828427.449</v>
      </c>
      <c r="P91" s="1">
        <v>10750147.199999999</v>
      </c>
      <c r="Q91" s="1">
        <v>8523175.3289999999</v>
      </c>
      <c r="R91" s="3">
        <f>AVERAGE('VTA_Proteome Morphine vs Saline'!N91:Q91)</f>
        <v>7950204.3444999997</v>
      </c>
      <c r="S91" s="3">
        <f>_xlfn.STDEV.S('VTA_Proteome Morphine vs Saline'!N91:Q91)</f>
        <v>2178321.7233545347</v>
      </c>
      <c r="T91" s="1">
        <v>4982775.2539999997</v>
      </c>
      <c r="U91" s="1">
        <v>4210207.9759999998</v>
      </c>
      <c r="V91" s="1">
        <v>4463699.0310000004</v>
      </c>
      <c r="W91" s="1">
        <v>6739162.5120000001</v>
      </c>
      <c r="X91" s="1">
        <f t="shared" si="2"/>
        <v>5098961.1932500005</v>
      </c>
      <c r="Y91" s="1">
        <f t="shared" si="3"/>
        <v>1139766.033661793</v>
      </c>
    </row>
    <row r="92" spans="1:25" x14ac:dyDescent="0.5">
      <c r="A92" s="1" t="s">
        <v>197</v>
      </c>
      <c r="B92" s="1" t="s">
        <v>198</v>
      </c>
      <c r="C92" s="1">
        <v>26707</v>
      </c>
      <c r="D92" s="1">
        <v>7</v>
      </c>
      <c r="E92" s="1">
        <v>7</v>
      </c>
      <c r="F92" s="1">
        <v>380.14</v>
      </c>
      <c r="G92" s="1">
        <v>0.73974248799999998</v>
      </c>
      <c r="H92" s="1">
        <v>0.977951083</v>
      </c>
      <c r="I92" s="1">
        <v>2.0547698999999999E-2</v>
      </c>
      <c r="J92" s="1" t="s">
        <v>24</v>
      </c>
      <c r="K92" s="1">
        <v>1.3694820969999999</v>
      </c>
      <c r="L92" s="1" t="s">
        <v>2</v>
      </c>
      <c r="M92" s="1" t="s">
        <v>1</v>
      </c>
      <c r="N92" s="1">
        <v>3350092.0430000001</v>
      </c>
      <c r="O92" s="1">
        <v>3948718.4720000001</v>
      </c>
      <c r="P92" s="1">
        <v>2680506.926</v>
      </c>
      <c r="Q92" s="1">
        <v>3180828.8220000002</v>
      </c>
      <c r="R92" s="3">
        <f>AVERAGE('VTA_Proteome Morphine vs Saline'!N92:Q92)</f>
        <v>3290036.5657500001</v>
      </c>
      <c r="S92" s="3">
        <f>_xlfn.STDEV.S('VTA_Proteome Morphine vs Saline'!N92:Q92)</f>
        <v>523106.49871627032</v>
      </c>
      <c r="T92" s="1">
        <v>5365080.7879999997</v>
      </c>
      <c r="U92" s="1">
        <v>4132309.9890000001</v>
      </c>
      <c r="V92" s="1">
        <v>4076746.818</v>
      </c>
      <c r="W92" s="1">
        <v>4448447.1109999996</v>
      </c>
      <c r="X92" s="1">
        <f t="shared" si="2"/>
        <v>4505646.1765000001</v>
      </c>
      <c r="Y92" s="1">
        <f t="shared" si="3"/>
        <v>595884.25977896329</v>
      </c>
    </row>
    <row r="93" spans="1:25" x14ac:dyDescent="0.5">
      <c r="A93" s="1" t="s">
        <v>199</v>
      </c>
      <c r="B93" s="1" t="s">
        <v>200</v>
      </c>
      <c r="C93" s="1">
        <v>131158</v>
      </c>
      <c r="D93" s="1">
        <v>2</v>
      </c>
      <c r="E93" s="1">
        <v>2</v>
      </c>
      <c r="F93" s="1">
        <v>66.36</v>
      </c>
      <c r="G93" s="1">
        <v>0.85444183399999996</v>
      </c>
      <c r="H93" s="1">
        <v>0.977951083</v>
      </c>
      <c r="I93" s="1">
        <v>1.0940626E-2</v>
      </c>
      <c r="J93" s="1" t="s">
        <v>24</v>
      </c>
      <c r="K93" s="1">
        <v>2.5693536620000001</v>
      </c>
      <c r="L93" s="1" t="s">
        <v>1</v>
      </c>
      <c r="M93" s="1" t="s">
        <v>2</v>
      </c>
      <c r="N93" s="1">
        <v>59831.484120000001</v>
      </c>
      <c r="O93" s="1">
        <v>23773.083320000002</v>
      </c>
      <c r="P93" s="1">
        <v>45173.640140000003</v>
      </c>
      <c r="Q93" s="1">
        <v>28436.1145</v>
      </c>
      <c r="R93" s="3">
        <f>AVERAGE('VTA_Proteome Morphine vs Saline'!N93:Q93)</f>
        <v>39303.580520000003</v>
      </c>
      <c r="S93" s="3">
        <f>_xlfn.STDEV.S('VTA_Proteome Morphine vs Saline'!N93:Q93)</f>
        <v>16483.836397395575</v>
      </c>
      <c r="T93" s="1">
        <v>16276.4408</v>
      </c>
      <c r="U93" s="1">
        <v>17820.897219999999</v>
      </c>
      <c r="V93" s="1">
        <v>16913.617269999999</v>
      </c>
      <c r="W93" s="1">
        <v>10177.32113</v>
      </c>
      <c r="X93" s="1">
        <f t="shared" si="2"/>
        <v>15297.069104999999</v>
      </c>
      <c r="Y93" s="1">
        <f t="shared" si="3"/>
        <v>3471.4994151573333</v>
      </c>
    </row>
    <row r="94" spans="1:25" x14ac:dyDescent="0.5">
      <c r="A94" s="1" t="s">
        <v>201</v>
      </c>
      <c r="B94" s="1" t="s">
        <v>202</v>
      </c>
      <c r="C94" s="1">
        <v>115897</v>
      </c>
      <c r="D94" s="1">
        <v>14</v>
      </c>
      <c r="E94" s="1">
        <v>14</v>
      </c>
      <c r="F94" s="1">
        <v>798.9</v>
      </c>
      <c r="G94" s="1">
        <v>0.90505908599999996</v>
      </c>
      <c r="H94" s="1">
        <v>0.90482415199999999</v>
      </c>
      <c r="I94" s="1">
        <v>7.5443929999999999E-3</v>
      </c>
      <c r="J94" s="1" t="s">
        <v>24</v>
      </c>
      <c r="K94" s="1">
        <v>1.4969153209999999</v>
      </c>
      <c r="L94" s="1" t="s">
        <v>1</v>
      </c>
      <c r="M94" s="1" t="s">
        <v>2</v>
      </c>
      <c r="N94" s="1">
        <v>2573586.3489999999</v>
      </c>
      <c r="O94" s="1">
        <v>3857355.9539999999</v>
      </c>
      <c r="P94" s="1">
        <v>3433454.5430000001</v>
      </c>
      <c r="Q94" s="1">
        <v>3019444.8650000002</v>
      </c>
      <c r="R94" s="3">
        <f>AVERAGE('VTA_Proteome Morphine vs Saline'!N94:Q94)</f>
        <v>3220960.4277499998</v>
      </c>
      <c r="S94" s="3">
        <f>_xlfn.STDEV.S('VTA_Proteome Morphine vs Saline'!N94:Q94)</f>
        <v>550713.09369905898</v>
      </c>
      <c r="T94" s="1">
        <v>1942663.5179999999</v>
      </c>
      <c r="U94" s="1">
        <v>2386280.4249999998</v>
      </c>
      <c r="V94" s="1">
        <v>1997341.899</v>
      </c>
      <c r="W94" s="1">
        <v>2280641.7030000002</v>
      </c>
      <c r="X94" s="1">
        <f t="shared" si="2"/>
        <v>2151731.88625</v>
      </c>
      <c r="Y94" s="1">
        <f t="shared" si="3"/>
        <v>215388.49292232521</v>
      </c>
    </row>
    <row r="95" spans="1:25" x14ac:dyDescent="0.5">
      <c r="A95" s="1" t="s">
        <v>203</v>
      </c>
      <c r="B95" s="1" t="s">
        <v>204</v>
      </c>
      <c r="C95" s="1">
        <v>100423</v>
      </c>
      <c r="D95" s="1">
        <v>109</v>
      </c>
      <c r="E95" s="1">
        <v>109</v>
      </c>
      <c r="F95" s="1">
        <v>7194.84</v>
      </c>
      <c r="G95" s="1">
        <v>0.763527497</v>
      </c>
      <c r="H95" s="1">
        <v>0.977951083</v>
      </c>
      <c r="I95" s="1">
        <v>1.8275341000000001E-2</v>
      </c>
      <c r="J95" s="1" t="s">
        <v>24</v>
      </c>
      <c r="K95" s="1">
        <v>1.13233184</v>
      </c>
      <c r="L95" s="1" t="s">
        <v>2</v>
      </c>
      <c r="M95" s="1" t="s">
        <v>1</v>
      </c>
      <c r="N95" s="1">
        <v>668516252</v>
      </c>
      <c r="O95" s="1">
        <v>705525193.29999995</v>
      </c>
      <c r="P95" s="1">
        <v>643870396.60000002</v>
      </c>
      <c r="Q95" s="1">
        <v>623707642.5</v>
      </c>
      <c r="R95" s="3">
        <f>AVERAGE('VTA_Proteome Morphine vs Saline'!N95:Q95)</f>
        <v>660404871.10000002</v>
      </c>
      <c r="S95" s="3">
        <f>_xlfn.STDEV.S('VTA_Proteome Morphine vs Saline'!N95:Q95)</f>
        <v>35221742.382835545</v>
      </c>
      <c r="T95" s="1">
        <v>804578105.29999995</v>
      </c>
      <c r="U95" s="1">
        <v>755089145.89999998</v>
      </c>
      <c r="V95" s="1">
        <v>722777808.79999995</v>
      </c>
      <c r="W95" s="1">
        <v>708744790.89999998</v>
      </c>
      <c r="X95" s="1">
        <f t="shared" si="2"/>
        <v>747797462.72500002</v>
      </c>
      <c r="Y95" s="1">
        <f t="shared" si="3"/>
        <v>42537451.239867814</v>
      </c>
    </row>
    <row r="96" spans="1:25" x14ac:dyDescent="0.5">
      <c r="A96" s="1" t="s">
        <v>205</v>
      </c>
      <c r="B96" s="1" t="s">
        <v>206</v>
      </c>
      <c r="C96" s="1">
        <v>165221</v>
      </c>
      <c r="D96" s="1">
        <v>23</v>
      </c>
      <c r="E96" s="1">
        <v>4</v>
      </c>
      <c r="F96" s="1">
        <v>1051.5</v>
      </c>
      <c r="G96" s="1">
        <v>0.99999377300000003</v>
      </c>
      <c r="H96" s="1">
        <v>0.15779582</v>
      </c>
      <c r="I96" s="1">
        <v>2.2537100000000001E-4</v>
      </c>
      <c r="J96" s="1" t="s">
        <v>24</v>
      </c>
      <c r="K96" s="1">
        <v>4.3156302289999999</v>
      </c>
      <c r="L96" s="1" t="s">
        <v>1</v>
      </c>
      <c r="M96" s="1" t="s">
        <v>2</v>
      </c>
      <c r="N96" s="1">
        <v>630581.74560000002</v>
      </c>
      <c r="O96" s="1">
        <v>385600.59350000002</v>
      </c>
      <c r="P96" s="1">
        <v>300716.8665</v>
      </c>
      <c r="Q96" s="1">
        <v>395018.18800000002</v>
      </c>
      <c r="R96" s="3">
        <f>AVERAGE('VTA_Proteome Morphine vs Saline'!N96:Q96)</f>
        <v>427979.34840000002</v>
      </c>
      <c r="S96" s="3">
        <f>_xlfn.STDEV.S('VTA_Proteome Morphine vs Saline'!N96:Q96)</f>
        <v>141569.61492768981</v>
      </c>
      <c r="T96" s="1">
        <v>83396.404580000002</v>
      </c>
      <c r="U96" s="1">
        <v>108544.49770000001</v>
      </c>
      <c r="V96" s="1">
        <v>82276.689270000003</v>
      </c>
      <c r="W96" s="1">
        <v>122460.8315</v>
      </c>
      <c r="X96" s="1">
        <f t="shared" si="2"/>
        <v>99169.605762499996</v>
      </c>
      <c r="Y96" s="1">
        <f t="shared" si="3"/>
        <v>19702.235899859952</v>
      </c>
    </row>
    <row r="97" spans="1:25" x14ac:dyDescent="0.5">
      <c r="A97" s="1" t="s">
        <v>207</v>
      </c>
      <c r="B97" s="1" t="s">
        <v>208</v>
      </c>
      <c r="C97" s="1">
        <v>95739</v>
      </c>
      <c r="D97" s="1">
        <v>26</v>
      </c>
      <c r="E97" s="1">
        <v>26</v>
      </c>
      <c r="F97" s="1">
        <v>1463.23</v>
      </c>
      <c r="G97" s="1">
        <v>0.76617338599999996</v>
      </c>
      <c r="H97" s="1">
        <v>0.977951083</v>
      </c>
      <c r="I97" s="1">
        <v>1.8032923999999999E-2</v>
      </c>
      <c r="J97" s="1" t="s">
        <v>24</v>
      </c>
      <c r="K97" s="1">
        <v>1.262967859</v>
      </c>
      <c r="L97" s="1" t="s">
        <v>1</v>
      </c>
      <c r="M97" s="1" t="s">
        <v>2</v>
      </c>
      <c r="N97" s="1">
        <v>12158007.91</v>
      </c>
      <c r="O97" s="1">
        <v>12601253.17</v>
      </c>
      <c r="P97" s="1">
        <v>11279777.57</v>
      </c>
      <c r="Q97" s="1">
        <v>10773486.880000001</v>
      </c>
      <c r="R97" s="3">
        <f>AVERAGE('VTA_Proteome Morphine vs Saline'!N97:Q97)</f>
        <v>11703131.3825</v>
      </c>
      <c r="S97" s="3">
        <f>_xlfn.STDEV.S('VTA_Proteome Morphine vs Saline'!N97:Q97)</f>
        <v>828050.47189959162</v>
      </c>
      <c r="T97" s="1">
        <v>7711618.5559999999</v>
      </c>
      <c r="U97" s="1">
        <v>10508922.24</v>
      </c>
      <c r="V97" s="1">
        <v>9494956.3589999992</v>
      </c>
      <c r="W97" s="1">
        <v>9349995.2210000008</v>
      </c>
      <c r="X97" s="1">
        <f t="shared" si="2"/>
        <v>9266373.0940000005</v>
      </c>
      <c r="Y97" s="1">
        <f t="shared" si="3"/>
        <v>1157646.0343903343</v>
      </c>
    </row>
    <row r="98" spans="1:25" x14ac:dyDescent="0.5">
      <c r="A98" s="1" t="s">
        <v>209</v>
      </c>
      <c r="B98" s="1" t="s">
        <v>210</v>
      </c>
      <c r="C98" s="1">
        <v>131835</v>
      </c>
      <c r="D98" s="1">
        <v>25</v>
      </c>
      <c r="E98" s="1">
        <v>24</v>
      </c>
      <c r="F98" s="1">
        <v>1176.07</v>
      </c>
      <c r="G98" s="1">
        <v>0.63696824699999999</v>
      </c>
      <c r="H98" s="1">
        <v>0.977951083</v>
      </c>
      <c r="I98" s="1">
        <v>3.2732107000000003E-2</v>
      </c>
      <c r="J98" s="1" t="s">
        <v>24</v>
      </c>
      <c r="K98" s="1">
        <v>1.4757263979999999</v>
      </c>
      <c r="L98" s="1" t="s">
        <v>1</v>
      </c>
      <c r="M98" s="1" t="s">
        <v>2</v>
      </c>
      <c r="N98" s="1">
        <v>4284883.8490000004</v>
      </c>
      <c r="O98" s="1">
        <v>3575597.8730000001</v>
      </c>
      <c r="P98" s="1">
        <v>4938794.3140000002</v>
      </c>
      <c r="Q98" s="1">
        <v>4034151.8790000002</v>
      </c>
      <c r="R98" s="3">
        <f>AVERAGE('VTA_Proteome Morphine vs Saline'!N98:Q98)</f>
        <v>4208356.9787500007</v>
      </c>
      <c r="S98" s="3">
        <f>_xlfn.STDEV.S('VTA_Proteome Morphine vs Saline'!N98:Q98)</f>
        <v>568661.16603997385</v>
      </c>
      <c r="T98" s="1">
        <v>2016152.905</v>
      </c>
      <c r="U98" s="1">
        <v>3380275.4190000002</v>
      </c>
      <c r="V98" s="1">
        <v>3509481.6710000001</v>
      </c>
      <c r="W98" s="1">
        <v>2500965.9270000001</v>
      </c>
      <c r="X98" s="1">
        <f t="shared" si="2"/>
        <v>2851718.9805000005</v>
      </c>
      <c r="Y98" s="1">
        <f t="shared" si="3"/>
        <v>714894.40636587271</v>
      </c>
    </row>
    <row r="99" spans="1:25" x14ac:dyDescent="0.5">
      <c r="A99" s="1" t="s">
        <v>211</v>
      </c>
      <c r="B99" s="1" t="s">
        <v>212</v>
      </c>
      <c r="C99" s="1">
        <v>119737</v>
      </c>
      <c r="D99" s="1">
        <v>32</v>
      </c>
      <c r="E99" s="1">
        <v>30</v>
      </c>
      <c r="F99" s="1">
        <v>1592.06</v>
      </c>
      <c r="G99" s="1">
        <v>0.79087866699999998</v>
      </c>
      <c r="H99" s="1">
        <v>0.977951083</v>
      </c>
      <c r="I99" s="1">
        <v>1.5861949E-2</v>
      </c>
      <c r="J99" s="1" t="s">
        <v>24</v>
      </c>
      <c r="K99" s="1">
        <v>1.3693808869999999</v>
      </c>
      <c r="L99" s="1" t="s">
        <v>1</v>
      </c>
      <c r="M99" s="1" t="s">
        <v>2</v>
      </c>
      <c r="N99" s="1">
        <v>7893709.7489999998</v>
      </c>
      <c r="O99" s="1">
        <v>5990994.2929999996</v>
      </c>
      <c r="P99" s="1">
        <v>6402938.2139999997</v>
      </c>
      <c r="Q99" s="1">
        <v>6708532.1129999999</v>
      </c>
      <c r="R99" s="3">
        <f>AVERAGE('VTA_Proteome Morphine vs Saline'!N99:Q99)</f>
        <v>6749043.5922499988</v>
      </c>
      <c r="S99" s="3">
        <f>_xlfn.STDEV.S('VTA_Proteome Morphine vs Saline'!N99:Q99)</f>
        <v>817787.55662394909</v>
      </c>
      <c r="T99" s="1">
        <v>4357610.6129999999</v>
      </c>
      <c r="U99" s="1">
        <v>4389990.0410000002</v>
      </c>
      <c r="V99" s="1">
        <v>6016792.085</v>
      </c>
      <c r="W99" s="1">
        <v>4949752.9989999998</v>
      </c>
      <c r="X99" s="1">
        <f t="shared" si="2"/>
        <v>4928536.4344999995</v>
      </c>
      <c r="Y99" s="1">
        <f t="shared" si="3"/>
        <v>774755.66364751139</v>
      </c>
    </row>
    <row r="100" spans="1:25" x14ac:dyDescent="0.5">
      <c r="A100" s="1" t="s">
        <v>213</v>
      </c>
      <c r="B100" s="1" t="s">
        <v>214</v>
      </c>
      <c r="C100" s="1">
        <v>94926</v>
      </c>
      <c r="D100" s="1">
        <v>12</v>
      </c>
      <c r="E100" s="1">
        <v>12</v>
      </c>
      <c r="F100" s="1">
        <v>542.13</v>
      </c>
      <c r="G100" s="1">
        <v>0.83239039400000003</v>
      </c>
      <c r="H100" s="1">
        <v>0.977951083</v>
      </c>
      <c r="I100" s="1">
        <v>1.2551542000000001E-2</v>
      </c>
      <c r="J100" s="1" t="s">
        <v>24</v>
      </c>
      <c r="K100" s="1">
        <v>1.467338963</v>
      </c>
      <c r="L100" s="1" t="s">
        <v>1</v>
      </c>
      <c r="M100" s="1" t="s">
        <v>2</v>
      </c>
      <c r="N100" s="1">
        <v>1905967.2960000001</v>
      </c>
      <c r="O100" s="1">
        <v>1645585.513</v>
      </c>
      <c r="P100" s="1">
        <v>1868487.388</v>
      </c>
      <c r="Q100" s="1">
        <v>1766075.656</v>
      </c>
      <c r="R100" s="3">
        <f>AVERAGE('VTA_Proteome Morphine vs Saline'!N100:Q100)</f>
        <v>1796528.96325</v>
      </c>
      <c r="S100" s="3">
        <f>_xlfn.STDEV.S('VTA_Proteome Morphine vs Saline'!N100:Q100)</f>
        <v>116713.45632707806</v>
      </c>
      <c r="T100" s="1">
        <v>1032136.743</v>
      </c>
      <c r="U100" s="1">
        <v>1545440.0260000001</v>
      </c>
      <c r="V100" s="1">
        <v>976540.80050000001</v>
      </c>
      <c r="W100" s="1">
        <v>1343261.9939999999</v>
      </c>
      <c r="X100" s="1">
        <f t="shared" si="2"/>
        <v>1224344.890875</v>
      </c>
      <c r="Y100" s="1">
        <f t="shared" si="3"/>
        <v>268075.98582783894</v>
      </c>
    </row>
    <row r="101" spans="1:25" x14ac:dyDescent="0.5">
      <c r="A101" s="1" t="s">
        <v>215</v>
      </c>
      <c r="B101" s="1" t="s">
        <v>216</v>
      </c>
      <c r="C101" s="1">
        <v>43512</v>
      </c>
      <c r="D101" s="1">
        <v>6</v>
      </c>
      <c r="E101" s="1">
        <v>6</v>
      </c>
      <c r="F101" s="1">
        <v>337.1</v>
      </c>
      <c r="G101" s="1">
        <v>0.82555151000000004</v>
      </c>
      <c r="H101" s="1">
        <v>0.977951083</v>
      </c>
      <c r="I101" s="1">
        <v>1.307061E-2</v>
      </c>
      <c r="J101" s="1" t="s">
        <v>24</v>
      </c>
      <c r="K101" s="1">
        <v>2.0475644310000001</v>
      </c>
      <c r="L101" s="1" t="s">
        <v>1</v>
      </c>
      <c r="M101" s="1" t="s">
        <v>2</v>
      </c>
      <c r="N101" s="1">
        <v>351601.48359999998</v>
      </c>
      <c r="O101" s="1">
        <v>266068.73910000001</v>
      </c>
      <c r="P101" s="1">
        <v>271041.63140000001</v>
      </c>
      <c r="Q101" s="1">
        <v>211891.66949999999</v>
      </c>
      <c r="R101" s="3">
        <f>AVERAGE('VTA_Proteome Morphine vs Saline'!N101:Q101)</f>
        <v>275150.88090000005</v>
      </c>
      <c r="S101" s="3">
        <f>_xlfn.STDEV.S('VTA_Proteome Morphine vs Saline'!N101:Q101)</f>
        <v>57578.334210220673</v>
      </c>
      <c r="T101" s="1">
        <v>164850.4944</v>
      </c>
      <c r="U101" s="1">
        <v>176386.84169999999</v>
      </c>
      <c r="V101" s="1">
        <v>119062.5962</v>
      </c>
      <c r="W101" s="1">
        <v>77218.451449999993</v>
      </c>
      <c r="X101" s="1">
        <f t="shared" si="2"/>
        <v>134379.59593750001</v>
      </c>
      <c r="Y101" s="1">
        <f t="shared" si="3"/>
        <v>45442.605814890143</v>
      </c>
    </row>
    <row r="102" spans="1:25" x14ac:dyDescent="0.5">
      <c r="A102" s="1" t="s">
        <v>217</v>
      </c>
      <c r="B102" s="1" t="s">
        <v>218</v>
      </c>
      <c r="C102" s="1">
        <v>48099</v>
      </c>
      <c r="D102" s="1">
        <v>13</v>
      </c>
      <c r="E102" s="1">
        <v>13</v>
      </c>
      <c r="F102" s="1">
        <v>611.32000000000005</v>
      </c>
      <c r="G102" s="1">
        <v>0.71180509300000006</v>
      </c>
      <c r="H102" s="1">
        <v>0.977951083</v>
      </c>
      <c r="I102" s="1">
        <v>2.3449632000000002E-2</v>
      </c>
      <c r="J102" s="1" t="s">
        <v>24</v>
      </c>
      <c r="K102" s="1">
        <v>1.1226775819999999</v>
      </c>
      <c r="L102" s="1" t="s">
        <v>1</v>
      </c>
      <c r="M102" s="1" t="s">
        <v>2</v>
      </c>
      <c r="N102" s="1">
        <v>4849502.9560000002</v>
      </c>
      <c r="O102" s="1">
        <v>5072139.0630000001</v>
      </c>
      <c r="P102" s="1">
        <v>4924906.3689999999</v>
      </c>
      <c r="Q102" s="1">
        <v>4744847.9589999998</v>
      </c>
      <c r="R102" s="3">
        <f>AVERAGE('VTA_Proteome Morphine vs Saline'!N102:Q102)</f>
        <v>4897849.0867499998</v>
      </c>
      <c r="S102" s="3">
        <f>_xlfn.STDEV.S('VTA_Proteome Morphine vs Saline'!N102:Q102)</f>
        <v>137666.00378603488</v>
      </c>
      <c r="T102" s="1">
        <v>4849805.1639999999</v>
      </c>
      <c r="U102" s="1">
        <v>4165746.6850000001</v>
      </c>
      <c r="V102" s="1">
        <v>4258819.6900000004</v>
      </c>
      <c r="W102" s="1">
        <v>4176227.5189999999</v>
      </c>
      <c r="X102" s="1">
        <f t="shared" si="2"/>
        <v>4362649.7645000005</v>
      </c>
      <c r="Y102" s="1">
        <f t="shared" si="3"/>
        <v>327426.9098931473</v>
      </c>
    </row>
    <row r="103" spans="1:25" x14ac:dyDescent="0.5">
      <c r="A103" s="1" t="s">
        <v>219</v>
      </c>
      <c r="B103" s="1" t="s">
        <v>220</v>
      </c>
      <c r="C103" s="1">
        <v>103401</v>
      </c>
      <c r="D103" s="1">
        <v>14</v>
      </c>
      <c r="E103" s="1">
        <v>14</v>
      </c>
      <c r="F103" s="1">
        <v>611.08000000000004</v>
      </c>
      <c r="G103" s="1">
        <v>0.57636405499999999</v>
      </c>
      <c r="H103" s="1">
        <v>0.977951083</v>
      </c>
      <c r="I103" s="1">
        <v>4.2334284E-2</v>
      </c>
      <c r="J103" s="1" t="s">
        <v>24</v>
      </c>
      <c r="K103" s="1">
        <v>1.3287971789999999</v>
      </c>
      <c r="L103" s="1" t="s">
        <v>1</v>
      </c>
      <c r="M103" s="1" t="s">
        <v>2</v>
      </c>
      <c r="N103" s="1">
        <v>1395617.8049999999</v>
      </c>
      <c r="O103" s="1">
        <v>1009966.5820000001</v>
      </c>
      <c r="P103" s="1">
        <v>1024410.209</v>
      </c>
      <c r="Q103" s="1">
        <v>1355704.635</v>
      </c>
      <c r="R103" s="3">
        <f>AVERAGE('VTA_Proteome Morphine vs Saline'!N103:Q103)</f>
        <v>1196424.8077499999</v>
      </c>
      <c r="S103" s="3">
        <f>_xlfn.STDEV.S('VTA_Proteome Morphine vs Saline'!N103:Q103)</f>
        <v>207688.55341206654</v>
      </c>
      <c r="T103" s="1">
        <v>936500.25300000003</v>
      </c>
      <c r="U103" s="1">
        <v>983662.16890000005</v>
      </c>
      <c r="V103" s="1">
        <v>941254.07</v>
      </c>
      <c r="W103" s="1">
        <v>740110.74419999996</v>
      </c>
      <c r="X103" s="1">
        <f t="shared" si="2"/>
        <v>900381.80902499997</v>
      </c>
      <c r="Y103" s="1">
        <f t="shared" si="3"/>
        <v>108930.43081623719</v>
      </c>
    </row>
    <row r="104" spans="1:25" x14ac:dyDescent="0.5">
      <c r="A104" s="1" t="s">
        <v>221</v>
      </c>
      <c r="B104" s="1" t="s">
        <v>222</v>
      </c>
      <c r="C104" s="1">
        <v>93829</v>
      </c>
      <c r="D104" s="1">
        <v>15</v>
      </c>
      <c r="E104" s="1">
        <v>13</v>
      </c>
      <c r="F104" s="1">
        <v>896.51</v>
      </c>
      <c r="G104" s="1">
        <v>0.72260819300000001</v>
      </c>
      <c r="H104" s="1">
        <v>0.977951083</v>
      </c>
      <c r="I104" s="1">
        <v>2.2295767000000001E-2</v>
      </c>
      <c r="J104" s="1" t="s">
        <v>24</v>
      </c>
      <c r="K104" s="1">
        <v>1.3207564519999999</v>
      </c>
      <c r="L104" s="1" t="s">
        <v>1</v>
      </c>
      <c r="M104" s="1" t="s">
        <v>2</v>
      </c>
      <c r="N104" s="1">
        <v>5821995.7690000003</v>
      </c>
      <c r="O104" s="1">
        <v>4946364.2089999998</v>
      </c>
      <c r="P104" s="1">
        <v>6223729.6239999998</v>
      </c>
      <c r="Q104" s="1">
        <v>6753982.7170000002</v>
      </c>
      <c r="R104" s="3">
        <f>AVERAGE('VTA_Proteome Morphine vs Saline'!N104:Q104)</f>
        <v>5936518.0797499996</v>
      </c>
      <c r="S104" s="3">
        <f>_xlfn.STDEV.S('VTA_Proteome Morphine vs Saline'!N104:Q104)</f>
        <v>762508.78721177147</v>
      </c>
      <c r="T104" s="1">
        <v>4280489.2549999999</v>
      </c>
      <c r="U104" s="1">
        <v>3956266.94</v>
      </c>
      <c r="V104" s="1">
        <v>5311867.5999999996</v>
      </c>
      <c r="W104" s="1">
        <v>4430521.6289999997</v>
      </c>
      <c r="X104" s="1">
        <f t="shared" si="2"/>
        <v>4494786.3559999997</v>
      </c>
      <c r="Y104" s="1">
        <f t="shared" si="3"/>
        <v>579562.51412566029</v>
      </c>
    </row>
    <row r="105" spans="1:25" x14ac:dyDescent="0.5">
      <c r="A105" s="1" t="s">
        <v>223</v>
      </c>
      <c r="B105" s="1" t="s">
        <v>224</v>
      </c>
      <c r="C105" s="1">
        <v>107522</v>
      </c>
      <c r="D105" s="1">
        <v>12</v>
      </c>
      <c r="E105" s="1">
        <v>12</v>
      </c>
      <c r="F105" s="1">
        <v>675.06</v>
      </c>
      <c r="G105" s="1">
        <v>0.91752830399999996</v>
      </c>
      <c r="H105" s="1">
        <v>0.90026259099999995</v>
      </c>
      <c r="I105" s="1">
        <v>6.7557229999999999E-3</v>
      </c>
      <c r="J105" s="1" t="s">
        <v>24</v>
      </c>
      <c r="K105" s="1">
        <v>1.305923462</v>
      </c>
      <c r="L105" s="1" t="s">
        <v>1</v>
      </c>
      <c r="M105" s="1" t="s">
        <v>2</v>
      </c>
      <c r="N105" s="1">
        <v>1343614.077</v>
      </c>
      <c r="O105" s="1">
        <v>1387086.277</v>
      </c>
      <c r="P105" s="1">
        <v>1246548.0160000001</v>
      </c>
      <c r="Q105" s="1">
        <v>1194861.6599999999</v>
      </c>
      <c r="R105" s="3">
        <f>AVERAGE('VTA_Proteome Morphine vs Saline'!N105:Q105)</f>
        <v>1293027.5075000001</v>
      </c>
      <c r="S105" s="3">
        <f>_xlfn.STDEV.S('VTA_Proteome Morphine vs Saline'!N105:Q105)</f>
        <v>87944.925718929924</v>
      </c>
      <c r="T105" s="1">
        <v>857296.13930000004</v>
      </c>
      <c r="U105" s="1">
        <v>1108955.621</v>
      </c>
      <c r="V105" s="1">
        <v>1051379.496</v>
      </c>
      <c r="W105" s="1">
        <v>942868.86479999998</v>
      </c>
      <c r="X105" s="1">
        <f t="shared" si="2"/>
        <v>990125.03027500014</v>
      </c>
      <c r="Y105" s="1">
        <f t="shared" si="3"/>
        <v>112174.68269973203</v>
      </c>
    </row>
    <row r="106" spans="1:25" x14ac:dyDescent="0.5">
      <c r="A106" s="1" t="s">
        <v>225</v>
      </c>
      <c r="B106" s="1" t="s">
        <v>226</v>
      </c>
      <c r="C106" s="1">
        <v>55406</v>
      </c>
      <c r="D106" s="1">
        <v>3</v>
      </c>
      <c r="E106" s="1">
        <v>3</v>
      </c>
      <c r="F106" s="1">
        <v>155.62</v>
      </c>
      <c r="G106" s="1">
        <v>0.54104406900000002</v>
      </c>
      <c r="H106" s="1">
        <v>0.977951083</v>
      </c>
      <c r="I106" s="1">
        <v>4.9062639999999998E-2</v>
      </c>
      <c r="J106" s="1" t="s">
        <v>24</v>
      </c>
      <c r="K106" s="1">
        <v>1.15641182</v>
      </c>
      <c r="L106" s="1" t="s">
        <v>1</v>
      </c>
      <c r="M106" s="1" t="s">
        <v>2</v>
      </c>
      <c r="N106" s="1">
        <v>871471.7463</v>
      </c>
      <c r="O106" s="1">
        <v>840903.85710000002</v>
      </c>
      <c r="P106" s="1">
        <v>719071.61600000004</v>
      </c>
      <c r="Q106" s="1">
        <v>914113.47199999995</v>
      </c>
      <c r="R106" s="3">
        <f>AVERAGE('VTA_Proteome Morphine vs Saline'!N106:Q106)</f>
        <v>836390.17284999997</v>
      </c>
      <c r="S106" s="3">
        <f>_xlfn.STDEV.S('VTA_Proteome Morphine vs Saline'!N106:Q106)</f>
        <v>83776.777119047139</v>
      </c>
      <c r="T106" s="1">
        <v>753139.67390000005</v>
      </c>
      <c r="U106" s="1">
        <v>738231.74809999997</v>
      </c>
      <c r="V106" s="1">
        <v>671145.41119999997</v>
      </c>
      <c r="W106" s="1">
        <v>730536.17260000005</v>
      </c>
      <c r="X106" s="1">
        <f t="shared" si="2"/>
        <v>723263.2514500001</v>
      </c>
      <c r="Y106" s="1">
        <f t="shared" si="3"/>
        <v>35989.911386158245</v>
      </c>
    </row>
    <row r="107" spans="1:25" x14ac:dyDescent="0.5">
      <c r="A107" s="1" t="s">
        <v>227</v>
      </c>
      <c r="B107" s="1" t="s">
        <v>228</v>
      </c>
      <c r="C107" s="1">
        <v>54851</v>
      </c>
      <c r="D107" s="1">
        <v>2</v>
      </c>
      <c r="E107" s="1">
        <v>2</v>
      </c>
      <c r="F107" s="1">
        <v>70.55</v>
      </c>
      <c r="G107" s="1">
        <v>0.59754202099999998</v>
      </c>
      <c r="H107" s="1">
        <v>0.977951083</v>
      </c>
      <c r="I107" s="1">
        <v>3.8725790000000003E-2</v>
      </c>
      <c r="J107" s="1" t="s">
        <v>24</v>
      </c>
      <c r="K107" s="1">
        <v>1.7752939889999999</v>
      </c>
      <c r="L107" s="1" t="s">
        <v>1</v>
      </c>
      <c r="M107" s="1" t="s">
        <v>2</v>
      </c>
      <c r="N107" s="1">
        <v>82565.309640000007</v>
      </c>
      <c r="O107" s="1">
        <v>41197.266060000002</v>
      </c>
      <c r="P107" s="1">
        <v>59887.870110000003</v>
      </c>
      <c r="Q107" s="1">
        <v>55010.336869999999</v>
      </c>
      <c r="R107" s="3">
        <f>AVERAGE('VTA_Proteome Morphine vs Saline'!N107:Q107)</f>
        <v>59665.195670000001</v>
      </c>
      <c r="S107" s="3">
        <f>_xlfn.STDEV.S('VTA_Proteome Morphine vs Saline'!N107:Q107)</f>
        <v>17196.869271983502</v>
      </c>
      <c r="T107" s="1">
        <v>45960.172290000002</v>
      </c>
      <c r="U107" s="1">
        <v>28875.468089999998</v>
      </c>
      <c r="V107" s="1">
        <v>21181.053380000001</v>
      </c>
      <c r="W107" s="1">
        <v>38417.819179999999</v>
      </c>
      <c r="X107" s="1">
        <f t="shared" si="2"/>
        <v>33608.628234999996</v>
      </c>
      <c r="Y107" s="1">
        <f t="shared" si="3"/>
        <v>10840.301038607764</v>
      </c>
    </row>
    <row r="108" spans="1:25" x14ac:dyDescent="0.5">
      <c r="A108" s="1" t="s">
        <v>229</v>
      </c>
      <c r="B108" s="1" t="s">
        <v>230</v>
      </c>
      <c r="C108" s="1">
        <v>73521</v>
      </c>
      <c r="D108" s="1">
        <v>7</v>
      </c>
      <c r="E108" s="1">
        <v>7</v>
      </c>
      <c r="F108" s="1">
        <v>284.82</v>
      </c>
      <c r="G108" s="1">
        <v>0.57957310399999995</v>
      </c>
      <c r="H108" s="1">
        <v>0.977951083</v>
      </c>
      <c r="I108" s="1">
        <v>4.1768309000000003E-2</v>
      </c>
      <c r="J108" s="1" t="s">
        <v>24</v>
      </c>
      <c r="K108" s="1">
        <v>1.2026923940000001</v>
      </c>
      <c r="L108" s="1" t="s">
        <v>2</v>
      </c>
      <c r="M108" s="1" t="s">
        <v>1</v>
      </c>
      <c r="N108" s="1">
        <v>1274584.595</v>
      </c>
      <c r="O108" s="1">
        <v>1257859.7279999999</v>
      </c>
      <c r="P108" s="1">
        <v>1267441.804</v>
      </c>
      <c r="Q108" s="1">
        <v>1602289.152</v>
      </c>
      <c r="R108" s="3">
        <f>AVERAGE('VTA_Proteome Morphine vs Saline'!N108:Q108)</f>
        <v>1350543.81975</v>
      </c>
      <c r="S108" s="3">
        <f>_xlfn.STDEV.S('VTA_Proteome Morphine vs Saline'!N108:Q108)</f>
        <v>167970.0390144212</v>
      </c>
      <c r="T108" s="1">
        <v>1687412.4939999999</v>
      </c>
      <c r="U108" s="1">
        <v>1594599.976</v>
      </c>
      <c r="V108" s="1">
        <v>1765625.1640000001</v>
      </c>
      <c r="W108" s="1">
        <v>1449517.486</v>
      </c>
      <c r="X108" s="1">
        <f t="shared" si="2"/>
        <v>1624288.7799999998</v>
      </c>
      <c r="Y108" s="1">
        <f t="shared" si="3"/>
        <v>135876.17770202167</v>
      </c>
    </row>
    <row r="109" spans="1:25" x14ac:dyDescent="0.5">
      <c r="A109" s="1" t="s">
        <v>231</v>
      </c>
      <c r="B109" s="1" t="s">
        <v>232</v>
      </c>
      <c r="C109" s="1">
        <v>63612</v>
      </c>
      <c r="D109" s="1">
        <v>7</v>
      </c>
      <c r="E109" s="1">
        <v>6</v>
      </c>
      <c r="F109" s="1">
        <v>295.76</v>
      </c>
      <c r="G109" s="1">
        <v>0.583611671</v>
      </c>
      <c r="H109" s="1">
        <v>0.977951083</v>
      </c>
      <c r="I109" s="1">
        <v>4.1066001999999997E-2</v>
      </c>
      <c r="J109" s="1" t="s">
        <v>24</v>
      </c>
      <c r="K109" s="1">
        <v>1.200942658</v>
      </c>
      <c r="L109" s="1" t="s">
        <v>1</v>
      </c>
      <c r="M109" s="1" t="s">
        <v>2</v>
      </c>
      <c r="N109" s="1">
        <v>216347.1862</v>
      </c>
      <c r="O109" s="1">
        <v>247309.62779999999</v>
      </c>
      <c r="P109" s="1">
        <v>280003.64939999999</v>
      </c>
      <c r="Q109" s="1">
        <v>247824.83609999999</v>
      </c>
      <c r="R109" s="3">
        <f>AVERAGE('VTA_Proteome Morphine vs Saline'!N109:Q109)</f>
        <v>247871.32487499999</v>
      </c>
      <c r="S109" s="3">
        <f>_xlfn.STDEV.S('VTA_Proteome Morphine vs Saline'!N109:Q109)</f>
        <v>25990.865468409036</v>
      </c>
      <c r="T109" s="1">
        <v>184008.36079999999</v>
      </c>
      <c r="U109" s="1">
        <v>200896.3768</v>
      </c>
      <c r="V109" s="1">
        <v>229934.3364</v>
      </c>
      <c r="W109" s="1">
        <v>210750.1355</v>
      </c>
      <c r="X109" s="1">
        <f t="shared" si="2"/>
        <v>206397.302375</v>
      </c>
      <c r="Y109" s="1">
        <f t="shared" si="3"/>
        <v>19187.357069509406</v>
      </c>
    </row>
    <row r="110" spans="1:25" x14ac:dyDescent="0.5">
      <c r="A110" s="1" t="s">
        <v>233</v>
      </c>
      <c r="B110" s="1" t="s">
        <v>234</v>
      </c>
      <c r="C110" s="1">
        <v>104340</v>
      </c>
      <c r="D110" s="1">
        <v>18</v>
      </c>
      <c r="E110" s="1">
        <v>18</v>
      </c>
      <c r="F110" s="1">
        <v>798.57</v>
      </c>
      <c r="G110" s="1">
        <v>0.53751239100000003</v>
      </c>
      <c r="H110" s="1">
        <v>0.977951083</v>
      </c>
      <c r="I110" s="1">
        <v>4.9789547000000003E-2</v>
      </c>
      <c r="J110" s="1" t="s">
        <v>24</v>
      </c>
      <c r="K110" s="1">
        <v>1.1684768910000001</v>
      </c>
      <c r="L110" s="1" t="s">
        <v>1</v>
      </c>
      <c r="M110" s="1" t="s">
        <v>2</v>
      </c>
      <c r="N110" s="1">
        <v>2926899.5189999999</v>
      </c>
      <c r="O110" s="1">
        <v>3124531.9530000002</v>
      </c>
      <c r="P110" s="1">
        <v>3470637.3790000002</v>
      </c>
      <c r="Q110" s="1">
        <v>2976576.1880000001</v>
      </c>
      <c r="R110" s="3">
        <f>AVERAGE('VTA_Proteome Morphine vs Saline'!N110:Q110)</f>
        <v>3124661.2597500002</v>
      </c>
      <c r="S110" s="3">
        <f>_xlfn.STDEV.S('VTA_Proteome Morphine vs Saline'!N110:Q110)</f>
        <v>245450.86839745808</v>
      </c>
      <c r="T110" s="1">
        <v>2291015.3909999998</v>
      </c>
      <c r="U110" s="1">
        <v>2751571.5809999998</v>
      </c>
      <c r="V110" s="1">
        <v>2891852.415</v>
      </c>
      <c r="W110" s="1">
        <v>2762087.9789999998</v>
      </c>
      <c r="X110" s="1">
        <f t="shared" si="2"/>
        <v>2674131.8414999996</v>
      </c>
      <c r="Y110" s="1">
        <f t="shared" si="3"/>
        <v>263257.57864788035</v>
      </c>
    </row>
    <row r="111" spans="1:25" x14ac:dyDescent="0.5">
      <c r="A111" s="1" t="s">
        <v>235</v>
      </c>
      <c r="B111" s="1" t="s">
        <v>7370</v>
      </c>
      <c r="C111" s="1">
        <v>85652</v>
      </c>
      <c r="D111" s="1">
        <v>2</v>
      </c>
      <c r="E111" s="1">
        <v>2</v>
      </c>
      <c r="F111" s="1">
        <v>79.08</v>
      </c>
      <c r="G111" s="1">
        <v>0.68219092800000003</v>
      </c>
      <c r="H111" s="1">
        <v>0.977951083</v>
      </c>
      <c r="I111" s="1">
        <v>2.6836616000000001E-2</v>
      </c>
      <c r="J111" s="1" t="s">
        <v>24</v>
      </c>
      <c r="K111" s="1">
        <v>1.519992711</v>
      </c>
      <c r="L111" s="1" t="s">
        <v>1</v>
      </c>
      <c r="M111" s="1" t="s">
        <v>2</v>
      </c>
      <c r="N111" s="1">
        <v>21172.88048</v>
      </c>
      <c r="O111" s="1">
        <v>19302.689610000001</v>
      </c>
      <c r="P111" s="1">
        <v>25713.474429999998</v>
      </c>
      <c r="Q111" s="1">
        <v>26881.853940000001</v>
      </c>
      <c r="R111" s="3">
        <f>AVERAGE('VTA_Proteome Morphine vs Saline'!N111:Q111)</f>
        <v>23267.724614999999</v>
      </c>
      <c r="S111" s="3">
        <f>_xlfn.STDEV.S('VTA_Proteome Morphine vs Saline'!N111:Q111)</f>
        <v>3612.6397309177673</v>
      </c>
      <c r="T111" s="1">
        <v>14184.90263</v>
      </c>
      <c r="U111" s="1">
        <v>17385.751840000001</v>
      </c>
      <c r="V111" s="1">
        <v>18912.88668</v>
      </c>
      <c r="W111" s="1">
        <v>10747.606750000001</v>
      </c>
      <c r="X111" s="1">
        <f t="shared" si="2"/>
        <v>15307.786975000001</v>
      </c>
      <c r="Y111" s="1">
        <f t="shared" si="3"/>
        <v>3622.650723797552</v>
      </c>
    </row>
    <row r="112" spans="1:25" x14ac:dyDescent="0.5">
      <c r="A112" s="1" t="s">
        <v>236</v>
      </c>
      <c r="B112" s="1" t="s">
        <v>237</v>
      </c>
      <c r="C112" s="1">
        <v>38563</v>
      </c>
      <c r="D112" s="1">
        <v>6</v>
      </c>
      <c r="E112" s="1">
        <v>6</v>
      </c>
      <c r="F112" s="1">
        <v>268.23</v>
      </c>
      <c r="G112" s="1">
        <v>0.54503831800000002</v>
      </c>
      <c r="H112" s="1">
        <v>0.977951083</v>
      </c>
      <c r="I112" s="1">
        <v>4.8253042000000003E-2</v>
      </c>
      <c r="J112" s="1" t="s">
        <v>24</v>
      </c>
      <c r="K112" s="1">
        <v>1.3139790280000001</v>
      </c>
      <c r="L112" s="1" t="s">
        <v>1</v>
      </c>
      <c r="M112" s="1" t="s">
        <v>2</v>
      </c>
      <c r="N112" s="1">
        <v>448129.15460000001</v>
      </c>
      <c r="O112" s="1">
        <v>527633.58689999999</v>
      </c>
      <c r="P112" s="1">
        <v>699971.83739999996</v>
      </c>
      <c r="Q112" s="1">
        <v>519376.88250000001</v>
      </c>
      <c r="R112" s="3">
        <f>AVERAGE('VTA_Proteome Morphine vs Saline'!N112:Q112)</f>
        <v>548777.86534999998</v>
      </c>
      <c r="S112" s="3">
        <f>_xlfn.STDEV.S('VTA_Proteome Morphine vs Saline'!N112:Q112)</f>
        <v>106928.75893729525</v>
      </c>
      <c r="T112" s="1">
        <v>422879.30540000001</v>
      </c>
      <c r="U112" s="1">
        <v>380267.80170000001</v>
      </c>
      <c r="V112" s="1">
        <v>478419.07280000002</v>
      </c>
      <c r="W112" s="1">
        <v>389017.15130000003</v>
      </c>
      <c r="X112" s="1">
        <f t="shared" si="2"/>
        <v>417645.83280000003</v>
      </c>
      <c r="Y112" s="1">
        <f t="shared" si="3"/>
        <v>44487.805628409988</v>
      </c>
    </row>
    <row r="113" spans="1:25" x14ac:dyDescent="0.5">
      <c r="A113" s="1" t="s">
        <v>238</v>
      </c>
      <c r="B113" s="1" t="s">
        <v>239</v>
      </c>
      <c r="C113" s="1">
        <v>112589</v>
      </c>
      <c r="D113" s="1">
        <v>16</v>
      </c>
      <c r="E113" s="1">
        <v>16</v>
      </c>
      <c r="F113" s="1">
        <v>798.72</v>
      </c>
      <c r="G113" s="1">
        <v>0.86870590800000003</v>
      </c>
      <c r="H113" s="1">
        <v>0.977951083</v>
      </c>
      <c r="I113" s="1">
        <v>9.9451869999999994E-3</v>
      </c>
      <c r="J113" s="1" t="s">
        <v>24</v>
      </c>
      <c r="K113" s="1">
        <v>1.267989673</v>
      </c>
      <c r="L113" s="1" t="s">
        <v>1</v>
      </c>
      <c r="M113" s="1" t="s">
        <v>2</v>
      </c>
      <c r="N113" s="1">
        <v>2432303.9730000002</v>
      </c>
      <c r="O113" s="1">
        <v>2805233.82</v>
      </c>
      <c r="P113" s="1">
        <v>2297827.5809999998</v>
      </c>
      <c r="Q113" s="1">
        <v>2278133.2119999998</v>
      </c>
      <c r="R113" s="3">
        <f>AVERAGE('VTA_Proteome Morphine vs Saline'!N113:Q113)</f>
        <v>2453374.6464999998</v>
      </c>
      <c r="S113" s="3">
        <f>_xlfn.STDEV.S('VTA_Proteome Morphine vs Saline'!N113:Q113)</f>
        <v>244372.18964053295</v>
      </c>
      <c r="T113" s="1">
        <v>1736028.3589999999</v>
      </c>
      <c r="U113" s="1">
        <v>2129425.0819999999</v>
      </c>
      <c r="V113" s="1">
        <v>1930709.73</v>
      </c>
      <c r="W113" s="1">
        <v>1943252.0589999999</v>
      </c>
      <c r="X113" s="1">
        <f t="shared" si="2"/>
        <v>1934853.8075000001</v>
      </c>
      <c r="Y113" s="1">
        <f t="shared" si="3"/>
        <v>160703.91391039998</v>
      </c>
    </row>
    <row r="114" spans="1:25" x14ac:dyDescent="0.5">
      <c r="A114" s="1" t="s">
        <v>240</v>
      </c>
      <c r="B114" s="1" t="s">
        <v>241</v>
      </c>
      <c r="C114" s="1">
        <v>104505</v>
      </c>
      <c r="D114" s="1">
        <v>1</v>
      </c>
      <c r="E114" s="1">
        <v>1</v>
      </c>
      <c r="F114" s="1">
        <v>37.49</v>
      </c>
      <c r="G114" s="1">
        <v>0.54337234999999995</v>
      </c>
      <c r="H114" s="1">
        <v>0.977951083</v>
      </c>
      <c r="I114" s="1">
        <v>4.858912E-2</v>
      </c>
      <c r="J114" s="1" t="s">
        <v>24</v>
      </c>
      <c r="K114" s="1">
        <v>2.9136464609999999</v>
      </c>
      <c r="L114" s="1" t="s">
        <v>1</v>
      </c>
      <c r="M114" s="1" t="s">
        <v>2</v>
      </c>
      <c r="N114" s="1">
        <v>2753.8308510000002</v>
      </c>
      <c r="O114" s="1">
        <v>2233.375884</v>
      </c>
      <c r="P114" s="1">
        <v>6568.7009330000001</v>
      </c>
      <c r="Q114" s="1">
        <v>3698.672368</v>
      </c>
      <c r="R114" s="3">
        <f>AVERAGE('VTA_Proteome Morphine vs Saline'!N114:Q114)</f>
        <v>3813.6450089999998</v>
      </c>
      <c r="S114" s="3">
        <f>_xlfn.STDEV.S('VTA_Proteome Morphine vs Saline'!N114:Q114)</f>
        <v>1934.2533795990919</v>
      </c>
      <c r="T114" s="1">
        <v>1254.4551530000001</v>
      </c>
      <c r="U114" s="1">
        <v>2408.5113860000001</v>
      </c>
      <c r="V114" s="1">
        <v>1259.0448100000001</v>
      </c>
      <c r="W114" s="1">
        <v>313.5517979</v>
      </c>
      <c r="X114" s="1">
        <f t="shared" si="2"/>
        <v>1308.890786725</v>
      </c>
      <c r="Y114" s="1">
        <f t="shared" si="3"/>
        <v>857.38226104031264</v>
      </c>
    </row>
    <row r="115" spans="1:25" x14ac:dyDescent="0.5">
      <c r="A115" s="1" t="s">
        <v>242</v>
      </c>
      <c r="B115" s="1" t="s">
        <v>243</v>
      </c>
      <c r="C115" s="1">
        <v>76141</v>
      </c>
      <c r="D115" s="1">
        <v>2</v>
      </c>
      <c r="E115" s="1">
        <v>2</v>
      </c>
      <c r="F115" s="1">
        <v>51.25</v>
      </c>
      <c r="G115" s="1">
        <v>0.55278513299999998</v>
      </c>
      <c r="H115" s="1">
        <v>0.977951083</v>
      </c>
      <c r="I115" s="1">
        <v>4.6719701000000002E-2</v>
      </c>
      <c r="J115" s="1" t="s">
        <v>24</v>
      </c>
      <c r="K115" s="1">
        <v>1.2687804149999999</v>
      </c>
      <c r="L115" s="1" t="s">
        <v>1</v>
      </c>
      <c r="M115" s="1" t="s">
        <v>2</v>
      </c>
      <c r="N115" s="1">
        <v>220523.72349999999</v>
      </c>
      <c r="O115" s="1">
        <v>173378.0318</v>
      </c>
      <c r="P115" s="1">
        <v>169014.27239999999</v>
      </c>
      <c r="Q115" s="1">
        <v>178775.7402</v>
      </c>
      <c r="R115" s="3">
        <f>AVERAGE('VTA_Proteome Morphine vs Saline'!N115:Q115)</f>
        <v>185422.94197499999</v>
      </c>
      <c r="S115" s="3">
        <f>_xlfn.STDEV.S('VTA_Proteome Morphine vs Saline'!N115:Q115)</f>
        <v>23738.677676236166</v>
      </c>
      <c r="T115" s="1">
        <v>134645.8253</v>
      </c>
      <c r="U115" s="1">
        <v>151781.4516</v>
      </c>
      <c r="V115" s="1">
        <v>123647.0484</v>
      </c>
      <c r="W115" s="1">
        <v>174496.3058</v>
      </c>
      <c r="X115" s="1">
        <f t="shared" si="2"/>
        <v>146142.657775</v>
      </c>
      <c r="Y115" s="1">
        <f t="shared" si="3"/>
        <v>22165.701359211555</v>
      </c>
    </row>
    <row r="116" spans="1:25" x14ac:dyDescent="0.5">
      <c r="A116" s="1" t="s">
        <v>244</v>
      </c>
      <c r="B116" s="1" t="s">
        <v>245</v>
      </c>
      <c r="C116" s="1">
        <v>42385</v>
      </c>
      <c r="D116" s="1">
        <v>16</v>
      </c>
      <c r="E116" s="1">
        <v>13</v>
      </c>
      <c r="F116" s="1">
        <v>713.5</v>
      </c>
      <c r="G116" s="1">
        <v>0.72707305600000005</v>
      </c>
      <c r="H116" s="1">
        <v>0.977951083</v>
      </c>
      <c r="I116" s="1">
        <v>2.1830784999999998E-2</v>
      </c>
      <c r="J116" s="1" t="s">
        <v>24</v>
      </c>
      <c r="K116" s="1">
        <v>1.3630683859999999</v>
      </c>
      <c r="L116" s="1" t="s">
        <v>1</v>
      </c>
      <c r="M116" s="1" t="s">
        <v>2</v>
      </c>
      <c r="N116" s="1">
        <v>6781026.7999999998</v>
      </c>
      <c r="O116" s="1">
        <v>5441114.7410000004</v>
      </c>
      <c r="P116" s="1">
        <v>6914353.4900000002</v>
      </c>
      <c r="Q116" s="1">
        <v>5786894.3540000003</v>
      </c>
      <c r="R116" s="3">
        <f>AVERAGE('VTA_Proteome Morphine vs Saline'!N116:Q116)</f>
        <v>6230847.3462500013</v>
      </c>
      <c r="S116" s="3">
        <f>_xlfn.STDEV.S('VTA_Proteome Morphine vs Saline'!N116:Q116)</f>
        <v>728159.76429060544</v>
      </c>
      <c r="T116" s="1">
        <v>4689034.7489999998</v>
      </c>
      <c r="U116" s="1">
        <v>5380291.1370000001</v>
      </c>
      <c r="V116" s="1">
        <v>3598684.1660000002</v>
      </c>
      <c r="W116" s="1">
        <v>4616758.08</v>
      </c>
      <c r="X116" s="1">
        <f t="shared" si="2"/>
        <v>4571192.0329999998</v>
      </c>
      <c r="Y116" s="1">
        <f t="shared" si="3"/>
        <v>734024.54132995871</v>
      </c>
    </row>
    <row r="117" spans="1:25" x14ac:dyDescent="0.5">
      <c r="A117" s="1" t="s">
        <v>246</v>
      </c>
      <c r="B117" s="1" t="s">
        <v>7364</v>
      </c>
      <c r="C117" s="1">
        <v>147641</v>
      </c>
      <c r="D117" s="1">
        <v>6</v>
      </c>
      <c r="E117" s="1">
        <v>5</v>
      </c>
      <c r="F117" s="1">
        <v>202.55</v>
      </c>
      <c r="G117" s="1">
        <v>0.62448481700000003</v>
      </c>
      <c r="H117" s="1">
        <v>0.977951083</v>
      </c>
      <c r="I117" s="1">
        <v>3.4535771E-2</v>
      </c>
      <c r="J117" s="1" t="s">
        <v>24</v>
      </c>
      <c r="K117" s="1">
        <v>1.5874784310000001</v>
      </c>
      <c r="L117" s="1" t="s">
        <v>1</v>
      </c>
      <c r="M117" s="1" t="s">
        <v>2</v>
      </c>
      <c r="N117" s="1">
        <v>113149.948</v>
      </c>
      <c r="O117" s="1">
        <v>71057.971739999994</v>
      </c>
      <c r="P117" s="1">
        <v>91529.261490000004</v>
      </c>
      <c r="Q117" s="1">
        <v>90182.890809999997</v>
      </c>
      <c r="R117" s="3">
        <f>AVERAGE('VTA_Proteome Morphine vs Saline'!N117:Q117)</f>
        <v>91480.01801</v>
      </c>
      <c r="S117" s="3">
        <f>_xlfn.STDEV.S('VTA_Proteome Morphine vs Saline'!N117:Q117)</f>
        <v>17207.854829687727</v>
      </c>
      <c r="T117" s="1">
        <v>39390.191070000001</v>
      </c>
      <c r="U117" s="1">
        <v>56922.602500000001</v>
      </c>
      <c r="V117" s="1">
        <v>52671.698629999999</v>
      </c>
      <c r="W117" s="1">
        <v>81519.472370000003</v>
      </c>
      <c r="X117" s="1">
        <f t="shared" si="2"/>
        <v>57625.991142500003</v>
      </c>
      <c r="Y117" s="1">
        <f t="shared" si="3"/>
        <v>17592.447426238494</v>
      </c>
    </row>
    <row r="118" spans="1:25" x14ac:dyDescent="0.5">
      <c r="A118" s="1" t="s">
        <v>247</v>
      </c>
      <c r="B118" s="1" t="s">
        <v>248</v>
      </c>
      <c r="C118" s="1">
        <v>123735</v>
      </c>
      <c r="D118" s="1">
        <v>1</v>
      </c>
      <c r="E118" s="1">
        <v>1</v>
      </c>
      <c r="F118" s="1">
        <v>28.63</v>
      </c>
      <c r="G118" s="1">
        <v>0.67638321899999998</v>
      </c>
      <c r="H118" s="1">
        <v>0.977951083</v>
      </c>
      <c r="I118" s="1">
        <v>2.7542140999999999E-2</v>
      </c>
      <c r="J118" s="1" t="s">
        <v>24</v>
      </c>
      <c r="K118" s="1">
        <v>1.5990267119999999</v>
      </c>
      <c r="L118" s="1" t="s">
        <v>2</v>
      </c>
      <c r="M118" s="1" t="s">
        <v>1</v>
      </c>
      <c r="N118" s="1">
        <v>52186.959009999999</v>
      </c>
      <c r="O118" s="1">
        <v>54072.536999999997</v>
      </c>
      <c r="P118" s="1">
        <v>52450.189160000002</v>
      </c>
      <c r="Q118" s="1">
        <v>45159.233769999999</v>
      </c>
      <c r="R118" s="3">
        <f>AVERAGE('VTA_Proteome Morphine vs Saline'!N118:Q118)</f>
        <v>50967.229735000001</v>
      </c>
      <c r="S118" s="3">
        <f>_xlfn.STDEV.S('VTA_Proteome Morphine vs Saline'!N118:Q118)</f>
        <v>3960.7515490542287</v>
      </c>
      <c r="T118" s="1">
        <v>108768.9953</v>
      </c>
      <c r="U118" s="1">
        <v>92128.109490000003</v>
      </c>
      <c r="V118" s="1">
        <v>56552.524129999998</v>
      </c>
      <c r="W118" s="1">
        <v>68542.218240000002</v>
      </c>
      <c r="X118" s="1">
        <f t="shared" si="2"/>
        <v>81497.961790000001</v>
      </c>
      <c r="Y118" s="1">
        <f t="shared" si="3"/>
        <v>23429.57859778724</v>
      </c>
    </row>
    <row r="119" spans="1:25" x14ac:dyDescent="0.5">
      <c r="A119" s="1" t="s">
        <v>249</v>
      </c>
      <c r="B119" s="1" t="s">
        <v>250</v>
      </c>
      <c r="C119" s="1">
        <v>51627</v>
      </c>
      <c r="D119" s="1">
        <v>3</v>
      </c>
      <c r="E119" s="1">
        <v>3</v>
      </c>
      <c r="F119" s="1">
        <v>152.59</v>
      </c>
      <c r="G119" s="1">
        <v>0.59845356199999999</v>
      </c>
      <c r="H119" s="1">
        <v>0.977951083</v>
      </c>
      <c r="I119" s="1">
        <v>3.8576965999999997E-2</v>
      </c>
      <c r="J119" s="1" t="s">
        <v>24</v>
      </c>
      <c r="K119" s="1">
        <v>1.3860508810000001</v>
      </c>
      <c r="L119" s="1" t="s">
        <v>1</v>
      </c>
      <c r="M119" s="1" t="s">
        <v>2</v>
      </c>
      <c r="N119" s="1">
        <v>268086.15980000002</v>
      </c>
      <c r="O119" s="1">
        <v>212585.53469999999</v>
      </c>
      <c r="P119" s="1">
        <v>229019.95989999999</v>
      </c>
      <c r="Q119" s="1">
        <v>245812.65270000001</v>
      </c>
      <c r="R119" s="3">
        <f>AVERAGE('VTA_Proteome Morphine vs Saline'!N119:Q119)</f>
        <v>238876.07677499999</v>
      </c>
      <c r="S119" s="3">
        <f>_xlfn.STDEV.S('VTA_Proteome Morphine vs Saline'!N119:Q119)</f>
        <v>23732.401749097444</v>
      </c>
      <c r="T119" s="1">
        <v>157248.8296</v>
      </c>
      <c r="U119" s="1">
        <v>208478.7176</v>
      </c>
      <c r="V119" s="1">
        <v>123811.326</v>
      </c>
      <c r="W119" s="1">
        <v>199832.8664</v>
      </c>
      <c r="X119" s="1">
        <f t="shared" si="2"/>
        <v>172342.93489999999</v>
      </c>
      <c r="Y119" s="1">
        <f t="shared" si="3"/>
        <v>39347.342995626212</v>
      </c>
    </row>
    <row r="120" spans="1:25" x14ac:dyDescent="0.5">
      <c r="A120" s="1" t="s">
        <v>251</v>
      </c>
      <c r="B120" s="1" t="s">
        <v>252</v>
      </c>
      <c r="C120" s="1">
        <v>23788</v>
      </c>
      <c r="D120" s="1">
        <v>15</v>
      </c>
      <c r="E120" s="1">
        <v>15</v>
      </c>
      <c r="F120" s="1">
        <v>939.48</v>
      </c>
      <c r="G120" s="1">
        <v>0.56873464699999998</v>
      </c>
      <c r="H120" s="1">
        <v>0.977951083</v>
      </c>
      <c r="I120" s="1">
        <v>4.3708756000000001E-2</v>
      </c>
      <c r="J120" s="1" t="s">
        <v>24</v>
      </c>
      <c r="K120" s="1">
        <v>1.256130585</v>
      </c>
      <c r="L120" s="1" t="s">
        <v>2</v>
      </c>
      <c r="M120" s="1" t="s">
        <v>1</v>
      </c>
      <c r="N120" s="1">
        <v>31461280.280000001</v>
      </c>
      <c r="O120" s="1">
        <v>40605051.420000002</v>
      </c>
      <c r="P120" s="1">
        <v>42256749.060000002</v>
      </c>
      <c r="Q120" s="1">
        <v>39177676.899999999</v>
      </c>
      <c r="R120" s="3">
        <f>AVERAGE('VTA_Proteome Morphine vs Saline'!N120:Q120)</f>
        <v>38375189.414999999</v>
      </c>
      <c r="S120" s="3">
        <f>_xlfn.STDEV.S('VTA_Proteome Morphine vs Saline'!N120:Q120)</f>
        <v>4777897.56865416</v>
      </c>
      <c r="T120" s="1">
        <v>48464369.07</v>
      </c>
      <c r="U120" s="1">
        <v>41745539.380000003</v>
      </c>
      <c r="V120" s="1">
        <v>46549640.350000001</v>
      </c>
      <c r="W120" s="1">
        <v>56057447.75</v>
      </c>
      <c r="X120" s="1">
        <f t="shared" si="2"/>
        <v>48204249.137500003</v>
      </c>
      <c r="Y120" s="1">
        <f t="shared" si="3"/>
        <v>5949595.3027062267</v>
      </c>
    </row>
    <row r="121" spans="1:25" x14ac:dyDescent="0.5">
      <c r="A121" s="1" t="s">
        <v>253</v>
      </c>
      <c r="B121" s="1" t="s">
        <v>254</v>
      </c>
      <c r="C121" s="1">
        <v>42862</v>
      </c>
      <c r="D121" s="1">
        <v>11</v>
      </c>
      <c r="E121" s="1">
        <v>6</v>
      </c>
      <c r="F121" s="1">
        <v>679.46</v>
      </c>
      <c r="G121" s="1">
        <v>0.60596030700000003</v>
      </c>
      <c r="H121" s="1">
        <v>0.977951083</v>
      </c>
      <c r="I121" s="1">
        <v>3.7370753E-2</v>
      </c>
      <c r="J121" s="1" t="s">
        <v>24</v>
      </c>
      <c r="K121" s="1">
        <v>1.443467085</v>
      </c>
      <c r="L121" s="1" t="s">
        <v>1</v>
      </c>
      <c r="M121" s="1" t="s">
        <v>2</v>
      </c>
      <c r="N121" s="1">
        <v>2058110.325</v>
      </c>
      <c r="O121" s="1">
        <v>3342220.6150000002</v>
      </c>
      <c r="P121" s="1">
        <v>2469131.273</v>
      </c>
      <c r="Q121" s="1">
        <v>2262891.9870000002</v>
      </c>
      <c r="R121" s="3">
        <f>AVERAGE('VTA_Proteome Morphine vs Saline'!N121:Q121)</f>
        <v>2533088.5500000003</v>
      </c>
      <c r="S121" s="3">
        <f>_xlfn.STDEV.S('VTA_Proteome Morphine vs Saline'!N121:Q121)</f>
        <v>564917.61310052464</v>
      </c>
      <c r="T121" s="1">
        <v>1482357.625</v>
      </c>
      <c r="U121" s="1">
        <v>1512355.568</v>
      </c>
      <c r="V121" s="1">
        <v>2048095.834</v>
      </c>
      <c r="W121" s="1">
        <v>1976647.3259999999</v>
      </c>
      <c r="X121" s="1">
        <f t="shared" si="2"/>
        <v>1754864.08825</v>
      </c>
      <c r="Y121" s="1">
        <f t="shared" si="3"/>
        <v>299022.19325067499</v>
      </c>
    </row>
    <row r="122" spans="1:25" x14ac:dyDescent="0.5">
      <c r="A122" s="1" t="s">
        <v>255</v>
      </c>
      <c r="B122" s="1" t="s">
        <v>256</v>
      </c>
      <c r="C122" s="1">
        <v>26462</v>
      </c>
      <c r="D122" s="1">
        <v>13</v>
      </c>
      <c r="E122" s="1">
        <v>13</v>
      </c>
      <c r="F122" s="1">
        <v>801.65</v>
      </c>
      <c r="G122" s="1">
        <v>0.78150937300000001</v>
      </c>
      <c r="H122" s="1">
        <v>0.977951083</v>
      </c>
      <c r="I122" s="1">
        <v>1.6666150000000001E-2</v>
      </c>
      <c r="J122" s="1" t="s">
        <v>24</v>
      </c>
      <c r="K122" s="1">
        <v>1.2288063339999999</v>
      </c>
      <c r="L122" s="1" t="s">
        <v>2</v>
      </c>
      <c r="M122" s="1" t="s">
        <v>1</v>
      </c>
      <c r="N122" s="1">
        <v>28993100.07</v>
      </c>
      <c r="O122" s="1">
        <v>34642708.079999998</v>
      </c>
      <c r="P122" s="1">
        <v>33840251.189999998</v>
      </c>
      <c r="Q122" s="1">
        <v>31347236.629999999</v>
      </c>
      <c r="R122" s="3">
        <f>AVERAGE('VTA_Proteome Morphine vs Saline'!N122:Q122)</f>
        <v>32205823.9925</v>
      </c>
      <c r="S122" s="3">
        <f>_xlfn.STDEV.S('VTA_Proteome Morphine vs Saline'!N122:Q122)</f>
        <v>2560502.7879361822</v>
      </c>
      <c r="T122" s="1">
        <v>42003011.299999997</v>
      </c>
      <c r="U122" s="1">
        <v>34407202.450000003</v>
      </c>
      <c r="V122" s="1">
        <v>39691737.079999998</v>
      </c>
      <c r="W122" s="1">
        <v>42196931.170000002</v>
      </c>
      <c r="X122" s="1">
        <f t="shared" si="2"/>
        <v>39574720.5</v>
      </c>
      <c r="Y122" s="1">
        <f t="shared" si="3"/>
        <v>3628108.8133395864</v>
      </c>
    </row>
    <row r="123" spans="1:25" x14ac:dyDescent="0.5">
      <c r="A123" s="1" t="s">
        <v>257</v>
      </c>
      <c r="B123" s="1" t="s">
        <v>258</v>
      </c>
      <c r="C123" s="1">
        <v>22949</v>
      </c>
      <c r="D123" s="1">
        <v>11</v>
      </c>
      <c r="E123" s="1">
        <v>11</v>
      </c>
      <c r="F123" s="1">
        <v>611.57000000000005</v>
      </c>
      <c r="G123" s="1">
        <v>0.56217199699999998</v>
      </c>
      <c r="H123" s="1">
        <v>0.977951083</v>
      </c>
      <c r="I123" s="1">
        <v>4.4924562000000001E-2</v>
      </c>
      <c r="J123" s="1" t="s">
        <v>24</v>
      </c>
      <c r="K123" s="1">
        <v>1.386302892</v>
      </c>
      <c r="L123" s="1" t="s">
        <v>2</v>
      </c>
      <c r="M123" s="1" t="s">
        <v>1</v>
      </c>
      <c r="N123" s="1">
        <v>18115956.949999999</v>
      </c>
      <c r="O123" s="1">
        <v>16543264.85</v>
      </c>
      <c r="P123" s="1">
        <v>17035652.109999999</v>
      </c>
      <c r="Q123" s="1">
        <v>14965738.310000001</v>
      </c>
      <c r="R123" s="3">
        <f>AVERAGE('VTA_Proteome Morphine vs Saline'!N123:Q123)</f>
        <v>16665153.055</v>
      </c>
      <c r="S123" s="3">
        <f>_xlfn.STDEV.S('VTA_Proteome Morphine vs Saline'!N123:Q123)</f>
        <v>1309576.1020962212</v>
      </c>
      <c r="T123" s="1">
        <v>28991059.329999998</v>
      </c>
      <c r="U123" s="1">
        <v>18158868.48</v>
      </c>
      <c r="V123" s="1">
        <v>19069596.780000001</v>
      </c>
      <c r="W123" s="1">
        <v>26192274.920000002</v>
      </c>
      <c r="X123" s="1">
        <f t="shared" si="2"/>
        <v>23102949.877500001</v>
      </c>
      <c r="Y123" s="1">
        <f t="shared" si="3"/>
        <v>5320577.6696725879</v>
      </c>
    </row>
    <row r="124" spans="1:25" x14ac:dyDescent="0.5">
      <c r="A124" s="1" t="s">
        <v>259</v>
      </c>
      <c r="B124" s="1" t="s">
        <v>260</v>
      </c>
      <c r="C124" s="1">
        <v>105681</v>
      </c>
      <c r="D124" s="1">
        <v>26</v>
      </c>
      <c r="E124" s="1">
        <v>25</v>
      </c>
      <c r="F124" s="1">
        <v>1426.58</v>
      </c>
      <c r="G124" s="1">
        <v>0.77743261299999999</v>
      </c>
      <c r="H124" s="1">
        <v>0.977951083</v>
      </c>
      <c r="I124" s="1">
        <v>1.7023239999999999E-2</v>
      </c>
      <c r="J124" s="1" t="s">
        <v>24</v>
      </c>
      <c r="K124" s="1">
        <v>1.2283413240000001</v>
      </c>
      <c r="L124" s="1" t="s">
        <v>1</v>
      </c>
      <c r="M124" s="1" t="s">
        <v>2</v>
      </c>
      <c r="N124" s="1">
        <v>9037770.7060000002</v>
      </c>
      <c r="O124" s="1">
        <v>8056458.8899999997</v>
      </c>
      <c r="P124" s="1">
        <v>10086573.98</v>
      </c>
      <c r="Q124" s="1">
        <v>8284894.4060000004</v>
      </c>
      <c r="R124" s="3">
        <f>AVERAGE('VTA_Proteome Morphine vs Saline'!N124:Q124)</f>
        <v>8866424.4955000002</v>
      </c>
      <c r="S124" s="3">
        <f>_xlfn.STDEV.S('VTA_Proteome Morphine vs Saline'!N124:Q124)</f>
        <v>915122.18045191234</v>
      </c>
      <c r="T124" s="1">
        <v>6734554.7929999996</v>
      </c>
      <c r="U124" s="1">
        <v>6884629.5489999996</v>
      </c>
      <c r="V124" s="1">
        <v>7919171.4380000001</v>
      </c>
      <c r="W124" s="1">
        <v>7334480.5219999999</v>
      </c>
      <c r="X124" s="1">
        <f t="shared" si="2"/>
        <v>7218209.0755000003</v>
      </c>
      <c r="Y124" s="1">
        <f t="shared" si="3"/>
        <v>532310.70137446932</v>
      </c>
    </row>
    <row r="125" spans="1:25" x14ac:dyDescent="0.5">
      <c r="A125" s="1" t="s">
        <v>261</v>
      </c>
      <c r="B125" s="1" t="s">
        <v>262</v>
      </c>
      <c r="C125" s="1">
        <v>15313</v>
      </c>
      <c r="D125" s="1">
        <v>10</v>
      </c>
      <c r="E125" s="1">
        <v>10</v>
      </c>
      <c r="F125" s="1">
        <v>912.16</v>
      </c>
      <c r="G125" s="1">
        <v>0.942379156</v>
      </c>
      <c r="H125" s="1">
        <v>0.86866560400000004</v>
      </c>
      <c r="I125" s="1">
        <v>5.2105099999999998E-3</v>
      </c>
      <c r="J125" s="1" t="s">
        <v>24</v>
      </c>
      <c r="K125" s="1">
        <v>1.293907983</v>
      </c>
      <c r="L125" s="1" t="s">
        <v>2</v>
      </c>
      <c r="M125" s="1" t="s">
        <v>1</v>
      </c>
      <c r="N125" s="1">
        <v>68479384.890000001</v>
      </c>
      <c r="O125" s="1">
        <v>69869616.140000001</v>
      </c>
      <c r="P125" s="1">
        <v>72368965.569999993</v>
      </c>
      <c r="Q125" s="1">
        <v>65966049.689999998</v>
      </c>
      <c r="R125" s="3">
        <f>AVERAGE('VTA_Proteome Morphine vs Saline'!N125:Q125)</f>
        <v>69171004.07249999</v>
      </c>
      <c r="S125" s="3">
        <f>_xlfn.STDEV.S('VTA_Proteome Morphine vs Saline'!N125:Q125)</f>
        <v>2674888.5489466013</v>
      </c>
      <c r="T125" s="1">
        <v>91121808.950000003</v>
      </c>
      <c r="U125" s="1">
        <v>100200985.59999999</v>
      </c>
      <c r="V125" s="1">
        <v>90174167.879999995</v>
      </c>
      <c r="W125" s="1">
        <v>76506694.900000006</v>
      </c>
      <c r="X125" s="1">
        <f t="shared" si="2"/>
        <v>89500914.332500011</v>
      </c>
      <c r="Y125" s="1">
        <f t="shared" si="3"/>
        <v>9771076.9363770969</v>
      </c>
    </row>
    <row r="126" spans="1:25" x14ac:dyDescent="0.5">
      <c r="A126" s="1" t="s">
        <v>263</v>
      </c>
      <c r="B126" s="1" t="s">
        <v>264</v>
      </c>
      <c r="C126" s="1">
        <v>42637</v>
      </c>
      <c r="D126" s="1">
        <v>7</v>
      </c>
      <c r="E126" s="1">
        <v>7</v>
      </c>
      <c r="F126" s="1">
        <v>498.08</v>
      </c>
      <c r="G126" s="1">
        <v>0.56383380500000002</v>
      </c>
      <c r="H126" s="1">
        <v>0.977951083</v>
      </c>
      <c r="I126" s="1">
        <v>4.4613699E-2</v>
      </c>
      <c r="J126" s="1" t="s">
        <v>24</v>
      </c>
      <c r="K126" s="1">
        <v>1.5547558450000001</v>
      </c>
      <c r="L126" s="1" t="s">
        <v>1</v>
      </c>
      <c r="M126" s="1" t="s">
        <v>2</v>
      </c>
      <c r="N126" s="1">
        <v>1262398.662</v>
      </c>
      <c r="O126" s="1">
        <v>968903.93389999995</v>
      </c>
      <c r="P126" s="1">
        <v>863856.06799999997</v>
      </c>
      <c r="Q126" s="1">
        <v>882130.36670000001</v>
      </c>
      <c r="R126" s="3">
        <f>AVERAGE('VTA_Proteome Morphine vs Saline'!N126:Q126)</f>
        <v>994322.25765000004</v>
      </c>
      <c r="S126" s="3">
        <f>_xlfn.STDEV.S('VTA_Proteome Morphine vs Saline'!N126:Q126)</f>
        <v>184498.86791722279</v>
      </c>
      <c r="T126" s="1">
        <v>948444.00950000004</v>
      </c>
      <c r="U126" s="1">
        <v>584554.44469999999</v>
      </c>
      <c r="V126" s="1">
        <v>426690.38679999998</v>
      </c>
      <c r="W126" s="1">
        <v>598454.96180000005</v>
      </c>
      <c r="X126" s="1">
        <f t="shared" si="2"/>
        <v>639535.95070000004</v>
      </c>
      <c r="Y126" s="1">
        <f t="shared" si="3"/>
        <v>220180.25684616016</v>
      </c>
    </row>
    <row r="127" spans="1:25" x14ac:dyDescent="0.5">
      <c r="A127" s="1" t="s">
        <v>265</v>
      </c>
      <c r="B127" s="1" t="s">
        <v>266</v>
      </c>
      <c r="C127" s="1">
        <v>27254</v>
      </c>
      <c r="D127" s="1">
        <v>8</v>
      </c>
      <c r="E127" s="1">
        <v>7</v>
      </c>
      <c r="F127" s="1">
        <v>333.49</v>
      </c>
      <c r="G127" s="1">
        <v>0.67981743100000003</v>
      </c>
      <c r="H127" s="1">
        <v>0.977951083</v>
      </c>
      <c r="I127" s="1">
        <v>2.7123233E-2</v>
      </c>
      <c r="J127" s="1" t="s">
        <v>24</v>
      </c>
      <c r="K127" s="1">
        <v>1.4046538829999999</v>
      </c>
      <c r="L127" s="1" t="s">
        <v>1</v>
      </c>
      <c r="M127" s="1" t="s">
        <v>2</v>
      </c>
      <c r="N127" s="1">
        <v>704755.32790000003</v>
      </c>
      <c r="O127" s="1">
        <v>692036.03540000005</v>
      </c>
      <c r="P127" s="1">
        <v>687912.0379</v>
      </c>
      <c r="Q127" s="1">
        <v>682505.71189999999</v>
      </c>
      <c r="R127" s="3">
        <f>AVERAGE('VTA_Proteome Morphine vs Saline'!N127:Q127)</f>
        <v>691802.27827500005</v>
      </c>
      <c r="S127" s="3">
        <f>_xlfn.STDEV.S('VTA_Proteome Morphine vs Saline'!N127:Q127)</f>
        <v>9476.2202999800629</v>
      </c>
      <c r="T127" s="1">
        <v>408153.95360000001</v>
      </c>
      <c r="U127" s="1">
        <v>561893.93099999998</v>
      </c>
      <c r="V127" s="1">
        <v>627243.48580000002</v>
      </c>
      <c r="W127" s="1">
        <v>372737.79210000002</v>
      </c>
      <c r="X127" s="1">
        <f t="shared" si="2"/>
        <v>492507.29062499997</v>
      </c>
      <c r="Y127" s="1">
        <f t="shared" si="3"/>
        <v>121694.38003587595</v>
      </c>
    </row>
    <row r="128" spans="1:25" x14ac:dyDescent="0.5">
      <c r="A128" s="1" t="s">
        <v>267</v>
      </c>
      <c r="B128" s="1" t="s">
        <v>268</v>
      </c>
      <c r="C128" s="1">
        <v>24757</v>
      </c>
      <c r="D128" s="1">
        <v>4</v>
      </c>
      <c r="E128" s="1">
        <v>4</v>
      </c>
      <c r="F128" s="1">
        <v>186.52</v>
      </c>
      <c r="G128" s="1">
        <v>0.703916345</v>
      </c>
      <c r="H128" s="1">
        <v>0.977951083</v>
      </c>
      <c r="I128" s="1">
        <v>2.4318893000000001E-2</v>
      </c>
      <c r="J128" s="1" t="s">
        <v>24</v>
      </c>
      <c r="K128" s="1">
        <v>1.5330709849999999</v>
      </c>
      <c r="L128" s="1" t="s">
        <v>2</v>
      </c>
      <c r="M128" s="1" t="s">
        <v>1</v>
      </c>
      <c r="N128" s="1">
        <v>596725.93000000005</v>
      </c>
      <c r="O128" s="1">
        <v>662019.22129999998</v>
      </c>
      <c r="P128" s="1">
        <v>635508.38549999997</v>
      </c>
      <c r="Q128" s="1">
        <v>457475.79320000001</v>
      </c>
      <c r="R128" s="3">
        <f>AVERAGE('VTA_Proteome Morphine vs Saline'!N128:Q128)</f>
        <v>587932.33250000002</v>
      </c>
      <c r="S128" s="3">
        <f>_xlfn.STDEV.S('VTA_Proteome Morphine vs Saline'!N128:Q128)</f>
        <v>91010.226374561564</v>
      </c>
      <c r="T128" s="1">
        <v>1104384.0090000001</v>
      </c>
      <c r="U128" s="1">
        <v>711050.38549999997</v>
      </c>
      <c r="V128" s="1">
        <v>747942.14709999994</v>
      </c>
      <c r="W128" s="1">
        <v>1041991.459</v>
      </c>
      <c r="X128" s="1">
        <f t="shared" si="2"/>
        <v>901342.00014999998</v>
      </c>
      <c r="Y128" s="1">
        <f t="shared" si="3"/>
        <v>200624.64218411068</v>
      </c>
    </row>
    <row r="129" spans="1:25" x14ac:dyDescent="0.5">
      <c r="A129" s="1" t="s">
        <v>269</v>
      </c>
      <c r="B129" s="1" t="s">
        <v>270</v>
      </c>
      <c r="C129" s="1">
        <v>21355</v>
      </c>
      <c r="D129" s="1">
        <v>8</v>
      </c>
      <c r="E129" s="1">
        <v>8</v>
      </c>
      <c r="F129" s="1">
        <v>377.99</v>
      </c>
      <c r="G129" s="1">
        <v>0.59562019300000002</v>
      </c>
      <c r="H129" s="1">
        <v>0.977951083</v>
      </c>
      <c r="I129" s="1">
        <v>3.9041261000000001E-2</v>
      </c>
      <c r="J129" s="1" t="s">
        <v>24</v>
      </c>
      <c r="K129" s="1">
        <v>1.328002559</v>
      </c>
      <c r="L129" s="1" t="s">
        <v>2</v>
      </c>
      <c r="M129" s="1" t="s">
        <v>1</v>
      </c>
      <c r="N129" s="1">
        <v>1835269.709</v>
      </c>
      <c r="O129" s="1">
        <v>2283462.4470000002</v>
      </c>
      <c r="P129" s="1">
        <v>2839396.926</v>
      </c>
      <c r="Q129" s="1">
        <v>2147879.9810000001</v>
      </c>
      <c r="R129" s="3">
        <f>AVERAGE('VTA_Proteome Morphine vs Saline'!N129:Q129)</f>
        <v>2276502.2657500003</v>
      </c>
      <c r="S129" s="3">
        <f>_xlfn.STDEV.S('VTA_Proteome Morphine vs Saline'!N129:Q129)</f>
        <v>419574.66714576771</v>
      </c>
      <c r="T129" s="1">
        <v>2894851.16</v>
      </c>
      <c r="U129" s="1">
        <v>2560999.932</v>
      </c>
      <c r="V129" s="1">
        <v>3227320.1809999999</v>
      </c>
      <c r="W129" s="1">
        <v>3409632.0630000001</v>
      </c>
      <c r="X129" s="1">
        <f t="shared" si="2"/>
        <v>3023200.8339999998</v>
      </c>
      <c r="Y129" s="1">
        <f t="shared" si="3"/>
        <v>374654.11390226748</v>
      </c>
    </row>
    <row r="130" spans="1:25" x14ac:dyDescent="0.5">
      <c r="A130" s="1" t="s">
        <v>271</v>
      </c>
      <c r="B130" s="1" t="s">
        <v>272</v>
      </c>
      <c r="C130" s="1">
        <v>24393</v>
      </c>
      <c r="D130" s="1">
        <v>10</v>
      </c>
      <c r="E130" s="1">
        <v>7</v>
      </c>
      <c r="F130" s="1">
        <v>651.01</v>
      </c>
      <c r="G130" s="1">
        <v>0.53926534599999998</v>
      </c>
      <c r="H130" s="1">
        <v>0.977951083</v>
      </c>
      <c r="I130" s="1">
        <v>4.9427433E-2</v>
      </c>
      <c r="J130" s="1" t="s">
        <v>24</v>
      </c>
      <c r="K130" s="1">
        <v>1.229267774</v>
      </c>
      <c r="L130" s="1" t="s">
        <v>2</v>
      </c>
      <c r="M130" s="1" t="s">
        <v>1</v>
      </c>
      <c r="N130" s="1">
        <v>3487360.9679999999</v>
      </c>
      <c r="O130" s="1">
        <v>4372829.9859999996</v>
      </c>
      <c r="P130" s="1">
        <v>4915300.2419999996</v>
      </c>
      <c r="Q130" s="1">
        <v>4123545.1770000001</v>
      </c>
      <c r="R130" s="3">
        <f>AVERAGE('VTA_Proteome Morphine vs Saline'!N130:Q130)</f>
        <v>4224759.0932499999</v>
      </c>
      <c r="S130" s="3">
        <f>_xlfn.STDEV.S('VTA_Proteome Morphine vs Saline'!N130:Q130)</f>
        <v>592388.47596309218</v>
      </c>
      <c r="T130" s="1">
        <v>5346758.8150000004</v>
      </c>
      <c r="U130" s="1">
        <v>4602014.4460000005</v>
      </c>
      <c r="V130" s="1">
        <v>5059018.4349999996</v>
      </c>
      <c r="W130" s="1">
        <v>5765649.1270000003</v>
      </c>
      <c r="X130" s="1">
        <f t="shared" si="2"/>
        <v>5193360.2057499997</v>
      </c>
      <c r="Y130" s="1">
        <f t="shared" si="3"/>
        <v>489483.83073324402</v>
      </c>
    </row>
    <row r="131" spans="1:25" x14ac:dyDescent="0.5">
      <c r="A131" s="1" t="s">
        <v>273</v>
      </c>
      <c r="B131" s="1" t="s">
        <v>274</v>
      </c>
      <c r="C131" s="1">
        <v>109066</v>
      </c>
      <c r="D131" s="1">
        <v>1</v>
      </c>
      <c r="E131" s="1">
        <v>1</v>
      </c>
      <c r="F131" s="1">
        <v>39.630000000000003</v>
      </c>
      <c r="G131" s="1">
        <v>0.63747409099999996</v>
      </c>
      <c r="H131" s="1">
        <v>0.977951083</v>
      </c>
      <c r="I131" s="1">
        <v>3.2660742999999999E-2</v>
      </c>
      <c r="J131" s="1" t="s">
        <v>24</v>
      </c>
      <c r="K131" s="1">
        <v>1.8037726460000001</v>
      </c>
      <c r="L131" s="1" t="s">
        <v>1</v>
      </c>
      <c r="M131" s="1" t="s">
        <v>2</v>
      </c>
      <c r="N131" s="1">
        <v>35366.856769999999</v>
      </c>
      <c r="O131" s="1">
        <v>21937.44011</v>
      </c>
      <c r="P131" s="1">
        <v>34918.137649999997</v>
      </c>
      <c r="Q131" s="1">
        <v>26661.93736</v>
      </c>
      <c r="R131" s="3">
        <f>AVERAGE('VTA_Proteome Morphine vs Saline'!N131:Q131)</f>
        <v>29721.092972499999</v>
      </c>
      <c r="S131" s="3">
        <f>_xlfn.STDEV.S('VTA_Proteome Morphine vs Saline'!N131:Q131)</f>
        <v>6553.0554497498206</v>
      </c>
      <c r="T131" s="1">
        <v>9594.6260810000003</v>
      </c>
      <c r="U131" s="1">
        <v>23633.774109999998</v>
      </c>
      <c r="V131" s="1">
        <v>13941.88946</v>
      </c>
      <c r="W131" s="1">
        <v>18738.44456</v>
      </c>
      <c r="X131" s="1">
        <f t="shared" si="2"/>
        <v>16477.183552750001</v>
      </c>
      <c r="Y131" s="1">
        <f t="shared" si="3"/>
        <v>6058.8063520714468</v>
      </c>
    </row>
    <row r="132" spans="1:25" x14ac:dyDescent="0.5">
      <c r="A132" s="1" t="s">
        <v>275</v>
      </c>
      <c r="B132" s="1" t="s">
        <v>276</v>
      </c>
      <c r="C132" s="1">
        <v>115367</v>
      </c>
      <c r="D132" s="1">
        <v>20</v>
      </c>
      <c r="E132" s="1">
        <v>20</v>
      </c>
      <c r="F132" s="1">
        <v>1015.54</v>
      </c>
      <c r="G132" s="1">
        <v>0.68467708900000002</v>
      </c>
      <c r="H132" s="1">
        <v>0.977951083</v>
      </c>
      <c r="I132" s="1">
        <v>2.6538906000000001E-2</v>
      </c>
      <c r="J132" s="1" t="s">
        <v>24</v>
      </c>
      <c r="K132" s="1">
        <v>1.3739618060000001</v>
      </c>
      <c r="L132" s="1" t="s">
        <v>1</v>
      </c>
      <c r="M132" s="1" t="s">
        <v>2</v>
      </c>
      <c r="N132" s="1">
        <v>3806991.8</v>
      </c>
      <c r="O132" s="1">
        <v>5213306.0640000002</v>
      </c>
      <c r="P132" s="1">
        <v>5007735.9800000004</v>
      </c>
      <c r="Q132" s="1">
        <v>4798369.5379999997</v>
      </c>
      <c r="R132" s="3">
        <f>AVERAGE('VTA_Proteome Morphine vs Saline'!N132:Q132)</f>
        <v>4706600.8454999998</v>
      </c>
      <c r="S132" s="3">
        <f>_xlfn.STDEV.S('VTA_Proteome Morphine vs Saline'!N132:Q132)</f>
        <v>623204.21354856668</v>
      </c>
      <c r="T132" s="1">
        <v>2896078.6179999998</v>
      </c>
      <c r="U132" s="1">
        <v>4308344.074</v>
      </c>
      <c r="V132" s="1">
        <v>3235537.318</v>
      </c>
      <c r="W132" s="1">
        <v>3262315.625</v>
      </c>
      <c r="X132" s="1">
        <f t="shared" si="2"/>
        <v>3425568.9087499999</v>
      </c>
      <c r="Y132" s="1">
        <f t="shared" si="3"/>
        <v>611668.64682299469</v>
      </c>
    </row>
    <row r="133" spans="1:25" x14ac:dyDescent="0.5">
      <c r="A133" s="1" t="s">
        <v>277</v>
      </c>
      <c r="B133" s="1" t="s">
        <v>278</v>
      </c>
      <c r="C133" s="1">
        <v>37997</v>
      </c>
      <c r="D133" s="1">
        <v>1</v>
      </c>
      <c r="E133" s="1">
        <v>1</v>
      </c>
      <c r="F133" s="1">
        <v>26.08</v>
      </c>
      <c r="G133" s="1">
        <v>0.57176336699999997</v>
      </c>
      <c r="H133" s="1">
        <v>0.977951083</v>
      </c>
      <c r="I133" s="1">
        <v>4.3158186000000001E-2</v>
      </c>
      <c r="J133" s="1" t="s">
        <v>24</v>
      </c>
      <c r="K133" s="1">
        <v>2.8794834809999998</v>
      </c>
      <c r="L133" s="1" t="s">
        <v>1</v>
      </c>
      <c r="M133" s="1" t="s">
        <v>2</v>
      </c>
      <c r="N133" s="1">
        <v>69673.271609999996</v>
      </c>
      <c r="O133" s="1">
        <v>79749.330430000002</v>
      </c>
      <c r="P133" s="1">
        <v>60589.57965</v>
      </c>
      <c r="Q133" s="1">
        <v>65733.428780000002</v>
      </c>
      <c r="R133" s="3">
        <f>AVERAGE('VTA_Proteome Morphine vs Saline'!N133:Q133)</f>
        <v>68936.402617500004</v>
      </c>
      <c r="S133" s="3">
        <f>_xlfn.STDEV.S('VTA_Proteome Morphine vs Saline'!N133:Q133)</f>
        <v>8111.5325071764373</v>
      </c>
      <c r="T133" s="1">
        <v>44416.030140000003</v>
      </c>
      <c r="U133" s="1">
        <v>6436.2329959999997</v>
      </c>
      <c r="V133" s="1">
        <v>5060.3971350000002</v>
      </c>
      <c r="W133" s="1">
        <v>39849.51801</v>
      </c>
      <c r="X133" s="1">
        <f t="shared" ref="X133:X175" si="4">AVERAGE(T133:W133)</f>
        <v>23940.54457025</v>
      </c>
      <c r="Y133" s="1">
        <f t="shared" ref="Y133:Y175" si="5">_xlfn.STDEV.S(T133:W133)</f>
        <v>21096.617707497655</v>
      </c>
    </row>
    <row r="134" spans="1:25" x14ac:dyDescent="0.5">
      <c r="A134" s="1" t="s">
        <v>279</v>
      </c>
      <c r="B134" s="1" t="s">
        <v>280</v>
      </c>
      <c r="C134" s="1">
        <v>108751</v>
      </c>
      <c r="D134" s="1">
        <v>33</v>
      </c>
      <c r="E134" s="1">
        <v>23</v>
      </c>
      <c r="F134" s="1">
        <v>1883.15</v>
      </c>
      <c r="G134" s="1">
        <v>0.54190284099999997</v>
      </c>
      <c r="H134" s="1">
        <v>0.977951083</v>
      </c>
      <c r="I134" s="1">
        <v>4.8887462E-2</v>
      </c>
      <c r="J134" s="1" t="s">
        <v>24</v>
      </c>
      <c r="K134" s="1">
        <v>1.1629254550000001</v>
      </c>
      <c r="L134" s="1" t="s">
        <v>1</v>
      </c>
      <c r="M134" s="1" t="s">
        <v>2</v>
      </c>
      <c r="N134" s="1">
        <v>5420461.7489999998</v>
      </c>
      <c r="O134" s="1">
        <v>5479535.7800000003</v>
      </c>
      <c r="P134" s="1">
        <v>5228722.1550000003</v>
      </c>
      <c r="Q134" s="1">
        <v>5290237.6220000004</v>
      </c>
      <c r="R134" s="3">
        <f>AVERAGE('VTA_Proteome Morphine vs Saline'!N134:Q134)</f>
        <v>5354739.3265000004</v>
      </c>
      <c r="S134" s="3">
        <f>_xlfn.STDEV.S('VTA_Proteome Morphine vs Saline'!N134:Q134)</f>
        <v>115375.31368207531</v>
      </c>
      <c r="T134" s="1">
        <v>4052532.1940000001</v>
      </c>
      <c r="U134" s="1">
        <v>5241681.5999999996</v>
      </c>
      <c r="V134" s="1">
        <v>4940698.466</v>
      </c>
      <c r="W134" s="1">
        <v>4183256.5129999998</v>
      </c>
      <c r="X134" s="1">
        <f t="shared" si="4"/>
        <v>4604542.1932499995</v>
      </c>
      <c r="Y134" s="1">
        <f t="shared" si="5"/>
        <v>577680.5134901196</v>
      </c>
    </row>
    <row r="135" spans="1:25" x14ac:dyDescent="0.5">
      <c r="A135" s="1" t="s">
        <v>281</v>
      </c>
      <c r="B135" s="1" t="s">
        <v>282</v>
      </c>
      <c r="C135" s="1">
        <v>24588</v>
      </c>
      <c r="D135" s="1">
        <v>9</v>
      </c>
      <c r="E135" s="1">
        <v>9</v>
      </c>
      <c r="F135" s="1">
        <v>615.66</v>
      </c>
      <c r="G135" s="1">
        <v>0.63445461199999997</v>
      </c>
      <c r="H135" s="1">
        <v>0.977951083</v>
      </c>
      <c r="I135" s="1">
        <v>3.3088686999999999E-2</v>
      </c>
      <c r="J135" s="1" t="s">
        <v>24</v>
      </c>
      <c r="K135" s="1">
        <v>1.2715488749999999</v>
      </c>
      <c r="L135" s="1" t="s">
        <v>2</v>
      </c>
      <c r="M135" s="1" t="s">
        <v>1</v>
      </c>
      <c r="N135" s="1">
        <v>9195541.3880000003</v>
      </c>
      <c r="O135" s="1">
        <v>13030002.74</v>
      </c>
      <c r="P135" s="1">
        <v>12542496.15</v>
      </c>
      <c r="Q135" s="1">
        <v>12407184.85</v>
      </c>
      <c r="R135" s="3">
        <f>AVERAGE('VTA_Proteome Morphine vs Saline'!N135:Q135)</f>
        <v>11793806.282</v>
      </c>
      <c r="S135" s="3">
        <f>_xlfn.STDEV.S('VTA_Proteome Morphine vs Saline'!N135:Q135)</f>
        <v>1752705.7110167434</v>
      </c>
      <c r="T135" s="1">
        <v>14224016.970000001</v>
      </c>
      <c r="U135" s="1">
        <v>13787027.25</v>
      </c>
      <c r="V135" s="1">
        <v>16289523.52</v>
      </c>
      <c r="W135" s="1">
        <v>15685036.68</v>
      </c>
      <c r="X135" s="1">
        <f t="shared" si="4"/>
        <v>14996401.104999999</v>
      </c>
      <c r="Y135" s="1">
        <f t="shared" si="5"/>
        <v>1183997.0310334777</v>
      </c>
    </row>
    <row r="136" spans="1:25" x14ac:dyDescent="0.5">
      <c r="A136" s="1" t="s">
        <v>283</v>
      </c>
      <c r="B136" s="1" t="s">
        <v>284</v>
      </c>
      <c r="C136" s="1">
        <v>20240</v>
      </c>
      <c r="D136" s="1">
        <v>5</v>
      </c>
      <c r="E136" s="1">
        <v>5</v>
      </c>
      <c r="F136" s="1">
        <v>227.77</v>
      </c>
      <c r="G136" s="1">
        <v>0.89308208499999997</v>
      </c>
      <c r="H136" s="1">
        <v>0.94719991400000003</v>
      </c>
      <c r="I136" s="1">
        <v>8.3165349999999999E-3</v>
      </c>
      <c r="J136" s="1" t="s">
        <v>24</v>
      </c>
      <c r="K136" s="1">
        <v>1.2876825460000001</v>
      </c>
      <c r="L136" s="1" t="s">
        <v>2</v>
      </c>
      <c r="M136" s="1" t="s">
        <v>1</v>
      </c>
      <c r="N136" s="1">
        <v>13290747.15</v>
      </c>
      <c r="O136" s="1">
        <v>13650346.33</v>
      </c>
      <c r="P136" s="1">
        <v>15427488.27</v>
      </c>
      <c r="Q136" s="1">
        <v>14932956.630000001</v>
      </c>
      <c r="R136" s="3">
        <f>AVERAGE('VTA_Proteome Morphine vs Saline'!N136:Q136)</f>
        <v>14325384.595000001</v>
      </c>
      <c r="S136" s="3">
        <f>_xlfn.STDEV.S('VTA_Proteome Morphine vs Saline'!N136:Q136)</f>
        <v>1018156.4368951175</v>
      </c>
      <c r="T136" s="1">
        <v>21157589.239999998</v>
      </c>
      <c r="U136" s="1">
        <v>16256595.939999999</v>
      </c>
      <c r="V136" s="1">
        <v>18301128.559999999</v>
      </c>
      <c r="W136" s="1">
        <v>18070877.120000001</v>
      </c>
      <c r="X136" s="1">
        <f t="shared" si="4"/>
        <v>18446547.715</v>
      </c>
      <c r="Y136" s="1">
        <f t="shared" si="5"/>
        <v>2025496.651333407</v>
      </c>
    </row>
    <row r="137" spans="1:25" x14ac:dyDescent="0.5">
      <c r="A137" s="1" t="s">
        <v>285</v>
      </c>
      <c r="B137" s="1" t="s">
        <v>286</v>
      </c>
      <c r="C137" s="1">
        <v>20719</v>
      </c>
      <c r="D137" s="1">
        <v>5</v>
      </c>
      <c r="E137" s="1">
        <v>5</v>
      </c>
      <c r="F137" s="1">
        <v>199.43</v>
      </c>
      <c r="G137" s="1">
        <v>0.58921980100000004</v>
      </c>
      <c r="H137" s="1">
        <v>0.977951083</v>
      </c>
      <c r="I137" s="1">
        <v>4.0108777999999998E-2</v>
      </c>
      <c r="J137" s="1" t="s">
        <v>24</v>
      </c>
      <c r="K137" s="1">
        <v>1.473139513</v>
      </c>
      <c r="L137" s="1" t="s">
        <v>2</v>
      </c>
      <c r="M137" s="1" t="s">
        <v>1</v>
      </c>
      <c r="N137" s="1">
        <v>838063.24739999999</v>
      </c>
      <c r="O137" s="1">
        <v>1342640.5020000001</v>
      </c>
      <c r="P137" s="1">
        <v>1649755.7239999999</v>
      </c>
      <c r="Q137" s="1">
        <v>1650717.2320000001</v>
      </c>
      <c r="R137" s="3">
        <f>AVERAGE('VTA_Proteome Morphine vs Saline'!N137:Q137)</f>
        <v>1370294.1763500001</v>
      </c>
      <c r="S137" s="3">
        <f>_xlfn.STDEV.S('VTA_Proteome Morphine vs Saline'!N137:Q137)</f>
        <v>383305.94142323255</v>
      </c>
      <c r="T137" s="1">
        <v>1927216.2220000001</v>
      </c>
      <c r="U137" s="1">
        <v>2013424.97</v>
      </c>
      <c r="V137" s="1">
        <v>1980068.2239999999</v>
      </c>
      <c r="W137" s="1">
        <v>2153828.5690000001</v>
      </c>
      <c r="X137" s="1">
        <f t="shared" si="4"/>
        <v>2018634.4962499999</v>
      </c>
      <c r="Y137" s="1">
        <f t="shared" si="5"/>
        <v>96866.290477460207</v>
      </c>
    </row>
    <row r="138" spans="1:25" x14ac:dyDescent="0.5">
      <c r="A138" s="1" t="s">
        <v>287</v>
      </c>
      <c r="B138" s="1" t="s">
        <v>288</v>
      </c>
      <c r="C138" s="1">
        <v>17768</v>
      </c>
      <c r="D138" s="1">
        <v>6</v>
      </c>
      <c r="E138" s="1">
        <v>6</v>
      </c>
      <c r="F138" s="1">
        <v>238.09</v>
      </c>
      <c r="G138" s="1">
        <v>0.97002414000000003</v>
      </c>
      <c r="H138" s="1">
        <v>0.65430957499999998</v>
      </c>
      <c r="I138" s="1">
        <v>3.4552200000000002E-3</v>
      </c>
      <c r="J138" s="1" t="s">
        <v>24</v>
      </c>
      <c r="K138" s="1">
        <v>1.3024579919999999</v>
      </c>
      <c r="L138" s="1" t="s">
        <v>2</v>
      </c>
      <c r="M138" s="1" t="s">
        <v>1</v>
      </c>
      <c r="N138" s="1">
        <v>9992989.5480000004</v>
      </c>
      <c r="O138" s="1">
        <v>9535618.8100000005</v>
      </c>
      <c r="P138" s="1">
        <v>8683991.1469999999</v>
      </c>
      <c r="Q138" s="1">
        <v>8919830.2489999998</v>
      </c>
      <c r="R138" s="3">
        <f>AVERAGE('VTA_Proteome Morphine vs Saline'!N138:Q138)</f>
        <v>9283107.4385000002</v>
      </c>
      <c r="S138" s="3">
        <f>_xlfn.STDEV.S('VTA_Proteome Morphine vs Saline'!N138:Q138)</f>
        <v>594027.28592680942</v>
      </c>
      <c r="T138" s="1">
        <v>13708506.18</v>
      </c>
      <c r="U138" s="1">
        <v>11953911.52</v>
      </c>
      <c r="V138" s="1">
        <v>11698227.01</v>
      </c>
      <c r="W138" s="1">
        <v>11002785.18</v>
      </c>
      <c r="X138" s="1">
        <f t="shared" si="4"/>
        <v>12090857.4725</v>
      </c>
      <c r="Y138" s="1">
        <f t="shared" si="5"/>
        <v>1150883.9397859545</v>
      </c>
    </row>
    <row r="139" spans="1:25" x14ac:dyDescent="0.5">
      <c r="A139" s="1" t="s">
        <v>289</v>
      </c>
      <c r="B139" s="1" t="s">
        <v>290</v>
      </c>
      <c r="C139" s="1">
        <v>21880</v>
      </c>
      <c r="D139" s="1">
        <v>6</v>
      </c>
      <c r="E139" s="1">
        <v>6</v>
      </c>
      <c r="F139" s="1">
        <v>388.8</v>
      </c>
      <c r="G139" s="1">
        <v>0.75262262300000005</v>
      </c>
      <c r="H139" s="1">
        <v>0.977951083</v>
      </c>
      <c r="I139" s="1">
        <v>1.9295913000000001E-2</v>
      </c>
      <c r="J139" s="1" t="s">
        <v>24</v>
      </c>
      <c r="K139" s="1">
        <v>1.359459</v>
      </c>
      <c r="L139" s="1" t="s">
        <v>2</v>
      </c>
      <c r="M139" s="1" t="s">
        <v>1</v>
      </c>
      <c r="N139" s="1">
        <v>4881419.0959999999</v>
      </c>
      <c r="O139" s="1">
        <v>5388440.5789999999</v>
      </c>
      <c r="P139" s="1">
        <v>5522624.8459999999</v>
      </c>
      <c r="Q139" s="1">
        <v>5986071.2089999998</v>
      </c>
      <c r="R139" s="3">
        <f>AVERAGE('VTA_Proteome Morphine vs Saline'!N139:Q139)</f>
        <v>5444638.9325000001</v>
      </c>
      <c r="S139" s="3">
        <f>_xlfn.STDEV.S('VTA_Proteome Morphine vs Saline'!N139:Q139)</f>
        <v>454461.42186974076</v>
      </c>
      <c r="T139" s="1">
        <v>8007895.1100000003</v>
      </c>
      <c r="U139" s="1">
        <v>5750177.6310000001</v>
      </c>
      <c r="V139" s="1">
        <v>7439836.5140000004</v>
      </c>
      <c r="W139" s="1">
        <v>8409144.3279999997</v>
      </c>
      <c r="X139" s="1">
        <f t="shared" si="4"/>
        <v>7401763.3957500011</v>
      </c>
      <c r="Y139" s="1">
        <f t="shared" si="5"/>
        <v>1170668.9111128722</v>
      </c>
    </row>
    <row r="140" spans="1:25" x14ac:dyDescent="0.5">
      <c r="A140" s="1" t="s">
        <v>291</v>
      </c>
      <c r="B140" s="1" t="s">
        <v>292</v>
      </c>
      <c r="C140" s="1">
        <v>50085</v>
      </c>
      <c r="D140" s="1">
        <v>5</v>
      </c>
      <c r="E140" s="1">
        <v>5</v>
      </c>
      <c r="F140" s="1">
        <v>181.5</v>
      </c>
      <c r="G140" s="1">
        <v>0.94988192100000002</v>
      </c>
      <c r="H140" s="1">
        <v>0.85344130900000004</v>
      </c>
      <c r="I140" s="1">
        <v>4.7439759999999996E-3</v>
      </c>
      <c r="J140" s="1" t="s">
        <v>24</v>
      </c>
      <c r="K140" s="1">
        <v>1.9485288089999999</v>
      </c>
      <c r="L140" s="1" t="s">
        <v>1</v>
      </c>
      <c r="M140" s="1" t="s">
        <v>2</v>
      </c>
      <c r="N140" s="1">
        <v>162367.9357</v>
      </c>
      <c r="O140" s="1">
        <v>130009.40949999999</v>
      </c>
      <c r="P140" s="1">
        <v>233199.74110000001</v>
      </c>
      <c r="Q140" s="1">
        <v>179179.0312</v>
      </c>
      <c r="R140" s="3">
        <f>AVERAGE('VTA_Proteome Morphine vs Saline'!N140:Q140)</f>
        <v>176189.02937499998</v>
      </c>
      <c r="S140" s="3">
        <f>_xlfn.STDEV.S('VTA_Proteome Morphine vs Saline'!N140:Q140)</f>
        <v>43138.309673565112</v>
      </c>
      <c r="T140" s="1">
        <v>85593.23573</v>
      </c>
      <c r="U140" s="1">
        <v>104287.9901</v>
      </c>
      <c r="V140" s="1">
        <v>101068.53049999999</v>
      </c>
      <c r="W140" s="1">
        <v>70736.513879999999</v>
      </c>
      <c r="X140" s="1">
        <f t="shared" si="4"/>
        <v>90421.567552499997</v>
      </c>
      <c r="Y140" s="1">
        <f t="shared" si="5"/>
        <v>15453.690180111482</v>
      </c>
    </row>
    <row r="141" spans="1:25" x14ac:dyDescent="0.5">
      <c r="A141" s="1" t="s">
        <v>293</v>
      </c>
      <c r="B141" s="1" t="s">
        <v>294</v>
      </c>
      <c r="C141" s="1">
        <v>22864</v>
      </c>
      <c r="D141" s="1">
        <v>5</v>
      </c>
      <c r="E141" s="1">
        <v>5</v>
      </c>
      <c r="F141" s="1">
        <v>290.75</v>
      </c>
      <c r="G141" s="1">
        <v>0.54762381500000001</v>
      </c>
      <c r="H141" s="1">
        <v>0.977951083</v>
      </c>
      <c r="I141" s="1">
        <v>4.7735944000000002E-2</v>
      </c>
      <c r="J141" s="1" t="s">
        <v>24</v>
      </c>
      <c r="K141" s="1">
        <v>1.241081882</v>
      </c>
      <c r="L141" s="1" t="s">
        <v>2</v>
      </c>
      <c r="M141" s="1" t="s">
        <v>1</v>
      </c>
      <c r="N141" s="1">
        <v>5803880.5099999998</v>
      </c>
      <c r="O141" s="1">
        <v>6486538.602</v>
      </c>
      <c r="P141" s="1">
        <v>8193501.7060000002</v>
      </c>
      <c r="Q141" s="1">
        <v>6125933.7560000001</v>
      </c>
      <c r="R141" s="3">
        <f>AVERAGE('VTA_Proteome Morphine vs Saline'!N141:Q141)</f>
        <v>6652463.6435000002</v>
      </c>
      <c r="S141" s="3">
        <f>_xlfn.STDEV.S('VTA_Proteome Morphine vs Saline'!N141:Q141)</f>
        <v>1064527.5143401942</v>
      </c>
      <c r="T141" s="1">
        <v>8443693.6569999997</v>
      </c>
      <c r="U141" s="1">
        <v>7160228.9649999999</v>
      </c>
      <c r="V141" s="1">
        <v>8795759.0759999994</v>
      </c>
      <c r="W141" s="1">
        <v>8625326.6860000007</v>
      </c>
      <c r="X141" s="1">
        <f t="shared" si="4"/>
        <v>8256252.0959999999</v>
      </c>
      <c r="Y141" s="1">
        <f t="shared" si="5"/>
        <v>744688.94556263078</v>
      </c>
    </row>
    <row r="142" spans="1:25" x14ac:dyDescent="0.5">
      <c r="A142" s="1" t="s">
        <v>295</v>
      </c>
      <c r="B142" s="1" t="s">
        <v>296</v>
      </c>
      <c r="C142" s="1">
        <v>22113</v>
      </c>
      <c r="D142" s="1">
        <v>12</v>
      </c>
      <c r="E142" s="1">
        <v>12</v>
      </c>
      <c r="F142" s="1">
        <v>576.08000000000004</v>
      </c>
      <c r="G142" s="1">
        <v>0.77078809000000004</v>
      </c>
      <c r="H142" s="1">
        <v>0.977951083</v>
      </c>
      <c r="I142" s="1">
        <v>1.7614857000000001E-2</v>
      </c>
      <c r="J142" s="1" t="s">
        <v>24</v>
      </c>
      <c r="K142" s="1">
        <v>1.22881152</v>
      </c>
      <c r="L142" s="1" t="s">
        <v>2</v>
      </c>
      <c r="M142" s="1" t="s">
        <v>1</v>
      </c>
      <c r="N142" s="1">
        <v>18089295.629999999</v>
      </c>
      <c r="O142" s="1">
        <v>17050222.350000001</v>
      </c>
      <c r="P142" s="1">
        <v>21313951.539999999</v>
      </c>
      <c r="Q142" s="1">
        <v>17571757.149999999</v>
      </c>
      <c r="R142" s="3">
        <f>AVERAGE('VTA_Proteome Morphine vs Saline'!N142:Q142)</f>
        <v>18506306.6675</v>
      </c>
      <c r="S142" s="3">
        <f>_xlfn.STDEV.S('VTA_Proteome Morphine vs Saline'!N142:Q142)</f>
        <v>1919230.0779046169</v>
      </c>
      <c r="T142" s="1">
        <v>23304847.640000001</v>
      </c>
      <c r="U142" s="1">
        <v>20143658.18</v>
      </c>
      <c r="V142" s="1">
        <v>23510028.600000001</v>
      </c>
      <c r="W142" s="1">
        <v>24004516.890000001</v>
      </c>
      <c r="X142" s="1">
        <f t="shared" si="4"/>
        <v>22740762.827500001</v>
      </c>
      <c r="Y142" s="1">
        <f t="shared" si="5"/>
        <v>1756131.0111515543</v>
      </c>
    </row>
    <row r="143" spans="1:25" x14ac:dyDescent="0.5">
      <c r="A143" s="1" t="s">
        <v>297</v>
      </c>
      <c r="B143" s="1" t="s">
        <v>298</v>
      </c>
      <c r="C143" s="1">
        <v>46181</v>
      </c>
      <c r="D143" s="1">
        <v>5</v>
      </c>
      <c r="E143" s="1">
        <v>5</v>
      </c>
      <c r="F143" s="1">
        <v>194.66</v>
      </c>
      <c r="G143" s="1">
        <v>0.67162075300000001</v>
      </c>
      <c r="H143" s="1">
        <v>0.977951083</v>
      </c>
      <c r="I143" s="1">
        <v>2.8131430999999998E-2</v>
      </c>
      <c r="J143" s="1" t="s">
        <v>24</v>
      </c>
      <c r="K143" s="1">
        <v>1.7466694149999999</v>
      </c>
      <c r="L143" s="1" t="s">
        <v>1</v>
      </c>
      <c r="M143" s="1" t="s">
        <v>2</v>
      </c>
      <c r="N143" s="1">
        <v>1019934.2290000001</v>
      </c>
      <c r="O143" s="1">
        <v>566834.56759999995</v>
      </c>
      <c r="P143" s="1">
        <v>875893.26280000003</v>
      </c>
      <c r="Q143" s="1">
        <v>807136.59719999996</v>
      </c>
      <c r="R143" s="3">
        <f>AVERAGE('VTA_Proteome Morphine vs Saline'!N143:Q143)</f>
        <v>817449.66415000008</v>
      </c>
      <c r="S143" s="3">
        <f>_xlfn.STDEV.S('VTA_Proteome Morphine vs Saline'!N143:Q143)</f>
        <v>189147.15540581706</v>
      </c>
      <c r="T143" s="1">
        <v>502054.97739999997</v>
      </c>
      <c r="U143" s="1">
        <v>497903.4339</v>
      </c>
      <c r="V143" s="1">
        <v>290117.46149999998</v>
      </c>
      <c r="W143" s="1">
        <v>581943.31290000002</v>
      </c>
      <c r="X143" s="1">
        <f t="shared" si="4"/>
        <v>468004.79642500001</v>
      </c>
      <c r="Y143" s="1">
        <f t="shared" si="5"/>
        <v>124738.703978269</v>
      </c>
    </row>
    <row r="144" spans="1:25" x14ac:dyDescent="0.5">
      <c r="A144" s="1" t="s">
        <v>299</v>
      </c>
      <c r="B144" s="1" t="s">
        <v>300</v>
      </c>
      <c r="C144" s="1">
        <v>46488</v>
      </c>
      <c r="D144" s="1">
        <v>17</v>
      </c>
      <c r="E144" s="1">
        <v>16</v>
      </c>
      <c r="F144" s="1">
        <v>1138.52</v>
      </c>
      <c r="G144" s="1">
        <v>0.62864096700000005</v>
      </c>
      <c r="H144" s="1">
        <v>0.977951083</v>
      </c>
      <c r="I144" s="1">
        <v>3.3926069000000003E-2</v>
      </c>
      <c r="J144" s="1" t="s">
        <v>24</v>
      </c>
      <c r="K144" s="1">
        <v>1.4808800129999999</v>
      </c>
      <c r="L144" s="1" t="s">
        <v>1</v>
      </c>
      <c r="M144" s="1" t="s">
        <v>2</v>
      </c>
      <c r="N144" s="1">
        <v>12339538.779999999</v>
      </c>
      <c r="O144" s="1">
        <v>9147884.0500000007</v>
      </c>
      <c r="P144" s="1">
        <v>8570627.0720000006</v>
      </c>
      <c r="Q144" s="1">
        <v>7720618.1279999996</v>
      </c>
      <c r="R144" s="3">
        <f>AVERAGE('VTA_Proteome Morphine vs Saline'!N144:Q144)</f>
        <v>9444667.0075000003</v>
      </c>
      <c r="S144" s="3">
        <f>_xlfn.STDEV.S('VTA_Proteome Morphine vs Saline'!N144:Q144)</f>
        <v>2016982.3210953712</v>
      </c>
      <c r="T144" s="1">
        <v>6838866.96</v>
      </c>
      <c r="U144" s="1">
        <v>7548035.7589999996</v>
      </c>
      <c r="V144" s="1">
        <v>6414450.676</v>
      </c>
      <c r="W144" s="1">
        <v>4709604.7570000002</v>
      </c>
      <c r="X144" s="1">
        <f t="shared" si="4"/>
        <v>6377739.5379999997</v>
      </c>
      <c r="Y144" s="1">
        <f t="shared" si="5"/>
        <v>1206406.9379003651</v>
      </c>
    </row>
    <row r="145" spans="1:25" x14ac:dyDescent="0.5">
      <c r="A145" s="1" t="s">
        <v>301</v>
      </c>
      <c r="B145" s="1" t="s">
        <v>302</v>
      </c>
      <c r="C145" s="1">
        <v>93820</v>
      </c>
      <c r="D145" s="1">
        <v>1</v>
      </c>
      <c r="E145" s="1">
        <v>1</v>
      </c>
      <c r="F145" s="1">
        <v>27.11</v>
      </c>
      <c r="G145" s="1">
        <v>0.79160760200000002</v>
      </c>
      <c r="H145" s="1">
        <v>0.977951083</v>
      </c>
      <c r="I145" s="1">
        <v>1.5800323000000002E-2</v>
      </c>
      <c r="J145" s="1" t="s">
        <v>24</v>
      </c>
      <c r="K145" s="1">
        <v>3.5928229530000002</v>
      </c>
      <c r="L145" s="1" t="s">
        <v>2</v>
      </c>
      <c r="M145" s="1" t="s">
        <v>1</v>
      </c>
      <c r="N145" s="1">
        <v>1455.638042</v>
      </c>
      <c r="O145" s="1">
        <v>2856.5716259999999</v>
      </c>
      <c r="P145" s="1">
        <v>560.24538170000005</v>
      </c>
      <c r="Q145" s="1">
        <v>4498.1449160000002</v>
      </c>
      <c r="R145" s="3">
        <f>AVERAGE('VTA_Proteome Morphine vs Saline'!N145:Q145)</f>
        <v>2342.6499914249998</v>
      </c>
      <c r="S145" s="3">
        <f>_xlfn.STDEV.S('VTA_Proteome Morphine vs Saline'!N145:Q145)</f>
        <v>1719.8866442825527</v>
      </c>
      <c r="T145" s="1">
        <v>8949.1552909999991</v>
      </c>
      <c r="U145" s="1">
        <v>7760.1695030000001</v>
      </c>
      <c r="V145" s="1">
        <v>10067.25959</v>
      </c>
      <c r="W145" s="1">
        <v>6890.322255</v>
      </c>
      <c r="X145" s="1">
        <f t="shared" si="4"/>
        <v>8416.7266597500002</v>
      </c>
      <c r="Y145" s="1">
        <f t="shared" si="5"/>
        <v>1386.688730770082</v>
      </c>
    </row>
    <row r="146" spans="1:25" x14ac:dyDescent="0.5">
      <c r="A146" s="1" t="s">
        <v>303</v>
      </c>
      <c r="B146" s="1" t="s">
        <v>304</v>
      </c>
      <c r="C146" s="1">
        <v>52317</v>
      </c>
      <c r="D146" s="1">
        <v>4</v>
      </c>
      <c r="E146" s="1">
        <v>4</v>
      </c>
      <c r="F146" s="1">
        <v>153.82</v>
      </c>
      <c r="G146" s="1">
        <v>0.56880147400000003</v>
      </c>
      <c r="H146" s="1">
        <v>0.977951083</v>
      </c>
      <c r="I146" s="1">
        <v>4.3696536000000001E-2</v>
      </c>
      <c r="J146" s="1" t="s">
        <v>24</v>
      </c>
      <c r="K146" s="1">
        <v>1.8459411830000001</v>
      </c>
      <c r="L146" s="1" t="s">
        <v>1</v>
      </c>
      <c r="M146" s="1" t="s">
        <v>2</v>
      </c>
      <c r="N146" s="1">
        <v>145288.9975</v>
      </c>
      <c r="O146" s="1">
        <v>109991.68769999999</v>
      </c>
      <c r="P146" s="1">
        <v>167665.8027</v>
      </c>
      <c r="Q146" s="1">
        <v>122939.36289999999</v>
      </c>
      <c r="R146" s="3">
        <f>AVERAGE('VTA_Proteome Morphine vs Saline'!N146:Q146)</f>
        <v>136471.4627</v>
      </c>
      <c r="S146" s="3">
        <f>_xlfn.STDEV.S('VTA_Proteome Morphine vs Saline'!N146:Q146)</f>
        <v>25397.71628206348</v>
      </c>
      <c r="T146" s="1">
        <v>105909.7087</v>
      </c>
      <c r="U146" s="1">
        <v>47464.592689999998</v>
      </c>
      <c r="V146" s="1">
        <v>39503.598590000001</v>
      </c>
      <c r="W146" s="1">
        <v>102844.33409999999</v>
      </c>
      <c r="X146" s="1">
        <f t="shared" si="4"/>
        <v>73930.558520000006</v>
      </c>
      <c r="Y146" s="1">
        <f t="shared" si="5"/>
        <v>35328.625701462675</v>
      </c>
    </row>
    <row r="147" spans="1:25" x14ac:dyDescent="0.5">
      <c r="A147" s="1" t="s">
        <v>305</v>
      </c>
      <c r="B147" s="1" t="s">
        <v>306</v>
      </c>
      <c r="C147" s="1">
        <v>46532</v>
      </c>
      <c r="D147" s="1">
        <v>13</v>
      </c>
      <c r="E147" s="1">
        <v>7</v>
      </c>
      <c r="F147" s="1">
        <v>933.55</v>
      </c>
      <c r="G147" s="1">
        <v>0.99335580800000001</v>
      </c>
      <c r="H147" s="1">
        <v>0.36870375399999999</v>
      </c>
      <c r="I147" s="1">
        <v>1.6395940000000001E-3</v>
      </c>
      <c r="J147" s="1" t="s">
        <v>24</v>
      </c>
      <c r="K147" s="1">
        <v>3.1477536929999999</v>
      </c>
      <c r="L147" s="1" t="s">
        <v>1</v>
      </c>
      <c r="M147" s="1" t="s">
        <v>2</v>
      </c>
      <c r="N147" s="1">
        <v>1888275.3489999999</v>
      </c>
      <c r="O147" s="1">
        <v>1477834.6329999999</v>
      </c>
      <c r="P147" s="1">
        <v>3502986.3760000002</v>
      </c>
      <c r="Q147" s="1">
        <v>2505854.1880000001</v>
      </c>
      <c r="R147" s="3">
        <f>AVERAGE('VTA_Proteome Morphine vs Saline'!N147:Q147)</f>
        <v>2343737.6365</v>
      </c>
      <c r="S147" s="3">
        <f>_xlfn.STDEV.S('VTA_Proteome Morphine vs Saline'!N147:Q147)</f>
        <v>880790.04745884147</v>
      </c>
      <c r="T147" s="1">
        <v>586170.64939999999</v>
      </c>
      <c r="U147" s="1">
        <v>741778.73569999996</v>
      </c>
      <c r="V147" s="1">
        <v>876966.47199999995</v>
      </c>
      <c r="W147" s="1">
        <v>773382.78379999998</v>
      </c>
      <c r="X147" s="1">
        <f t="shared" si="4"/>
        <v>744574.660225</v>
      </c>
      <c r="Y147" s="1">
        <f t="shared" si="5"/>
        <v>120356.61960520422</v>
      </c>
    </row>
    <row r="148" spans="1:25" x14ac:dyDescent="0.5">
      <c r="A148" s="1" t="s">
        <v>307</v>
      </c>
      <c r="B148" s="1" t="s">
        <v>308</v>
      </c>
      <c r="C148" s="1">
        <v>46248</v>
      </c>
      <c r="D148" s="1">
        <v>15</v>
      </c>
      <c r="E148" s="1">
        <v>9</v>
      </c>
      <c r="F148" s="1">
        <v>787.95</v>
      </c>
      <c r="G148" s="1">
        <v>0.65972553</v>
      </c>
      <c r="H148" s="1">
        <v>0.977951083</v>
      </c>
      <c r="I148" s="1">
        <v>2.9647082000000002E-2</v>
      </c>
      <c r="J148" s="1" t="s">
        <v>24</v>
      </c>
      <c r="K148" s="1">
        <v>1.574932942</v>
      </c>
      <c r="L148" s="1" t="s">
        <v>1</v>
      </c>
      <c r="M148" s="1" t="s">
        <v>2</v>
      </c>
      <c r="N148" s="1">
        <v>1860843.132</v>
      </c>
      <c r="O148" s="1">
        <v>1721532.578</v>
      </c>
      <c r="P148" s="1">
        <v>3000118.1129999999</v>
      </c>
      <c r="Q148" s="1">
        <v>2926520.6880000001</v>
      </c>
      <c r="R148" s="3">
        <f>AVERAGE('VTA_Proteome Morphine vs Saline'!N148:Q148)</f>
        <v>2377253.62775</v>
      </c>
      <c r="S148" s="3">
        <f>_xlfn.STDEV.S('VTA_Proteome Morphine vs Saline'!N148:Q148)</f>
        <v>679780.44633725425</v>
      </c>
      <c r="T148" s="1">
        <v>1387336.7819999999</v>
      </c>
      <c r="U148" s="1">
        <v>1575149.6980000001</v>
      </c>
      <c r="V148" s="1">
        <v>1558842.5589999999</v>
      </c>
      <c r="W148" s="1">
        <v>1516397.5549999999</v>
      </c>
      <c r="X148" s="1">
        <f t="shared" si="4"/>
        <v>1509431.6484999999</v>
      </c>
      <c r="Y148" s="1">
        <f t="shared" si="5"/>
        <v>85080.315752319293</v>
      </c>
    </row>
    <row r="149" spans="1:25" x14ac:dyDescent="0.5">
      <c r="A149" s="1" t="s">
        <v>309</v>
      </c>
      <c r="B149" s="1" t="s">
        <v>310</v>
      </c>
      <c r="C149" s="1">
        <v>40938</v>
      </c>
      <c r="D149" s="1">
        <v>1</v>
      </c>
      <c r="E149" s="1">
        <v>1</v>
      </c>
      <c r="F149" s="1">
        <v>42.58</v>
      </c>
      <c r="G149" s="1">
        <v>0.77639999400000004</v>
      </c>
      <c r="H149" s="1">
        <v>0.977951083</v>
      </c>
      <c r="I149" s="1">
        <v>1.7114394000000002E-2</v>
      </c>
      <c r="J149" s="1" t="s">
        <v>24</v>
      </c>
      <c r="K149" s="1">
        <v>8.8388568050000007</v>
      </c>
      <c r="L149" s="1" t="s">
        <v>2</v>
      </c>
      <c r="M149" s="1" t="s">
        <v>1</v>
      </c>
      <c r="N149" s="1">
        <v>6810.8729499999999</v>
      </c>
      <c r="O149" s="1">
        <v>0</v>
      </c>
      <c r="P149" s="1">
        <v>0</v>
      </c>
      <c r="Q149" s="1">
        <v>0</v>
      </c>
      <c r="R149" s="3">
        <f>AVERAGE('VTA_Proteome Morphine vs Saline'!N149:Q149)</f>
        <v>1702.7182375</v>
      </c>
      <c r="S149" s="3">
        <f>_xlfn.STDEV.S('VTA_Proteome Morphine vs Saline'!N149:Q149)</f>
        <v>3405.436475</v>
      </c>
      <c r="T149" s="1">
        <v>21895.854019999999</v>
      </c>
      <c r="U149" s="1">
        <v>21305.235509999999</v>
      </c>
      <c r="V149" s="1">
        <v>9387.0846340000007</v>
      </c>
      <c r="W149" s="1">
        <v>7612.1565639999999</v>
      </c>
      <c r="X149" s="1">
        <f t="shared" si="4"/>
        <v>15050.082681999998</v>
      </c>
      <c r="Y149" s="1">
        <f t="shared" si="5"/>
        <v>7602.2762806564988</v>
      </c>
    </row>
    <row r="150" spans="1:25" x14ac:dyDescent="0.5">
      <c r="A150" s="1" t="s">
        <v>311</v>
      </c>
      <c r="B150" s="1" t="s">
        <v>312</v>
      </c>
      <c r="C150" s="1">
        <v>30873</v>
      </c>
      <c r="D150" s="1">
        <v>7</v>
      </c>
      <c r="E150" s="1">
        <v>7</v>
      </c>
      <c r="F150" s="1">
        <v>332.8</v>
      </c>
      <c r="G150" s="1">
        <v>0.53822051699999995</v>
      </c>
      <c r="H150" s="1">
        <v>0.977951083</v>
      </c>
      <c r="I150" s="1">
        <v>4.9642954000000003E-2</v>
      </c>
      <c r="J150" s="1" t="s">
        <v>24</v>
      </c>
      <c r="K150" s="1">
        <v>1.2600139859999999</v>
      </c>
      <c r="L150" s="1" t="s">
        <v>1</v>
      </c>
      <c r="M150" s="1" t="s">
        <v>2</v>
      </c>
      <c r="N150" s="1">
        <v>1371156.0460000001</v>
      </c>
      <c r="O150" s="1">
        <v>1633175.925</v>
      </c>
      <c r="P150" s="1">
        <v>1466135.9480000001</v>
      </c>
      <c r="Q150" s="1">
        <v>1642604.591</v>
      </c>
      <c r="R150" s="3">
        <f>AVERAGE('VTA_Proteome Morphine vs Saline'!N150:Q150)</f>
        <v>1528268.1274999999</v>
      </c>
      <c r="S150" s="3">
        <f>_xlfn.STDEV.S('VTA_Proteome Morphine vs Saline'!N150:Q150)</f>
        <v>132442.54948803358</v>
      </c>
      <c r="T150" s="1">
        <v>1508538.9939999999</v>
      </c>
      <c r="U150" s="1">
        <v>1221280.1669999999</v>
      </c>
      <c r="V150" s="1">
        <v>994649.25190000003</v>
      </c>
      <c r="W150" s="1">
        <v>1127122.585</v>
      </c>
      <c r="X150" s="1">
        <f t="shared" si="4"/>
        <v>1212897.749475</v>
      </c>
      <c r="Y150" s="1">
        <f t="shared" si="5"/>
        <v>217917.25946813813</v>
      </c>
    </row>
    <row r="151" spans="1:25" x14ac:dyDescent="0.5">
      <c r="A151" s="1" t="s">
        <v>313</v>
      </c>
      <c r="B151" s="1" t="s">
        <v>314</v>
      </c>
      <c r="C151" s="1">
        <v>39726</v>
      </c>
      <c r="D151" s="1">
        <v>6</v>
      </c>
      <c r="E151" s="1">
        <v>6</v>
      </c>
      <c r="F151" s="1">
        <v>290.74</v>
      </c>
      <c r="G151" s="1">
        <v>0.78195342800000001</v>
      </c>
      <c r="H151" s="1">
        <v>0.977951083</v>
      </c>
      <c r="I151" s="1">
        <v>1.6627520999999999E-2</v>
      </c>
      <c r="J151" s="1" t="s">
        <v>24</v>
      </c>
      <c r="K151" s="1">
        <v>1.2198802150000001</v>
      </c>
      <c r="L151" s="1" t="s">
        <v>2</v>
      </c>
      <c r="M151" s="1" t="s">
        <v>1</v>
      </c>
      <c r="N151" s="1">
        <v>598461.56209999998</v>
      </c>
      <c r="O151" s="1">
        <v>586338.83849999995</v>
      </c>
      <c r="P151" s="1">
        <v>686391.44319999998</v>
      </c>
      <c r="Q151" s="1">
        <v>596261.58200000005</v>
      </c>
      <c r="R151" s="3">
        <f>AVERAGE('VTA_Proteome Morphine vs Saline'!N151:Q151)</f>
        <v>616863.35644999996</v>
      </c>
      <c r="S151" s="3">
        <f>_xlfn.STDEV.S('VTA_Proteome Morphine vs Saline'!N151:Q151)</f>
        <v>46651.045679540643</v>
      </c>
      <c r="T151" s="1">
        <v>849848.70349999995</v>
      </c>
      <c r="U151" s="1">
        <v>723520.66249999998</v>
      </c>
      <c r="V151" s="1">
        <v>758441.52769999998</v>
      </c>
      <c r="W151" s="1">
        <v>678186.72279999999</v>
      </c>
      <c r="X151" s="1">
        <f t="shared" si="4"/>
        <v>752499.404125</v>
      </c>
      <c r="Y151" s="1">
        <f t="shared" si="5"/>
        <v>72742.323749115618</v>
      </c>
    </row>
    <row r="152" spans="1:25" x14ac:dyDescent="0.5">
      <c r="A152" s="1" t="s">
        <v>315</v>
      </c>
      <c r="B152" s="1" t="s">
        <v>316</v>
      </c>
      <c r="C152" s="1">
        <v>26894</v>
      </c>
      <c r="D152" s="1">
        <v>7</v>
      </c>
      <c r="E152" s="1">
        <v>6</v>
      </c>
      <c r="F152" s="1">
        <v>328.33</v>
      </c>
      <c r="G152" s="1">
        <v>0.89143185300000005</v>
      </c>
      <c r="H152" s="1">
        <v>0.94719991400000003</v>
      </c>
      <c r="I152" s="1">
        <v>8.4242350000000004E-3</v>
      </c>
      <c r="J152" s="1" t="s">
        <v>24</v>
      </c>
      <c r="K152" s="1">
        <v>1.332312913</v>
      </c>
      <c r="L152" s="1" t="s">
        <v>2</v>
      </c>
      <c r="M152" s="1" t="s">
        <v>1</v>
      </c>
      <c r="N152" s="1">
        <v>1487454.7109999999</v>
      </c>
      <c r="O152" s="1">
        <v>1292541.4669999999</v>
      </c>
      <c r="P152" s="1">
        <v>1506591.4110000001</v>
      </c>
      <c r="Q152" s="1">
        <v>1421464.0549999999</v>
      </c>
      <c r="R152" s="3">
        <f>AVERAGE('VTA_Proteome Morphine vs Saline'!N152:Q152)</f>
        <v>1427012.9109999998</v>
      </c>
      <c r="S152" s="3">
        <f>_xlfn.STDEV.S('VTA_Proteome Morphine vs Saline'!N152:Q152)</f>
        <v>96780.349079490101</v>
      </c>
      <c r="T152" s="1">
        <v>1732038.297</v>
      </c>
      <c r="U152" s="1">
        <v>1722723.925</v>
      </c>
      <c r="V152" s="1">
        <v>1879424.8330000001</v>
      </c>
      <c r="W152" s="1">
        <v>2270723.858</v>
      </c>
      <c r="X152" s="1">
        <f t="shared" si="4"/>
        <v>1901227.7282499999</v>
      </c>
      <c r="Y152" s="1">
        <f t="shared" si="5"/>
        <v>256574.50351566228</v>
      </c>
    </row>
    <row r="153" spans="1:25" x14ac:dyDescent="0.5">
      <c r="A153" s="1" t="s">
        <v>317</v>
      </c>
      <c r="B153" s="1" t="s">
        <v>318</v>
      </c>
      <c r="C153" s="1">
        <v>57142</v>
      </c>
      <c r="D153" s="1">
        <v>13</v>
      </c>
      <c r="E153" s="1">
        <v>13</v>
      </c>
      <c r="F153" s="1">
        <v>564.98</v>
      </c>
      <c r="G153" s="1">
        <v>0.75828175099999995</v>
      </c>
      <c r="H153" s="1">
        <v>0.977951083</v>
      </c>
      <c r="I153" s="1">
        <v>1.8761917999999999E-2</v>
      </c>
      <c r="J153" s="1" t="s">
        <v>24</v>
      </c>
      <c r="K153" s="1">
        <v>1.325697498</v>
      </c>
      <c r="L153" s="1" t="s">
        <v>1</v>
      </c>
      <c r="M153" s="1" t="s">
        <v>2</v>
      </c>
      <c r="N153" s="1">
        <v>4038454.764</v>
      </c>
      <c r="O153" s="1">
        <v>3563989.4249999998</v>
      </c>
      <c r="P153" s="1">
        <v>4718075.892</v>
      </c>
      <c r="Q153" s="1">
        <v>3675297.7829999998</v>
      </c>
      <c r="R153" s="3">
        <f>AVERAGE('VTA_Proteome Morphine vs Saline'!N153:Q153)</f>
        <v>3998954.466</v>
      </c>
      <c r="S153" s="3">
        <f>_xlfn.STDEV.S('VTA_Proteome Morphine vs Saline'!N153:Q153)</f>
        <v>520462.6577117219</v>
      </c>
      <c r="T153" s="1">
        <v>3042835.3870000001</v>
      </c>
      <c r="U153" s="1">
        <v>3528033.1680000001</v>
      </c>
      <c r="V153" s="1">
        <v>2861276.409</v>
      </c>
      <c r="W153" s="1">
        <v>2633818.7209999999</v>
      </c>
      <c r="X153" s="1">
        <f t="shared" si="4"/>
        <v>3016490.9212499997</v>
      </c>
      <c r="Y153" s="1">
        <f t="shared" si="5"/>
        <v>379867.98528913647</v>
      </c>
    </row>
    <row r="154" spans="1:25" x14ac:dyDescent="0.5">
      <c r="A154" s="1" t="s">
        <v>319</v>
      </c>
      <c r="B154" s="1" t="s">
        <v>320</v>
      </c>
      <c r="C154" s="1">
        <v>72668</v>
      </c>
      <c r="D154" s="1">
        <v>2</v>
      </c>
      <c r="E154" s="1">
        <v>1</v>
      </c>
      <c r="F154" s="1">
        <v>65.14</v>
      </c>
      <c r="G154" s="1">
        <v>0.69700467200000005</v>
      </c>
      <c r="H154" s="1">
        <v>0.977951083</v>
      </c>
      <c r="I154" s="1">
        <v>2.5099726999999999E-2</v>
      </c>
      <c r="J154" s="1" t="s">
        <v>24</v>
      </c>
      <c r="K154" s="1">
        <v>6.8951130599999999</v>
      </c>
      <c r="L154" s="1" t="s">
        <v>1</v>
      </c>
      <c r="M154" s="1" t="s">
        <v>2</v>
      </c>
      <c r="N154" s="1">
        <v>11140.722949999999</v>
      </c>
      <c r="O154" s="1">
        <v>12174.37401</v>
      </c>
      <c r="P154" s="1">
        <v>11915.912039999999</v>
      </c>
      <c r="Q154" s="1">
        <v>8031.1831689999999</v>
      </c>
      <c r="R154" s="3">
        <f>AVERAGE('VTA_Proteome Morphine vs Saline'!N154:Q154)</f>
        <v>10815.54804225</v>
      </c>
      <c r="S154" s="3">
        <f>_xlfn.STDEV.S('VTA_Proteome Morphine vs Saline'!N154:Q154)</f>
        <v>1907.4970866028154</v>
      </c>
      <c r="T154" s="1">
        <v>25.61486287</v>
      </c>
      <c r="U154" s="1">
        <v>6248.7118659999996</v>
      </c>
      <c r="V154" s="1">
        <v>0</v>
      </c>
      <c r="W154" s="1">
        <v>0</v>
      </c>
      <c r="X154" s="1">
        <f t="shared" si="4"/>
        <v>1568.5816822175</v>
      </c>
      <c r="Y154" s="1">
        <f t="shared" si="5"/>
        <v>3120.1101545904817</v>
      </c>
    </row>
    <row r="155" spans="1:25" x14ac:dyDescent="0.5">
      <c r="A155" s="1" t="s">
        <v>321</v>
      </c>
      <c r="B155" s="1" t="s">
        <v>322</v>
      </c>
      <c r="C155" s="1">
        <v>22379</v>
      </c>
      <c r="D155" s="1">
        <v>14</v>
      </c>
      <c r="E155" s="1">
        <v>10</v>
      </c>
      <c r="F155" s="1">
        <v>875.79</v>
      </c>
      <c r="G155" s="1">
        <v>0.69228402</v>
      </c>
      <c r="H155" s="1">
        <v>0.977951083</v>
      </c>
      <c r="I155" s="1">
        <v>2.5643674000000002E-2</v>
      </c>
      <c r="J155" s="1" t="s">
        <v>24</v>
      </c>
      <c r="K155" s="1">
        <v>1.425579119</v>
      </c>
      <c r="L155" s="1" t="s">
        <v>1</v>
      </c>
      <c r="M155" s="1" t="s">
        <v>2</v>
      </c>
      <c r="N155" s="1">
        <v>15450175.189999999</v>
      </c>
      <c r="O155" s="1">
        <v>11149242.550000001</v>
      </c>
      <c r="P155" s="1">
        <v>14996796.49</v>
      </c>
      <c r="Q155" s="1">
        <v>13572425.060000001</v>
      </c>
      <c r="R155" s="3">
        <f>AVERAGE('VTA_Proteome Morphine vs Saline'!N155:Q155)</f>
        <v>13792159.822500002</v>
      </c>
      <c r="S155" s="3">
        <f>_xlfn.STDEV.S('VTA_Proteome Morphine vs Saline'!N155:Q155)</f>
        <v>1935067.5728667504</v>
      </c>
      <c r="T155" s="1">
        <v>7645064.8420000002</v>
      </c>
      <c r="U155" s="1">
        <v>8569841.0010000002</v>
      </c>
      <c r="V155" s="1">
        <v>11285604.699999999</v>
      </c>
      <c r="W155" s="1">
        <v>11198596.76</v>
      </c>
      <c r="X155" s="1">
        <f t="shared" si="4"/>
        <v>9674776.8257499989</v>
      </c>
      <c r="Y155" s="1">
        <f t="shared" si="5"/>
        <v>1849090.5463923677</v>
      </c>
    </row>
    <row r="156" spans="1:25" x14ac:dyDescent="0.5">
      <c r="A156" s="1" t="s">
        <v>323</v>
      </c>
      <c r="B156" s="1" t="s">
        <v>324</v>
      </c>
      <c r="C156" s="1">
        <v>49905</v>
      </c>
      <c r="D156" s="1">
        <v>48</v>
      </c>
      <c r="E156" s="1">
        <v>2</v>
      </c>
      <c r="F156" s="1">
        <v>4552.93</v>
      </c>
      <c r="G156" s="1">
        <v>0.71105634100000004</v>
      </c>
      <c r="H156" s="1">
        <v>0.977951083</v>
      </c>
      <c r="I156" s="1">
        <v>2.3531152999999999E-2</v>
      </c>
      <c r="J156" s="1" t="s">
        <v>24</v>
      </c>
      <c r="K156" s="1">
        <v>1.331581396</v>
      </c>
      <c r="L156" s="1" t="s">
        <v>1</v>
      </c>
      <c r="M156" s="1" t="s">
        <v>2</v>
      </c>
      <c r="N156" s="1">
        <v>1598985.436</v>
      </c>
      <c r="O156" s="1">
        <v>1263710.3829999999</v>
      </c>
      <c r="P156" s="1">
        <v>1444845.977</v>
      </c>
      <c r="Q156" s="1">
        <v>1409342.294</v>
      </c>
      <c r="R156" s="3">
        <f>AVERAGE('VTA_Proteome Morphine vs Saline'!N156:Q156)</f>
        <v>1429221.0225</v>
      </c>
      <c r="S156" s="3">
        <f>_xlfn.STDEV.S('VTA_Proteome Morphine vs Saline'!N156:Q156)</f>
        <v>137662.6685399274</v>
      </c>
      <c r="T156" s="1">
        <v>1337743.311</v>
      </c>
      <c r="U156" s="1">
        <v>1059958.8570000001</v>
      </c>
      <c r="V156" s="1">
        <v>895491.96299999999</v>
      </c>
      <c r="W156" s="1">
        <v>1000110.1360000001</v>
      </c>
      <c r="X156" s="1">
        <f t="shared" si="4"/>
        <v>1073326.06675</v>
      </c>
      <c r="Y156" s="1">
        <f t="shared" si="5"/>
        <v>188927.41315597013</v>
      </c>
    </row>
    <row r="157" spans="1:25" x14ac:dyDescent="0.5">
      <c r="A157" s="1" t="s">
        <v>325</v>
      </c>
      <c r="B157" s="1" t="s">
        <v>326</v>
      </c>
      <c r="C157" s="1">
        <v>149276</v>
      </c>
      <c r="D157" s="1">
        <v>42</v>
      </c>
      <c r="E157" s="1">
        <v>42</v>
      </c>
      <c r="F157" s="1">
        <v>3412.53</v>
      </c>
      <c r="G157" s="1">
        <v>0.761781237</v>
      </c>
      <c r="H157" s="1">
        <v>0.977951083</v>
      </c>
      <c r="I157" s="1">
        <v>1.8436431999999999E-2</v>
      </c>
      <c r="J157" s="1" t="s">
        <v>24</v>
      </c>
      <c r="K157" s="1">
        <v>1.184161829</v>
      </c>
      <c r="L157" s="1" t="s">
        <v>2</v>
      </c>
      <c r="M157" s="1" t="s">
        <v>1</v>
      </c>
      <c r="N157" s="1">
        <v>149674742.90000001</v>
      </c>
      <c r="O157" s="1">
        <v>144411340.59999999</v>
      </c>
      <c r="P157" s="1">
        <v>127002728.8</v>
      </c>
      <c r="Q157" s="1">
        <v>135540264.59999999</v>
      </c>
      <c r="R157" s="3">
        <f>AVERAGE('VTA_Proteome Morphine vs Saline'!N157:Q157)</f>
        <v>139157269.22499999</v>
      </c>
      <c r="S157" s="3">
        <f>_xlfn.STDEV.S('VTA_Proteome Morphine vs Saline'!N157:Q157)</f>
        <v>9983955.3604461309</v>
      </c>
      <c r="T157" s="1">
        <v>179436718.69999999</v>
      </c>
      <c r="U157" s="1">
        <v>164137002.90000001</v>
      </c>
      <c r="V157" s="1">
        <v>148981382.59999999</v>
      </c>
      <c r="W157" s="1">
        <v>166583801.59999999</v>
      </c>
      <c r="X157" s="1">
        <f t="shared" si="4"/>
        <v>164784726.45000002</v>
      </c>
      <c r="Y157" s="1">
        <f t="shared" si="5"/>
        <v>12491100.444289189</v>
      </c>
    </row>
    <row r="158" spans="1:25" x14ac:dyDescent="0.5">
      <c r="A158" s="1" t="s">
        <v>327</v>
      </c>
      <c r="B158" s="1" t="s">
        <v>328</v>
      </c>
      <c r="C158" s="1">
        <v>34531</v>
      </c>
      <c r="D158" s="1">
        <v>1</v>
      </c>
      <c r="E158" s="1">
        <v>1</v>
      </c>
      <c r="F158" s="1">
        <v>26.09</v>
      </c>
      <c r="G158" s="1">
        <v>0.55835373099999996</v>
      </c>
      <c r="H158" s="1">
        <v>0.977951083</v>
      </c>
      <c r="I158" s="1">
        <v>4.5646652000000003E-2</v>
      </c>
      <c r="J158" s="1" t="s">
        <v>24</v>
      </c>
      <c r="K158" s="1">
        <v>7.5006755399999996</v>
      </c>
      <c r="L158" s="1" t="s">
        <v>1</v>
      </c>
      <c r="M158" s="1" t="s">
        <v>2</v>
      </c>
      <c r="N158" s="1">
        <v>89552.201990000001</v>
      </c>
      <c r="O158" s="1">
        <v>289351.78710000002</v>
      </c>
      <c r="P158" s="1">
        <v>29038.47004</v>
      </c>
      <c r="Q158" s="1">
        <v>27733.536749999999</v>
      </c>
      <c r="R158" s="3">
        <f>AVERAGE('VTA_Proteome Morphine vs Saline'!N158:Q158)</f>
        <v>108918.99897000002</v>
      </c>
      <c r="S158" s="3">
        <f>_xlfn.STDEV.S('VTA_Proteome Morphine vs Saline'!N158:Q158)</f>
        <v>123697.26760070548</v>
      </c>
      <c r="T158" s="1">
        <v>31029.170529999999</v>
      </c>
      <c r="U158" s="1">
        <v>3513.1502569999998</v>
      </c>
      <c r="V158" s="1">
        <v>5367.56113</v>
      </c>
      <c r="W158" s="1">
        <v>18175.019039999999</v>
      </c>
      <c r="X158" s="1">
        <f t="shared" si="4"/>
        <v>14521.22523925</v>
      </c>
      <c r="Y158" s="1">
        <f t="shared" si="5"/>
        <v>12791.009190060078</v>
      </c>
    </row>
    <row r="159" spans="1:25" x14ac:dyDescent="0.5">
      <c r="A159" s="1" t="s">
        <v>329</v>
      </c>
      <c r="B159" s="1" t="s">
        <v>330</v>
      </c>
      <c r="C159" s="1">
        <v>28492</v>
      </c>
      <c r="D159" s="1">
        <v>28</v>
      </c>
      <c r="E159" s="1">
        <v>12</v>
      </c>
      <c r="F159" s="1">
        <v>1625.62</v>
      </c>
      <c r="G159" s="1">
        <v>0.87619979599999998</v>
      </c>
      <c r="H159" s="1">
        <v>0.977951083</v>
      </c>
      <c r="I159" s="1">
        <v>9.4353909999999996E-3</v>
      </c>
      <c r="J159" s="1" t="s">
        <v>24</v>
      </c>
      <c r="K159" s="1">
        <v>1.2150281510000001</v>
      </c>
      <c r="L159" s="1" t="s">
        <v>1</v>
      </c>
      <c r="M159" s="1" t="s">
        <v>2</v>
      </c>
      <c r="N159" s="1">
        <v>14845251.949999999</v>
      </c>
      <c r="O159" s="1">
        <v>14049429.949999999</v>
      </c>
      <c r="P159" s="1">
        <v>15805740.890000001</v>
      </c>
      <c r="Q159" s="1">
        <v>14190878.609999999</v>
      </c>
      <c r="R159" s="3">
        <f>AVERAGE('VTA_Proteome Morphine vs Saline'!N159:Q159)</f>
        <v>14722825.35</v>
      </c>
      <c r="S159" s="3">
        <f>_xlfn.STDEV.S('VTA_Proteome Morphine vs Saline'!N159:Q159)</f>
        <v>800858.50562564877</v>
      </c>
      <c r="T159" s="1">
        <v>12048750.949999999</v>
      </c>
      <c r="U159" s="1">
        <v>13708480.82</v>
      </c>
      <c r="V159" s="1">
        <v>11552121.560000001</v>
      </c>
      <c r="W159" s="1">
        <v>11159730.59</v>
      </c>
      <c r="X159" s="1">
        <f t="shared" si="4"/>
        <v>12117270.98</v>
      </c>
      <c r="Y159" s="1">
        <f t="shared" si="5"/>
        <v>1121445.676323158</v>
      </c>
    </row>
    <row r="160" spans="1:25" x14ac:dyDescent="0.5">
      <c r="A160" s="1" t="s">
        <v>331</v>
      </c>
      <c r="B160" s="1" t="s">
        <v>332</v>
      </c>
      <c r="C160" s="1">
        <v>223788</v>
      </c>
      <c r="D160" s="1">
        <v>20</v>
      </c>
      <c r="E160" s="1">
        <v>20</v>
      </c>
      <c r="F160" s="1">
        <v>1137.97</v>
      </c>
      <c r="G160" s="1">
        <v>0.55187093200000004</v>
      </c>
      <c r="H160" s="1">
        <v>0.977951083</v>
      </c>
      <c r="I160" s="1">
        <v>4.6898165999999998E-2</v>
      </c>
      <c r="J160" s="1" t="s">
        <v>24</v>
      </c>
      <c r="K160" s="1">
        <v>1.0885962149999999</v>
      </c>
      <c r="L160" s="1" t="s">
        <v>2</v>
      </c>
      <c r="M160" s="1" t="s">
        <v>1</v>
      </c>
      <c r="N160" s="1">
        <v>1324337.0290000001</v>
      </c>
      <c r="O160" s="1">
        <v>1285951.2239999999</v>
      </c>
      <c r="P160" s="1">
        <v>1472875.254</v>
      </c>
      <c r="Q160" s="1">
        <v>1386866.7450000001</v>
      </c>
      <c r="R160" s="3">
        <f>AVERAGE('VTA_Proteome Morphine vs Saline'!N160:Q160)</f>
        <v>1367507.5630000001</v>
      </c>
      <c r="S160" s="3">
        <f>_xlfn.STDEV.S('VTA_Proteome Morphine vs Saline'!N160:Q160)</f>
        <v>81633.856683994134</v>
      </c>
      <c r="T160" s="1">
        <v>1511612.0319999999</v>
      </c>
      <c r="U160" s="1">
        <v>1517251.764</v>
      </c>
      <c r="V160" s="1">
        <v>1513844.696</v>
      </c>
      <c r="W160" s="1">
        <v>1411945.733</v>
      </c>
      <c r="X160" s="1">
        <f t="shared" si="4"/>
        <v>1488663.5562500001</v>
      </c>
      <c r="Y160" s="1">
        <f t="shared" si="5"/>
        <v>51197.761555666868</v>
      </c>
    </row>
    <row r="161" spans="1:25" x14ac:dyDescent="0.5">
      <c r="A161" s="1" t="s">
        <v>333</v>
      </c>
      <c r="B161" s="1" t="s">
        <v>334</v>
      </c>
      <c r="C161" s="1">
        <v>15710</v>
      </c>
      <c r="D161" s="1">
        <v>4</v>
      </c>
      <c r="E161" s="1">
        <v>4</v>
      </c>
      <c r="F161" s="1">
        <v>306.14999999999998</v>
      </c>
      <c r="G161" s="1">
        <v>0.99999918300000001</v>
      </c>
      <c r="H161" s="1">
        <v>0.13869392799999999</v>
      </c>
      <c r="I161" s="1">
        <v>1.5419000000000001E-4</v>
      </c>
      <c r="J161" s="1" t="s">
        <v>24</v>
      </c>
      <c r="K161" s="1">
        <v>2.2708798630000002</v>
      </c>
      <c r="L161" s="1" t="s">
        <v>1</v>
      </c>
      <c r="M161" s="1" t="s">
        <v>2</v>
      </c>
      <c r="N161" s="1">
        <v>2428973.1230000001</v>
      </c>
      <c r="O161" s="1">
        <v>1806457.7250000001</v>
      </c>
      <c r="P161" s="1">
        <v>2283036.1469999999</v>
      </c>
      <c r="Q161" s="1">
        <v>2546785.0589999999</v>
      </c>
      <c r="R161" s="3">
        <f>AVERAGE('VTA_Proteome Morphine vs Saline'!N161:Q161)</f>
        <v>2266313.0134999999</v>
      </c>
      <c r="S161" s="3">
        <f>_xlfn.STDEV.S('VTA_Proteome Morphine vs Saline'!N161:Q161)</f>
        <v>324997.14310795016</v>
      </c>
      <c r="T161" s="1">
        <v>1042695.597</v>
      </c>
      <c r="U161" s="1">
        <v>889684.71660000004</v>
      </c>
      <c r="V161" s="1">
        <v>909451.71310000005</v>
      </c>
      <c r="W161" s="1">
        <v>1150123.7790000001</v>
      </c>
      <c r="X161" s="1">
        <f t="shared" si="4"/>
        <v>997988.95142500009</v>
      </c>
      <c r="Y161" s="1">
        <f t="shared" si="5"/>
        <v>122082.40355198526</v>
      </c>
    </row>
    <row r="162" spans="1:25" x14ac:dyDescent="0.5">
      <c r="A162" s="1" t="s">
        <v>335</v>
      </c>
      <c r="B162" s="1" t="s">
        <v>336</v>
      </c>
      <c r="C162" s="1">
        <v>87257</v>
      </c>
      <c r="D162" s="1">
        <v>12</v>
      </c>
      <c r="E162" s="1">
        <v>12</v>
      </c>
      <c r="F162" s="1">
        <v>697.73</v>
      </c>
      <c r="G162" s="1">
        <v>0.58341467499999999</v>
      </c>
      <c r="H162" s="1">
        <v>0.977951083</v>
      </c>
      <c r="I162" s="1">
        <v>4.1100005000000002E-2</v>
      </c>
      <c r="J162" s="1" t="s">
        <v>24</v>
      </c>
      <c r="K162" s="1">
        <v>1.1413539130000001</v>
      </c>
      <c r="L162" s="1" t="s">
        <v>1</v>
      </c>
      <c r="M162" s="1" t="s">
        <v>2</v>
      </c>
      <c r="N162" s="1">
        <v>2542296.6549999998</v>
      </c>
      <c r="O162" s="1">
        <v>2253623.2990000001</v>
      </c>
      <c r="P162" s="1">
        <v>2584548.8960000002</v>
      </c>
      <c r="Q162" s="1">
        <v>2798838.034</v>
      </c>
      <c r="R162" s="3">
        <f>AVERAGE('VTA_Proteome Morphine vs Saline'!N162:Q162)</f>
        <v>2544826.7209999999</v>
      </c>
      <c r="S162" s="3">
        <f>_xlfn.STDEV.S('VTA_Proteome Morphine vs Saline'!N162:Q162)</f>
        <v>224280.65196474182</v>
      </c>
      <c r="T162" s="1">
        <v>2103078.9070000001</v>
      </c>
      <c r="U162" s="1">
        <v>2287842.324</v>
      </c>
      <c r="V162" s="1">
        <v>2328826.429</v>
      </c>
      <c r="W162" s="1">
        <v>2198876.7650000001</v>
      </c>
      <c r="X162" s="1">
        <f t="shared" si="4"/>
        <v>2229656.1062500002</v>
      </c>
      <c r="Y162" s="1">
        <f t="shared" si="5"/>
        <v>100315.40936490882</v>
      </c>
    </row>
    <row r="163" spans="1:25" x14ac:dyDescent="0.5">
      <c r="A163" s="1" t="s">
        <v>337</v>
      </c>
      <c r="B163" s="1" t="s">
        <v>338</v>
      </c>
      <c r="C163" s="1">
        <v>42388</v>
      </c>
      <c r="D163" s="1">
        <v>2</v>
      </c>
      <c r="E163" s="1">
        <v>2</v>
      </c>
      <c r="F163" s="1">
        <v>131.32</v>
      </c>
      <c r="G163" s="1">
        <v>0.72845941400000003</v>
      </c>
      <c r="H163" s="1">
        <v>0.977951083</v>
      </c>
      <c r="I163" s="1">
        <v>2.1687788E-2</v>
      </c>
      <c r="J163" s="1" t="s">
        <v>24</v>
      </c>
      <c r="K163" s="1">
        <v>1.219306813</v>
      </c>
      <c r="L163" s="1" t="s">
        <v>2</v>
      </c>
      <c r="M163" s="1" t="s">
        <v>1</v>
      </c>
      <c r="N163" s="1">
        <v>277558.30430000002</v>
      </c>
      <c r="O163" s="1">
        <v>258723.05840000001</v>
      </c>
      <c r="P163" s="1">
        <v>230053.4314</v>
      </c>
      <c r="Q163" s="1">
        <v>231567.20420000001</v>
      </c>
      <c r="R163" s="3">
        <f>AVERAGE('VTA_Proteome Morphine vs Saline'!N163:Q163)</f>
        <v>249475.49957500002</v>
      </c>
      <c r="S163" s="3">
        <f>_xlfn.STDEV.S('VTA_Proteome Morphine vs Saline'!N163:Q163)</f>
        <v>22891.665447471725</v>
      </c>
      <c r="T163" s="1">
        <v>295647.88900000002</v>
      </c>
      <c r="U163" s="1">
        <v>342204.58010000002</v>
      </c>
      <c r="V163" s="1">
        <v>274799.0367</v>
      </c>
      <c r="W163" s="1">
        <v>304097.19929999998</v>
      </c>
      <c r="X163" s="1">
        <f t="shared" si="4"/>
        <v>304187.17627500003</v>
      </c>
      <c r="Y163" s="1">
        <f t="shared" si="5"/>
        <v>28177.492580035188</v>
      </c>
    </row>
    <row r="164" spans="1:25" x14ac:dyDescent="0.5">
      <c r="A164" s="1" t="s">
        <v>339</v>
      </c>
      <c r="B164" s="1" t="s">
        <v>340</v>
      </c>
      <c r="C164" s="1">
        <v>116542</v>
      </c>
      <c r="D164" s="1">
        <v>92</v>
      </c>
      <c r="E164" s="1">
        <v>92</v>
      </c>
      <c r="F164" s="1">
        <v>6015.24</v>
      </c>
      <c r="G164" s="1">
        <v>0.57638708100000002</v>
      </c>
      <c r="H164" s="1">
        <v>0.977951083</v>
      </c>
      <c r="I164" s="1">
        <v>4.2330197999999999E-2</v>
      </c>
      <c r="J164" s="1" t="s">
        <v>24</v>
      </c>
      <c r="K164" s="1">
        <v>1.2548988210000001</v>
      </c>
      <c r="L164" s="1" t="s">
        <v>1</v>
      </c>
      <c r="M164" s="1" t="s">
        <v>2</v>
      </c>
      <c r="N164" s="1">
        <v>150597452.19999999</v>
      </c>
      <c r="O164" s="1">
        <v>115907921</v>
      </c>
      <c r="P164" s="1">
        <v>117129040</v>
      </c>
      <c r="Q164" s="1">
        <v>119248275.09999999</v>
      </c>
      <c r="R164" s="3">
        <f>AVERAGE('VTA_Proteome Morphine vs Saline'!N164:Q164)</f>
        <v>125720672.07499999</v>
      </c>
      <c r="S164" s="3">
        <f>_xlfn.STDEV.S('VTA_Proteome Morphine vs Saline'!N164:Q164)</f>
        <v>16641838.213387286</v>
      </c>
      <c r="T164" s="1">
        <v>89714108.849999994</v>
      </c>
      <c r="U164" s="1">
        <v>100177832.7</v>
      </c>
      <c r="V164" s="1">
        <v>118465557.40000001</v>
      </c>
      <c r="W164" s="1">
        <v>92378146.079999998</v>
      </c>
      <c r="X164" s="1">
        <f t="shared" si="4"/>
        <v>100183911.25750001</v>
      </c>
      <c r="Y164" s="1">
        <f t="shared" si="5"/>
        <v>12971319.067938671</v>
      </c>
    </row>
    <row r="165" spans="1:25" x14ac:dyDescent="0.5">
      <c r="A165" s="1" t="s">
        <v>341</v>
      </c>
      <c r="B165" s="1" t="s">
        <v>342</v>
      </c>
      <c r="C165" s="1">
        <v>30124</v>
      </c>
      <c r="D165" s="1">
        <v>12</v>
      </c>
      <c r="E165" s="1">
        <v>12</v>
      </c>
      <c r="F165" s="1">
        <v>805.2</v>
      </c>
      <c r="G165" s="1">
        <v>0.94075089999999995</v>
      </c>
      <c r="H165" s="1">
        <v>0.86866560400000004</v>
      </c>
      <c r="I165" s="1">
        <v>5.3114629999999998E-3</v>
      </c>
      <c r="J165" s="1" t="s">
        <v>24</v>
      </c>
      <c r="K165" s="1">
        <v>1.2469590800000001</v>
      </c>
      <c r="L165" s="1" t="s">
        <v>2</v>
      </c>
      <c r="M165" s="1" t="s">
        <v>1</v>
      </c>
      <c r="N165" s="1">
        <v>20263133.120000001</v>
      </c>
      <c r="O165" s="1">
        <v>23028109.77</v>
      </c>
      <c r="P165" s="1">
        <v>20938857.82</v>
      </c>
      <c r="Q165" s="1">
        <v>21423803.239999998</v>
      </c>
      <c r="R165" s="3">
        <f>AVERAGE('VTA_Proteome Morphine vs Saline'!N165:Q165)</f>
        <v>21413475.987500001</v>
      </c>
      <c r="S165" s="3">
        <f>_xlfn.STDEV.S('VTA_Proteome Morphine vs Saline'!N165:Q165)</f>
        <v>1176959.3622924613</v>
      </c>
      <c r="T165" s="1">
        <v>27862463.84</v>
      </c>
      <c r="U165" s="1">
        <v>27550006.649999999</v>
      </c>
      <c r="V165" s="1">
        <v>23369124.23</v>
      </c>
      <c r="W165" s="1">
        <v>28025318.530000001</v>
      </c>
      <c r="X165" s="1">
        <f t="shared" si="4"/>
        <v>26701728.3125</v>
      </c>
      <c r="Y165" s="1">
        <f t="shared" si="5"/>
        <v>2230472.6059163506</v>
      </c>
    </row>
    <row r="166" spans="1:25" x14ac:dyDescent="0.5">
      <c r="A166" s="1" t="s">
        <v>343</v>
      </c>
      <c r="B166" s="1" t="s">
        <v>344</v>
      </c>
      <c r="C166" s="1">
        <v>28037</v>
      </c>
      <c r="D166" s="1">
        <v>24</v>
      </c>
      <c r="E166" s="1">
        <v>7</v>
      </c>
      <c r="F166" s="1">
        <v>1573.11</v>
      </c>
      <c r="G166" s="1">
        <v>0.12544169599999999</v>
      </c>
      <c r="H166" s="1">
        <v>0.977951083</v>
      </c>
      <c r="I166" s="1">
        <v>0.38356367400000002</v>
      </c>
      <c r="K166" s="1">
        <v>1.091918822</v>
      </c>
      <c r="L166" s="1" t="s">
        <v>1</v>
      </c>
      <c r="M166" s="1" t="s">
        <v>2</v>
      </c>
      <c r="N166" s="1">
        <v>170030001.19999999</v>
      </c>
      <c r="O166" s="1">
        <v>194590339.19999999</v>
      </c>
      <c r="P166" s="1">
        <v>235826264</v>
      </c>
      <c r="Q166" s="1">
        <v>177640343.80000001</v>
      </c>
      <c r="R166" s="3">
        <f>AVERAGE('VTA_Proteome Morphine vs Saline'!N166:Q166)</f>
        <v>194521737.05000001</v>
      </c>
      <c r="S166" s="3">
        <f>_xlfn.STDEV.S('VTA_Proteome Morphine vs Saline'!N166:Q166)</f>
        <v>29387611.992275294</v>
      </c>
      <c r="T166" s="1">
        <v>203597989.80000001</v>
      </c>
      <c r="U166" s="1">
        <v>181434003.5</v>
      </c>
      <c r="V166" s="1">
        <v>161696743</v>
      </c>
      <c r="W166" s="1">
        <v>165858072.19999999</v>
      </c>
      <c r="X166" s="1">
        <f t="shared" si="4"/>
        <v>178146702.125</v>
      </c>
      <c r="Y166" s="1">
        <f t="shared" si="5"/>
        <v>18975299.517121911</v>
      </c>
    </row>
    <row r="167" spans="1:25" x14ac:dyDescent="0.5">
      <c r="A167" s="1" t="s">
        <v>345</v>
      </c>
      <c r="B167" s="1" t="s">
        <v>346</v>
      </c>
      <c r="C167" s="1">
        <v>29155</v>
      </c>
      <c r="D167" s="1">
        <v>36</v>
      </c>
      <c r="E167" s="1">
        <v>31</v>
      </c>
      <c r="F167" s="1">
        <v>2614.2600000000002</v>
      </c>
      <c r="G167" s="1">
        <v>0.168598577</v>
      </c>
      <c r="H167" s="1">
        <v>0.977951083</v>
      </c>
      <c r="I167" s="1">
        <v>0.28511825600000001</v>
      </c>
      <c r="K167" s="1">
        <v>1.097356113</v>
      </c>
      <c r="L167" s="1" t="s">
        <v>1</v>
      </c>
      <c r="M167" s="1" t="s">
        <v>2</v>
      </c>
      <c r="N167" s="1">
        <v>506000434.10000002</v>
      </c>
      <c r="O167" s="1">
        <v>545187129.70000005</v>
      </c>
      <c r="P167" s="1">
        <v>634469618</v>
      </c>
      <c r="Q167" s="1">
        <v>493156121.30000001</v>
      </c>
      <c r="R167" s="3">
        <f>AVERAGE('VTA_Proteome Morphine vs Saline'!N167:Q167)</f>
        <v>544703325.7750001</v>
      </c>
      <c r="S167" s="3">
        <f>_xlfn.STDEV.S('VTA_Proteome Morphine vs Saline'!N167:Q167)</f>
        <v>63805040.028867267</v>
      </c>
      <c r="T167" s="1">
        <v>538393244.60000002</v>
      </c>
      <c r="U167" s="1">
        <v>548102284.20000005</v>
      </c>
      <c r="V167" s="1">
        <v>451469557.30000001</v>
      </c>
      <c r="W167" s="1">
        <v>447546524.39999998</v>
      </c>
      <c r="X167" s="1">
        <f t="shared" si="4"/>
        <v>496377902.625</v>
      </c>
      <c r="Y167" s="1">
        <f t="shared" si="5"/>
        <v>54289236.470884532</v>
      </c>
    </row>
    <row r="168" spans="1:25" x14ac:dyDescent="0.5">
      <c r="A168" s="1" t="s">
        <v>347</v>
      </c>
      <c r="B168" s="1" t="s">
        <v>348</v>
      </c>
      <c r="C168" s="1">
        <v>28194</v>
      </c>
      <c r="D168" s="1">
        <v>26</v>
      </c>
      <c r="E168" s="1">
        <v>14</v>
      </c>
      <c r="F168" s="1">
        <v>1819.99</v>
      </c>
      <c r="G168" s="1">
        <v>5.0862676000000002E-2</v>
      </c>
      <c r="H168" s="1">
        <v>0.99625991700000005</v>
      </c>
      <c r="I168" s="1">
        <v>0.92217362000000003</v>
      </c>
      <c r="K168" s="1">
        <v>1.0154793470000001</v>
      </c>
      <c r="L168" s="1" t="s">
        <v>2</v>
      </c>
      <c r="M168" s="1" t="s">
        <v>1</v>
      </c>
      <c r="N168" s="1">
        <v>146522958.59999999</v>
      </c>
      <c r="O168" s="1">
        <v>151946865.5</v>
      </c>
      <c r="P168" s="1">
        <v>149198849.69999999</v>
      </c>
      <c r="Q168" s="1">
        <v>137170077.69999999</v>
      </c>
      <c r="R168" s="3">
        <f>AVERAGE('VTA_Proteome Morphine vs Saline'!N168:Q168)</f>
        <v>146209687.875</v>
      </c>
      <c r="S168" s="3">
        <f>_xlfn.STDEV.S('VTA_Proteome Morphine vs Saline'!N168:Q168)</f>
        <v>6420357.8867002856</v>
      </c>
      <c r="T168" s="1">
        <v>177337740.5</v>
      </c>
      <c r="U168" s="1">
        <v>154259586.90000001</v>
      </c>
      <c r="V168" s="1">
        <v>127588636.8</v>
      </c>
      <c r="W168" s="1">
        <v>134705709.09999999</v>
      </c>
      <c r="X168" s="1">
        <f t="shared" si="4"/>
        <v>148472918.32499999</v>
      </c>
      <c r="Y168" s="1">
        <f t="shared" si="5"/>
        <v>22303607.75787678</v>
      </c>
    </row>
    <row r="169" spans="1:25" x14ac:dyDescent="0.5">
      <c r="A169" s="1" t="s">
        <v>349</v>
      </c>
      <c r="B169" s="1" t="s">
        <v>350</v>
      </c>
      <c r="C169" s="1">
        <v>28285</v>
      </c>
      <c r="D169" s="1">
        <v>25</v>
      </c>
      <c r="E169" s="1">
        <v>9</v>
      </c>
      <c r="F169" s="1">
        <v>1647.79</v>
      </c>
      <c r="G169" s="1">
        <v>5.9418433E-2</v>
      </c>
      <c r="H169" s="1">
        <v>0.99625991700000005</v>
      </c>
      <c r="I169" s="1">
        <v>0.74835580499999999</v>
      </c>
      <c r="K169" s="1">
        <v>1.0353122720000001</v>
      </c>
      <c r="L169" s="1" t="s">
        <v>1</v>
      </c>
      <c r="M169" s="1" t="s">
        <v>2</v>
      </c>
      <c r="N169" s="1">
        <v>270533114.89999998</v>
      </c>
      <c r="O169" s="1">
        <v>304371818.80000001</v>
      </c>
      <c r="P169" s="1">
        <v>359891360.39999998</v>
      </c>
      <c r="Q169" s="1">
        <v>258965746.30000001</v>
      </c>
      <c r="R169" s="3">
        <f>AVERAGE('VTA_Proteome Morphine vs Saline'!N169:Q169)</f>
        <v>298440510.10000002</v>
      </c>
      <c r="S169" s="3">
        <f>_xlfn.STDEV.S('VTA_Proteome Morphine vs Saline'!N169:Q169)</f>
        <v>45271282.690768287</v>
      </c>
      <c r="T169" s="1">
        <v>317661488.89999998</v>
      </c>
      <c r="U169" s="1">
        <v>309001912</v>
      </c>
      <c r="V169" s="1">
        <v>248581742.40000001</v>
      </c>
      <c r="W169" s="1">
        <v>277800244.60000002</v>
      </c>
      <c r="X169" s="1">
        <f t="shared" si="4"/>
        <v>288261346.97500002</v>
      </c>
      <c r="Y169" s="1">
        <f t="shared" si="5"/>
        <v>31508967.320933599</v>
      </c>
    </row>
    <row r="170" spans="1:25" x14ac:dyDescent="0.5">
      <c r="A170" s="1" t="s">
        <v>351</v>
      </c>
      <c r="B170" s="1" t="s">
        <v>352</v>
      </c>
      <c r="C170" s="1">
        <v>27761</v>
      </c>
      <c r="D170" s="1">
        <v>27</v>
      </c>
      <c r="E170" s="1">
        <v>15</v>
      </c>
      <c r="F170" s="1">
        <v>1745.24</v>
      </c>
      <c r="G170" s="1">
        <v>7.4955448999999993E-2</v>
      </c>
      <c r="H170" s="1">
        <v>0.99625991700000005</v>
      </c>
      <c r="I170" s="1">
        <v>0.60540439599999996</v>
      </c>
      <c r="K170" s="1">
        <v>1.0491473499999999</v>
      </c>
      <c r="L170" s="1" t="s">
        <v>1</v>
      </c>
      <c r="M170" s="1" t="s">
        <v>2</v>
      </c>
      <c r="N170" s="1">
        <v>152816683.30000001</v>
      </c>
      <c r="O170" s="1">
        <v>181920307.69999999</v>
      </c>
      <c r="P170" s="1">
        <v>181864402.19999999</v>
      </c>
      <c r="Q170" s="1">
        <v>145259170.40000001</v>
      </c>
      <c r="R170" s="3">
        <f>AVERAGE('VTA_Proteome Morphine vs Saline'!N170:Q170)</f>
        <v>165465140.90000001</v>
      </c>
      <c r="S170" s="3">
        <f>_xlfn.STDEV.S('VTA_Proteome Morphine vs Saline'!N170:Q170)</f>
        <v>19217812.99651758</v>
      </c>
      <c r="T170" s="1">
        <v>180200933.5</v>
      </c>
      <c r="U170" s="1">
        <v>174011671.90000001</v>
      </c>
      <c r="V170" s="1">
        <v>135416786.69999999</v>
      </c>
      <c r="W170" s="1">
        <v>141226286.80000001</v>
      </c>
      <c r="X170" s="1">
        <f t="shared" si="4"/>
        <v>157713919.72499999</v>
      </c>
      <c r="Y170" s="1">
        <f t="shared" si="5"/>
        <v>22658969.490239754</v>
      </c>
    </row>
    <row r="171" spans="1:25" x14ac:dyDescent="0.5">
      <c r="A171" s="1" t="s">
        <v>353</v>
      </c>
      <c r="B171" s="1" t="s">
        <v>354</v>
      </c>
      <c r="C171" s="1">
        <v>27754</v>
      </c>
      <c r="D171" s="1">
        <v>27</v>
      </c>
      <c r="E171" s="1">
        <v>14</v>
      </c>
      <c r="F171" s="1">
        <v>1936.04</v>
      </c>
      <c r="G171" s="1">
        <v>5.1560082E-2</v>
      </c>
      <c r="H171" s="1">
        <v>0.99625991700000005</v>
      </c>
      <c r="I171" s="1">
        <v>0.89552875300000001</v>
      </c>
      <c r="K171" s="1">
        <v>1.0029141020000001</v>
      </c>
      <c r="L171" s="1" t="s">
        <v>1</v>
      </c>
      <c r="M171" s="1" t="s">
        <v>2</v>
      </c>
      <c r="N171" s="1">
        <v>753742548.60000002</v>
      </c>
      <c r="O171" s="1">
        <v>755810848.10000002</v>
      </c>
      <c r="P171" s="1">
        <v>774751900.10000002</v>
      </c>
      <c r="Q171" s="1">
        <v>738092756.89999998</v>
      </c>
      <c r="R171" s="3">
        <f>AVERAGE('VTA_Proteome Morphine vs Saline'!N171:Q171)</f>
        <v>755599513.42500007</v>
      </c>
      <c r="S171" s="3">
        <f>_xlfn.STDEV.S('VTA_Proteome Morphine vs Saline'!N171:Q171)</f>
        <v>15019913.671306437</v>
      </c>
      <c r="T171" s="1">
        <v>873712984.60000002</v>
      </c>
      <c r="U171" s="1">
        <v>781386862.70000005</v>
      </c>
      <c r="V171" s="1">
        <v>701833153</v>
      </c>
      <c r="W171" s="1">
        <v>656683069.60000002</v>
      </c>
      <c r="X171" s="1">
        <f t="shared" si="4"/>
        <v>753404017.47500002</v>
      </c>
      <c r="Y171" s="1">
        <f t="shared" si="5"/>
        <v>95344608.339272216</v>
      </c>
    </row>
    <row r="172" spans="1:25" x14ac:dyDescent="0.5">
      <c r="A172" s="1" t="s">
        <v>355</v>
      </c>
      <c r="B172" s="1" t="s">
        <v>356</v>
      </c>
      <c r="C172" s="1">
        <v>21047</v>
      </c>
      <c r="D172" s="1">
        <v>1</v>
      </c>
      <c r="E172" s="1">
        <v>1</v>
      </c>
      <c r="F172" s="1">
        <v>29.36</v>
      </c>
      <c r="G172" s="1">
        <v>0.25445140700000002</v>
      </c>
      <c r="H172" s="1">
        <v>0.977951083</v>
      </c>
      <c r="I172" s="1">
        <v>0.17540510100000001</v>
      </c>
      <c r="K172" s="1">
        <v>1.640467814</v>
      </c>
      <c r="L172" s="1" t="s">
        <v>1</v>
      </c>
      <c r="M172" s="1" t="s">
        <v>2</v>
      </c>
      <c r="N172" s="1">
        <v>65394.538760000003</v>
      </c>
      <c r="O172" s="1">
        <v>18467.475709999999</v>
      </c>
      <c r="P172" s="1">
        <v>61474.315849999999</v>
      </c>
      <c r="Q172" s="1">
        <v>60871.658810000001</v>
      </c>
      <c r="R172" s="3">
        <f>AVERAGE('VTA_Proteome Morphine vs Saline'!N172:Q172)</f>
        <v>51551.9972825</v>
      </c>
      <c r="S172" s="3">
        <f>_xlfn.STDEV.S('VTA_Proteome Morphine vs Saline'!N172:Q172)</f>
        <v>22147.309986991233</v>
      </c>
      <c r="T172" s="1">
        <v>99392.501269999993</v>
      </c>
      <c r="U172" s="1">
        <v>5360.2802890000003</v>
      </c>
      <c r="V172" s="1">
        <v>8429.2945959999997</v>
      </c>
      <c r="W172" s="1">
        <v>12518.646140000001</v>
      </c>
      <c r="X172" s="1">
        <f t="shared" si="4"/>
        <v>31425.180573749996</v>
      </c>
      <c r="Y172" s="1">
        <f t="shared" si="5"/>
        <v>45406.326745939667</v>
      </c>
    </row>
    <row r="173" spans="1:25" x14ac:dyDescent="0.5">
      <c r="A173" s="1" t="s">
        <v>357</v>
      </c>
      <c r="B173" s="1" t="s">
        <v>358</v>
      </c>
      <c r="C173" s="1">
        <v>57290</v>
      </c>
      <c r="D173" s="1">
        <v>12</v>
      </c>
      <c r="E173" s="1">
        <v>12</v>
      </c>
      <c r="F173" s="1">
        <v>731.07</v>
      </c>
      <c r="G173" s="1">
        <v>5.2738226999999999E-2</v>
      </c>
      <c r="H173" s="1">
        <v>0.99625991700000005</v>
      </c>
      <c r="I173" s="1">
        <v>0.86201066800000004</v>
      </c>
      <c r="K173" s="1">
        <v>1.0158141979999999</v>
      </c>
      <c r="L173" s="1" t="s">
        <v>2</v>
      </c>
      <c r="M173" s="1" t="s">
        <v>1</v>
      </c>
      <c r="N173" s="1">
        <v>4675188.4330000002</v>
      </c>
      <c r="O173" s="1">
        <v>5971337.0360000003</v>
      </c>
      <c r="P173" s="1">
        <v>7966175.2029999997</v>
      </c>
      <c r="Q173" s="1">
        <v>6370008.3399999999</v>
      </c>
      <c r="R173" s="3">
        <f>AVERAGE('VTA_Proteome Morphine vs Saline'!N173:Q173)</f>
        <v>6245677.2529999996</v>
      </c>
      <c r="S173" s="3">
        <f>_xlfn.STDEV.S('VTA_Proteome Morphine vs Saline'!N173:Q173)</f>
        <v>1356130.4145198618</v>
      </c>
      <c r="T173" s="1">
        <v>6121393.8859999999</v>
      </c>
      <c r="U173" s="1">
        <v>5155735.4649999999</v>
      </c>
      <c r="V173" s="1">
        <v>6594085.426</v>
      </c>
      <c r="W173" s="1">
        <v>7506575.7400000002</v>
      </c>
      <c r="X173" s="1">
        <f t="shared" si="4"/>
        <v>6344447.6292499993</v>
      </c>
      <c r="Y173" s="1">
        <f t="shared" si="5"/>
        <v>979055.72827007552</v>
      </c>
    </row>
    <row r="174" spans="1:25" x14ac:dyDescent="0.5">
      <c r="A174" s="1" t="s">
        <v>359</v>
      </c>
      <c r="B174" s="1" t="s">
        <v>360</v>
      </c>
      <c r="C174" s="1">
        <v>65964</v>
      </c>
      <c r="D174" s="1">
        <v>11</v>
      </c>
      <c r="E174" s="1">
        <v>11</v>
      </c>
      <c r="F174" s="1">
        <v>571.24</v>
      </c>
      <c r="G174" s="1">
        <v>5.2288005999999998E-2</v>
      </c>
      <c r="H174" s="1">
        <v>0.99625991700000005</v>
      </c>
      <c r="I174" s="1">
        <v>0.873718404</v>
      </c>
      <c r="K174" s="1">
        <v>1.0458629880000001</v>
      </c>
      <c r="L174" s="1" t="s">
        <v>1</v>
      </c>
      <c r="M174" s="1" t="s">
        <v>2</v>
      </c>
      <c r="N174" s="1">
        <v>11757447.949999999</v>
      </c>
      <c r="O174" s="1">
        <v>13334055.68</v>
      </c>
      <c r="P174" s="1">
        <v>20977226.09</v>
      </c>
      <c r="Q174" s="1">
        <v>16677455.789999999</v>
      </c>
      <c r="R174" s="3">
        <f>AVERAGE('VTA_Proteome Morphine vs Saline'!N174:Q174)</f>
        <v>15686546.377499999</v>
      </c>
      <c r="S174" s="3">
        <f>_xlfn.STDEV.S('VTA_Proteome Morphine vs Saline'!N174:Q174)</f>
        <v>4080245.9165613721</v>
      </c>
      <c r="T174" s="1">
        <v>14481336.15</v>
      </c>
      <c r="U174" s="1">
        <v>13782979.220000001</v>
      </c>
      <c r="V174" s="1">
        <v>15879795.4</v>
      </c>
      <c r="W174" s="1">
        <v>15850540.76</v>
      </c>
      <c r="X174" s="1">
        <f t="shared" si="4"/>
        <v>14998662.8825</v>
      </c>
      <c r="Y174" s="1">
        <f t="shared" si="5"/>
        <v>1040449.2854849345</v>
      </c>
    </row>
    <row r="175" spans="1:25" x14ac:dyDescent="0.5">
      <c r="A175" s="1" t="s">
        <v>361</v>
      </c>
      <c r="B175" s="1" t="s">
        <v>362</v>
      </c>
      <c r="C175" s="1">
        <v>51645</v>
      </c>
      <c r="D175" s="1">
        <v>19</v>
      </c>
      <c r="E175" s="1">
        <v>12</v>
      </c>
      <c r="F175" s="1">
        <v>1081.8399999999999</v>
      </c>
      <c r="G175" s="1">
        <v>5.1409265000000003E-2</v>
      </c>
      <c r="H175" s="1">
        <v>0.99625991700000005</v>
      </c>
      <c r="I175" s="1">
        <v>0.90066830399999998</v>
      </c>
      <c r="K175" s="1">
        <v>1.006324647</v>
      </c>
      <c r="L175" s="1" t="s">
        <v>1</v>
      </c>
      <c r="M175" s="1" t="s">
        <v>2</v>
      </c>
      <c r="N175" s="1">
        <v>11593423.27</v>
      </c>
      <c r="O175" s="1">
        <v>15162999.85</v>
      </c>
      <c r="P175" s="1">
        <v>14933699.49</v>
      </c>
      <c r="Q175" s="1">
        <v>15592081.619999999</v>
      </c>
      <c r="R175" s="3">
        <f>AVERAGE('VTA_Proteome Morphine vs Saline'!N175:Q175)</f>
        <v>14320551.057499999</v>
      </c>
      <c r="S175" s="3">
        <f>_xlfn.STDEV.S('VTA_Proteome Morphine vs Saline'!N175:Q175)</f>
        <v>1838449.247689306</v>
      </c>
      <c r="T175" s="1">
        <v>16833120.859999999</v>
      </c>
      <c r="U175" s="1">
        <v>13919660.27</v>
      </c>
      <c r="V175" s="1">
        <v>10261086.630000001</v>
      </c>
      <c r="W175" s="1">
        <v>15908323.67</v>
      </c>
      <c r="X175" s="1">
        <f t="shared" si="4"/>
        <v>14230547.8575</v>
      </c>
      <c r="Y175" s="1">
        <f t="shared" si="5"/>
        <v>2912135.0380227477</v>
      </c>
    </row>
    <row r="176" spans="1:25" x14ac:dyDescent="0.5">
      <c r="A176" s="1" t="s">
        <v>363</v>
      </c>
      <c r="B176" s="1" t="s">
        <v>365</v>
      </c>
      <c r="C176" s="1">
        <v>51636</v>
      </c>
      <c r="D176" s="1">
        <v>6</v>
      </c>
      <c r="E176" s="1">
        <v>0</v>
      </c>
      <c r="F176" s="1">
        <v>307.25</v>
      </c>
      <c r="K176" s="1">
        <v>1</v>
      </c>
      <c r="L176" s="1" t="s">
        <v>364</v>
      </c>
      <c r="M176" s="1" t="s">
        <v>364</v>
      </c>
      <c r="R176" s="3"/>
      <c r="S176" s="3"/>
    </row>
    <row r="177" spans="1:25" x14ac:dyDescent="0.5">
      <c r="A177" s="1" t="s">
        <v>366</v>
      </c>
      <c r="B177" s="1" t="s">
        <v>367</v>
      </c>
      <c r="C177" s="1">
        <v>51950</v>
      </c>
      <c r="D177" s="1">
        <v>10</v>
      </c>
      <c r="E177" s="1">
        <v>4</v>
      </c>
      <c r="F177" s="1">
        <v>560.09</v>
      </c>
      <c r="G177" s="1">
        <v>5.7753199999999998E-2</v>
      </c>
      <c r="H177" s="1">
        <v>0.99625991700000005</v>
      </c>
      <c r="I177" s="1">
        <v>0.77073314100000001</v>
      </c>
      <c r="K177" s="1">
        <v>1.024763818</v>
      </c>
      <c r="L177" s="1" t="s">
        <v>1</v>
      </c>
      <c r="M177" s="1" t="s">
        <v>2</v>
      </c>
      <c r="N177" s="1">
        <v>1176190.611</v>
      </c>
      <c r="O177" s="1">
        <v>1455553.865</v>
      </c>
      <c r="P177" s="1">
        <v>1495262.1229999999</v>
      </c>
      <c r="Q177" s="1">
        <v>1559285.1569999999</v>
      </c>
      <c r="R177" s="3">
        <f>AVERAGE('VTA_Proteome Morphine vs Saline'!N177:Q177)</f>
        <v>1421572.9389999998</v>
      </c>
      <c r="S177" s="3">
        <f>_xlfn.STDEV.S('VTA_Proteome Morphine vs Saline'!N177:Q177)</f>
        <v>169077.83321258091</v>
      </c>
      <c r="T177" s="1">
        <v>1723093.7339999999</v>
      </c>
      <c r="U177" s="1">
        <v>1386939.6459999999</v>
      </c>
      <c r="V177" s="1">
        <v>882796.43960000004</v>
      </c>
      <c r="W177" s="1">
        <v>1556050.4739999999</v>
      </c>
      <c r="X177" s="1">
        <f>AVERAGE(T177:W177)</f>
        <v>1387220.0734000001</v>
      </c>
      <c r="Y177" s="1">
        <f>_xlfn.STDEV.S(T177:W177)</f>
        <v>363207.05803858041</v>
      </c>
    </row>
    <row r="178" spans="1:25" x14ac:dyDescent="0.5">
      <c r="A178" s="1" t="s">
        <v>368</v>
      </c>
      <c r="B178" s="1" t="s">
        <v>369</v>
      </c>
      <c r="C178" s="1">
        <v>51441</v>
      </c>
      <c r="D178" s="1">
        <v>6</v>
      </c>
      <c r="E178" s="1">
        <v>2</v>
      </c>
      <c r="F178" s="1">
        <v>261.83</v>
      </c>
      <c r="G178" s="1">
        <v>0.45250850599999998</v>
      </c>
      <c r="H178" s="1">
        <v>0.977951083</v>
      </c>
      <c r="I178" s="1">
        <v>7.1025246E-2</v>
      </c>
      <c r="K178" s="1">
        <v>2.0622784909999998</v>
      </c>
      <c r="L178" s="1" t="s">
        <v>2</v>
      </c>
      <c r="M178" s="1" t="s">
        <v>1</v>
      </c>
      <c r="N178" s="1">
        <v>43089.093430000001</v>
      </c>
      <c r="O178" s="1">
        <v>74889.232839999997</v>
      </c>
      <c r="P178" s="1">
        <v>94592.668529999995</v>
      </c>
      <c r="Q178" s="1">
        <v>65282.151899999997</v>
      </c>
      <c r="R178" s="3">
        <f>AVERAGE('VTA_Proteome Morphine vs Saline'!N178:Q178)</f>
        <v>69463.286674999996</v>
      </c>
      <c r="S178" s="3">
        <f>_xlfn.STDEV.S('VTA_Proteome Morphine vs Saline'!N178:Q178)</f>
        <v>21400.986593544392</v>
      </c>
      <c r="T178" s="1">
        <v>98660.213250000001</v>
      </c>
      <c r="U178" s="1">
        <v>93302.877680000005</v>
      </c>
      <c r="V178" s="1">
        <v>270642.70159999997</v>
      </c>
      <c r="W178" s="1">
        <v>110404.7755</v>
      </c>
      <c r="X178" s="1">
        <f>AVERAGE(T178:W178)</f>
        <v>143252.64200749999</v>
      </c>
      <c r="Y178" s="1">
        <f>_xlfn.STDEV.S(T178:W178)</f>
        <v>85226.508544272278</v>
      </c>
    </row>
    <row r="179" spans="1:25" x14ac:dyDescent="0.5">
      <c r="A179" s="1" t="s">
        <v>370</v>
      </c>
      <c r="B179" s="1" t="s">
        <v>371</v>
      </c>
      <c r="C179" s="1">
        <v>74805</v>
      </c>
      <c r="D179" s="1">
        <v>8</v>
      </c>
      <c r="E179" s="1">
        <v>8</v>
      </c>
      <c r="F179" s="1">
        <v>339.63</v>
      </c>
      <c r="G179" s="1">
        <v>5.2068614999999999E-2</v>
      </c>
      <c r="H179" s="1">
        <v>0.99625991700000005</v>
      </c>
      <c r="I179" s="1">
        <v>0.87985779099999994</v>
      </c>
      <c r="K179" s="1">
        <v>1.048096318</v>
      </c>
      <c r="L179" s="1" t="s">
        <v>1</v>
      </c>
      <c r="M179" s="1" t="s">
        <v>2</v>
      </c>
      <c r="N179" s="1">
        <v>415288.60950000002</v>
      </c>
      <c r="O179" s="1">
        <v>504330.52279999998</v>
      </c>
      <c r="P179" s="1">
        <v>211763.27739999999</v>
      </c>
      <c r="Q179" s="1">
        <v>236718.3713</v>
      </c>
      <c r="R179" s="3">
        <f>AVERAGE('VTA_Proteome Morphine vs Saline'!N179:Q179)</f>
        <v>342025.19524999999</v>
      </c>
      <c r="S179" s="3">
        <f>_xlfn.STDEV.S('VTA_Proteome Morphine vs Saline'!N179:Q179)</f>
        <v>141147.96211904296</v>
      </c>
      <c r="T179" s="1">
        <v>423726.69890000002</v>
      </c>
      <c r="U179" s="1">
        <v>413445.43589999998</v>
      </c>
      <c r="V179" s="1">
        <v>308311.13760000002</v>
      </c>
      <c r="W179" s="1">
        <v>159836.4362</v>
      </c>
      <c r="X179" s="1">
        <f>AVERAGE(T179:W179)</f>
        <v>326329.92715</v>
      </c>
      <c r="Y179" s="1">
        <f>_xlfn.STDEV.S(T179:W179)</f>
        <v>122637.68088378324</v>
      </c>
    </row>
    <row r="180" spans="1:25" x14ac:dyDescent="0.5">
      <c r="A180" s="1" t="s">
        <v>372</v>
      </c>
      <c r="B180" s="1" t="s">
        <v>373</v>
      </c>
      <c r="C180" s="1">
        <v>50797</v>
      </c>
      <c r="D180" s="1">
        <v>2</v>
      </c>
      <c r="E180" s="1">
        <v>0</v>
      </c>
      <c r="F180" s="1">
        <v>55.55</v>
      </c>
      <c r="K180" s="1">
        <v>1</v>
      </c>
      <c r="L180" s="1" t="s">
        <v>364</v>
      </c>
      <c r="M180" s="1" t="s">
        <v>364</v>
      </c>
      <c r="R180" s="3"/>
      <c r="S180" s="3"/>
    </row>
    <row r="181" spans="1:25" x14ac:dyDescent="0.5">
      <c r="A181" s="1" t="s">
        <v>374</v>
      </c>
      <c r="B181" s="1" t="s">
        <v>375</v>
      </c>
      <c r="C181" s="1">
        <v>35280</v>
      </c>
      <c r="D181" s="1">
        <v>19</v>
      </c>
      <c r="E181" s="1">
        <v>19</v>
      </c>
      <c r="F181" s="1">
        <v>1284.47</v>
      </c>
      <c r="G181" s="1">
        <v>0.206880282</v>
      </c>
      <c r="H181" s="1">
        <v>0.977951083</v>
      </c>
      <c r="I181" s="1">
        <v>0.226737944</v>
      </c>
      <c r="K181" s="1">
        <v>1.075487825</v>
      </c>
      <c r="L181" s="1" t="s">
        <v>1</v>
      </c>
      <c r="M181" s="1" t="s">
        <v>2</v>
      </c>
      <c r="N181" s="1">
        <v>33572390.520000003</v>
      </c>
      <c r="O181" s="1">
        <v>32724632.969999999</v>
      </c>
      <c r="P181" s="1">
        <v>38763247.75</v>
      </c>
      <c r="Q181" s="1">
        <v>32686095.489999998</v>
      </c>
      <c r="R181" s="3">
        <f>AVERAGE('VTA_Proteome Morphine vs Saline'!N181:Q181)</f>
        <v>34436591.682500005</v>
      </c>
      <c r="S181" s="3">
        <f>_xlfn.STDEV.S('VTA_Proteome Morphine vs Saline'!N181:Q181)</f>
        <v>2913293.4357849234</v>
      </c>
      <c r="T181" s="1">
        <v>32837044.73</v>
      </c>
      <c r="U181" s="1">
        <v>34238555.659999996</v>
      </c>
      <c r="V181" s="1">
        <v>31914846.780000001</v>
      </c>
      <c r="W181" s="1">
        <v>29087587.32</v>
      </c>
      <c r="X181" s="1">
        <f t="shared" ref="X181:X206" si="6">AVERAGE(T181:W181)</f>
        <v>32019508.622500002</v>
      </c>
      <c r="Y181" s="1">
        <f t="shared" ref="Y181:Y206" si="7">_xlfn.STDEV.S(T181:W181)</f>
        <v>2175595.8315698677</v>
      </c>
    </row>
    <row r="182" spans="1:25" x14ac:dyDescent="0.5">
      <c r="A182" s="1" t="s">
        <v>376</v>
      </c>
      <c r="B182" s="1" t="s">
        <v>377</v>
      </c>
      <c r="C182" s="1">
        <v>58036</v>
      </c>
      <c r="D182" s="1">
        <v>30</v>
      </c>
      <c r="E182" s="1">
        <v>30</v>
      </c>
      <c r="F182" s="1">
        <v>2684.72</v>
      </c>
      <c r="G182" s="1">
        <v>5.3529200999999998E-2</v>
      </c>
      <c r="H182" s="1">
        <v>0.99625991700000005</v>
      </c>
      <c r="I182" s="1">
        <v>0.84365935400000003</v>
      </c>
      <c r="K182" s="1">
        <v>1.024034044</v>
      </c>
      <c r="L182" s="1" t="s">
        <v>2</v>
      </c>
      <c r="M182" s="1" t="s">
        <v>1</v>
      </c>
      <c r="N182" s="1">
        <v>177948171.30000001</v>
      </c>
      <c r="O182" s="1">
        <v>183739319.5</v>
      </c>
      <c r="P182" s="1">
        <v>168153423.59999999</v>
      </c>
      <c r="Q182" s="1">
        <v>173920667.30000001</v>
      </c>
      <c r="R182" s="3">
        <f>AVERAGE('VTA_Proteome Morphine vs Saline'!N182:Q182)</f>
        <v>175940395.42500001</v>
      </c>
      <c r="S182" s="3">
        <f>_xlfn.STDEV.S('VTA_Proteome Morphine vs Saline'!N182:Q182)</f>
        <v>6571925.4559098221</v>
      </c>
      <c r="T182" s="1">
        <v>211482320.40000001</v>
      </c>
      <c r="U182" s="1">
        <v>169914899.09999999</v>
      </c>
      <c r="V182" s="1">
        <v>190118664.09999999</v>
      </c>
      <c r="W182" s="1">
        <v>149159935</v>
      </c>
      <c r="X182" s="1">
        <f t="shared" si="6"/>
        <v>180168954.65000001</v>
      </c>
      <c r="Y182" s="1">
        <f t="shared" si="7"/>
        <v>26747140.330692351</v>
      </c>
    </row>
    <row r="183" spans="1:25" x14ac:dyDescent="0.5">
      <c r="A183" s="1" t="s">
        <v>378</v>
      </c>
      <c r="B183" s="1" t="s">
        <v>379</v>
      </c>
      <c r="C183" s="1">
        <v>86779</v>
      </c>
      <c r="D183" s="1">
        <v>5</v>
      </c>
      <c r="E183" s="1">
        <v>5</v>
      </c>
      <c r="F183" s="1">
        <v>192.39</v>
      </c>
      <c r="G183" s="1">
        <v>0.21068740499999999</v>
      </c>
      <c r="H183" s="1">
        <v>0.977951083</v>
      </c>
      <c r="I183" s="1">
        <v>0.221906987</v>
      </c>
      <c r="K183" s="1">
        <v>1.351475778</v>
      </c>
      <c r="L183" s="1" t="s">
        <v>2</v>
      </c>
      <c r="M183" s="1" t="s">
        <v>1</v>
      </c>
      <c r="N183" s="1">
        <v>58205.924650000001</v>
      </c>
      <c r="O183" s="1">
        <v>128240.55869999999</v>
      </c>
      <c r="P183" s="1">
        <v>133590.0637</v>
      </c>
      <c r="Q183" s="1">
        <v>123711.7727</v>
      </c>
      <c r="R183" s="3">
        <f>AVERAGE('VTA_Proteome Morphine vs Saline'!N183:Q183)</f>
        <v>110937.07993750001</v>
      </c>
      <c r="S183" s="3">
        <f>_xlfn.STDEV.S('VTA_Proteome Morphine vs Saline'!N183:Q183)</f>
        <v>35385.192589363665</v>
      </c>
      <c r="T183" s="1">
        <v>131965.3401</v>
      </c>
      <c r="U183" s="1">
        <v>197992.5037</v>
      </c>
      <c r="V183" s="1">
        <v>163116.75529999999</v>
      </c>
      <c r="W183" s="1">
        <v>106640.5065</v>
      </c>
      <c r="X183" s="1">
        <f t="shared" si="6"/>
        <v>149928.7764</v>
      </c>
      <c r="Y183" s="1">
        <f t="shared" si="7"/>
        <v>39499.384063024736</v>
      </c>
    </row>
    <row r="184" spans="1:25" x14ac:dyDescent="0.5">
      <c r="A184" s="1" t="s">
        <v>380</v>
      </c>
      <c r="B184" s="1" t="s">
        <v>381</v>
      </c>
      <c r="C184" s="1">
        <v>46892</v>
      </c>
      <c r="D184" s="1">
        <v>1</v>
      </c>
      <c r="E184" s="1">
        <v>1</v>
      </c>
      <c r="F184" s="1">
        <v>26.85</v>
      </c>
      <c r="G184" s="1">
        <v>5.7344536000000002E-2</v>
      </c>
      <c r="H184" s="1">
        <v>0.99625991700000005</v>
      </c>
      <c r="I184" s="1">
        <v>0.77662863999999998</v>
      </c>
      <c r="K184" s="1">
        <v>1.456622927</v>
      </c>
      <c r="L184" s="1" t="s">
        <v>1</v>
      </c>
      <c r="M184" s="1" t="s">
        <v>2</v>
      </c>
      <c r="N184" s="1">
        <v>220876.92110000001</v>
      </c>
      <c r="O184" s="1">
        <v>529174.8345</v>
      </c>
      <c r="P184" s="1">
        <v>9453.6540339999992</v>
      </c>
      <c r="Q184" s="1">
        <v>302658.9093</v>
      </c>
      <c r="R184" s="3">
        <f>AVERAGE('VTA_Proteome Morphine vs Saline'!N184:Q184)</f>
        <v>265541.07973350002</v>
      </c>
      <c r="S184" s="3">
        <f>_xlfn.STDEV.S('VTA_Proteome Morphine vs Saline'!N184:Q184)</f>
        <v>214830.27920651383</v>
      </c>
      <c r="T184" s="1">
        <v>226374.03159999999</v>
      </c>
      <c r="U184" s="1">
        <v>138661.41250000001</v>
      </c>
      <c r="V184" s="1">
        <v>221826.9577</v>
      </c>
      <c r="W184" s="1">
        <v>142334.0833</v>
      </c>
      <c r="X184" s="1">
        <f t="shared" si="6"/>
        <v>182299.12127499998</v>
      </c>
      <c r="Y184" s="1">
        <f t="shared" si="7"/>
        <v>48327.016116154904</v>
      </c>
    </row>
    <row r="185" spans="1:25" x14ac:dyDescent="0.5">
      <c r="A185" s="1" t="s">
        <v>382</v>
      </c>
      <c r="B185" s="1" t="s">
        <v>383</v>
      </c>
      <c r="C185" s="1">
        <v>34513</v>
      </c>
      <c r="D185" s="1">
        <v>8</v>
      </c>
      <c r="E185" s="1">
        <v>8</v>
      </c>
      <c r="F185" s="1">
        <v>422.36</v>
      </c>
      <c r="G185" s="1">
        <v>5.0013358000000001E-2</v>
      </c>
      <c r="H185" s="1">
        <v>0.99959859299999998</v>
      </c>
      <c r="I185" s="1">
        <v>0.99029421699999998</v>
      </c>
      <c r="K185" s="1">
        <v>1.014396785</v>
      </c>
      <c r="L185" s="1" t="s">
        <v>1</v>
      </c>
      <c r="M185" s="1" t="s">
        <v>2</v>
      </c>
      <c r="N185" s="1">
        <v>1224925.835</v>
      </c>
      <c r="O185" s="1">
        <v>1581660.693</v>
      </c>
      <c r="P185" s="1">
        <v>804917.47820000001</v>
      </c>
      <c r="Q185" s="1">
        <v>1397438.162</v>
      </c>
      <c r="R185" s="3">
        <f>AVERAGE('VTA_Proteome Morphine vs Saline'!N185:Q185)</f>
        <v>1252235.5420499998</v>
      </c>
      <c r="S185" s="3">
        <f>_xlfn.STDEV.S('VTA_Proteome Morphine vs Saline'!N185:Q185)</f>
        <v>331885.52306703903</v>
      </c>
      <c r="T185" s="1">
        <v>1211431.186</v>
      </c>
      <c r="U185" s="1">
        <v>1580037.8859999999</v>
      </c>
      <c r="V185" s="1">
        <v>1017425.0550000001</v>
      </c>
      <c r="W185" s="1">
        <v>1128958.8319999999</v>
      </c>
      <c r="X185" s="1">
        <f t="shared" si="6"/>
        <v>1234463.2397499999</v>
      </c>
      <c r="Y185" s="1">
        <f t="shared" si="7"/>
        <v>243713.6744385426</v>
      </c>
    </row>
    <row r="186" spans="1:25" x14ac:dyDescent="0.5">
      <c r="A186" s="1" t="s">
        <v>384</v>
      </c>
      <c r="B186" s="1" t="s">
        <v>385</v>
      </c>
      <c r="C186" s="1">
        <v>63928</v>
      </c>
      <c r="D186" s="1">
        <v>9</v>
      </c>
      <c r="E186" s="1">
        <v>9</v>
      </c>
      <c r="F186" s="1">
        <v>491.78</v>
      </c>
      <c r="G186" s="1">
        <v>0.121456973</v>
      </c>
      <c r="H186" s="1">
        <v>0.980464212</v>
      </c>
      <c r="I186" s="1">
        <v>0.39538752900000002</v>
      </c>
      <c r="K186" s="1">
        <v>1.082048471</v>
      </c>
      <c r="L186" s="1" t="s">
        <v>2</v>
      </c>
      <c r="M186" s="1" t="s">
        <v>1</v>
      </c>
      <c r="N186" s="1">
        <v>1660796.93</v>
      </c>
      <c r="O186" s="1">
        <v>2354338.2820000001</v>
      </c>
      <c r="P186" s="1">
        <v>2504402.3050000002</v>
      </c>
      <c r="Q186" s="1">
        <v>2205189.2179999999</v>
      </c>
      <c r="R186" s="3">
        <f>AVERAGE('VTA_Proteome Morphine vs Saline'!N186:Q186)</f>
        <v>2181181.6837500003</v>
      </c>
      <c r="S186" s="3">
        <f>_xlfn.STDEV.S('VTA_Proteome Morphine vs Saline'!N186:Q186)</f>
        <v>367800.41288492008</v>
      </c>
      <c r="T186" s="1">
        <v>2387799.6660000002</v>
      </c>
      <c r="U186" s="1">
        <v>2130070.3590000002</v>
      </c>
      <c r="V186" s="1">
        <v>2438146.983</v>
      </c>
      <c r="W186" s="1">
        <v>2484560.219</v>
      </c>
      <c r="X186" s="1">
        <f t="shared" si="6"/>
        <v>2360144.30675</v>
      </c>
      <c r="Y186" s="1">
        <f t="shared" si="7"/>
        <v>158390.4216923888</v>
      </c>
    </row>
    <row r="187" spans="1:25" x14ac:dyDescent="0.5">
      <c r="A187" s="1" t="s">
        <v>386</v>
      </c>
      <c r="B187" s="1" t="s">
        <v>387</v>
      </c>
      <c r="C187" s="1">
        <v>53202</v>
      </c>
      <c r="D187" s="1">
        <v>27</v>
      </c>
      <c r="E187" s="1">
        <v>27</v>
      </c>
      <c r="F187" s="1">
        <v>1585.52</v>
      </c>
      <c r="G187" s="1">
        <v>7.3078553000000004E-2</v>
      </c>
      <c r="H187" s="1">
        <v>0.99625991700000005</v>
      </c>
      <c r="I187" s="1">
        <v>0.61886448199999999</v>
      </c>
      <c r="K187" s="1">
        <v>1.0249314599999999</v>
      </c>
      <c r="L187" s="1" t="s">
        <v>1</v>
      </c>
      <c r="M187" s="1" t="s">
        <v>2</v>
      </c>
      <c r="N187" s="1">
        <v>42620904.799999997</v>
      </c>
      <c r="O187" s="1">
        <v>41894157.799999997</v>
      </c>
      <c r="P187" s="1">
        <v>37461841.07</v>
      </c>
      <c r="Q187" s="1">
        <v>38553671.18</v>
      </c>
      <c r="R187" s="3">
        <f>AVERAGE('VTA_Proteome Morphine vs Saline'!N187:Q187)</f>
        <v>40132643.712499999</v>
      </c>
      <c r="S187" s="3">
        <f>_xlfn.STDEV.S('VTA_Proteome Morphine vs Saline'!N187:Q187)</f>
        <v>2511355.2870646068</v>
      </c>
      <c r="T187" s="1">
        <v>35731267.710000001</v>
      </c>
      <c r="U187" s="1">
        <v>42087439.32</v>
      </c>
      <c r="V187" s="1">
        <v>40666739.670000002</v>
      </c>
      <c r="W187" s="1">
        <v>38140221.649999999</v>
      </c>
      <c r="X187" s="1">
        <f t="shared" si="6"/>
        <v>39156417.087499999</v>
      </c>
      <c r="Y187" s="1">
        <f t="shared" si="7"/>
        <v>2806912.1264005406</v>
      </c>
    </row>
    <row r="188" spans="1:25" x14ac:dyDescent="0.5">
      <c r="A188" s="1" t="s">
        <v>388</v>
      </c>
      <c r="B188" s="1" t="s">
        <v>389</v>
      </c>
      <c r="C188" s="1">
        <v>27217</v>
      </c>
      <c r="D188" s="1">
        <v>10</v>
      </c>
      <c r="E188" s="1">
        <v>10</v>
      </c>
      <c r="F188" s="1">
        <v>830.68</v>
      </c>
      <c r="G188" s="1">
        <v>5.5109881999999999E-2</v>
      </c>
      <c r="H188" s="1">
        <v>0.99625991700000005</v>
      </c>
      <c r="I188" s="1">
        <v>0.81263199500000005</v>
      </c>
      <c r="K188" s="1">
        <v>1.0095167460000001</v>
      </c>
      <c r="L188" s="1" t="s">
        <v>1</v>
      </c>
      <c r="M188" s="1" t="s">
        <v>2</v>
      </c>
      <c r="N188" s="1">
        <v>16519133.27</v>
      </c>
      <c r="O188" s="1">
        <v>16912314.300000001</v>
      </c>
      <c r="P188" s="1">
        <v>18343100.780000001</v>
      </c>
      <c r="Q188" s="1">
        <v>16459428.140000001</v>
      </c>
      <c r="R188" s="3">
        <f>AVERAGE('VTA_Proteome Morphine vs Saline'!N188:Q188)</f>
        <v>17058494.122500002</v>
      </c>
      <c r="S188" s="3">
        <f>_xlfn.STDEV.S('VTA_Proteome Morphine vs Saline'!N188:Q188)</f>
        <v>879653.90648778714</v>
      </c>
      <c r="T188" s="1">
        <v>18432922.32</v>
      </c>
      <c r="U188" s="1">
        <v>16159340.35</v>
      </c>
      <c r="V188" s="1">
        <v>16915142.899999999</v>
      </c>
      <c r="W188" s="1">
        <v>16083327.1</v>
      </c>
      <c r="X188" s="1">
        <f t="shared" si="6"/>
        <v>16897683.1675</v>
      </c>
      <c r="Y188" s="1">
        <f t="shared" si="7"/>
        <v>1090197.2326840367</v>
      </c>
    </row>
    <row r="189" spans="1:25" x14ac:dyDescent="0.5">
      <c r="A189" s="1" t="s">
        <v>390</v>
      </c>
      <c r="B189" s="1" t="s">
        <v>391</v>
      </c>
      <c r="C189" s="1">
        <v>18007</v>
      </c>
      <c r="D189" s="1">
        <v>1</v>
      </c>
      <c r="E189" s="1">
        <v>1</v>
      </c>
      <c r="F189" s="1">
        <v>58.5</v>
      </c>
      <c r="G189" s="1">
        <v>5.2224161999999998E-2</v>
      </c>
      <c r="H189" s="1">
        <v>0.99625991700000005</v>
      </c>
      <c r="I189" s="1">
        <v>0.87547236900000003</v>
      </c>
      <c r="K189" s="1">
        <v>1.1394644890000001</v>
      </c>
      <c r="L189" s="1" t="s">
        <v>1</v>
      </c>
      <c r="M189" s="1" t="s">
        <v>2</v>
      </c>
      <c r="N189" s="1">
        <v>11812.490809999999</v>
      </c>
      <c r="O189" s="1">
        <v>1923.778695</v>
      </c>
      <c r="P189" s="1">
        <v>62257.761440000002</v>
      </c>
      <c r="Q189" s="1">
        <v>64383.42482</v>
      </c>
      <c r="R189" s="3">
        <f>AVERAGE('VTA_Proteome Morphine vs Saline'!N189:Q189)</f>
        <v>35094.363941250005</v>
      </c>
      <c r="S189" s="3">
        <f>_xlfn.STDEV.S('VTA_Proteome Morphine vs Saline'!N189:Q189)</f>
        <v>32853.374219972087</v>
      </c>
      <c r="T189" s="1">
        <v>4035.3347290000002</v>
      </c>
      <c r="U189" s="1">
        <v>3297.2466979999999</v>
      </c>
      <c r="V189" s="1">
        <v>46215.107040000003</v>
      </c>
      <c r="W189" s="1">
        <v>69648.301500000001</v>
      </c>
      <c r="X189" s="1">
        <f t="shared" si="6"/>
        <v>30798.99749175</v>
      </c>
      <c r="Y189" s="1">
        <f t="shared" si="7"/>
        <v>32759.552279850708</v>
      </c>
    </row>
    <row r="190" spans="1:25" x14ac:dyDescent="0.5">
      <c r="A190" s="1" t="s">
        <v>392</v>
      </c>
      <c r="B190" s="1" t="s">
        <v>393</v>
      </c>
      <c r="C190" s="1">
        <v>85361</v>
      </c>
      <c r="D190" s="1">
        <v>10</v>
      </c>
      <c r="E190" s="1">
        <v>9</v>
      </c>
      <c r="F190" s="1">
        <v>654.96</v>
      </c>
      <c r="G190" s="1">
        <v>5.6295433999999998E-2</v>
      </c>
      <c r="H190" s="1">
        <v>0.99625991700000005</v>
      </c>
      <c r="I190" s="1">
        <v>0.79265055200000001</v>
      </c>
      <c r="K190" s="1">
        <v>1.0297335299999999</v>
      </c>
      <c r="L190" s="1" t="s">
        <v>2</v>
      </c>
      <c r="M190" s="1" t="s">
        <v>1</v>
      </c>
      <c r="N190" s="1">
        <v>922438.16189999995</v>
      </c>
      <c r="O190" s="1">
        <v>883524.4497</v>
      </c>
      <c r="P190" s="1">
        <v>783783.44669999997</v>
      </c>
      <c r="Q190" s="1">
        <v>828525.43330000003</v>
      </c>
      <c r="R190" s="3">
        <f>AVERAGE('VTA_Proteome Morphine vs Saline'!N190:Q190)</f>
        <v>854567.87289999996</v>
      </c>
      <c r="S190" s="3">
        <f>_xlfn.STDEV.S('VTA_Proteome Morphine vs Saline'!N190:Q190)</f>
        <v>60919.354126858321</v>
      </c>
      <c r="T190" s="1">
        <v>1313883.834</v>
      </c>
      <c r="U190" s="1">
        <v>1189336.105</v>
      </c>
      <c r="V190" s="1">
        <v>604910.39130000002</v>
      </c>
      <c r="W190" s="1">
        <v>411778.44079999998</v>
      </c>
      <c r="X190" s="1">
        <f t="shared" si="6"/>
        <v>879977.19277500012</v>
      </c>
      <c r="Y190" s="1">
        <f t="shared" si="7"/>
        <v>439260.63883789623</v>
      </c>
    </row>
    <row r="191" spans="1:25" x14ac:dyDescent="0.5">
      <c r="A191" s="1" t="s">
        <v>394</v>
      </c>
      <c r="B191" s="1" t="s">
        <v>395</v>
      </c>
      <c r="C191" s="1">
        <v>163682</v>
      </c>
      <c r="D191" s="1">
        <v>4</v>
      </c>
      <c r="E191" s="1">
        <v>2</v>
      </c>
      <c r="F191" s="1">
        <v>221.91</v>
      </c>
      <c r="G191" s="1">
        <v>0.203938864</v>
      </c>
      <c r="H191" s="1">
        <v>0.977951083</v>
      </c>
      <c r="I191" s="1">
        <v>0.23057387400000001</v>
      </c>
      <c r="K191" s="1">
        <v>2.2083042929999999</v>
      </c>
      <c r="L191" s="1" t="s">
        <v>1</v>
      </c>
      <c r="M191" s="1" t="s">
        <v>2</v>
      </c>
      <c r="N191" s="1">
        <v>9295.6033480000006</v>
      </c>
      <c r="O191" s="1">
        <v>15505.21737</v>
      </c>
      <c r="P191" s="1">
        <v>59293.485610000003</v>
      </c>
      <c r="Q191" s="1">
        <v>42376.993560000003</v>
      </c>
      <c r="R191" s="3">
        <f>AVERAGE('VTA_Proteome Morphine vs Saline'!N191:Q191)</f>
        <v>31617.824972000002</v>
      </c>
      <c r="S191" s="3">
        <f>_xlfn.STDEV.S('VTA_Proteome Morphine vs Saline'!N191:Q191)</f>
        <v>23378.049550962329</v>
      </c>
      <c r="T191" s="1">
        <v>4297.5161749999997</v>
      </c>
      <c r="U191" s="1">
        <v>6839.6416989999998</v>
      </c>
      <c r="V191" s="1">
        <v>31178.484670000002</v>
      </c>
      <c r="W191" s="1">
        <v>14955.133169999999</v>
      </c>
      <c r="X191" s="1">
        <f t="shared" si="6"/>
        <v>14317.693928500001</v>
      </c>
      <c r="Y191" s="1">
        <f t="shared" si="7"/>
        <v>12124.600619870911</v>
      </c>
    </row>
    <row r="192" spans="1:25" x14ac:dyDescent="0.5">
      <c r="A192" s="1" t="s">
        <v>396</v>
      </c>
      <c r="B192" s="1" t="s">
        <v>397</v>
      </c>
      <c r="C192" s="1">
        <v>86649</v>
      </c>
      <c r="D192" s="1">
        <v>21</v>
      </c>
      <c r="E192" s="1">
        <v>19</v>
      </c>
      <c r="F192" s="1">
        <v>1165.48</v>
      </c>
      <c r="G192" s="1">
        <v>0.26287453100000002</v>
      </c>
      <c r="H192" s="1">
        <v>0.977951083</v>
      </c>
      <c r="I192" s="1">
        <v>0.168018528</v>
      </c>
      <c r="K192" s="1">
        <v>1.1042286020000001</v>
      </c>
      <c r="L192" s="1" t="s">
        <v>2</v>
      </c>
      <c r="M192" s="1" t="s">
        <v>1</v>
      </c>
      <c r="N192" s="1">
        <v>10811243.470000001</v>
      </c>
      <c r="O192" s="1">
        <v>12670268.74</v>
      </c>
      <c r="P192" s="1">
        <v>9622925.0120000001</v>
      </c>
      <c r="Q192" s="1">
        <v>10597828.560000001</v>
      </c>
      <c r="R192" s="3">
        <f>AVERAGE('VTA_Proteome Morphine vs Saline'!N192:Q192)</f>
        <v>10925566.445500001</v>
      </c>
      <c r="S192" s="3">
        <f>_xlfn.STDEV.S('VTA_Proteome Morphine vs Saline'!N192:Q192)</f>
        <v>1272968.0102060204</v>
      </c>
      <c r="T192" s="1">
        <v>11846266.380000001</v>
      </c>
      <c r="U192" s="1">
        <v>12509355.59</v>
      </c>
      <c r="V192" s="1">
        <v>11089291.710000001</v>
      </c>
      <c r="W192" s="1">
        <v>12812378.16</v>
      </c>
      <c r="X192" s="1">
        <f t="shared" si="6"/>
        <v>12064322.960000001</v>
      </c>
      <c r="Y192" s="1">
        <f t="shared" si="7"/>
        <v>765043.62284548057</v>
      </c>
    </row>
    <row r="193" spans="1:25" x14ac:dyDescent="0.5">
      <c r="A193" s="1" t="s">
        <v>398</v>
      </c>
      <c r="B193" s="1" t="s">
        <v>399</v>
      </c>
      <c r="C193" s="1">
        <v>74992</v>
      </c>
      <c r="D193" s="1">
        <v>14</v>
      </c>
      <c r="E193" s="1">
        <v>14</v>
      </c>
      <c r="F193" s="1">
        <v>575.77</v>
      </c>
      <c r="G193" s="1">
        <v>5.0530763999999999E-2</v>
      </c>
      <c r="H193" s="1">
        <v>0.99625991700000005</v>
      </c>
      <c r="I193" s="1">
        <v>0.93890216100000001</v>
      </c>
      <c r="K193" s="1">
        <v>1.017855186</v>
      </c>
      <c r="L193" s="1" t="s">
        <v>1</v>
      </c>
      <c r="M193" s="1" t="s">
        <v>2</v>
      </c>
      <c r="N193" s="1">
        <v>1535554.581</v>
      </c>
      <c r="O193" s="1">
        <v>1974083.811</v>
      </c>
      <c r="P193" s="1">
        <v>2410757.11</v>
      </c>
      <c r="Q193" s="1">
        <v>2448853.6519999998</v>
      </c>
      <c r="R193" s="3">
        <f>AVERAGE('VTA_Proteome Morphine vs Saline'!N193:Q193)</f>
        <v>2092312.2885</v>
      </c>
      <c r="S193" s="3">
        <f>_xlfn.STDEV.S('VTA_Proteome Morphine vs Saline'!N193:Q193)</f>
        <v>429140.98925614433</v>
      </c>
      <c r="T193" s="1">
        <v>1670533.04</v>
      </c>
      <c r="U193" s="1">
        <v>1880251.425</v>
      </c>
      <c r="V193" s="1">
        <v>2273704.3760000002</v>
      </c>
      <c r="W193" s="1">
        <v>2397947.1919999998</v>
      </c>
      <c r="X193" s="1">
        <f t="shared" si="6"/>
        <v>2055609.00825</v>
      </c>
      <c r="Y193" s="1">
        <f t="shared" si="7"/>
        <v>338523.65983990586</v>
      </c>
    </row>
    <row r="194" spans="1:25" x14ac:dyDescent="0.5">
      <c r="A194" s="1" t="s">
        <v>400</v>
      </c>
      <c r="B194" s="1" t="s">
        <v>401</v>
      </c>
      <c r="C194" s="1">
        <v>47754</v>
      </c>
      <c r="D194" s="1">
        <v>3</v>
      </c>
      <c r="E194" s="1">
        <v>3</v>
      </c>
      <c r="F194" s="1">
        <v>144.09</v>
      </c>
      <c r="G194" s="1">
        <v>0.20009391100000001</v>
      </c>
      <c r="H194" s="1">
        <v>0.977951083</v>
      </c>
      <c r="I194" s="1">
        <v>0.23573003200000001</v>
      </c>
      <c r="K194" s="1">
        <v>1.6632649859999999</v>
      </c>
      <c r="L194" s="1" t="s">
        <v>1</v>
      </c>
      <c r="M194" s="1" t="s">
        <v>2</v>
      </c>
      <c r="N194" s="1">
        <v>66387.405920000005</v>
      </c>
      <c r="O194" s="1">
        <v>43222.373749999999</v>
      </c>
      <c r="P194" s="1">
        <v>137346.29560000001</v>
      </c>
      <c r="Q194" s="1">
        <v>138251.80160000001</v>
      </c>
      <c r="R194" s="3">
        <f>AVERAGE('VTA_Proteome Morphine vs Saline'!N194:Q194)</f>
        <v>96301.969217500009</v>
      </c>
      <c r="S194" s="3">
        <f>_xlfn.STDEV.S('VTA_Proteome Morphine vs Saline'!N194:Q194)</f>
        <v>48842.432772425149</v>
      </c>
      <c r="T194" s="1">
        <v>63936.409849999996</v>
      </c>
      <c r="U194" s="1">
        <v>75615.239230000007</v>
      </c>
      <c r="V194" s="1">
        <v>55034.245580000003</v>
      </c>
      <c r="W194" s="1">
        <v>37011.523739999997</v>
      </c>
      <c r="X194" s="1">
        <f t="shared" si="6"/>
        <v>57899.354599999999</v>
      </c>
      <c r="Y194" s="1">
        <f t="shared" si="7"/>
        <v>16276.864276711673</v>
      </c>
    </row>
    <row r="195" spans="1:25" x14ac:dyDescent="0.5">
      <c r="A195" s="1" t="s">
        <v>402</v>
      </c>
      <c r="B195" s="1" t="s">
        <v>403</v>
      </c>
      <c r="C195" s="1">
        <v>34342</v>
      </c>
      <c r="D195" s="1">
        <v>2</v>
      </c>
      <c r="E195" s="1">
        <v>2</v>
      </c>
      <c r="F195" s="1">
        <v>123.29</v>
      </c>
      <c r="G195" s="1">
        <v>7.7679814999999999E-2</v>
      </c>
      <c r="H195" s="1">
        <v>0.99625991700000005</v>
      </c>
      <c r="I195" s="1">
        <v>0.587037527</v>
      </c>
      <c r="K195" s="1">
        <v>1.117022505</v>
      </c>
      <c r="L195" s="1" t="s">
        <v>2</v>
      </c>
      <c r="M195" s="1" t="s">
        <v>1</v>
      </c>
      <c r="N195" s="1">
        <v>273747.891</v>
      </c>
      <c r="O195" s="1">
        <v>371311.56430000003</v>
      </c>
      <c r="P195" s="1">
        <v>194768.23389999999</v>
      </c>
      <c r="Q195" s="1">
        <v>235488.1251</v>
      </c>
      <c r="R195" s="3">
        <f>AVERAGE('VTA_Proteome Morphine vs Saline'!N195:Q195)</f>
        <v>268828.95357499999</v>
      </c>
      <c r="S195" s="3">
        <f>_xlfn.STDEV.S('VTA_Proteome Morphine vs Saline'!N195:Q195)</f>
        <v>75550.165427970744</v>
      </c>
      <c r="T195" s="1">
        <v>353791.01699999999</v>
      </c>
      <c r="U195" s="1">
        <v>385063.02010000002</v>
      </c>
      <c r="V195" s="1">
        <v>240230.66</v>
      </c>
      <c r="W195" s="1">
        <v>222067.2671</v>
      </c>
      <c r="X195" s="1">
        <f t="shared" si="6"/>
        <v>300287.99105000001</v>
      </c>
      <c r="Y195" s="1">
        <f t="shared" si="7"/>
        <v>81188.55421044289</v>
      </c>
    </row>
    <row r="196" spans="1:25" x14ac:dyDescent="0.5">
      <c r="A196" s="1" t="s">
        <v>404</v>
      </c>
      <c r="B196" s="1" t="s">
        <v>405</v>
      </c>
      <c r="C196" s="1">
        <v>30208</v>
      </c>
      <c r="D196" s="1">
        <v>3</v>
      </c>
      <c r="E196" s="1">
        <v>3</v>
      </c>
      <c r="F196" s="1">
        <v>94.42</v>
      </c>
      <c r="G196" s="1">
        <v>0.176064106</v>
      </c>
      <c r="H196" s="1">
        <v>0.977951083</v>
      </c>
      <c r="I196" s="1">
        <v>0.27211046700000002</v>
      </c>
      <c r="K196" s="1">
        <v>1.351287482</v>
      </c>
      <c r="L196" s="1" t="s">
        <v>2</v>
      </c>
      <c r="M196" s="1" t="s">
        <v>1</v>
      </c>
      <c r="N196" s="1">
        <v>180467.842</v>
      </c>
      <c r="O196" s="1">
        <v>209184.23300000001</v>
      </c>
      <c r="P196" s="1">
        <v>47260.360189999999</v>
      </c>
      <c r="Q196" s="1">
        <v>170600.61309999999</v>
      </c>
      <c r="R196" s="3">
        <f>AVERAGE('VTA_Proteome Morphine vs Saline'!N196:Q196)</f>
        <v>151878.26207249999</v>
      </c>
      <c r="S196" s="3">
        <f>_xlfn.STDEV.S('VTA_Proteome Morphine vs Saline'!N196:Q196)</f>
        <v>71639.770627465812</v>
      </c>
      <c r="T196" s="1">
        <v>254189.11319999999</v>
      </c>
      <c r="U196" s="1">
        <v>207540.8314</v>
      </c>
      <c r="V196" s="1">
        <v>171568.89509999999</v>
      </c>
      <c r="W196" s="1">
        <v>187625.9376</v>
      </c>
      <c r="X196" s="1">
        <f t="shared" si="6"/>
        <v>205231.19432499999</v>
      </c>
      <c r="Y196" s="1">
        <f t="shared" si="7"/>
        <v>35801.804877482093</v>
      </c>
    </row>
    <row r="197" spans="1:25" x14ac:dyDescent="0.5">
      <c r="A197" s="1" t="s">
        <v>406</v>
      </c>
      <c r="B197" s="1" t="s">
        <v>407</v>
      </c>
      <c r="C197" s="1">
        <v>37363</v>
      </c>
      <c r="D197" s="1">
        <v>5</v>
      </c>
      <c r="E197" s="1">
        <v>5</v>
      </c>
      <c r="F197" s="1">
        <v>227.01</v>
      </c>
      <c r="G197" s="1">
        <v>0.236335037</v>
      </c>
      <c r="H197" s="1">
        <v>0.977951083</v>
      </c>
      <c r="I197" s="1">
        <v>0.19284839600000001</v>
      </c>
      <c r="K197" s="1">
        <v>1.1985276970000001</v>
      </c>
      <c r="L197" s="1" t="s">
        <v>2</v>
      </c>
      <c r="M197" s="1" t="s">
        <v>1</v>
      </c>
      <c r="N197" s="1">
        <v>575899.30649999995</v>
      </c>
      <c r="O197" s="1">
        <v>482453.33370000002</v>
      </c>
      <c r="P197" s="1">
        <v>511767.22350000002</v>
      </c>
      <c r="Q197" s="1">
        <v>528477.93480000005</v>
      </c>
      <c r="R197" s="3">
        <f>AVERAGE('VTA_Proteome Morphine vs Saline'!N197:Q197)</f>
        <v>524649.44962500001</v>
      </c>
      <c r="S197" s="3">
        <f>_xlfn.STDEV.S('VTA_Proteome Morphine vs Saline'!N197:Q197)</f>
        <v>39105.28130374397</v>
      </c>
      <c r="T197" s="1">
        <v>492821.69669999997</v>
      </c>
      <c r="U197" s="1">
        <v>583537.10549999995</v>
      </c>
      <c r="V197" s="1">
        <v>615757.92260000005</v>
      </c>
      <c r="W197" s="1">
        <v>823110.86120000004</v>
      </c>
      <c r="X197" s="1">
        <f t="shared" si="6"/>
        <v>628806.89650000003</v>
      </c>
      <c r="Y197" s="1">
        <f t="shared" si="7"/>
        <v>139601.37888503738</v>
      </c>
    </row>
    <row r="198" spans="1:25" x14ac:dyDescent="0.5">
      <c r="A198" s="1" t="s">
        <v>408</v>
      </c>
      <c r="B198" s="1" t="s">
        <v>409</v>
      </c>
      <c r="C198" s="1">
        <v>63933</v>
      </c>
      <c r="D198" s="1">
        <v>12</v>
      </c>
      <c r="E198" s="1">
        <v>12</v>
      </c>
      <c r="F198" s="1">
        <v>562.59</v>
      </c>
      <c r="G198" s="1">
        <v>0.29440886500000002</v>
      </c>
      <c r="H198" s="1">
        <v>0.977951083</v>
      </c>
      <c r="I198" s="1">
        <v>0.14375618200000001</v>
      </c>
      <c r="K198" s="1">
        <v>1.1869180779999999</v>
      </c>
      <c r="L198" s="1" t="s">
        <v>2</v>
      </c>
      <c r="M198" s="1" t="s">
        <v>1</v>
      </c>
      <c r="N198" s="1">
        <v>1336437.8899999999</v>
      </c>
      <c r="O198" s="1">
        <v>1772835.1310000001</v>
      </c>
      <c r="P198" s="1">
        <v>1357153.5430000001</v>
      </c>
      <c r="Q198" s="1">
        <v>1901527.629</v>
      </c>
      <c r="R198" s="3">
        <f>AVERAGE('VTA_Proteome Morphine vs Saline'!N198:Q198)</f>
        <v>1591988.5482499998</v>
      </c>
      <c r="S198" s="3">
        <f>_xlfn.STDEV.S('VTA_Proteome Morphine vs Saline'!N198:Q198)</f>
        <v>288081.90248995018</v>
      </c>
      <c r="T198" s="1">
        <v>1891584.139</v>
      </c>
      <c r="U198" s="1">
        <v>1620663.5830000001</v>
      </c>
      <c r="V198" s="1">
        <v>1921128.8729999999</v>
      </c>
      <c r="W198" s="1">
        <v>2124863.3530000001</v>
      </c>
      <c r="X198" s="1">
        <f t="shared" si="6"/>
        <v>1889559.987</v>
      </c>
      <c r="Y198" s="1">
        <f t="shared" si="7"/>
        <v>207101.94099336787</v>
      </c>
    </row>
    <row r="199" spans="1:25" x14ac:dyDescent="0.5">
      <c r="A199" s="1" t="s">
        <v>410</v>
      </c>
      <c r="B199" s="1" t="s">
        <v>411</v>
      </c>
      <c r="C199" s="1">
        <v>45065</v>
      </c>
      <c r="D199" s="1">
        <v>13</v>
      </c>
      <c r="E199" s="1">
        <v>13</v>
      </c>
      <c r="F199" s="1">
        <v>912.24</v>
      </c>
      <c r="G199" s="1">
        <v>5.0966302999999998E-2</v>
      </c>
      <c r="H199" s="1">
        <v>0.99625991700000005</v>
      </c>
      <c r="I199" s="1">
        <v>0.91765378200000003</v>
      </c>
      <c r="K199" s="1">
        <v>1.0144586799999999</v>
      </c>
      <c r="L199" s="1" t="s">
        <v>1</v>
      </c>
      <c r="M199" s="1" t="s">
        <v>2</v>
      </c>
      <c r="N199" s="1">
        <v>4344391.3839999996</v>
      </c>
      <c r="O199" s="1">
        <v>6438937.9570000004</v>
      </c>
      <c r="P199" s="1">
        <v>3862730.6140000001</v>
      </c>
      <c r="Q199" s="1">
        <v>4119794.7009999999</v>
      </c>
      <c r="R199" s="3">
        <f>AVERAGE('VTA_Proteome Morphine vs Saline'!N199:Q199)</f>
        <v>4691463.6639999999</v>
      </c>
      <c r="S199" s="3">
        <f>_xlfn.STDEV.S('VTA_Proteome Morphine vs Saline'!N199:Q199)</f>
        <v>1181486.2735357292</v>
      </c>
      <c r="T199" s="1">
        <v>5262264.307</v>
      </c>
      <c r="U199" s="1">
        <v>5551411.9780000001</v>
      </c>
      <c r="V199" s="1">
        <v>3031166</v>
      </c>
      <c r="W199" s="1">
        <v>4653550.0360000003</v>
      </c>
      <c r="X199" s="1">
        <f t="shared" si="6"/>
        <v>4624598.0802500006</v>
      </c>
      <c r="Y199" s="1">
        <f t="shared" si="7"/>
        <v>1126272.0553388663</v>
      </c>
    </row>
    <row r="200" spans="1:25" x14ac:dyDescent="0.5">
      <c r="A200" s="1" t="s">
        <v>412</v>
      </c>
      <c r="B200" s="1" t="s">
        <v>413</v>
      </c>
      <c r="C200" s="1">
        <v>102842</v>
      </c>
      <c r="D200" s="1">
        <v>1</v>
      </c>
      <c r="E200" s="1">
        <v>1</v>
      </c>
      <c r="F200" s="1">
        <v>31.17</v>
      </c>
      <c r="G200" s="1">
        <v>7.2238920999999998E-2</v>
      </c>
      <c r="H200" s="1">
        <v>0.99625991700000005</v>
      </c>
      <c r="I200" s="1">
        <v>0.62512267799999999</v>
      </c>
      <c r="K200" s="1">
        <v>1.0303923210000001</v>
      </c>
      <c r="L200" s="1" t="s">
        <v>2</v>
      </c>
      <c r="M200" s="1" t="s">
        <v>1</v>
      </c>
      <c r="N200" s="1">
        <v>1543.292874</v>
      </c>
      <c r="O200" s="1">
        <v>1735.8315640000001</v>
      </c>
      <c r="P200" s="1">
        <v>1363.617982</v>
      </c>
      <c r="Q200" s="1">
        <v>1055.351911</v>
      </c>
      <c r="R200" s="3">
        <f>AVERAGE('VTA_Proteome Morphine vs Saline'!N200:Q200)</f>
        <v>1424.5235827499998</v>
      </c>
      <c r="S200" s="3">
        <f>_xlfn.STDEV.S('VTA_Proteome Morphine vs Saline'!N200:Q200)</f>
        <v>289.26113874224893</v>
      </c>
      <c r="T200" s="1">
        <v>1727.296744</v>
      </c>
      <c r="U200" s="1">
        <v>1122.4739460000001</v>
      </c>
      <c r="V200" s="1">
        <v>227.15944450000001</v>
      </c>
      <c r="W200" s="1">
        <v>2794.3425080000002</v>
      </c>
      <c r="X200" s="1">
        <f t="shared" si="6"/>
        <v>1467.818160625</v>
      </c>
      <c r="Y200" s="1">
        <f t="shared" si="7"/>
        <v>1077.8825934644365</v>
      </c>
    </row>
    <row r="201" spans="1:25" x14ac:dyDescent="0.5">
      <c r="A201" s="1" t="s">
        <v>414</v>
      </c>
      <c r="B201" s="1" t="s">
        <v>415</v>
      </c>
      <c r="C201" s="1">
        <v>46400</v>
      </c>
      <c r="D201" s="1">
        <v>35</v>
      </c>
      <c r="E201" s="1">
        <v>35</v>
      </c>
      <c r="F201" s="1">
        <v>2725.83</v>
      </c>
      <c r="G201" s="1">
        <v>5.0125648000000002E-2</v>
      </c>
      <c r="H201" s="1">
        <v>0.99625991700000005</v>
      </c>
      <c r="I201" s="1">
        <v>0.97024171000000003</v>
      </c>
      <c r="K201" s="1">
        <v>1.0031804390000001</v>
      </c>
      <c r="L201" s="1" t="s">
        <v>2</v>
      </c>
      <c r="M201" s="1" t="s">
        <v>1</v>
      </c>
      <c r="N201" s="1">
        <v>498093188.10000002</v>
      </c>
      <c r="O201" s="1">
        <v>663610025.70000005</v>
      </c>
      <c r="P201" s="1">
        <v>417373517.69999999</v>
      </c>
      <c r="Q201" s="1">
        <v>462025215.69999999</v>
      </c>
      <c r="R201" s="3">
        <f>AVERAGE('VTA_Proteome Morphine vs Saline'!N201:Q201)</f>
        <v>510275486.80000007</v>
      </c>
      <c r="S201" s="3">
        <f>_xlfn.STDEV.S('VTA_Proteome Morphine vs Saline'!N201:Q201)</f>
        <v>107422458.46062228</v>
      </c>
      <c r="T201" s="1">
        <v>564031949.89999998</v>
      </c>
      <c r="U201" s="1">
        <v>598151615</v>
      </c>
      <c r="V201" s="1">
        <v>388349692</v>
      </c>
      <c r="W201" s="1">
        <v>497060291</v>
      </c>
      <c r="X201" s="1">
        <f t="shared" si="6"/>
        <v>511898386.97500002</v>
      </c>
      <c r="Y201" s="1">
        <f t="shared" si="7"/>
        <v>92451747.504984558</v>
      </c>
    </row>
    <row r="202" spans="1:25" x14ac:dyDescent="0.5">
      <c r="A202" s="1" t="s">
        <v>416</v>
      </c>
      <c r="B202" s="1" t="s">
        <v>417</v>
      </c>
      <c r="C202" s="1">
        <v>47284</v>
      </c>
      <c r="D202" s="1">
        <v>47</v>
      </c>
      <c r="E202" s="1">
        <v>47</v>
      </c>
      <c r="F202" s="1">
        <v>2946.65</v>
      </c>
      <c r="G202" s="1">
        <v>7.0232649999999994E-2</v>
      </c>
      <c r="H202" s="1">
        <v>0.99625991700000005</v>
      </c>
      <c r="I202" s="1">
        <v>0.64073177699999995</v>
      </c>
      <c r="K202" s="1">
        <v>1.0618233420000001</v>
      </c>
      <c r="L202" s="1" t="s">
        <v>1</v>
      </c>
      <c r="M202" s="1" t="s">
        <v>2</v>
      </c>
      <c r="N202" s="1">
        <v>481566152.89999998</v>
      </c>
      <c r="O202" s="1">
        <v>506146746.5</v>
      </c>
      <c r="P202" s="1">
        <v>372056644.80000001</v>
      </c>
      <c r="Q202" s="1">
        <v>369474671</v>
      </c>
      <c r="R202" s="3">
        <f>AVERAGE('VTA_Proteome Morphine vs Saline'!N202:Q202)</f>
        <v>432311053.80000001</v>
      </c>
      <c r="S202" s="3">
        <f>_xlfn.STDEV.S('VTA_Proteome Morphine vs Saline'!N202:Q202)</f>
        <v>71779242.84723492</v>
      </c>
      <c r="T202" s="1">
        <v>440044086</v>
      </c>
      <c r="U202" s="1">
        <v>521520233.69999999</v>
      </c>
      <c r="V202" s="1">
        <v>318929547.69999999</v>
      </c>
      <c r="W202" s="1">
        <v>348067257.10000002</v>
      </c>
      <c r="X202" s="1">
        <f t="shared" si="6"/>
        <v>407140281.125</v>
      </c>
      <c r="Y202" s="1">
        <f t="shared" si="7"/>
        <v>92080018.797322839</v>
      </c>
    </row>
    <row r="203" spans="1:25" x14ac:dyDescent="0.5">
      <c r="A203" s="1" t="s">
        <v>418</v>
      </c>
      <c r="B203" s="1" t="s">
        <v>419</v>
      </c>
      <c r="C203" s="1">
        <v>33972</v>
      </c>
      <c r="D203" s="1">
        <v>4</v>
      </c>
      <c r="E203" s="1">
        <v>3</v>
      </c>
      <c r="F203" s="1">
        <v>170.03</v>
      </c>
      <c r="G203" s="1">
        <v>5.0552919000000002E-2</v>
      </c>
      <c r="H203" s="1">
        <v>0.99625991700000005</v>
      </c>
      <c r="I203" s="1">
        <v>0.93764360400000002</v>
      </c>
      <c r="K203" s="1">
        <v>1.032660084</v>
      </c>
      <c r="L203" s="1" t="s">
        <v>1</v>
      </c>
      <c r="M203" s="1" t="s">
        <v>2</v>
      </c>
      <c r="N203" s="1">
        <v>174812.0159</v>
      </c>
      <c r="O203" s="1">
        <v>142587.9627</v>
      </c>
      <c r="P203" s="1">
        <v>93237.951749999993</v>
      </c>
      <c r="Q203" s="1">
        <v>143896.12830000001</v>
      </c>
      <c r="R203" s="3">
        <f>AVERAGE('VTA_Proteome Morphine vs Saline'!N203:Q203)</f>
        <v>138633.51466250001</v>
      </c>
      <c r="S203" s="3">
        <f>_xlfn.STDEV.S('VTA_Proteome Morphine vs Saline'!N203:Q203)</f>
        <v>33729.18541122022</v>
      </c>
      <c r="T203" s="1">
        <v>142275.17060000001</v>
      </c>
      <c r="U203" s="1">
        <v>150731.5307</v>
      </c>
      <c r="V203" s="1">
        <v>122002.9289</v>
      </c>
      <c r="W203" s="1">
        <v>121986.1027</v>
      </c>
      <c r="X203" s="1">
        <f t="shared" si="6"/>
        <v>134248.93322500002</v>
      </c>
      <c r="Y203" s="1">
        <f t="shared" si="7"/>
        <v>14565.234182068774</v>
      </c>
    </row>
    <row r="204" spans="1:25" x14ac:dyDescent="0.5">
      <c r="A204" s="1" t="s">
        <v>420</v>
      </c>
      <c r="B204" s="1" t="s">
        <v>421</v>
      </c>
      <c r="C204" s="1">
        <v>32180</v>
      </c>
      <c r="D204" s="1">
        <v>5</v>
      </c>
      <c r="E204" s="1">
        <v>4</v>
      </c>
      <c r="F204" s="1">
        <v>170.94</v>
      </c>
      <c r="G204" s="1">
        <v>6.2058017E-2</v>
      </c>
      <c r="H204" s="1">
        <v>0.99625991700000005</v>
      </c>
      <c r="I204" s="1">
        <v>0.71711914899999996</v>
      </c>
      <c r="K204" s="1">
        <v>1.1136319429999999</v>
      </c>
      <c r="L204" s="1" t="s">
        <v>1</v>
      </c>
      <c r="M204" s="1" t="s">
        <v>2</v>
      </c>
      <c r="N204" s="1">
        <v>781431.61939999997</v>
      </c>
      <c r="O204" s="1">
        <v>971829.70730000001</v>
      </c>
      <c r="P204" s="1">
        <v>1558297.997</v>
      </c>
      <c r="Q204" s="1">
        <v>729555.12670000002</v>
      </c>
      <c r="R204" s="3">
        <f>AVERAGE('VTA_Proteome Morphine vs Saline'!N204:Q204)</f>
        <v>1010278.6126</v>
      </c>
      <c r="S204" s="3">
        <f>_xlfn.STDEV.S('VTA_Proteome Morphine vs Saline'!N204:Q204)</f>
        <v>379903.57804292557</v>
      </c>
      <c r="T204" s="1">
        <v>836899.80559999996</v>
      </c>
      <c r="U204" s="1">
        <v>691801.54669999995</v>
      </c>
      <c r="V204" s="1">
        <v>1069627.6680000001</v>
      </c>
      <c r="W204" s="1">
        <v>1030441.2169999999</v>
      </c>
      <c r="X204" s="1">
        <f t="shared" si="6"/>
        <v>907192.55932500004</v>
      </c>
      <c r="Y204" s="1">
        <f t="shared" si="7"/>
        <v>175982.72234778662</v>
      </c>
    </row>
    <row r="205" spans="1:25" x14ac:dyDescent="0.5">
      <c r="A205" s="1" t="s">
        <v>422</v>
      </c>
      <c r="B205" s="1" t="s">
        <v>423</v>
      </c>
      <c r="C205" s="1">
        <v>35075</v>
      </c>
      <c r="D205" s="1">
        <v>1</v>
      </c>
      <c r="E205" s="1">
        <v>1</v>
      </c>
      <c r="F205" s="1">
        <v>40.42</v>
      </c>
      <c r="G205" s="1">
        <v>6.4502341000000005E-2</v>
      </c>
      <c r="H205" s="1">
        <v>0.99625991700000005</v>
      </c>
      <c r="I205" s="1">
        <v>0.69161705900000003</v>
      </c>
      <c r="K205" s="1">
        <v>1.1195310810000001</v>
      </c>
      <c r="L205" s="1" t="s">
        <v>2</v>
      </c>
      <c r="M205" s="1" t="s">
        <v>1</v>
      </c>
      <c r="N205" s="1">
        <v>16924.233929999999</v>
      </c>
      <c r="O205" s="1">
        <v>20113.706399999999</v>
      </c>
      <c r="P205" s="1">
        <v>24651.819459999999</v>
      </c>
      <c r="Q205" s="1">
        <v>12557.278340000001</v>
      </c>
      <c r="R205" s="3">
        <f>AVERAGE('VTA_Proteome Morphine vs Saline'!N205:Q205)</f>
        <v>18561.7595325</v>
      </c>
      <c r="S205" s="3">
        <f>_xlfn.STDEV.S('VTA_Proteome Morphine vs Saline'!N205:Q205)</f>
        <v>5106.6183686797931</v>
      </c>
      <c r="T205" s="1">
        <v>23742.380990000001</v>
      </c>
      <c r="U205" s="1">
        <v>19513.491399999999</v>
      </c>
      <c r="V205" s="1">
        <v>27855.108840000001</v>
      </c>
      <c r="W205" s="1">
        <v>12010.885619999999</v>
      </c>
      <c r="X205" s="1">
        <f t="shared" si="6"/>
        <v>20780.466712500001</v>
      </c>
      <c r="Y205" s="1">
        <f t="shared" si="7"/>
        <v>6765.9509407984424</v>
      </c>
    </row>
    <row r="206" spans="1:25" x14ac:dyDescent="0.5">
      <c r="A206" s="1" t="s">
        <v>424</v>
      </c>
      <c r="B206" s="1" t="s">
        <v>425</v>
      </c>
      <c r="C206" s="1">
        <v>185690</v>
      </c>
      <c r="D206" s="1">
        <v>1</v>
      </c>
      <c r="E206" s="1">
        <v>1</v>
      </c>
      <c r="F206" s="1">
        <v>26.21</v>
      </c>
      <c r="G206" s="1">
        <v>0.306517241</v>
      </c>
      <c r="H206" s="1">
        <v>0.977951083</v>
      </c>
      <c r="I206" s="1">
        <v>0.13565512499999999</v>
      </c>
      <c r="K206" s="1">
        <v>1.294116735</v>
      </c>
      <c r="L206" s="1" t="s">
        <v>2</v>
      </c>
      <c r="M206" s="1" t="s">
        <v>1</v>
      </c>
      <c r="N206" s="1">
        <v>30108.178540000001</v>
      </c>
      <c r="O206" s="1">
        <v>19383.372100000001</v>
      </c>
      <c r="P206" s="1">
        <v>28683.524069999999</v>
      </c>
      <c r="Q206" s="1">
        <v>22137.631379999999</v>
      </c>
      <c r="R206" s="3">
        <f>AVERAGE('VTA_Proteome Morphine vs Saline'!N206:Q206)</f>
        <v>25078.176522499998</v>
      </c>
      <c r="S206" s="3">
        <f>_xlfn.STDEV.S('VTA_Proteome Morphine vs Saline'!N206:Q206)</f>
        <v>5143.8330189306726</v>
      </c>
      <c r="T206" s="1">
        <v>43677.63753</v>
      </c>
      <c r="U206" s="1">
        <v>28670.980920000002</v>
      </c>
      <c r="V206" s="1">
        <v>29447.08209</v>
      </c>
      <c r="W206" s="1">
        <v>28020.651129999998</v>
      </c>
      <c r="X206" s="1">
        <f t="shared" si="6"/>
        <v>32454.087917500001</v>
      </c>
      <c r="Y206" s="1">
        <f t="shared" si="7"/>
        <v>7505.0518597843911</v>
      </c>
    </row>
    <row r="207" spans="1:25" x14ac:dyDescent="0.5">
      <c r="A207" s="1" t="s">
        <v>426</v>
      </c>
      <c r="B207" s="1" t="s">
        <v>427</v>
      </c>
      <c r="C207" s="1">
        <v>199729</v>
      </c>
      <c r="D207" s="1">
        <v>1</v>
      </c>
      <c r="E207" s="1">
        <v>0</v>
      </c>
      <c r="F207" s="1">
        <v>36.6</v>
      </c>
      <c r="K207" s="1">
        <v>1</v>
      </c>
      <c r="L207" s="1" t="s">
        <v>364</v>
      </c>
      <c r="M207" s="1" t="s">
        <v>364</v>
      </c>
      <c r="R207" s="3"/>
      <c r="S207" s="3"/>
    </row>
    <row r="208" spans="1:25" x14ac:dyDescent="0.5">
      <c r="A208" s="1" t="s">
        <v>428</v>
      </c>
      <c r="B208" s="1" t="s">
        <v>429</v>
      </c>
      <c r="C208" s="1">
        <v>77721</v>
      </c>
      <c r="D208" s="1">
        <v>1</v>
      </c>
      <c r="E208" s="1">
        <v>1</v>
      </c>
      <c r="F208" s="1">
        <v>25.43</v>
      </c>
      <c r="G208" s="1">
        <v>6.1315822999999998E-2</v>
      </c>
      <c r="H208" s="1">
        <v>0.99625991700000005</v>
      </c>
      <c r="I208" s="1">
        <v>0.72546244999999998</v>
      </c>
      <c r="K208" s="1">
        <v>1.059109112</v>
      </c>
      <c r="L208" s="1" t="s">
        <v>2</v>
      </c>
      <c r="M208" s="1" t="s">
        <v>1</v>
      </c>
      <c r="N208" s="1">
        <v>45566.539389999998</v>
      </c>
      <c r="O208" s="1">
        <v>21509.898420000001</v>
      </c>
      <c r="P208" s="1">
        <v>42641.958749999998</v>
      </c>
      <c r="Q208" s="1">
        <v>29094.376270000001</v>
      </c>
      <c r="R208" s="3">
        <f>AVERAGE('VTA_Proteome Morphine vs Saline'!N208:Q208)</f>
        <v>34703.1932075</v>
      </c>
      <c r="S208" s="3">
        <f>_xlfn.STDEV.S('VTA_Proteome Morphine vs Saline'!N208:Q208)</f>
        <v>11351.330955852483</v>
      </c>
      <c r="T208" s="1">
        <v>39949.4018</v>
      </c>
      <c r="U208" s="1">
        <v>32285.37772</v>
      </c>
      <c r="V208" s="1">
        <v>47674.51513</v>
      </c>
      <c r="W208" s="1">
        <v>27108.577880000001</v>
      </c>
      <c r="X208" s="1">
        <f t="shared" ref="X208:X239" si="8">AVERAGE(T208:W208)</f>
        <v>36754.468132499998</v>
      </c>
      <c r="Y208" s="1">
        <f t="shared" ref="Y208:Y239" si="9">_xlfn.STDEV.S(T208:W208)</f>
        <v>8990.1982819384702</v>
      </c>
    </row>
    <row r="209" spans="1:25" x14ac:dyDescent="0.5">
      <c r="A209" s="1" t="s">
        <v>430</v>
      </c>
      <c r="B209" s="1" t="s">
        <v>431</v>
      </c>
      <c r="C209" s="1">
        <v>75267</v>
      </c>
      <c r="D209" s="1">
        <v>3</v>
      </c>
      <c r="E209" s="1">
        <v>3</v>
      </c>
      <c r="F209" s="1">
        <v>137.93</v>
      </c>
      <c r="G209" s="1">
        <v>0.16282136</v>
      </c>
      <c r="H209" s="1">
        <v>0.977951083</v>
      </c>
      <c r="I209" s="1">
        <v>0.295842096</v>
      </c>
      <c r="K209" s="1">
        <v>1.2618142560000001</v>
      </c>
      <c r="L209" s="1" t="s">
        <v>1</v>
      </c>
      <c r="M209" s="1" t="s">
        <v>2</v>
      </c>
      <c r="N209" s="1">
        <v>270495.54879999999</v>
      </c>
      <c r="O209" s="1">
        <v>313754.95899999997</v>
      </c>
      <c r="P209" s="1">
        <v>549365.11340000003</v>
      </c>
      <c r="Q209" s="1">
        <v>364061.3077</v>
      </c>
      <c r="R209" s="3">
        <f>AVERAGE('VTA_Proteome Morphine vs Saline'!N209:Q209)</f>
        <v>374419.23222499999</v>
      </c>
      <c r="S209" s="3">
        <f>_xlfn.STDEV.S('VTA_Proteome Morphine vs Saline'!N209:Q209)</f>
        <v>122737.70673418442</v>
      </c>
      <c r="T209" s="1">
        <v>302823.69290000002</v>
      </c>
      <c r="U209" s="1">
        <v>216229.69020000001</v>
      </c>
      <c r="V209" s="1">
        <v>328576.72509999998</v>
      </c>
      <c r="W209" s="1">
        <v>339293.34080000001</v>
      </c>
      <c r="X209" s="1">
        <f t="shared" si="8"/>
        <v>296730.86225000001</v>
      </c>
      <c r="Y209" s="1">
        <f t="shared" si="9"/>
        <v>55807.063016950109</v>
      </c>
    </row>
    <row r="210" spans="1:25" x14ac:dyDescent="0.5">
      <c r="A210" s="1" t="s">
        <v>432</v>
      </c>
      <c r="B210" s="1" t="s">
        <v>433</v>
      </c>
      <c r="C210" s="1">
        <v>95193</v>
      </c>
      <c r="D210" s="1">
        <v>17</v>
      </c>
      <c r="E210" s="1">
        <v>16</v>
      </c>
      <c r="F210" s="1">
        <v>868.63</v>
      </c>
      <c r="G210" s="1">
        <v>0.129556223</v>
      </c>
      <c r="H210" s="1">
        <v>0.977951083</v>
      </c>
      <c r="I210" s="1">
        <v>0.37196437999999998</v>
      </c>
      <c r="K210" s="1">
        <v>1.0840742160000001</v>
      </c>
      <c r="L210" s="1" t="s">
        <v>1</v>
      </c>
      <c r="M210" s="1" t="s">
        <v>2</v>
      </c>
      <c r="N210" s="1">
        <v>3743812.5520000001</v>
      </c>
      <c r="O210" s="1">
        <v>4423623.6440000003</v>
      </c>
      <c r="P210" s="1">
        <v>3712770.781</v>
      </c>
      <c r="Q210" s="1">
        <v>4160483.17</v>
      </c>
      <c r="R210" s="3">
        <f>AVERAGE('VTA_Proteome Morphine vs Saline'!N210:Q210)</f>
        <v>4010172.53675</v>
      </c>
      <c r="S210" s="3">
        <f>_xlfn.STDEV.S('VTA_Proteome Morphine vs Saline'!N210:Q210)</f>
        <v>342992.00688134122</v>
      </c>
      <c r="T210" s="1">
        <v>3046384.5260000001</v>
      </c>
      <c r="U210" s="1">
        <v>4501689.01</v>
      </c>
      <c r="V210" s="1">
        <v>3538029.716</v>
      </c>
      <c r="W210" s="1">
        <v>3710568.3319999999</v>
      </c>
      <c r="X210" s="1">
        <f t="shared" si="8"/>
        <v>3699167.8960000002</v>
      </c>
      <c r="Y210" s="1">
        <f t="shared" si="9"/>
        <v>604500.27558831731</v>
      </c>
    </row>
    <row r="211" spans="1:25" x14ac:dyDescent="0.5">
      <c r="A211" s="1" t="s">
        <v>434</v>
      </c>
      <c r="B211" s="1" t="s">
        <v>435</v>
      </c>
      <c r="C211" s="1">
        <v>79806</v>
      </c>
      <c r="D211" s="1">
        <v>20</v>
      </c>
      <c r="E211" s="1">
        <v>20</v>
      </c>
      <c r="F211" s="1">
        <v>1196.19</v>
      </c>
      <c r="G211" s="1">
        <v>0.148063206</v>
      </c>
      <c r="H211" s="1">
        <v>0.977951083</v>
      </c>
      <c r="I211" s="1">
        <v>0.32624199100000001</v>
      </c>
      <c r="K211" s="1">
        <v>1.101727127</v>
      </c>
      <c r="L211" s="1" t="s">
        <v>2</v>
      </c>
      <c r="M211" s="1" t="s">
        <v>1</v>
      </c>
      <c r="N211" s="1">
        <v>4640489.3140000002</v>
      </c>
      <c r="O211" s="1">
        <v>5302253.9680000003</v>
      </c>
      <c r="P211" s="1">
        <v>4110417.3640000001</v>
      </c>
      <c r="Q211" s="1">
        <v>4343163.7079999996</v>
      </c>
      <c r="R211" s="3">
        <f>AVERAGE('VTA_Proteome Morphine vs Saline'!N211:Q211)</f>
        <v>4599081.0885000005</v>
      </c>
      <c r="S211" s="3">
        <f>_xlfn.STDEV.S('VTA_Proteome Morphine vs Saline'!N211:Q211)</f>
        <v>516543.8609603818</v>
      </c>
      <c r="T211" s="1">
        <v>5959408.0420000004</v>
      </c>
      <c r="U211" s="1">
        <v>5248576.034</v>
      </c>
      <c r="V211" s="1">
        <v>4320519.3059999999</v>
      </c>
      <c r="W211" s="1">
        <v>4739226.1919999998</v>
      </c>
      <c r="X211" s="1">
        <f t="shared" si="8"/>
        <v>5066932.3935000002</v>
      </c>
      <c r="Y211" s="1">
        <f t="shared" si="9"/>
        <v>705698.4830630424</v>
      </c>
    </row>
    <row r="212" spans="1:25" x14ac:dyDescent="0.5">
      <c r="A212" s="1" t="s">
        <v>436</v>
      </c>
      <c r="B212" s="1" t="s">
        <v>7354</v>
      </c>
      <c r="C212" s="1">
        <v>45267</v>
      </c>
      <c r="D212" s="1">
        <v>21</v>
      </c>
      <c r="E212" s="1">
        <v>21</v>
      </c>
      <c r="F212" s="1">
        <v>1346.81</v>
      </c>
      <c r="G212" s="1">
        <v>6.9376539000000001E-2</v>
      </c>
      <c r="H212" s="1">
        <v>0.99625991700000005</v>
      </c>
      <c r="I212" s="1">
        <v>0.64769827300000005</v>
      </c>
      <c r="K212" s="1">
        <v>1.0330681559999999</v>
      </c>
      <c r="L212" s="1" t="s">
        <v>2</v>
      </c>
      <c r="M212" s="1" t="s">
        <v>1</v>
      </c>
      <c r="N212" s="1">
        <v>7948199.1129999999</v>
      </c>
      <c r="O212" s="1">
        <v>10664009.85</v>
      </c>
      <c r="P212" s="1">
        <v>7805614.0369999995</v>
      </c>
      <c r="Q212" s="1">
        <v>8106239.3799999999</v>
      </c>
      <c r="R212" s="3">
        <f>AVERAGE('VTA_Proteome Morphine vs Saline'!N212:Q212)</f>
        <v>8631015.5950000007</v>
      </c>
      <c r="S212" s="3">
        <f>_xlfn.STDEV.S('VTA_Proteome Morphine vs Saline'!N212:Q212)</f>
        <v>1360879.8375477993</v>
      </c>
      <c r="T212" s="1">
        <v>9626738.4849999994</v>
      </c>
      <c r="U212" s="1">
        <v>8549333.8239999991</v>
      </c>
      <c r="V212" s="1">
        <v>9228960.8359999992</v>
      </c>
      <c r="W212" s="1">
        <v>8260676.3219999997</v>
      </c>
      <c r="X212" s="1">
        <f t="shared" si="8"/>
        <v>8916427.36675</v>
      </c>
      <c r="Y212" s="1">
        <f t="shared" si="9"/>
        <v>623694.94571477501</v>
      </c>
    </row>
    <row r="213" spans="1:25" x14ac:dyDescent="0.5">
      <c r="A213" s="1" t="s">
        <v>437</v>
      </c>
      <c r="B213" s="1" t="s">
        <v>438</v>
      </c>
      <c r="C213" s="1">
        <v>45528</v>
      </c>
      <c r="D213" s="1">
        <v>2</v>
      </c>
      <c r="E213" s="1">
        <v>2</v>
      </c>
      <c r="F213" s="1">
        <v>102.39</v>
      </c>
      <c r="G213" s="1">
        <v>6.3910166000000004E-2</v>
      </c>
      <c r="H213" s="1">
        <v>0.99625991700000005</v>
      </c>
      <c r="I213" s="1">
        <v>0.697543091</v>
      </c>
      <c r="K213" s="1">
        <v>1.065825832</v>
      </c>
      <c r="L213" s="1" t="s">
        <v>1</v>
      </c>
      <c r="M213" s="1" t="s">
        <v>2</v>
      </c>
      <c r="N213" s="1">
        <v>118730.5187</v>
      </c>
      <c r="O213" s="1">
        <v>174663.10759999999</v>
      </c>
      <c r="P213" s="1">
        <v>154612.84109999999</v>
      </c>
      <c r="Q213" s="1">
        <v>95603.592449999996</v>
      </c>
      <c r="R213" s="3">
        <f>AVERAGE('VTA_Proteome Morphine vs Saline'!N213:Q213)</f>
        <v>135902.51496249999</v>
      </c>
      <c r="S213" s="3">
        <f>_xlfn.STDEV.S('VTA_Proteome Morphine vs Saline'!N213:Q213)</f>
        <v>35455.796221443728</v>
      </c>
      <c r="T213" s="1">
        <v>170986.69630000001</v>
      </c>
      <c r="U213" s="1">
        <v>171518.08249999999</v>
      </c>
      <c r="V213" s="1">
        <v>73577.296000000002</v>
      </c>
      <c r="W213" s="1">
        <v>93954.409150000007</v>
      </c>
      <c r="X213" s="1">
        <f t="shared" si="8"/>
        <v>127509.12098749999</v>
      </c>
      <c r="Y213" s="1">
        <f t="shared" si="9"/>
        <v>51191.303563016831</v>
      </c>
    </row>
    <row r="214" spans="1:25" x14ac:dyDescent="0.5">
      <c r="A214" s="1" t="s">
        <v>439</v>
      </c>
      <c r="B214" s="1" t="s">
        <v>440</v>
      </c>
      <c r="C214" s="1">
        <v>39079</v>
      </c>
      <c r="D214" s="1">
        <v>3</v>
      </c>
      <c r="E214" s="1">
        <v>3</v>
      </c>
      <c r="F214" s="1">
        <v>183.91</v>
      </c>
      <c r="G214" s="1">
        <v>6.0591819999999998E-2</v>
      </c>
      <c r="H214" s="1">
        <v>0.99625991700000005</v>
      </c>
      <c r="I214" s="1">
        <v>0.73391522799999998</v>
      </c>
      <c r="K214" s="1">
        <v>1.2168272710000001</v>
      </c>
      <c r="L214" s="1" t="s">
        <v>1</v>
      </c>
      <c r="M214" s="1" t="s">
        <v>2</v>
      </c>
      <c r="N214" s="1">
        <v>117570.91250000001</v>
      </c>
      <c r="O214" s="1">
        <v>219480.97959999999</v>
      </c>
      <c r="P214" s="1">
        <v>56410.075239999998</v>
      </c>
      <c r="Q214" s="1">
        <v>115470.7479</v>
      </c>
      <c r="R214" s="3">
        <f>AVERAGE('VTA_Proteome Morphine vs Saline'!N214:Q214)</f>
        <v>127233.17881</v>
      </c>
      <c r="S214" s="3">
        <f>_xlfn.STDEV.S('VTA_Proteome Morphine vs Saline'!N214:Q214)</f>
        <v>67718.246977301358</v>
      </c>
      <c r="T214" s="1">
        <v>124749.2711</v>
      </c>
      <c r="U214" s="1">
        <v>115651.7662</v>
      </c>
      <c r="V214" s="1">
        <v>108758.7785</v>
      </c>
      <c r="W214" s="1">
        <v>69085.836200000005</v>
      </c>
      <c r="X214" s="1">
        <f t="shared" si="8"/>
        <v>104561.413</v>
      </c>
      <c r="Y214" s="1">
        <f t="shared" si="9"/>
        <v>24540.306811446506</v>
      </c>
    </row>
    <row r="215" spans="1:25" x14ac:dyDescent="0.5">
      <c r="A215" s="1" t="s">
        <v>441</v>
      </c>
      <c r="B215" s="1" t="s">
        <v>442</v>
      </c>
      <c r="C215" s="1">
        <v>33131</v>
      </c>
      <c r="D215" s="1">
        <v>6</v>
      </c>
      <c r="E215" s="1">
        <v>6</v>
      </c>
      <c r="F215" s="1">
        <v>285.31</v>
      </c>
      <c r="G215" s="1">
        <v>5.5145377000000002E-2</v>
      </c>
      <c r="H215" s="1">
        <v>0.99625991700000005</v>
      </c>
      <c r="I215" s="1">
        <v>0.81199924800000001</v>
      </c>
      <c r="K215" s="1">
        <v>1.073875328</v>
      </c>
      <c r="L215" s="1" t="s">
        <v>2</v>
      </c>
      <c r="M215" s="1" t="s">
        <v>1</v>
      </c>
      <c r="N215" s="1">
        <v>2713176.6540000001</v>
      </c>
      <c r="O215" s="1">
        <v>2552425.0389999999</v>
      </c>
      <c r="P215" s="1">
        <v>3133763.0929999999</v>
      </c>
      <c r="Q215" s="1">
        <v>2578534.0419999999</v>
      </c>
      <c r="R215" s="3">
        <f>AVERAGE('VTA_Proteome Morphine vs Saline'!N215:Q215)</f>
        <v>2744474.7069999999</v>
      </c>
      <c r="S215" s="3">
        <f>_xlfn.STDEV.S('VTA_Proteome Morphine vs Saline'!N215:Q215)</f>
        <v>268914.10950687598</v>
      </c>
      <c r="T215" s="1">
        <v>4216348.3739999998</v>
      </c>
      <c r="U215" s="1">
        <v>3017483.35</v>
      </c>
      <c r="V215" s="1">
        <v>2471392.9350000001</v>
      </c>
      <c r="W215" s="1">
        <v>2083670.0449999999</v>
      </c>
      <c r="X215" s="1">
        <f t="shared" si="8"/>
        <v>2947223.676</v>
      </c>
      <c r="Y215" s="1">
        <f t="shared" si="9"/>
        <v>928754.30704395124</v>
      </c>
    </row>
    <row r="216" spans="1:25" x14ac:dyDescent="0.5">
      <c r="A216" s="1" t="s">
        <v>443</v>
      </c>
      <c r="B216" s="1" t="s">
        <v>444</v>
      </c>
      <c r="C216" s="1">
        <v>26744</v>
      </c>
      <c r="D216" s="1">
        <v>1</v>
      </c>
      <c r="E216" s="1">
        <v>1</v>
      </c>
      <c r="F216" s="1">
        <v>30.47</v>
      </c>
      <c r="G216" s="1">
        <v>8.9359624999999998E-2</v>
      </c>
      <c r="H216" s="1">
        <v>0.99625991700000005</v>
      </c>
      <c r="I216" s="1">
        <v>0.52034091599999999</v>
      </c>
      <c r="K216" s="1">
        <v>1.1139844240000001</v>
      </c>
      <c r="L216" s="1" t="s">
        <v>2</v>
      </c>
      <c r="M216" s="1" t="s">
        <v>1</v>
      </c>
      <c r="N216" s="1">
        <v>52332.234700000001</v>
      </c>
      <c r="O216" s="1">
        <v>42777.793680000002</v>
      </c>
      <c r="P216" s="1">
        <v>3459.3144659999998</v>
      </c>
      <c r="Q216" s="1">
        <v>44994.34648</v>
      </c>
      <c r="R216" s="3">
        <f>AVERAGE('VTA_Proteome Morphine vs Saline'!N216:Q216)</f>
        <v>35890.922331499998</v>
      </c>
      <c r="S216" s="3">
        <f>_xlfn.STDEV.S('VTA_Proteome Morphine vs Saline'!N216:Q216)</f>
        <v>22003.23665083872</v>
      </c>
      <c r="T216" s="1">
        <v>23519.167300000001</v>
      </c>
      <c r="U216" s="1">
        <v>40638.322379999998</v>
      </c>
      <c r="V216" s="1">
        <v>49981.610180000003</v>
      </c>
      <c r="W216" s="1">
        <v>45788.613870000001</v>
      </c>
      <c r="X216" s="1">
        <f t="shared" si="8"/>
        <v>39981.928432500004</v>
      </c>
      <c r="Y216" s="1">
        <f t="shared" si="9"/>
        <v>11621.310711238302</v>
      </c>
    </row>
    <row r="217" spans="1:25" x14ac:dyDescent="0.5">
      <c r="A217" s="1" t="s">
        <v>445</v>
      </c>
      <c r="B217" s="1" t="s">
        <v>446</v>
      </c>
      <c r="C217" s="1">
        <v>22604</v>
      </c>
      <c r="D217" s="1">
        <v>10</v>
      </c>
      <c r="E217" s="1">
        <v>10</v>
      </c>
      <c r="F217" s="1">
        <v>504.78</v>
      </c>
      <c r="G217" s="1">
        <v>0.10523044600000001</v>
      </c>
      <c r="H217" s="1">
        <v>0.99063050699999999</v>
      </c>
      <c r="I217" s="1">
        <v>0.45075771799999997</v>
      </c>
      <c r="K217" s="1">
        <v>1.135411462</v>
      </c>
      <c r="L217" s="1" t="s">
        <v>2</v>
      </c>
      <c r="M217" s="1" t="s">
        <v>1</v>
      </c>
      <c r="N217" s="1">
        <v>8470033.7990000006</v>
      </c>
      <c r="O217" s="1">
        <v>7584008.1469999999</v>
      </c>
      <c r="P217" s="1">
        <v>10124870.550000001</v>
      </c>
      <c r="Q217" s="1">
        <v>8816621.5069999993</v>
      </c>
      <c r="R217" s="3">
        <f>AVERAGE('VTA_Proteome Morphine vs Saline'!N217:Q217)</f>
        <v>8748883.5007499997</v>
      </c>
      <c r="S217" s="3">
        <f>_xlfn.STDEV.S('VTA_Proteome Morphine vs Saline'!N217:Q217)</f>
        <v>1053979.8453377797</v>
      </c>
      <c r="T217" s="1">
        <v>12374430.039999999</v>
      </c>
      <c r="U217" s="1">
        <v>7365840.7819999997</v>
      </c>
      <c r="V217" s="1">
        <v>11487394.060000001</v>
      </c>
      <c r="W217" s="1">
        <v>8506665.5250000004</v>
      </c>
      <c r="X217" s="1">
        <f t="shared" si="8"/>
        <v>9933582.6017499994</v>
      </c>
      <c r="Y217" s="1">
        <f t="shared" si="9"/>
        <v>2380578.1273613977</v>
      </c>
    </row>
    <row r="218" spans="1:25" x14ac:dyDescent="0.5">
      <c r="A218" s="1" t="s">
        <v>447</v>
      </c>
      <c r="B218" s="1" t="s">
        <v>448</v>
      </c>
      <c r="C218" s="1">
        <v>62998</v>
      </c>
      <c r="D218" s="1">
        <v>1</v>
      </c>
      <c r="E218" s="1">
        <v>1</v>
      </c>
      <c r="F218" s="1">
        <v>47.63</v>
      </c>
      <c r="G218" s="1">
        <v>0.28693619100000001</v>
      </c>
      <c r="H218" s="1">
        <v>0.977951083</v>
      </c>
      <c r="I218" s="1">
        <v>0.14906823599999999</v>
      </c>
      <c r="K218" s="1">
        <v>7.4002842749999997</v>
      </c>
      <c r="L218" s="1" t="s">
        <v>1</v>
      </c>
      <c r="M218" s="1" t="s">
        <v>2</v>
      </c>
      <c r="N218" s="1">
        <v>182.46722869999999</v>
      </c>
      <c r="O218" s="1">
        <v>401.44691360000002</v>
      </c>
      <c r="P218" s="1">
        <v>5747.8026989999998</v>
      </c>
      <c r="Q218" s="1">
        <v>906.35703790000002</v>
      </c>
      <c r="R218" s="3">
        <f>AVERAGE('VTA_Proteome Morphine vs Saline'!N218:Q218)</f>
        <v>1809.5184698</v>
      </c>
      <c r="S218" s="3">
        <f>_xlfn.STDEV.S('VTA_Proteome Morphine vs Saline'!N218:Q218)</f>
        <v>2642.9620056911926</v>
      </c>
      <c r="T218" s="1">
        <v>319.29382980000003</v>
      </c>
      <c r="U218" s="1">
        <v>454.53469860000001</v>
      </c>
      <c r="V218" s="1">
        <v>126.38239799999999</v>
      </c>
      <c r="W218" s="1">
        <v>77.869591979999996</v>
      </c>
      <c r="X218" s="1">
        <f t="shared" si="8"/>
        <v>244.52012959500001</v>
      </c>
      <c r="Y218" s="1">
        <f t="shared" si="9"/>
        <v>174.5720011442117</v>
      </c>
    </row>
    <row r="219" spans="1:25" x14ac:dyDescent="0.5">
      <c r="A219" s="1" t="s">
        <v>449</v>
      </c>
      <c r="B219" s="1" t="s">
        <v>450</v>
      </c>
      <c r="C219" s="1">
        <v>51673</v>
      </c>
      <c r="D219" s="1">
        <v>13</v>
      </c>
      <c r="E219" s="1">
        <v>11</v>
      </c>
      <c r="F219" s="1">
        <v>696.05</v>
      </c>
      <c r="G219" s="1">
        <v>5.9580432000000003E-2</v>
      </c>
      <c r="H219" s="1">
        <v>0.99625991700000005</v>
      </c>
      <c r="I219" s="1">
        <v>0.74630296100000004</v>
      </c>
      <c r="K219" s="1">
        <v>1.021753549</v>
      </c>
      <c r="L219" s="1" t="s">
        <v>2</v>
      </c>
      <c r="M219" s="1" t="s">
        <v>1</v>
      </c>
      <c r="N219" s="1">
        <v>6094985.5130000003</v>
      </c>
      <c r="O219" s="1">
        <v>6604835.0279999999</v>
      </c>
      <c r="P219" s="1">
        <v>8347652.733</v>
      </c>
      <c r="Q219" s="1">
        <v>8075310.2350000003</v>
      </c>
      <c r="R219" s="3">
        <f>AVERAGE('VTA_Proteome Morphine vs Saline'!N219:Q219)</f>
        <v>7280695.8772499999</v>
      </c>
      <c r="S219" s="3">
        <f>_xlfn.STDEV.S('VTA_Proteome Morphine vs Saline'!N219:Q219)</f>
        <v>1100379.6110150891</v>
      </c>
      <c r="T219" s="1">
        <v>7950205.3300000001</v>
      </c>
      <c r="U219" s="1">
        <v>6750269.227</v>
      </c>
      <c r="V219" s="1">
        <v>7436880.0130000003</v>
      </c>
      <c r="W219" s="1">
        <v>7618952.8430000003</v>
      </c>
      <c r="X219" s="1">
        <f t="shared" si="8"/>
        <v>7439076.8532500006</v>
      </c>
      <c r="Y219" s="1">
        <f t="shared" si="9"/>
        <v>505986.9772766098</v>
      </c>
    </row>
    <row r="220" spans="1:25" x14ac:dyDescent="0.5">
      <c r="A220" s="1" t="s">
        <v>451</v>
      </c>
      <c r="B220" s="1" t="s">
        <v>452</v>
      </c>
      <c r="C220" s="1">
        <v>67966</v>
      </c>
      <c r="D220" s="1">
        <v>20</v>
      </c>
      <c r="E220" s="1">
        <v>20</v>
      </c>
      <c r="F220" s="1">
        <v>1361.74</v>
      </c>
      <c r="G220" s="1">
        <v>0.249607576</v>
      </c>
      <c r="H220" s="1">
        <v>0.977951083</v>
      </c>
      <c r="I220" s="1">
        <v>0.17985164100000001</v>
      </c>
      <c r="K220" s="1">
        <v>1.097889484</v>
      </c>
      <c r="L220" s="1" t="s">
        <v>2</v>
      </c>
      <c r="M220" s="1" t="s">
        <v>1</v>
      </c>
      <c r="N220" s="1">
        <v>11000218.65</v>
      </c>
      <c r="O220" s="1">
        <v>11748380.32</v>
      </c>
      <c r="P220" s="1">
        <v>13810587.08</v>
      </c>
      <c r="Q220" s="1">
        <v>12238178.630000001</v>
      </c>
      <c r="R220" s="3">
        <f>AVERAGE('VTA_Proteome Morphine vs Saline'!N220:Q220)</f>
        <v>12199341.17</v>
      </c>
      <c r="S220" s="3">
        <f>_xlfn.STDEV.S('VTA_Proteome Morphine vs Saline'!N220:Q220)</f>
        <v>1188680.2537541164</v>
      </c>
      <c r="T220" s="1">
        <v>14167371.18</v>
      </c>
      <c r="U220" s="1">
        <v>12329233.4</v>
      </c>
      <c r="V220" s="1">
        <v>14440285.300000001</v>
      </c>
      <c r="W220" s="1">
        <v>12637223.65</v>
      </c>
      <c r="X220" s="1">
        <f t="shared" si="8"/>
        <v>13393528.382499998</v>
      </c>
      <c r="Y220" s="1">
        <f t="shared" si="9"/>
        <v>1064464.4001802502</v>
      </c>
    </row>
    <row r="221" spans="1:25" x14ac:dyDescent="0.5">
      <c r="A221" s="1" t="s">
        <v>453</v>
      </c>
      <c r="B221" s="1" t="s">
        <v>454</v>
      </c>
      <c r="C221" s="1">
        <v>265025</v>
      </c>
      <c r="D221" s="1">
        <v>1</v>
      </c>
      <c r="E221" s="1">
        <v>1</v>
      </c>
      <c r="F221" s="1">
        <v>48.18</v>
      </c>
      <c r="G221" s="1">
        <v>6.0247851999999998E-2</v>
      </c>
      <c r="H221" s="1">
        <v>0.99625991700000005</v>
      </c>
      <c r="I221" s="1">
        <v>0.73804861499999996</v>
      </c>
      <c r="K221" s="1">
        <v>1.0591120999999999</v>
      </c>
      <c r="L221" s="1" t="s">
        <v>1</v>
      </c>
      <c r="M221" s="1" t="s">
        <v>2</v>
      </c>
      <c r="N221" s="1">
        <v>11217.77844</v>
      </c>
      <c r="O221" s="1">
        <v>13249.581260000001</v>
      </c>
      <c r="P221" s="1">
        <v>20529.427179999999</v>
      </c>
      <c r="Q221" s="1">
        <v>14491.984</v>
      </c>
      <c r="R221" s="3">
        <f>AVERAGE('VTA_Proteome Morphine vs Saline'!N221:Q221)</f>
        <v>14872.192719999999</v>
      </c>
      <c r="S221" s="3">
        <f>_xlfn.STDEV.S('VTA_Proteome Morphine vs Saline'!N221:Q221)</f>
        <v>4005.6823008557421</v>
      </c>
      <c r="T221" s="1">
        <v>14592.9918</v>
      </c>
      <c r="U221" s="1">
        <v>7760.7938610000001</v>
      </c>
      <c r="V221" s="1">
        <v>15566.34513</v>
      </c>
      <c r="W221" s="1">
        <v>18248.400280000002</v>
      </c>
      <c r="X221" s="1">
        <f t="shared" si="8"/>
        <v>14042.132767750001</v>
      </c>
      <c r="Y221" s="1">
        <f t="shared" si="9"/>
        <v>4463.7269123722199</v>
      </c>
    </row>
    <row r="222" spans="1:25" x14ac:dyDescent="0.5">
      <c r="A222" s="1" t="s">
        <v>455</v>
      </c>
      <c r="B222" s="1" t="s">
        <v>456</v>
      </c>
      <c r="C222" s="1">
        <v>47842</v>
      </c>
      <c r="D222" s="1">
        <v>24</v>
      </c>
      <c r="E222" s="1">
        <v>23</v>
      </c>
      <c r="F222" s="1">
        <v>1440.88</v>
      </c>
      <c r="G222" s="1">
        <v>0.158838322</v>
      </c>
      <c r="H222" s="1">
        <v>0.977951083</v>
      </c>
      <c r="I222" s="1">
        <v>0.30359938800000003</v>
      </c>
      <c r="K222" s="1">
        <v>1.0932409489999999</v>
      </c>
      <c r="L222" s="1" t="s">
        <v>1</v>
      </c>
      <c r="M222" s="1" t="s">
        <v>2</v>
      </c>
      <c r="N222" s="1">
        <v>14550365</v>
      </c>
      <c r="O222" s="1">
        <v>17052718.09</v>
      </c>
      <c r="P222" s="1">
        <v>16329669.960000001</v>
      </c>
      <c r="Q222" s="1">
        <v>16619520.27</v>
      </c>
      <c r="R222" s="3">
        <f>AVERAGE('VTA_Proteome Morphine vs Saline'!N222:Q222)</f>
        <v>16138068.329999998</v>
      </c>
      <c r="S222" s="3">
        <f>_xlfn.STDEV.S('VTA_Proteome Morphine vs Saline'!N222:Q222)</f>
        <v>1099377.5818934345</v>
      </c>
      <c r="T222" s="1">
        <v>12278264.09</v>
      </c>
      <c r="U222" s="1">
        <v>16392525.16</v>
      </c>
      <c r="V222" s="1">
        <v>16974663.059999999</v>
      </c>
      <c r="W222" s="1">
        <v>13401250.43</v>
      </c>
      <c r="X222" s="1">
        <f t="shared" si="8"/>
        <v>14761675.685000001</v>
      </c>
      <c r="Y222" s="1">
        <f t="shared" si="9"/>
        <v>2278528.2645192449</v>
      </c>
    </row>
    <row r="223" spans="1:25" x14ac:dyDescent="0.5">
      <c r="A223" s="1" t="s">
        <v>457</v>
      </c>
      <c r="B223" s="1" t="s">
        <v>458</v>
      </c>
      <c r="C223" s="1">
        <v>46526</v>
      </c>
      <c r="D223" s="1">
        <v>16</v>
      </c>
      <c r="E223" s="1">
        <v>16</v>
      </c>
      <c r="F223" s="1">
        <v>762.9</v>
      </c>
      <c r="G223" s="1">
        <v>0.27857988700000003</v>
      </c>
      <c r="H223" s="1">
        <v>0.977951083</v>
      </c>
      <c r="I223" s="1">
        <v>0.15531484200000001</v>
      </c>
      <c r="K223" s="1">
        <v>1.234094056</v>
      </c>
      <c r="L223" s="1" t="s">
        <v>1</v>
      </c>
      <c r="M223" s="1" t="s">
        <v>2</v>
      </c>
      <c r="N223" s="1">
        <v>9660541.2689999994</v>
      </c>
      <c r="O223" s="1">
        <v>8635041.9580000006</v>
      </c>
      <c r="P223" s="1">
        <v>8356093.3899999997</v>
      </c>
      <c r="Q223" s="1">
        <v>8758363.5120000001</v>
      </c>
      <c r="R223" s="3">
        <f>AVERAGE('VTA_Proteome Morphine vs Saline'!N223:Q223)</f>
        <v>8852510.0322500002</v>
      </c>
      <c r="S223" s="3">
        <f>_xlfn.STDEV.S('VTA_Proteome Morphine vs Saline'!N223:Q223)</f>
        <v>564358.01074013452</v>
      </c>
      <c r="T223" s="1">
        <v>7689984.6169999996</v>
      </c>
      <c r="U223" s="1">
        <v>9805896.0280000009</v>
      </c>
      <c r="V223" s="1">
        <v>4999648.0149999997</v>
      </c>
      <c r="W223" s="1">
        <v>6197616.6969999997</v>
      </c>
      <c r="X223" s="1">
        <f t="shared" si="8"/>
        <v>7173286.3392500002</v>
      </c>
      <c r="Y223" s="1">
        <f t="shared" si="9"/>
        <v>2071573.1300138992</v>
      </c>
    </row>
    <row r="224" spans="1:25" x14ac:dyDescent="0.5">
      <c r="A224" s="1" t="s">
        <v>459</v>
      </c>
      <c r="B224" s="1" t="s">
        <v>460</v>
      </c>
      <c r="C224" s="1">
        <v>44737</v>
      </c>
      <c r="D224" s="1">
        <v>12</v>
      </c>
      <c r="E224" s="1">
        <v>12</v>
      </c>
      <c r="F224" s="1">
        <v>544.15</v>
      </c>
      <c r="G224" s="1">
        <v>0.43491141999999999</v>
      </c>
      <c r="H224" s="1">
        <v>0.977951083</v>
      </c>
      <c r="I224" s="1">
        <v>7.6522616000000002E-2</v>
      </c>
      <c r="K224" s="1">
        <v>1.1680932550000001</v>
      </c>
      <c r="L224" s="1" t="s">
        <v>1</v>
      </c>
      <c r="M224" s="1" t="s">
        <v>2</v>
      </c>
      <c r="N224" s="1">
        <v>2097745.9700000002</v>
      </c>
      <c r="O224" s="1">
        <v>2565755.517</v>
      </c>
      <c r="P224" s="1">
        <v>2374827.051</v>
      </c>
      <c r="Q224" s="1">
        <v>2783632.12</v>
      </c>
      <c r="R224" s="3">
        <f>AVERAGE('VTA_Proteome Morphine vs Saline'!N224:Q224)</f>
        <v>2455490.1645</v>
      </c>
      <c r="S224" s="3">
        <f>_xlfn.STDEV.S('VTA_Proteome Morphine vs Saline'!N224:Q224)</f>
        <v>291160.34385385271</v>
      </c>
      <c r="T224" s="1">
        <v>2205040.469</v>
      </c>
      <c r="U224" s="1">
        <v>2085261.43</v>
      </c>
      <c r="V224" s="1">
        <v>1887889.21</v>
      </c>
      <c r="W224" s="1">
        <v>2230350.4279999998</v>
      </c>
      <c r="X224" s="1">
        <f t="shared" si="8"/>
        <v>2102135.3842500001</v>
      </c>
      <c r="Y224" s="1">
        <f t="shared" si="9"/>
        <v>156220.68516899584</v>
      </c>
    </row>
    <row r="225" spans="1:25" x14ac:dyDescent="0.5">
      <c r="A225" s="1" t="s">
        <v>461</v>
      </c>
      <c r="B225" s="1" t="s">
        <v>462</v>
      </c>
      <c r="C225" s="1">
        <v>70705</v>
      </c>
      <c r="D225" s="1">
        <v>35</v>
      </c>
      <c r="E225" s="1">
        <v>35</v>
      </c>
      <c r="F225" s="1">
        <v>2336.21</v>
      </c>
      <c r="G225" s="1">
        <v>0.29469505600000001</v>
      </c>
      <c r="H225" s="1">
        <v>0.977951083</v>
      </c>
      <c r="I225" s="1">
        <v>0.14355764300000001</v>
      </c>
      <c r="K225" s="1">
        <v>1.2158905579999999</v>
      </c>
      <c r="L225" s="1" t="s">
        <v>1</v>
      </c>
      <c r="M225" s="1" t="s">
        <v>2</v>
      </c>
      <c r="N225" s="1">
        <v>15241803.26</v>
      </c>
      <c r="O225" s="1">
        <v>14255562.439999999</v>
      </c>
      <c r="P225" s="1">
        <v>21579287.899999999</v>
      </c>
      <c r="Q225" s="1">
        <v>16309059.65</v>
      </c>
      <c r="R225" s="3">
        <f>AVERAGE('VTA_Proteome Morphine vs Saline'!N225:Q225)</f>
        <v>16846428.3125</v>
      </c>
      <c r="S225" s="3">
        <f>_xlfn.STDEV.S('VTA_Proteome Morphine vs Saline'!N225:Q225)</f>
        <v>3264768.1123791677</v>
      </c>
      <c r="T225" s="1">
        <v>14304019.300000001</v>
      </c>
      <c r="U225" s="1">
        <v>13531066.85</v>
      </c>
      <c r="V225" s="1">
        <v>15951002.289999999</v>
      </c>
      <c r="W225" s="1">
        <v>11634782.109999999</v>
      </c>
      <c r="X225" s="1">
        <f t="shared" si="8"/>
        <v>13855217.637499999</v>
      </c>
      <c r="Y225" s="1">
        <f t="shared" si="9"/>
        <v>1791567.647503007</v>
      </c>
    </row>
    <row r="226" spans="1:25" x14ac:dyDescent="0.5">
      <c r="A226" s="1" t="s">
        <v>463</v>
      </c>
      <c r="B226" s="1" t="s">
        <v>464</v>
      </c>
      <c r="C226" s="1">
        <v>87175</v>
      </c>
      <c r="D226" s="1">
        <v>13</v>
      </c>
      <c r="E226" s="1">
        <v>13</v>
      </c>
      <c r="F226" s="1">
        <v>909.02</v>
      </c>
      <c r="G226" s="1">
        <v>0.14997908500000001</v>
      </c>
      <c r="H226" s="1">
        <v>0.977951083</v>
      </c>
      <c r="I226" s="1">
        <v>0.32202659500000003</v>
      </c>
      <c r="K226" s="1">
        <v>1.105135942</v>
      </c>
      <c r="L226" s="1" t="s">
        <v>2</v>
      </c>
      <c r="M226" s="1" t="s">
        <v>1</v>
      </c>
      <c r="N226" s="1">
        <v>2326546.4130000002</v>
      </c>
      <c r="O226" s="1">
        <v>2209305.804</v>
      </c>
      <c r="P226" s="1">
        <v>2112267.5529999998</v>
      </c>
      <c r="Q226" s="1">
        <v>2017872.514</v>
      </c>
      <c r="R226" s="3">
        <f>AVERAGE('VTA_Proteome Morphine vs Saline'!N226:Q226)</f>
        <v>2166498.071</v>
      </c>
      <c r="S226" s="3">
        <f>_xlfn.STDEV.S('VTA_Proteome Morphine vs Saline'!N226:Q226)</f>
        <v>132260.44893524406</v>
      </c>
      <c r="T226" s="1">
        <v>2761486.0329999998</v>
      </c>
      <c r="U226" s="1">
        <v>2675991.9040000001</v>
      </c>
      <c r="V226" s="1">
        <v>2023917.7039999999</v>
      </c>
      <c r="W226" s="1">
        <v>2115703.9070000001</v>
      </c>
      <c r="X226" s="1">
        <f t="shared" si="8"/>
        <v>2394274.8870000001</v>
      </c>
      <c r="Y226" s="1">
        <f t="shared" si="9"/>
        <v>378142.27362720994</v>
      </c>
    </row>
    <row r="227" spans="1:25" x14ac:dyDescent="0.5">
      <c r="A227" s="1" t="s">
        <v>465</v>
      </c>
      <c r="B227" s="1" t="s">
        <v>466</v>
      </c>
      <c r="C227" s="1">
        <v>61062</v>
      </c>
      <c r="D227" s="1">
        <v>1</v>
      </c>
      <c r="E227" s="1">
        <v>1</v>
      </c>
      <c r="F227" s="1">
        <v>26.54</v>
      </c>
      <c r="G227" s="1">
        <v>0.50597097400000002</v>
      </c>
      <c r="H227" s="1">
        <v>0.977951083</v>
      </c>
      <c r="I227" s="1">
        <v>5.6776254999999998E-2</v>
      </c>
      <c r="K227" s="1">
        <v>1.685887774</v>
      </c>
      <c r="L227" s="1" t="s">
        <v>1</v>
      </c>
      <c r="M227" s="1" t="s">
        <v>2</v>
      </c>
      <c r="N227" s="1">
        <v>6119.8917499999998</v>
      </c>
      <c r="O227" s="1">
        <v>4486.778311</v>
      </c>
      <c r="P227" s="1">
        <v>2480.7422580000002</v>
      </c>
      <c r="Q227" s="1">
        <v>3952.1561999999999</v>
      </c>
      <c r="R227" s="3">
        <f>AVERAGE('VTA_Proteome Morphine vs Saline'!N227:Q227)</f>
        <v>4259.8921297500001</v>
      </c>
      <c r="S227" s="3">
        <f>_xlfn.STDEV.S('VTA_Proteome Morphine vs Saline'!N227:Q227)</f>
        <v>1502.3483390101294</v>
      </c>
      <c r="T227" s="1">
        <v>26.422389559999999</v>
      </c>
      <c r="U227" s="1">
        <v>10080.756020000001</v>
      </c>
      <c r="V227" s="1">
        <v>0</v>
      </c>
      <c r="W227" s="1">
        <v>0</v>
      </c>
      <c r="X227" s="1">
        <f t="shared" si="8"/>
        <v>2526.7946023900004</v>
      </c>
      <c r="Y227" s="1">
        <f t="shared" si="9"/>
        <v>5035.9896818390243</v>
      </c>
    </row>
    <row r="228" spans="1:25" x14ac:dyDescent="0.5">
      <c r="A228" s="1" t="s">
        <v>467</v>
      </c>
      <c r="B228" s="1" t="s">
        <v>468</v>
      </c>
      <c r="C228" s="1">
        <v>37293</v>
      </c>
      <c r="D228" s="1">
        <v>1</v>
      </c>
      <c r="E228" s="1">
        <v>1</v>
      </c>
      <c r="F228" s="1">
        <v>29.27</v>
      </c>
      <c r="G228" s="1">
        <v>0.23957124399999999</v>
      </c>
      <c r="H228" s="1">
        <v>0.977951083</v>
      </c>
      <c r="I228" s="1">
        <v>0.18956398399999999</v>
      </c>
      <c r="K228" s="1">
        <v>1.6459474620000001</v>
      </c>
      <c r="L228" s="1" t="s">
        <v>1</v>
      </c>
      <c r="M228" s="1" t="s">
        <v>2</v>
      </c>
      <c r="N228" s="1">
        <v>45659.612999999998</v>
      </c>
      <c r="O228" s="1">
        <v>119833.027</v>
      </c>
      <c r="P228" s="1">
        <v>110869.7426</v>
      </c>
      <c r="Q228" s="1">
        <v>53304.405189999998</v>
      </c>
      <c r="R228" s="3">
        <f>AVERAGE('VTA_Proteome Morphine vs Saline'!N228:Q228)</f>
        <v>82416.696947500008</v>
      </c>
      <c r="S228" s="3">
        <f>_xlfn.STDEV.S('VTA_Proteome Morphine vs Saline'!N228:Q228)</f>
        <v>38332.6071519545</v>
      </c>
      <c r="T228" s="1">
        <v>82039.277040000001</v>
      </c>
      <c r="U228" s="1">
        <v>45447.656069999997</v>
      </c>
      <c r="V228" s="1">
        <v>30524.725740000002</v>
      </c>
      <c r="W228" s="1">
        <v>42278.323279999997</v>
      </c>
      <c r="X228" s="1">
        <f t="shared" si="8"/>
        <v>50072.495532500005</v>
      </c>
      <c r="Y228" s="1">
        <f t="shared" si="9"/>
        <v>22257.048958059375</v>
      </c>
    </row>
    <row r="229" spans="1:25" x14ac:dyDescent="0.5">
      <c r="A229" s="1" t="s">
        <v>469</v>
      </c>
      <c r="B229" s="1" t="s">
        <v>470</v>
      </c>
      <c r="C229" s="1">
        <v>56746</v>
      </c>
      <c r="D229" s="1">
        <v>8</v>
      </c>
      <c r="E229" s="1">
        <v>8</v>
      </c>
      <c r="F229" s="1">
        <v>435.78</v>
      </c>
      <c r="G229" s="1">
        <v>9.3027402999999995E-2</v>
      </c>
      <c r="H229" s="1">
        <v>0.99625991700000005</v>
      </c>
      <c r="I229" s="1">
        <v>0.50249490900000005</v>
      </c>
      <c r="K229" s="1">
        <v>1.1349994619999999</v>
      </c>
      <c r="L229" s="1" t="s">
        <v>2</v>
      </c>
      <c r="M229" s="1" t="s">
        <v>1</v>
      </c>
      <c r="N229" s="1">
        <v>379813.42379999999</v>
      </c>
      <c r="O229" s="1">
        <v>477233.53619999997</v>
      </c>
      <c r="P229" s="1">
        <v>631173.62710000004</v>
      </c>
      <c r="Q229" s="1">
        <v>629726.13670000003</v>
      </c>
      <c r="R229" s="3">
        <f>AVERAGE('VTA_Proteome Morphine vs Saline'!N229:Q229)</f>
        <v>529486.68095000007</v>
      </c>
      <c r="S229" s="3">
        <f>_xlfn.STDEV.S('VTA_Proteome Morphine vs Saline'!N229:Q229)</f>
        <v>123180.97600485188</v>
      </c>
      <c r="T229" s="1">
        <v>509207.22389999998</v>
      </c>
      <c r="U229" s="1">
        <v>443279.46529999998</v>
      </c>
      <c r="V229" s="1">
        <v>734677.49959999998</v>
      </c>
      <c r="W229" s="1">
        <v>716704.20299999998</v>
      </c>
      <c r="X229" s="1">
        <f t="shared" si="8"/>
        <v>600967.09794999997</v>
      </c>
      <c r="Y229" s="1">
        <f t="shared" si="9"/>
        <v>146695.61794317811</v>
      </c>
    </row>
    <row r="230" spans="1:25" x14ac:dyDescent="0.5">
      <c r="A230" s="1" t="s">
        <v>471</v>
      </c>
      <c r="B230" s="1" t="s">
        <v>472</v>
      </c>
      <c r="C230" s="1">
        <v>30791</v>
      </c>
      <c r="D230" s="1">
        <v>10</v>
      </c>
      <c r="E230" s="1">
        <v>10</v>
      </c>
      <c r="F230" s="1">
        <v>537.98</v>
      </c>
      <c r="G230" s="1">
        <v>8.1489896000000006E-2</v>
      </c>
      <c r="H230" s="1">
        <v>0.99625991700000005</v>
      </c>
      <c r="I230" s="1">
        <v>0.56335212700000004</v>
      </c>
      <c r="K230" s="1">
        <v>1.063041465</v>
      </c>
      <c r="L230" s="1" t="s">
        <v>2</v>
      </c>
      <c r="M230" s="1" t="s">
        <v>1</v>
      </c>
      <c r="N230" s="1">
        <v>2379557.929</v>
      </c>
      <c r="O230" s="1">
        <v>3091114.014</v>
      </c>
      <c r="P230" s="1">
        <v>2563471.7549999999</v>
      </c>
      <c r="Q230" s="1">
        <v>3025306.7370000002</v>
      </c>
      <c r="R230" s="3">
        <f>AVERAGE('VTA_Proteome Morphine vs Saline'!N230:Q230)</f>
        <v>2764862.6087500001</v>
      </c>
      <c r="S230" s="3">
        <f>_xlfn.STDEV.S('VTA_Proteome Morphine vs Saline'!N230:Q230)</f>
        <v>347989.03027677099</v>
      </c>
      <c r="T230" s="1">
        <v>3451794.085</v>
      </c>
      <c r="U230" s="1">
        <v>3129211.0070000002</v>
      </c>
      <c r="V230" s="1">
        <v>2661207.7659999998</v>
      </c>
      <c r="W230" s="1">
        <v>2514441.5329999998</v>
      </c>
      <c r="X230" s="1">
        <f t="shared" si="8"/>
        <v>2939163.5977499997</v>
      </c>
      <c r="Y230" s="1">
        <f t="shared" si="9"/>
        <v>430718.89940352528</v>
      </c>
    </row>
    <row r="231" spans="1:25" x14ac:dyDescent="0.5">
      <c r="A231" s="1" t="s">
        <v>473</v>
      </c>
      <c r="B231" s="1" t="s">
        <v>474</v>
      </c>
      <c r="C231" s="1">
        <v>80468</v>
      </c>
      <c r="D231" s="1">
        <v>39</v>
      </c>
      <c r="E231" s="1">
        <v>39</v>
      </c>
      <c r="F231" s="1">
        <v>3169.61</v>
      </c>
      <c r="G231" s="1">
        <v>0.16617280500000001</v>
      </c>
      <c r="H231" s="1">
        <v>0.977951083</v>
      </c>
      <c r="I231" s="1">
        <v>0.289547732</v>
      </c>
      <c r="K231" s="1">
        <v>1.0958200920000001</v>
      </c>
      <c r="L231" s="1" t="s">
        <v>1</v>
      </c>
      <c r="M231" s="1" t="s">
        <v>2</v>
      </c>
      <c r="N231" s="1">
        <v>56407923.469999999</v>
      </c>
      <c r="O231" s="1">
        <v>62922171.420000002</v>
      </c>
      <c r="P231" s="1">
        <v>54976839.43</v>
      </c>
      <c r="Q231" s="1">
        <v>48763298.700000003</v>
      </c>
      <c r="R231" s="3">
        <f>AVERAGE('VTA_Proteome Morphine vs Saline'!N231:Q231)</f>
        <v>55767558.254999995</v>
      </c>
      <c r="S231" s="3">
        <f>_xlfn.STDEV.S('VTA_Proteome Morphine vs Saline'!N231:Q231)</f>
        <v>5810434.4451280478</v>
      </c>
      <c r="T231" s="1">
        <v>55172222.609999999</v>
      </c>
      <c r="U231" s="1">
        <v>54978747.579999998</v>
      </c>
      <c r="V231" s="1">
        <v>50760823.719999999</v>
      </c>
      <c r="W231" s="1">
        <v>42652855.609999999</v>
      </c>
      <c r="X231" s="1">
        <f t="shared" si="8"/>
        <v>50891162.379999995</v>
      </c>
      <c r="Y231" s="1">
        <f t="shared" si="9"/>
        <v>5857260.9088510843</v>
      </c>
    </row>
    <row r="232" spans="1:25" x14ac:dyDescent="0.5">
      <c r="A232" s="1" t="s">
        <v>475</v>
      </c>
      <c r="B232" s="1" t="s">
        <v>476</v>
      </c>
      <c r="C232" s="1">
        <v>87316</v>
      </c>
      <c r="D232" s="1">
        <v>13</v>
      </c>
      <c r="E232" s="1">
        <v>13</v>
      </c>
      <c r="F232" s="1">
        <v>627.91</v>
      </c>
      <c r="G232" s="1">
        <v>6.2025415E-2</v>
      </c>
      <c r="H232" s="1">
        <v>0.99625991700000005</v>
      </c>
      <c r="I232" s="1">
        <v>0.71747920099999996</v>
      </c>
      <c r="K232" s="1">
        <v>1.0633178409999999</v>
      </c>
      <c r="L232" s="1" t="s">
        <v>2</v>
      </c>
      <c r="M232" s="1" t="s">
        <v>1</v>
      </c>
      <c r="N232" s="1">
        <v>1438339.14</v>
      </c>
      <c r="O232" s="1">
        <v>1526625.362</v>
      </c>
      <c r="P232" s="1">
        <v>1055107.8330000001</v>
      </c>
      <c r="Q232" s="1">
        <v>1156607.412</v>
      </c>
      <c r="R232" s="3">
        <f>AVERAGE('VTA_Proteome Morphine vs Saline'!N232:Q232)</f>
        <v>1294169.9367499999</v>
      </c>
      <c r="S232" s="3">
        <f>_xlfn.STDEV.S('VTA_Proteome Morphine vs Saline'!N232:Q232)</f>
        <v>224272.46937513986</v>
      </c>
      <c r="T232" s="1">
        <v>1623634.4369999999</v>
      </c>
      <c r="U232" s="1">
        <v>1633278.1710000001</v>
      </c>
      <c r="V232" s="1">
        <v>1212499.28</v>
      </c>
      <c r="W232" s="1">
        <v>1035044.0429999999</v>
      </c>
      <c r="X232" s="1">
        <f t="shared" si="8"/>
        <v>1376113.98275</v>
      </c>
      <c r="Y232" s="1">
        <f t="shared" si="9"/>
        <v>300276.68893175188</v>
      </c>
    </row>
    <row r="233" spans="1:25" x14ac:dyDescent="0.5">
      <c r="A233" s="1" t="s">
        <v>477</v>
      </c>
      <c r="B233" s="1" t="s">
        <v>478</v>
      </c>
      <c r="C233" s="1">
        <v>47793</v>
      </c>
      <c r="D233" s="1">
        <v>7</v>
      </c>
      <c r="E233" s="1">
        <v>7</v>
      </c>
      <c r="F233" s="1">
        <v>401.05</v>
      </c>
      <c r="G233" s="1">
        <v>0.13593909300000001</v>
      </c>
      <c r="H233" s="1">
        <v>0.977951083</v>
      </c>
      <c r="I233" s="1">
        <v>0.35508181900000002</v>
      </c>
      <c r="K233" s="1">
        <v>1.3067315209999999</v>
      </c>
      <c r="L233" s="1" t="s">
        <v>1</v>
      </c>
      <c r="M233" s="1" t="s">
        <v>2</v>
      </c>
      <c r="N233" s="1">
        <v>1555374.615</v>
      </c>
      <c r="O233" s="1">
        <v>2933117.9270000001</v>
      </c>
      <c r="P233" s="1">
        <v>1390335.65</v>
      </c>
      <c r="Q233" s="1">
        <v>1400697.898</v>
      </c>
      <c r="R233" s="3">
        <f>AVERAGE('VTA_Proteome Morphine vs Saline'!N233:Q233)</f>
        <v>1819881.5225</v>
      </c>
      <c r="S233" s="3">
        <f>_xlfn.STDEV.S('VTA_Proteome Morphine vs Saline'!N233:Q233)</f>
        <v>745985.64866670303</v>
      </c>
      <c r="T233" s="1">
        <v>966247.21730000002</v>
      </c>
      <c r="U233" s="1">
        <v>2036051.9990000001</v>
      </c>
      <c r="V233" s="1">
        <v>1780776.003</v>
      </c>
      <c r="W233" s="1">
        <v>787714.17079999996</v>
      </c>
      <c r="X233" s="1">
        <f t="shared" si="8"/>
        <v>1392697.3475250001</v>
      </c>
      <c r="Y233" s="1">
        <f t="shared" si="9"/>
        <v>608926.54403712612</v>
      </c>
    </row>
    <row r="234" spans="1:25" x14ac:dyDescent="0.5">
      <c r="A234" s="1" t="s">
        <v>479</v>
      </c>
      <c r="B234" s="1" t="s">
        <v>480</v>
      </c>
      <c r="C234" s="1">
        <v>150812</v>
      </c>
      <c r="D234" s="1">
        <v>11</v>
      </c>
      <c r="E234" s="1">
        <v>11</v>
      </c>
      <c r="F234" s="1">
        <v>519.03</v>
      </c>
      <c r="G234" s="1">
        <v>6.5796694000000003E-2</v>
      </c>
      <c r="H234" s="1">
        <v>0.99625991700000005</v>
      </c>
      <c r="I234" s="1">
        <v>0.67915786099999997</v>
      </c>
      <c r="K234" s="1">
        <v>1.0558869550000001</v>
      </c>
      <c r="L234" s="1" t="s">
        <v>1</v>
      </c>
      <c r="M234" s="1" t="s">
        <v>2</v>
      </c>
      <c r="N234" s="1">
        <v>1389092.02</v>
      </c>
      <c r="O234" s="1">
        <v>929549.66299999994</v>
      </c>
      <c r="P234" s="1">
        <v>1046758.1360000001</v>
      </c>
      <c r="Q234" s="1">
        <v>1045346.677</v>
      </c>
      <c r="R234" s="3">
        <f>AVERAGE('VTA_Proteome Morphine vs Saline'!N234:Q234)</f>
        <v>1102686.6240000001</v>
      </c>
      <c r="S234" s="3">
        <f>_xlfn.STDEV.S('VTA_Proteome Morphine vs Saline'!N234:Q234)</f>
        <v>198679.24183983938</v>
      </c>
      <c r="T234" s="1">
        <v>945583.9179</v>
      </c>
      <c r="U234" s="1">
        <v>683653.68290000001</v>
      </c>
      <c r="V234" s="1">
        <v>1295796.1329999999</v>
      </c>
      <c r="W234" s="1">
        <v>1252256.7180000001</v>
      </c>
      <c r="X234" s="1">
        <f t="shared" si="8"/>
        <v>1044322.61295</v>
      </c>
      <c r="Y234" s="1">
        <f t="shared" si="9"/>
        <v>286535.00678094616</v>
      </c>
    </row>
    <row r="235" spans="1:25" x14ac:dyDescent="0.5">
      <c r="A235" s="1" t="s">
        <v>481</v>
      </c>
      <c r="B235" s="1" t="s">
        <v>482</v>
      </c>
      <c r="C235" s="1">
        <v>92432</v>
      </c>
      <c r="D235" s="1">
        <v>11</v>
      </c>
      <c r="E235" s="1">
        <v>10</v>
      </c>
      <c r="F235" s="1">
        <v>451.79</v>
      </c>
      <c r="G235" s="1">
        <v>0.126895439</v>
      </c>
      <c r="H235" s="1">
        <v>0.977951083</v>
      </c>
      <c r="I235" s="1">
        <v>0.37939730199999999</v>
      </c>
      <c r="K235" s="1">
        <v>1.102631881</v>
      </c>
      <c r="L235" s="1" t="s">
        <v>1</v>
      </c>
      <c r="M235" s="1" t="s">
        <v>2</v>
      </c>
      <c r="N235" s="1">
        <v>883710.01459999999</v>
      </c>
      <c r="O235" s="1">
        <v>1116875.1629999999</v>
      </c>
      <c r="P235" s="1">
        <v>884191.22270000004</v>
      </c>
      <c r="Q235" s="1">
        <v>735569.41379999998</v>
      </c>
      <c r="R235" s="3">
        <f>AVERAGE('VTA_Proteome Morphine vs Saline'!N235:Q235)</f>
        <v>905086.45352500002</v>
      </c>
      <c r="S235" s="3">
        <f>_xlfn.STDEV.S('VTA_Proteome Morphine vs Saline'!N235:Q235)</f>
        <v>157569.08223649833</v>
      </c>
      <c r="T235" s="1">
        <v>738298.02060000005</v>
      </c>
      <c r="U235" s="1">
        <v>841507.4142</v>
      </c>
      <c r="V235" s="1">
        <v>821082.84140000003</v>
      </c>
      <c r="W235" s="1">
        <v>882479.34340000001</v>
      </c>
      <c r="X235" s="1">
        <f t="shared" si="8"/>
        <v>820841.90490000008</v>
      </c>
      <c r="Y235" s="1">
        <f t="shared" si="9"/>
        <v>60662.42105619832</v>
      </c>
    </row>
    <row r="236" spans="1:25" x14ac:dyDescent="0.5">
      <c r="A236" s="1" t="s">
        <v>483</v>
      </c>
      <c r="B236" s="1" t="s">
        <v>484</v>
      </c>
      <c r="C236" s="1">
        <v>68153</v>
      </c>
      <c r="D236" s="1">
        <v>12</v>
      </c>
      <c r="E236" s="1">
        <v>11</v>
      </c>
      <c r="F236" s="1">
        <v>515.64</v>
      </c>
      <c r="G236" s="1">
        <v>0.18360574599999999</v>
      </c>
      <c r="H236" s="1">
        <v>0.977951083</v>
      </c>
      <c r="I236" s="1">
        <v>0.259851481</v>
      </c>
      <c r="K236" s="1">
        <v>1.4143739479999999</v>
      </c>
      <c r="L236" s="1" t="s">
        <v>1</v>
      </c>
      <c r="M236" s="1" t="s">
        <v>2</v>
      </c>
      <c r="N236" s="1">
        <v>1251141.727</v>
      </c>
      <c r="O236" s="1">
        <v>1080532.307</v>
      </c>
      <c r="P236" s="1">
        <v>2682311.2579999999</v>
      </c>
      <c r="Q236" s="1">
        <v>1952821.939</v>
      </c>
      <c r="R236" s="3">
        <f>AVERAGE('VTA_Proteome Morphine vs Saline'!N236:Q236)</f>
        <v>1741701.8077499999</v>
      </c>
      <c r="S236" s="3">
        <f>_xlfn.STDEV.S('VTA_Proteome Morphine vs Saline'!N236:Q236)</f>
        <v>731918.06218685349</v>
      </c>
      <c r="T236" s="1">
        <v>943255.62210000004</v>
      </c>
      <c r="U236" s="1">
        <v>1015889.384</v>
      </c>
      <c r="V236" s="1">
        <v>1772790.486</v>
      </c>
      <c r="W236" s="1">
        <v>1193782.5209999999</v>
      </c>
      <c r="X236" s="1">
        <f t="shared" si="8"/>
        <v>1231429.503275</v>
      </c>
      <c r="Y236" s="1">
        <f t="shared" si="9"/>
        <v>375939.15185835393</v>
      </c>
    </row>
    <row r="237" spans="1:25" x14ac:dyDescent="0.5">
      <c r="A237" s="1" t="s">
        <v>485</v>
      </c>
      <c r="B237" s="1" t="s">
        <v>487</v>
      </c>
      <c r="C237" s="1">
        <v>56960</v>
      </c>
      <c r="D237" s="1">
        <v>1</v>
      </c>
      <c r="E237" s="1">
        <v>1</v>
      </c>
      <c r="F237" s="1">
        <v>42.32</v>
      </c>
      <c r="G237" s="1">
        <v>0.30206870299999999</v>
      </c>
      <c r="H237" s="1">
        <v>0.977951083</v>
      </c>
      <c r="I237" s="1">
        <v>0.13856175000000001</v>
      </c>
      <c r="K237" s="1" t="s">
        <v>486</v>
      </c>
      <c r="L237" s="1" t="s">
        <v>2</v>
      </c>
      <c r="M237" s="1" t="s">
        <v>1</v>
      </c>
      <c r="N237" s="1">
        <v>0</v>
      </c>
      <c r="O237" s="1">
        <v>0</v>
      </c>
      <c r="P237" s="1">
        <v>0</v>
      </c>
      <c r="Q237" s="1">
        <v>0</v>
      </c>
      <c r="R237" s="3">
        <f>AVERAGE('VTA_Proteome Morphine vs Saline'!N237:Q237)</f>
        <v>0</v>
      </c>
      <c r="S237" s="3">
        <f>_xlfn.STDEV.S('VTA_Proteome Morphine vs Saline'!N237:Q237)</f>
        <v>0</v>
      </c>
      <c r="T237" s="1">
        <v>0</v>
      </c>
      <c r="U237" s="1">
        <v>455.67897349999998</v>
      </c>
      <c r="V237" s="1">
        <v>2916.8757500000002</v>
      </c>
      <c r="W237" s="1">
        <v>0</v>
      </c>
      <c r="X237" s="1">
        <f t="shared" si="8"/>
        <v>843.13868087500009</v>
      </c>
      <c r="Y237" s="1">
        <f t="shared" si="9"/>
        <v>1399.0801891573306</v>
      </c>
    </row>
    <row r="238" spans="1:25" x14ac:dyDescent="0.5">
      <c r="A238" s="1" t="s">
        <v>488</v>
      </c>
      <c r="B238" s="1" t="s">
        <v>489</v>
      </c>
      <c r="C238" s="1">
        <v>70147</v>
      </c>
      <c r="D238" s="1">
        <v>2</v>
      </c>
      <c r="E238" s="1">
        <v>2</v>
      </c>
      <c r="F238" s="1">
        <v>57.63</v>
      </c>
      <c r="G238" s="1">
        <v>0.12160480799999999</v>
      </c>
      <c r="H238" s="1">
        <v>0.980464212</v>
      </c>
      <c r="I238" s="1">
        <v>0.39493788400000002</v>
      </c>
      <c r="K238" s="1">
        <v>1.9772504989999999</v>
      </c>
      <c r="L238" s="1" t="s">
        <v>2</v>
      </c>
      <c r="M238" s="1" t="s">
        <v>1</v>
      </c>
      <c r="N238" s="1">
        <v>1228.0514470000001</v>
      </c>
      <c r="O238" s="1">
        <v>4809.5239190000002</v>
      </c>
      <c r="P238" s="1">
        <v>0</v>
      </c>
      <c r="Q238" s="1">
        <v>11323.088110000001</v>
      </c>
      <c r="R238" s="3">
        <f>AVERAGE('VTA_Proteome Morphine vs Saline'!N238:Q238)</f>
        <v>4340.1658690000004</v>
      </c>
      <c r="S238" s="3">
        <f>_xlfn.STDEV.S('VTA_Proteome Morphine vs Saline'!N238:Q238)</f>
        <v>5082.7746998729335</v>
      </c>
      <c r="T238" s="1">
        <v>353.27880370000003</v>
      </c>
      <c r="U238" s="1">
        <v>5805.537104</v>
      </c>
      <c r="V238" s="1">
        <v>22210.136269999999</v>
      </c>
      <c r="W238" s="1">
        <v>5957.4283439999999</v>
      </c>
      <c r="X238" s="1">
        <f t="shared" si="8"/>
        <v>8581.5951304249993</v>
      </c>
      <c r="Y238" s="1">
        <f t="shared" si="9"/>
        <v>9452.2496908547673</v>
      </c>
    </row>
    <row r="239" spans="1:25" x14ac:dyDescent="0.5">
      <c r="A239" s="1" t="s">
        <v>490</v>
      </c>
      <c r="B239" s="1" t="s">
        <v>491</v>
      </c>
      <c r="C239" s="1">
        <v>54491</v>
      </c>
      <c r="D239" s="1">
        <v>1</v>
      </c>
      <c r="E239" s="1">
        <v>1</v>
      </c>
      <c r="F239" s="1">
        <v>25.49</v>
      </c>
      <c r="G239" s="1">
        <v>6.5226512E-2</v>
      </c>
      <c r="H239" s="1">
        <v>0.99625991700000005</v>
      </c>
      <c r="I239" s="1">
        <v>0.68456635099999996</v>
      </c>
      <c r="K239" s="1">
        <v>1.365184097</v>
      </c>
      <c r="L239" s="1" t="s">
        <v>1</v>
      </c>
      <c r="M239" s="1" t="s">
        <v>2</v>
      </c>
      <c r="N239" s="1">
        <v>46256.043030000001</v>
      </c>
      <c r="O239" s="1">
        <v>5324.8588060000002</v>
      </c>
      <c r="P239" s="1">
        <v>4840.5602140000001</v>
      </c>
      <c r="Q239" s="1">
        <v>1711.912067</v>
      </c>
      <c r="R239" s="3">
        <f>AVERAGE('VTA_Proteome Morphine vs Saline'!N239:Q239)</f>
        <v>14533.34352925</v>
      </c>
      <c r="S239" s="3">
        <f>_xlfn.STDEV.S('VTA_Proteome Morphine vs Saline'!N239:Q239)</f>
        <v>21208.999722215223</v>
      </c>
      <c r="T239" s="1">
        <v>12738.774810000001</v>
      </c>
      <c r="U239" s="1">
        <v>18465.063269999999</v>
      </c>
      <c r="V239" s="1">
        <v>4802.5871319999997</v>
      </c>
      <c r="W239" s="1">
        <v>6576.3841240000002</v>
      </c>
      <c r="X239" s="1">
        <f t="shared" si="8"/>
        <v>10645.702334000001</v>
      </c>
      <c r="Y239" s="1">
        <f t="shared" si="9"/>
        <v>6224.272482127597</v>
      </c>
    </row>
    <row r="240" spans="1:25" x14ac:dyDescent="0.5">
      <c r="A240" s="1" t="s">
        <v>492</v>
      </c>
      <c r="B240" s="1" t="s">
        <v>493</v>
      </c>
      <c r="C240" s="1">
        <v>55825</v>
      </c>
      <c r="D240" s="1">
        <v>1</v>
      </c>
      <c r="E240" s="1">
        <v>1</v>
      </c>
      <c r="F240" s="1">
        <v>29.93</v>
      </c>
      <c r="G240" s="1">
        <v>5.8066758000000003E-2</v>
      </c>
      <c r="H240" s="1">
        <v>0.99625991700000005</v>
      </c>
      <c r="I240" s="1">
        <v>0.76632633999999999</v>
      </c>
      <c r="K240" s="1">
        <v>1.324986848</v>
      </c>
      <c r="L240" s="1" t="s">
        <v>2</v>
      </c>
      <c r="M240" s="1" t="s">
        <v>1</v>
      </c>
      <c r="N240" s="1">
        <v>5103.0938290000004</v>
      </c>
      <c r="O240" s="1">
        <v>235.94264519999999</v>
      </c>
      <c r="P240" s="1">
        <v>1050.7386859999999</v>
      </c>
      <c r="Q240" s="1">
        <v>492.86553980000002</v>
      </c>
      <c r="R240" s="3">
        <f>AVERAGE('VTA_Proteome Morphine vs Saline'!N240:Q240)</f>
        <v>1720.660175</v>
      </c>
      <c r="S240" s="3">
        <f>_xlfn.STDEV.S('VTA_Proteome Morphine vs Saline'!N240:Q240)</f>
        <v>2280.4617978717297</v>
      </c>
      <c r="T240" s="1">
        <v>1486.704729</v>
      </c>
      <c r="U240" s="1">
        <v>5144.4088119999997</v>
      </c>
      <c r="V240" s="1">
        <v>2362.9037440000002</v>
      </c>
      <c r="W240" s="1">
        <v>125.39112</v>
      </c>
      <c r="X240" s="1">
        <f t="shared" ref="X240:X271" si="10">AVERAGE(T240:W240)</f>
        <v>2279.85210125</v>
      </c>
      <c r="Y240" s="1">
        <f t="shared" ref="Y240:Y271" si="11">_xlfn.STDEV.S(T240:W240)</f>
        <v>2120.0131759262035</v>
      </c>
    </row>
    <row r="241" spans="1:25" x14ac:dyDescent="0.5">
      <c r="A241" s="1" t="s">
        <v>494</v>
      </c>
      <c r="B241" s="1" t="s">
        <v>495</v>
      </c>
      <c r="C241" s="1">
        <v>114995</v>
      </c>
      <c r="D241" s="1">
        <v>2</v>
      </c>
      <c r="E241" s="1">
        <v>2</v>
      </c>
      <c r="F241" s="1">
        <v>93.46</v>
      </c>
      <c r="G241" s="1">
        <v>6.8097702999999996E-2</v>
      </c>
      <c r="H241" s="1">
        <v>0.99625991700000005</v>
      </c>
      <c r="I241" s="1">
        <v>0.65848081800000002</v>
      </c>
      <c r="K241" s="1">
        <v>1.056778572</v>
      </c>
      <c r="L241" s="1" t="s">
        <v>2</v>
      </c>
      <c r="M241" s="1" t="s">
        <v>1</v>
      </c>
      <c r="N241" s="1">
        <v>107209.4953</v>
      </c>
      <c r="O241" s="1">
        <v>130449.2674</v>
      </c>
      <c r="P241" s="1">
        <v>127560.8222</v>
      </c>
      <c r="Q241" s="1">
        <v>113145.98609999999</v>
      </c>
      <c r="R241" s="3">
        <f>AVERAGE('VTA_Proteome Morphine vs Saline'!N241:Q241)</f>
        <v>119591.39275</v>
      </c>
      <c r="S241" s="3">
        <f>_xlfn.STDEV.S('VTA_Proteome Morphine vs Saline'!N241:Q241)</f>
        <v>11199.105604464146</v>
      </c>
      <c r="T241" s="1">
        <v>123793.8217</v>
      </c>
      <c r="U241" s="1">
        <v>135328.55549999999</v>
      </c>
      <c r="V241" s="1">
        <v>148506.03039999999</v>
      </c>
      <c r="W241" s="1">
        <v>97898.077390000006</v>
      </c>
      <c r="X241" s="1">
        <f t="shared" si="10"/>
        <v>126381.62124749999</v>
      </c>
      <c r="Y241" s="1">
        <f t="shared" si="11"/>
        <v>21506.170355241149</v>
      </c>
    </row>
    <row r="242" spans="1:25" x14ac:dyDescent="0.5">
      <c r="A242" s="1" t="s">
        <v>496</v>
      </c>
      <c r="B242" s="1" t="s">
        <v>497</v>
      </c>
      <c r="C242" s="1">
        <v>46861</v>
      </c>
      <c r="D242" s="1">
        <v>3</v>
      </c>
      <c r="E242" s="1">
        <v>3</v>
      </c>
      <c r="F242" s="1">
        <v>100.2</v>
      </c>
      <c r="G242" s="1">
        <v>0.101425664</v>
      </c>
      <c r="H242" s="1">
        <v>0.99094768200000005</v>
      </c>
      <c r="I242" s="1">
        <v>0.46578184099999997</v>
      </c>
      <c r="K242" s="1">
        <v>1.3202770180000001</v>
      </c>
      <c r="L242" s="1" t="s">
        <v>1</v>
      </c>
      <c r="M242" s="1" t="s">
        <v>2</v>
      </c>
      <c r="N242" s="1">
        <v>173939.9791</v>
      </c>
      <c r="O242" s="1">
        <v>66672.395109999998</v>
      </c>
      <c r="P242" s="1">
        <v>106604.12669999999</v>
      </c>
      <c r="Q242" s="1">
        <v>215725.726</v>
      </c>
      <c r="R242" s="3">
        <f>AVERAGE('VTA_Proteome Morphine vs Saline'!N242:Q242)</f>
        <v>140735.55672749999</v>
      </c>
      <c r="S242" s="3">
        <f>_xlfn.STDEV.S('VTA_Proteome Morphine vs Saline'!N242:Q242)</f>
        <v>66774.160613997068</v>
      </c>
      <c r="T242" s="1">
        <v>128704.8575</v>
      </c>
      <c r="U242" s="1">
        <v>67208.273669999995</v>
      </c>
      <c r="V242" s="1">
        <v>50625.653010000002</v>
      </c>
      <c r="W242" s="1">
        <v>179843.11859999999</v>
      </c>
      <c r="X242" s="1">
        <f t="shared" si="10"/>
        <v>106595.475695</v>
      </c>
      <c r="Y242" s="1">
        <f t="shared" si="11"/>
        <v>59267.795329577777</v>
      </c>
    </row>
    <row r="243" spans="1:25" x14ac:dyDescent="0.5">
      <c r="A243" s="1" t="s">
        <v>498</v>
      </c>
      <c r="B243" s="1" t="s">
        <v>499</v>
      </c>
      <c r="C243" s="1">
        <v>120559</v>
      </c>
      <c r="D243" s="1">
        <v>73</v>
      </c>
      <c r="E243" s="1">
        <v>73</v>
      </c>
      <c r="F243" s="1">
        <v>5267.74</v>
      </c>
      <c r="G243" s="1">
        <v>6.2860658E-2</v>
      </c>
      <c r="H243" s="1">
        <v>0.99625991700000005</v>
      </c>
      <c r="I243" s="1">
        <v>0.70843033200000005</v>
      </c>
      <c r="K243" s="1">
        <v>1.0346535649999999</v>
      </c>
      <c r="L243" s="1" t="s">
        <v>1</v>
      </c>
      <c r="M243" s="1" t="s">
        <v>2</v>
      </c>
      <c r="N243" s="1">
        <v>119151948.2</v>
      </c>
      <c r="O243" s="1">
        <v>151433381</v>
      </c>
      <c r="P243" s="1">
        <v>152093097.69999999</v>
      </c>
      <c r="Q243" s="1">
        <v>146672888.59999999</v>
      </c>
      <c r="R243" s="3">
        <f>AVERAGE('VTA_Proteome Morphine vs Saline'!N243:Q243)</f>
        <v>142337828.875</v>
      </c>
      <c r="S243" s="3">
        <f>_xlfn.STDEV.S('VTA_Proteome Morphine vs Saline'!N243:Q243)</f>
        <v>15644723.751702616</v>
      </c>
      <c r="T243" s="1">
        <v>111265426.5</v>
      </c>
      <c r="U243" s="1">
        <v>142219077.09999999</v>
      </c>
      <c r="V243" s="1">
        <v>135045533.19999999</v>
      </c>
      <c r="W243" s="1">
        <v>161752042.69999999</v>
      </c>
      <c r="X243" s="1">
        <f t="shared" si="10"/>
        <v>137570519.875</v>
      </c>
      <c r="Y243" s="1">
        <f t="shared" si="11"/>
        <v>20854165.256102357</v>
      </c>
    </row>
    <row r="244" spans="1:25" x14ac:dyDescent="0.5">
      <c r="A244" s="1" t="s">
        <v>500</v>
      </c>
      <c r="B244" s="1" t="s">
        <v>501</v>
      </c>
      <c r="C244" s="1">
        <v>85380</v>
      </c>
      <c r="D244" s="1">
        <v>66</v>
      </c>
      <c r="E244" s="1">
        <v>65</v>
      </c>
      <c r="F244" s="1">
        <v>5666.27</v>
      </c>
      <c r="G244" s="1">
        <v>6.466384E-2</v>
      </c>
      <c r="H244" s="1">
        <v>0.99625991700000005</v>
      </c>
      <c r="I244" s="1">
        <v>0.69002642000000003</v>
      </c>
      <c r="K244" s="1">
        <v>1.0932051890000001</v>
      </c>
      <c r="L244" s="1" t="s">
        <v>2</v>
      </c>
      <c r="M244" s="1" t="s">
        <v>1</v>
      </c>
      <c r="N244" s="1">
        <v>2018268851</v>
      </c>
      <c r="O244" s="1">
        <v>1636206109</v>
      </c>
      <c r="P244" s="1">
        <v>1314556828</v>
      </c>
      <c r="Q244" s="1">
        <v>1376419272</v>
      </c>
      <c r="R244" s="3">
        <f>AVERAGE('VTA_Proteome Morphine vs Saline'!N244:Q244)</f>
        <v>1586362765</v>
      </c>
      <c r="S244" s="3">
        <f>_xlfn.STDEV.S('VTA_Proteome Morphine vs Saline'!N244:Q244)</f>
        <v>319886419.27327341</v>
      </c>
      <c r="T244" s="1">
        <v>2242270952</v>
      </c>
      <c r="U244" s="1">
        <v>2067329059</v>
      </c>
      <c r="V244" s="1">
        <v>1346916619</v>
      </c>
      <c r="W244" s="1">
        <v>1280363398</v>
      </c>
      <c r="X244" s="1">
        <f t="shared" si="10"/>
        <v>1734220007</v>
      </c>
      <c r="Y244" s="1">
        <f t="shared" si="11"/>
        <v>491618801.89464873</v>
      </c>
    </row>
    <row r="245" spans="1:25" x14ac:dyDescent="0.5">
      <c r="A245" s="1" t="s">
        <v>502</v>
      </c>
      <c r="B245" s="1" t="s">
        <v>503</v>
      </c>
      <c r="C245" s="1">
        <v>45984</v>
      </c>
      <c r="D245" s="1">
        <v>9</v>
      </c>
      <c r="E245" s="1">
        <v>3</v>
      </c>
      <c r="F245" s="1">
        <v>500.74</v>
      </c>
      <c r="G245" s="1">
        <v>0.30281775300000002</v>
      </c>
      <c r="H245" s="1">
        <v>0.977951083</v>
      </c>
      <c r="I245" s="1">
        <v>0.13806679999999999</v>
      </c>
      <c r="K245" s="1">
        <v>2.0013430090000002</v>
      </c>
      <c r="L245" s="1" t="s">
        <v>2</v>
      </c>
      <c r="M245" s="1" t="s">
        <v>1</v>
      </c>
      <c r="N245" s="1">
        <v>170872.68890000001</v>
      </c>
      <c r="O245" s="1">
        <v>180999.6109</v>
      </c>
      <c r="P245" s="1">
        <v>183370.2365</v>
      </c>
      <c r="Q245" s="1">
        <v>138347.27059999999</v>
      </c>
      <c r="R245" s="3">
        <f>AVERAGE('VTA_Proteome Morphine vs Saline'!N245:Q245)</f>
        <v>168397.45172499999</v>
      </c>
      <c r="S245" s="3">
        <f>_xlfn.STDEV.S('VTA_Proteome Morphine vs Saline'!N245:Q245)</f>
        <v>20753.625261692887</v>
      </c>
      <c r="T245" s="1">
        <v>179880.44140000001</v>
      </c>
      <c r="U245" s="1">
        <v>649726.59939999995</v>
      </c>
      <c r="V245" s="1">
        <v>345305.23710000003</v>
      </c>
      <c r="W245" s="1">
        <v>173171.97279999999</v>
      </c>
      <c r="X245" s="1">
        <f t="shared" si="10"/>
        <v>337021.06267500005</v>
      </c>
      <c r="Y245" s="1">
        <f t="shared" si="11"/>
        <v>223153.9672900998</v>
      </c>
    </row>
    <row r="246" spans="1:25" x14ac:dyDescent="0.5">
      <c r="A246" s="1" t="s">
        <v>504</v>
      </c>
      <c r="B246" s="1" t="s">
        <v>505</v>
      </c>
      <c r="C246" s="1">
        <v>49670</v>
      </c>
      <c r="D246" s="1">
        <v>12</v>
      </c>
      <c r="E246" s="1">
        <v>6</v>
      </c>
      <c r="F246" s="1">
        <v>718.54</v>
      </c>
      <c r="G246" s="1">
        <v>0.203482996</v>
      </c>
      <c r="H246" s="1">
        <v>0.977951083</v>
      </c>
      <c r="I246" s="1">
        <v>0.23117668299999999</v>
      </c>
      <c r="K246" s="1">
        <v>1.1825429169999999</v>
      </c>
      <c r="L246" s="1" t="s">
        <v>1</v>
      </c>
      <c r="M246" s="1" t="s">
        <v>2</v>
      </c>
      <c r="N246" s="1">
        <v>3033098.7480000001</v>
      </c>
      <c r="O246" s="1">
        <v>3340468.3960000002</v>
      </c>
      <c r="P246" s="1">
        <v>2698246.142</v>
      </c>
      <c r="Q246" s="1">
        <v>2653138.949</v>
      </c>
      <c r="R246" s="3">
        <f>AVERAGE('VTA_Proteome Morphine vs Saline'!N246:Q246)</f>
        <v>2931238.0587499999</v>
      </c>
      <c r="S246" s="3">
        <f>_xlfn.STDEV.S('VTA_Proteome Morphine vs Saline'!N246:Q246)</f>
        <v>321179.81311347254</v>
      </c>
      <c r="T246" s="1">
        <v>2704230.95</v>
      </c>
      <c r="U246" s="1">
        <v>3320576.8689999999</v>
      </c>
      <c r="V246" s="1">
        <v>1919536.537</v>
      </c>
      <c r="W246" s="1">
        <v>1970688.801</v>
      </c>
      <c r="X246" s="1">
        <f t="shared" si="10"/>
        <v>2478758.2892500004</v>
      </c>
      <c r="Y246" s="1">
        <f t="shared" si="11"/>
        <v>665922.92222602863</v>
      </c>
    </row>
    <row r="247" spans="1:25" x14ac:dyDescent="0.5">
      <c r="A247" s="1" t="s">
        <v>506</v>
      </c>
      <c r="B247" s="1" t="s">
        <v>507</v>
      </c>
      <c r="C247" s="1">
        <v>35980</v>
      </c>
      <c r="D247" s="1">
        <v>1</v>
      </c>
      <c r="E247" s="1">
        <v>1</v>
      </c>
      <c r="F247" s="1">
        <v>25.03</v>
      </c>
      <c r="G247" s="1">
        <v>5.0680544000000001E-2</v>
      </c>
      <c r="H247" s="1">
        <v>0.99625991700000005</v>
      </c>
      <c r="I247" s="1">
        <v>0.93084313500000004</v>
      </c>
      <c r="K247" s="1">
        <v>1.0093206219999999</v>
      </c>
      <c r="L247" s="1" t="s">
        <v>2</v>
      </c>
      <c r="M247" s="1" t="s">
        <v>1</v>
      </c>
      <c r="N247" s="1">
        <v>7337.2415440000004</v>
      </c>
      <c r="O247" s="1">
        <v>7154.2490779999998</v>
      </c>
      <c r="P247" s="1">
        <v>10579.372359999999</v>
      </c>
      <c r="Q247" s="1">
        <v>8422.9931269999997</v>
      </c>
      <c r="R247" s="3">
        <f>AVERAGE('VTA_Proteome Morphine vs Saline'!N247:Q247)</f>
        <v>8373.4640272500001</v>
      </c>
      <c r="S247" s="3">
        <f>_xlfn.STDEV.S('VTA_Proteome Morphine vs Saline'!N247:Q247)</f>
        <v>1573.6080443241885</v>
      </c>
      <c r="T247" s="1">
        <v>9747.8717080000006</v>
      </c>
      <c r="U247" s="1">
        <v>5037.0385420000002</v>
      </c>
      <c r="V247" s="1">
        <v>10752.43619</v>
      </c>
      <c r="W247" s="1">
        <v>8268.6932539999998</v>
      </c>
      <c r="X247" s="1">
        <f t="shared" si="10"/>
        <v>8451.5099234999998</v>
      </c>
      <c r="Y247" s="1">
        <f t="shared" si="11"/>
        <v>2494.4506616294798</v>
      </c>
    </row>
    <row r="248" spans="1:25" x14ac:dyDescent="0.5">
      <c r="A248" s="1" t="s">
        <v>508</v>
      </c>
      <c r="B248" s="1" t="s">
        <v>509</v>
      </c>
      <c r="C248" s="1">
        <v>74631</v>
      </c>
      <c r="D248" s="1">
        <v>21</v>
      </c>
      <c r="E248" s="1">
        <v>21</v>
      </c>
      <c r="F248" s="1">
        <v>1351.41</v>
      </c>
      <c r="G248" s="1">
        <v>5.3877293E-2</v>
      </c>
      <c r="H248" s="1">
        <v>0.99625991700000005</v>
      </c>
      <c r="I248" s="1">
        <v>0.83627576100000001</v>
      </c>
      <c r="K248" s="1">
        <v>1.016094713</v>
      </c>
      <c r="L248" s="1" t="s">
        <v>2</v>
      </c>
      <c r="M248" s="1" t="s">
        <v>1</v>
      </c>
      <c r="N248" s="1">
        <v>6532885.3250000002</v>
      </c>
      <c r="O248" s="1">
        <v>8603699.8059999999</v>
      </c>
      <c r="P248" s="1">
        <v>6047337.9500000002</v>
      </c>
      <c r="Q248" s="1">
        <v>5122726.0039999997</v>
      </c>
      <c r="R248" s="3">
        <f>AVERAGE('VTA_Proteome Morphine vs Saline'!N248:Q248)</f>
        <v>6576662.2712500002</v>
      </c>
      <c r="S248" s="3">
        <f>_xlfn.STDEV.S('VTA_Proteome Morphine vs Saline'!N248:Q248)</f>
        <v>1472516.2698139048</v>
      </c>
      <c r="T248" s="1">
        <v>5991870.2300000004</v>
      </c>
      <c r="U248" s="1">
        <v>6369865.2220000001</v>
      </c>
      <c r="V248" s="1">
        <v>8040338.5219999999</v>
      </c>
      <c r="W248" s="1">
        <v>6327973.0860000001</v>
      </c>
      <c r="X248" s="1">
        <f t="shared" si="10"/>
        <v>6682511.7649999997</v>
      </c>
      <c r="Y248" s="1">
        <f t="shared" si="11"/>
        <v>920891.73588234908</v>
      </c>
    </row>
    <row r="249" spans="1:25" x14ac:dyDescent="0.5">
      <c r="A249" s="1" t="s">
        <v>510</v>
      </c>
      <c r="B249" s="1" t="s">
        <v>511</v>
      </c>
      <c r="C249" s="1">
        <v>81331</v>
      </c>
      <c r="D249" s="1">
        <v>24</v>
      </c>
      <c r="E249" s="1">
        <v>24</v>
      </c>
      <c r="F249" s="1">
        <v>1670.3</v>
      </c>
      <c r="G249" s="1">
        <v>0.1075836</v>
      </c>
      <c r="H249" s="1">
        <v>0.98920471200000004</v>
      </c>
      <c r="I249" s="1">
        <v>0.44190079999999998</v>
      </c>
      <c r="K249" s="1">
        <v>1.082048444</v>
      </c>
      <c r="L249" s="1" t="s">
        <v>1</v>
      </c>
      <c r="M249" s="1" t="s">
        <v>2</v>
      </c>
      <c r="N249" s="1">
        <v>21894973.210000001</v>
      </c>
      <c r="O249" s="1">
        <v>27599282.75</v>
      </c>
      <c r="P249" s="1">
        <v>21758355.379999999</v>
      </c>
      <c r="Q249" s="1">
        <v>19454580.399999999</v>
      </c>
      <c r="R249" s="3">
        <f>AVERAGE('VTA_Proteome Morphine vs Saline'!N249:Q249)</f>
        <v>22676797.935000002</v>
      </c>
      <c r="S249" s="3">
        <f>_xlfn.STDEV.S('VTA_Proteome Morphine vs Saline'!N249:Q249)</f>
        <v>3467387.5480070245</v>
      </c>
      <c r="T249" s="1">
        <v>24186614.449999999</v>
      </c>
      <c r="U249" s="1">
        <v>20917790.07</v>
      </c>
      <c r="V249" s="1">
        <v>19924131.379999999</v>
      </c>
      <c r="W249" s="1">
        <v>18800605.210000001</v>
      </c>
      <c r="X249" s="1">
        <f t="shared" si="10"/>
        <v>20957285.277499996</v>
      </c>
      <c r="Y249" s="1">
        <f t="shared" si="11"/>
        <v>2320115.1311408551</v>
      </c>
    </row>
    <row r="250" spans="1:25" x14ac:dyDescent="0.5">
      <c r="A250" s="1" t="s">
        <v>512</v>
      </c>
      <c r="B250" s="1" t="s">
        <v>513</v>
      </c>
      <c r="C250" s="1">
        <v>67843</v>
      </c>
      <c r="D250" s="1">
        <v>22</v>
      </c>
      <c r="E250" s="1">
        <v>22</v>
      </c>
      <c r="F250" s="1">
        <v>1758.88</v>
      </c>
      <c r="G250" s="1">
        <v>5.7126573999999999E-2</v>
      </c>
      <c r="H250" s="1">
        <v>0.99625991700000005</v>
      </c>
      <c r="I250" s="1">
        <v>0.77984776</v>
      </c>
      <c r="K250" s="1">
        <v>1.1043421170000001</v>
      </c>
      <c r="L250" s="1" t="s">
        <v>1</v>
      </c>
      <c r="M250" s="1" t="s">
        <v>2</v>
      </c>
      <c r="N250" s="1">
        <v>14928600.050000001</v>
      </c>
      <c r="O250" s="1">
        <v>15357393.359999999</v>
      </c>
      <c r="P250" s="1">
        <v>32485969.760000002</v>
      </c>
      <c r="Q250" s="1">
        <v>21230697.829999998</v>
      </c>
      <c r="R250" s="3">
        <f>AVERAGE('VTA_Proteome Morphine vs Saline'!N250:Q250)</f>
        <v>21000665.25</v>
      </c>
      <c r="S250" s="3">
        <f>_xlfn.STDEV.S('VTA_Proteome Morphine vs Saline'!N250:Q250)</f>
        <v>8178867.6496770885</v>
      </c>
      <c r="T250" s="1">
        <v>19238361.620000001</v>
      </c>
      <c r="U250" s="1">
        <v>15086210.949999999</v>
      </c>
      <c r="V250" s="1">
        <v>23103404.370000001</v>
      </c>
      <c r="W250" s="1">
        <v>18637817.960000001</v>
      </c>
      <c r="X250" s="1">
        <f t="shared" si="10"/>
        <v>19016448.725000001</v>
      </c>
      <c r="Y250" s="1">
        <f t="shared" si="11"/>
        <v>3283422.0970102595</v>
      </c>
    </row>
    <row r="251" spans="1:25" x14ac:dyDescent="0.5">
      <c r="A251" s="1" t="s">
        <v>514</v>
      </c>
      <c r="B251" s="1" t="s">
        <v>515</v>
      </c>
      <c r="C251" s="1">
        <v>78128</v>
      </c>
      <c r="D251" s="1">
        <v>23</v>
      </c>
      <c r="E251" s="1">
        <v>22</v>
      </c>
      <c r="F251" s="1">
        <v>1165.6600000000001</v>
      </c>
      <c r="G251" s="1">
        <v>0.185585688</v>
      </c>
      <c r="H251" s="1">
        <v>0.977951083</v>
      </c>
      <c r="I251" s="1">
        <v>0.256768775</v>
      </c>
      <c r="K251" s="1">
        <v>1.255805922</v>
      </c>
      <c r="L251" s="1" t="s">
        <v>1</v>
      </c>
      <c r="M251" s="1" t="s">
        <v>2</v>
      </c>
      <c r="N251" s="1">
        <v>7773687.3559999997</v>
      </c>
      <c r="O251" s="1">
        <v>7564786.2529999996</v>
      </c>
      <c r="P251" s="1">
        <v>11693858.609999999</v>
      </c>
      <c r="Q251" s="1">
        <v>10494812.02</v>
      </c>
      <c r="R251" s="3">
        <f>AVERAGE('VTA_Proteome Morphine vs Saline'!N251:Q251)</f>
        <v>9381786.0597499982</v>
      </c>
      <c r="S251" s="3">
        <f>_xlfn.STDEV.S('VTA_Proteome Morphine vs Saline'!N251:Q251)</f>
        <v>2038952.0187702687</v>
      </c>
      <c r="T251" s="1">
        <v>4717106.8140000002</v>
      </c>
      <c r="U251" s="1">
        <v>6407909.9950000001</v>
      </c>
      <c r="V251" s="1">
        <v>10026998.42</v>
      </c>
      <c r="W251" s="1">
        <v>8730901.8560000006</v>
      </c>
      <c r="X251" s="1">
        <f t="shared" si="10"/>
        <v>7470729.2712500002</v>
      </c>
      <c r="Y251" s="1">
        <f t="shared" si="11"/>
        <v>2368865.2948367936</v>
      </c>
    </row>
    <row r="252" spans="1:25" x14ac:dyDescent="0.5">
      <c r="A252" s="1" t="s">
        <v>516</v>
      </c>
      <c r="B252" s="1" t="s">
        <v>517</v>
      </c>
      <c r="C252" s="1">
        <v>80406</v>
      </c>
      <c r="D252" s="1">
        <v>4</v>
      </c>
      <c r="E252" s="1">
        <v>3</v>
      </c>
      <c r="F252" s="1">
        <v>130.6</v>
      </c>
      <c r="G252" s="1">
        <v>5.3333087000000001E-2</v>
      </c>
      <c r="H252" s="1">
        <v>0.99625991700000005</v>
      </c>
      <c r="I252" s="1">
        <v>0.84798927700000004</v>
      </c>
      <c r="K252" s="1">
        <v>1.092341032</v>
      </c>
      <c r="L252" s="1" t="s">
        <v>2</v>
      </c>
      <c r="M252" s="1" t="s">
        <v>1</v>
      </c>
      <c r="N252" s="1">
        <v>50299.215920000002</v>
      </c>
      <c r="O252" s="1">
        <v>44135.953869999998</v>
      </c>
      <c r="P252" s="1">
        <v>84844.225529999996</v>
      </c>
      <c r="Q252" s="1">
        <v>71340.213019999996</v>
      </c>
      <c r="R252" s="3">
        <f>AVERAGE('VTA_Proteome Morphine vs Saline'!N252:Q252)</f>
        <v>62654.902085000002</v>
      </c>
      <c r="S252" s="3">
        <f>_xlfn.STDEV.S('VTA_Proteome Morphine vs Saline'!N252:Q252)</f>
        <v>18827.419052915684</v>
      </c>
      <c r="T252" s="1">
        <v>81189.983829999997</v>
      </c>
      <c r="U252" s="1">
        <v>32900.171970000003</v>
      </c>
      <c r="V252" s="1">
        <v>90345.857860000004</v>
      </c>
      <c r="W252" s="1">
        <v>69326.06796</v>
      </c>
      <c r="X252" s="1">
        <f t="shared" si="10"/>
        <v>68440.520405000003</v>
      </c>
      <c r="Y252" s="1">
        <f t="shared" si="11"/>
        <v>25207.757985695673</v>
      </c>
    </row>
    <row r="253" spans="1:25" x14ac:dyDescent="0.5">
      <c r="A253" s="1" t="s">
        <v>518</v>
      </c>
      <c r="B253" s="1" t="s">
        <v>519</v>
      </c>
      <c r="C253" s="1">
        <v>74279</v>
      </c>
      <c r="D253" s="1">
        <v>2</v>
      </c>
      <c r="E253" s="1">
        <v>1</v>
      </c>
      <c r="F253" s="1">
        <v>67.010000000000005</v>
      </c>
      <c r="G253" s="1">
        <v>0.122109329</v>
      </c>
      <c r="H253" s="1">
        <v>0.980464212</v>
      </c>
      <c r="I253" s="1">
        <v>0.39340989399999998</v>
      </c>
      <c r="K253" s="1">
        <v>11.17737236</v>
      </c>
      <c r="L253" s="1" t="s">
        <v>1</v>
      </c>
      <c r="M253" s="1" t="s">
        <v>2</v>
      </c>
      <c r="N253" s="1">
        <v>1928.6897329999999</v>
      </c>
      <c r="O253" s="1">
        <v>4471.8932640000003</v>
      </c>
      <c r="P253" s="1">
        <v>112715.27929999999</v>
      </c>
      <c r="Q253" s="1">
        <v>792.87564020000002</v>
      </c>
      <c r="R253" s="3">
        <f>AVERAGE('VTA_Proteome Morphine vs Saline'!N253:Q253)</f>
        <v>29977.1844843</v>
      </c>
      <c r="S253" s="3">
        <f>_xlfn.STDEV.S('VTA_Proteome Morphine vs Saline'!N253:Q253)</f>
        <v>55180.172026086788</v>
      </c>
      <c r="T253" s="1">
        <v>3270.5372090000001</v>
      </c>
      <c r="U253" s="1">
        <v>467.7404487</v>
      </c>
      <c r="V253" s="1">
        <v>6087.9494240000004</v>
      </c>
      <c r="W253" s="1">
        <v>901.58389899999997</v>
      </c>
      <c r="X253" s="1">
        <f t="shared" si="10"/>
        <v>2681.952745175</v>
      </c>
      <c r="Y253" s="1">
        <f t="shared" si="11"/>
        <v>2583.2598507515454</v>
      </c>
    </row>
    <row r="254" spans="1:25" x14ac:dyDescent="0.5">
      <c r="A254" s="1" t="s">
        <v>520</v>
      </c>
      <c r="B254" s="1" t="s">
        <v>521</v>
      </c>
      <c r="C254" s="1">
        <v>78130</v>
      </c>
      <c r="D254" s="1">
        <v>35</v>
      </c>
      <c r="E254" s="1">
        <v>33</v>
      </c>
      <c r="F254" s="1">
        <v>2736.8</v>
      </c>
      <c r="G254" s="1">
        <v>6.8079491000000006E-2</v>
      </c>
      <c r="H254" s="1">
        <v>0.99625991700000005</v>
      </c>
      <c r="I254" s="1">
        <v>0.65863781300000002</v>
      </c>
      <c r="K254" s="1">
        <v>1.0526171660000001</v>
      </c>
      <c r="L254" s="1" t="s">
        <v>1</v>
      </c>
      <c r="M254" s="1" t="s">
        <v>2</v>
      </c>
      <c r="N254" s="1">
        <v>33743961.240000002</v>
      </c>
      <c r="O254" s="1">
        <v>34876489.200000003</v>
      </c>
      <c r="P254" s="1">
        <v>42214678.93</v>
      </c>
      <c r="Q254" s="1">
        <v>46303767.640000001</v>
      </c>
      <c r="R254" s="3">
        <f>AVERAGE('VTA_Proteome Morphine vs Saline'!N254:Q254)</f>
        <v>39284724.252499998</v>
      </c>
      <c r="S254" s="3">
        <f>_xlfn.STDEV.S('VTA_Proteome Morphine vs Saline'!N254:Q254)</f>
        <v>5999560.970787501</v>
      </c>
      <c r="T254" s="1">
        <v>30472457.82</v>
      </c>
      <c r="U254" s="1">
        <v>33342471.280000001</v>
      </c>
      <c r="V254" s="1">
        <v>46342745.57</v>
      </c>
      <c r="W254" s="1">
        <v>39126321.509999998</v>
      </c>
      <c r="X254" s="1">
        <f t="shared" si="10"/>
        <v>37320999.045000002</v>
      </c>
      <c r="Y254" s="1">
        <f t="shared" si="11"/>
        <v>7009096.4622501805</v>
      </c>
    </row>
    <row r="255" spans="1:25" x14ac:dyDescent="0.5">
      <c r="A255" s="1" t="s">
        <v>522</v>
      </c>
      <c r="B255" s="1" t="s">
        <v>523</v>
      </c>
      <c r="C255" s="1">
        <v>64104</v>
      </c>
      <c r="D255" s="1">
        <v>1</v>
      </c>
      <c r="E255" s="1">
        <v>1</v>
      </c>
      <c r="F255" s="1">
        <v>27.79</v>
      </c>
      <c r="G255" s="1">
        <v>0.36751495499999998</v>
      </c>
      <c r="H255" s="1">
        <v>0.977951083</v>
      </c>
      <c r="I255" s="1">
        <v>0.102532754</v>
      </c>
      <c r="K255" s="1">
        <v>1.174093163</v>
      </c>
      <c r="L255" s="1" t="s">
        <v>1</v>
      </c>
      <c r="M255" s="1" t="s">
        <v>2</v>
      </c>
      <c r="N255" s="1">
        <v>664628.17859999998</v>
      </c>
      <c r="O255" s="1">
        <v>514929.88740000001</v>
      </c>
      <c r="P255" s="1">
        <v>665230.51020000002</v>
      </c>
      <c r="Q255" s="1">
        <v>631155.37939999998</v>
      </c>
      <c r="R255" s="3">
        <f>AVERAGE('VTA_Proteome Morphine vs Saline'!N255:Q255)</f>
        <v>618985.9889</v>
      </c>
      <c r="S255" s="3">
        <f>_xlfn.STDEV.S('VTA_Proteome Morphine vs Saline'!N255:Q255)</f>
        <v>71174.741670053918</v>
      </c>
      <c r="T255" s="1">
        <v>536374.397</v>
      </c>
      <c r="U255" s="1">
        <v>481626.14649999997</v>
      </c>
      <c r="V255" s="1">
        <v>610477.65819999995</v>
      </c>
      <c r="W255" s="1">
        <v>480335.67570000002</v>
      </c>
      <c r="X255" s="1">
        <f t="shared" si="10"/>
        <v>527203.46934999991</v>
      </c>
      <c r="Y255" s="1">
        <f t="shared" si="11"/>
        <v>61353.019166077975</v>
      </c>
    </row>
    <row r="256" spans="1:25" x14ac:dyDescent="0.5">
      <c r="A256" s="1" t="s">
        <v>524</v>
      </c>
      <c r="B256" s="1" t="s">
        <v>525</v>
      </c>
      <c r="C256" s="1">
        <v>64582</v>
      </c>
      <c r="D256" s="1">
        <v>2</v>
      </c>
      <c r="E256" s="1">
        <v>2</v>
      </c>
      <c r="F256" s="1">
        <v>98.93</v>
      </c>
      <c r="G256" s="1">
        <v>0.20476296399999999</v>
      </c>
      <c r="H256" s="1">
        <v>0.977951083</v>
      </c>
      <c r="I256" s="1">
        <v>0.229489845</v>
      </c>
      <c r="K256" s="1">
        <v>1.509339746</v>
      </c>
      <c r="L256" s="1" t="s">
        <v>1</v>
      </c>
      <c r="M256" s="1" t="s">
        <v>2</v>
      </c>
      <c r="N256" s="1">
        <v>80735.908349999998</v>
      </c>
      <c r="O256" s="1">
        <v>68777.885810000007</v>
      </c>
      <c r="P256" s="1">
        <v>189307.74979999999</v>
      </c>
      <c r="Q256" s="1">
        <v>104352.6918</v>
      </c>
      <c r="R256" s="3">
        <f>AVERAGE('VTA_Proteome Morphine vs Saline'!N256:Q256)</f>
        <v>110793.55893999999</v>
      </c>
      <c r="S256" s="3">
        <f>_xlfn.STDEV.S('VTA_Proteome Morphine vs Saline'!N256:Q256)</f>
        <v>54389.772578654207</v>
      </c>
      <c r="T256" s="1">
        <v>57485.242200000001</v>
      </c>
      <c r="U256" s="1">
        <v>59334.270190000003</v>
      </c>
      <c r="V256" s="1">
        <v>123564.208</v>
      </c>
      <c r="W256" s="1">
        <v>53237.538220000002</v>
      </c>
      <c r="X256" s="1">
        <f t="shared" si="10"/>
        <v>73405.314652500005</v>
      </c>
      <c r="Y256" s="1">
        <f t="shared" si="11"/>
        <v>33536.531261872624</v>
      </c>
    </row>
    <row r="257" spans="1:25" x14ac:dyDescent="0.5">
      <c r="A257" s="1" t="s">
        <v>526</v>
      </c>
      <c r="B257" s="1" t="s">
        <v>527</v>
      </c>
      <c r="C257" s="1">
        <v>41982</v>
      </c>
      <c r="D257" s="1">
        <v>35</v>
      </c>
      <c r="E257" s="1">
        <v>1</v>
      </c>
      <c r="F257" s="1">
        <v>3149.3</v>
      </c>
      <c r="G257" s="1">
        <v>0.28860913500000002</v>
      </c>
      <c r="H257" s="1">
        <v>0.977951083</v>
      </c>
      <c r="I257" s="1">
        <v>0.14785719</v>
      </c>
      <c r="K257" s="1">
        <v>1.857074538</v>
      </c>
      <c r="L257" s="1" t="s">
        <v>1</v>
      </c>
      <c r="M257" s="1" t="s">
        <v>2</v>
      </c>
      <c r="N257" s="1">
        <v>16217235.99</v>
      </c>
      <c r="O257" s="1">
        <v>7546474.9340000004</v>
      </c>
      <c r="P257" s="1">
        <v>4631336.4720000001</v>
      </c>
      <c r="Q257" s="1">
        <v>13577079.51</v>
      </c>
      <c r="R257" s="3">
        <f>AVERAGE('VTA_Proteome Morphine vs Saline'!N257:Q257)</f>
        <v>10493031.726500001</v>
      </c>
      <c r="S257" s="3">
        <f>_xlfn.STDEV.S('VTA_Proteome Morphine vs Saline'!N257:Q257)</f>
        <v>5332902.0670187473</v>
      </c>
      <c r="T257" s="1">
        <v>7875747.0250000004</v>
      </c>
      <c r="U257" s="1">
        <v>5541114.6699999999</v>
      </c>
      <c r="V257" s="1">
        <v>5518169.0360000003</v>
      </c>
      <c r="W257" s="1">
        <v>3666176.736</v>
      </c>
      <c r="X257" s="1">
        <f t="shared" si="10"/>
        <v>5650301.86675</v>
      </c>
      <c r="Y257" s="1">
        <f t="shared" si="11"/>
        <v>1724213.7933705903</v>
      </c>
    </row>
    <row r="258" spans="1:25" x14ac:dyDescent="0.5">
      <c r="A258" s="1" t="s">
        <v>528</v>
      </c>
      <c r="B258" s="1" t="s">
        <v>529</v>
      </c>
      <c r="C258" s="1">
        <v>41710</v>
      </c>
      <c r="D258" s="1">
        <v>41</v>
      </c>
      <c r="E258" s="1">
        <v>20</v>
      </c>
      <c r="F258" s="1">
        <v>3787.97</v>
      </c>
      <c r="G258" s="1">
        <v>6.5826849000000007E-2</v>
      </c>
      <c r="H258" s="1">
        <v>0.99625991700000005</v>
      </c>
      <c r="I258" s="1">
        <v>0.67887519399999996</v>
      </c>
      <c r="K258" s="1">
        <v>1.040731823</v>
      </c>
      <c r="L258" s="1" t="s">
        <v>1</v>
      </c>
      <c r="M258" s="1" t="s">
        <v>2</v>
      </c>
      <c r="N258" s="1">
        <v>3691068117</v>
      </c>
      <c r="O258" s="1">
        <v>3862088859</v>
      </c>
      <c r="P258" s="1">
        <v>3179962223</v>
      </c>
      <c r="Q258" s="1">
        <v>3215111591</v>
      </c>
      <c r="R258" s="3">
        <f>AVERAGE('VTA_Proteome Morphine vs Saline'!N258:Q258)</f>
        <v>3487057697.5</v>
      </c>
      <c r="S258" s="3">
        <f>_xlfn.STDEV.S('VTA_Proteome Morphine vs Saline'!N258:Q258)</f>
        <v>341823998.89392132</v>
      </c>
      <c r="T258" s="1">
        <v>3768618175</v>
      </c>
      <c r="U258" s="1">
        <v>4464802094</v>
      </c>
      <c r="V258" s="1">
        <v>2025117357</v>
      </c>
      <c r="W258" s="1">
        <v>3143791854</v>
      </c>
      <c r="X258" s="1">
        <f t="shared" si="10"/>
        <v>3350582370</v>
      </c>
      <c r="Y258" s="1">
        <f t="shared" si="11"/>
        <v>1035351686.7562876</v>
      </c>
    </row>
    <row r="259" spans="1:25" x14ac:dyDescent="0.5">
      <c r="A259" s="1" t="s">
        <v>530</v>
      </c>
      <c r="B259" s="1" t="s">
        <v>531</v>
      </c>
      <c r="C259" s="1">
        <v>41992</v>
      </c>
      <c r="D259" s="1">
        <v>37</v>
      </c>
      <c r="E259" s="1">
        <v>2</v>
      </c>
      <c r="F259" s="1">
        <v>3249.12</v>
      </c>
      <c r="G259" s="1">
        <v>0.119568139</v>
      </c>
      <c r="H259" s="1">
        <v>0.98142714799999997</v>
      </c>
      <c r="I259" s="1">
        <v>0.40121010200000001</v>
      </c>
      <c r="K259" s="1">
        <v>1.410178156</v>
      </c>
      <c r="L259" s="1" t="s">
        <v>2</v>
      </c>
      <c r="M259" s="1" t="s">
        <v>1</v>
      </c>
      <c r="N259" s="1">
        <v>17064.203990000002</v>
      </c>
      <c r="O259" s="1">
        <v>346174.71980000002</v>
      </c>
      <c r="P259" s="1">
        <v>211395.33230000001</v>
      </c>
      <c r="Q259" s="1">
        <v>60801.769099999998</v>
      </c>
      <c r="R259" s="3">
        <f>AVERAGE('VTA_Proteome Morphine vs Saline'!N259:Q259)</f>
        <v>158859.00629750002</v>
      </c>
      <c r="S259" s="3">
        <f>_xlfn.STDEV.S('VTA_Proteome Morphine vs Saline'!N259:Q259)</f>
        <v>150075.79174428433</v>
      </c>
      <c r="T259" s="1">
        <v>318330.15220000001</v>
      </c>
      <c r="U259" s="1">
        <v>247133.693</v>
      </c>
      <c r="V259" s="1">
        <v>271335.37290000002</v>
      </c>
      <c r="W259" s="1">
        <v>59278.783889999999</v>
      </c>
      <c r="X259" s="1">
        <f t="shared" si="10"/>
        <v>224019.50049749998</v>
      </c>
      <c r="Y259" s="1">
        <f t="shared" si="11"/>
        <v>113735.16080373623</v>
      </c>
    </row>
    <row r="260" spans="1:25" x14ac:dyDescent="0.5">
      <c r="A260" s="1" t="s">
        <v>532</v>
      </c>
      <c r="B260" s="1" t="s">
        <v>533</v>
      </c>
      <c r="C260" s="1">
        <v>102896</v>
      </c>
      <c r="D260" s="1">
        <v>67</v>
      </c>
      <c r="E260" s="1">
        <v>45</v>
      </c>
      <c r="F260" s="1">
        <v>5431.35</v>
      </c>
      <c r="G260" s="1">
        <v>0.366089106</v>
      </c>
      <c r="H260" s="1">
        <v>0.977951083</v>
      </c>
      <c r="I260" s="1">
        <v>0.10318579999999999</v>
      </c>
      <c r="K260" s="1">
        <v>1.2537086230000001</v>
      </c>
      <c r="L260" s="1" t="s">
        <v>1</v>
      </c>
      <c r="M260" s="1" t="s">
        <v>2</v>
      </c>
      <c r="N260" s="1">
        <v>78307736.439999998</v>
      </c>
      <c r="O260" s="1">
        <v>48459491.719999999</v>
      </c>
      <c r="P260" s="1">
        <v>60536744.18</v>
      </c>
      <c r="Q260" s="1">
        <v>62249982.390000001</v>
      </c>
      <c r="R260" s="3">
        <f>AVERAGE('VTA_Proteome Morphine vs Saline'!N260:Q260)</f>
        <v>62388488.682500005</v>
      </c>
      <c r="S260" s="3">
        <f>_xlfn.STDEV.S('VTA_Proteome Morphine vs Saline'!N260:Q260)</f>
        <v>12259520.752481885</v>
      </c>
      <c r="T260" s="1">
        <v>50239020.990000002</v>
      </c>
      <c r="U260" s="1">
        <v>42999021.520000003</v>
      </c>
      <c r="V260" s="1">
        <v>56276660.289999999</v>
      </c>
      <c r="W260" s="1">
        <v>49537892.210000001</v>
      </c>
      <c r="X260" s="1">
        <f t="shared" si="10"/>
        <v>49763148.752500005</v>
      </c>
      <c r="Y260" s="1">
        <f t="shared" si="11"/>
        <v>5430053.5498573733</v>
      </c>
    </row>
    <row r="261" spans="1:25" x14ac:dyDescent="0.5">
      <c r="A261" s="1" t="s">
        <v>534</v>
      </c>
      <c r="B261" s="1" t="s">
        <v>535</v>
      </c>
      <c r="C261" s="1">
        <v>104849</v>
      </c>
      <c r="D261" s="1">
        <v>72</v>
      </c>
      <c r="E261" s="1">
        <v>49</v>
      </c>
      <c r="F261" s="1">
        <v>5773.3</v>
      </c>
      <c r="G261" s="1">
        <v>0.20975816</v>
      </c>
      <c r="H261" s="1">
        <v>0.977951083</v>
      </c>
      <c r="I261" s="1">
        <v>0.223072506</v>
      </c>
      <c r="K261" s="1">
        <v>1.18519084</v>
      </c>
      <c r="L261" s="1" t="s">
        <v>1</v>
      </c>
      <c r="M261" s="1" t="s">
        <v>2</v>
      </c>
      <c r="N261" s="1">
        <v>122071145.40000001</v>
      </c>
      <c r="O261" s="1">
        <v>88218674.219999999</v>
      </c>
      <c r="P261" s="1">
        <v>74893368.780000001</v>
      </c>
      <c r="Q261" s="1">
        <v>80855080.079999998</v>
      </c>
      <c r="R261" s="3">
        <f>AVERAGE('VTA_Proteome Morphine vs Saline'!N261:Q261)</f>
        <v>91509567.11999999</v>
      </c>
      <c r="S261" s="3">
        <f>_xlfn.STDEV.S('VTA_Proteome Morphine vs Saline'!N261:Q261)</f>
        <v>21090726.116815671</v>
      </c>
      <c r="T261" s="1">
        <v>72394922.560000002</v>
      </c>
      <c r="U261" s="1">
        <v>80299822.799999997</v>
      </c>
      <c r="V261" s="1">
        <v>83298887.689999998</v>
      </c>
      <c r="W261" s="1">
        <v>72849682.409999996</v>
      </c>
      <c r="X261" s="1">
        <f t="shared" si="10"/>
        <v>77210828.86500001</v>
      </c>
      <c r="Y261" s="1">
        <f t="shared" si="11"/>
        <v>5441167.023339293</v>
      </c>
    </row>
    <row r="262" spans="1:25" x14ac:dyDescent="0.5">
      <c r="A262" s="1" t="s">
        <v>536</v>
      </c>
      <c r="B262" s="1" t="s">
        <v>537</v>
      </c>
      <c r="C262" s="1">
        <v>42167</v>
      </c>
      <c r="D262" s="1">
        <v>1</v>
      </c>
      <c r="E262" s="1">
        <v>1</v>
      </c>
      <c r="F262" s="1">
        <v>30.27</v>
      </c>
      <c r="G262" s="1">
        <v>8.3399512999999995E-2</v>
      </c>
      <c r="H262" s="1">
        <v>0.99625991700000005</v>
      </c>
      <c r="I262" s="1">
        <v>0.55224459299999995</v>
      </c>
      <c r="K262" s="1">
        <v>1.1309929569999999</v>
      </c>
      <c r="L262" s="1" t="s">
        <v>2</v>
      </c>
      <c r="M262" s="1" t="s">
        <v>1</v>
      </c>
      <c r="N262" s="1">
        <v>354219.80579999997</v>
      </c>
      <c r="O262" s="1">
        <v>791956.77760000003</v>
      </c>
      <c r="P262" s="1">
        <v>814975.97560000001</v>
      </c>
      <c r="Q262" s="1">
        <v>460517.5465</v>
      </c>
      <c r="R262" s="3">
        <f>AVERAGE('VTA_Proteome Morphine vs Saline'!N262:Q262)</f>
        <v>605417.52637500002</v>
      </c>
      <c r="S262" s="3">
        <f>_xlfn.STDEV.S('VTA_Proteome Morphine vs Saline'!N262:Q262)</f>
        <v>232957.74643986512</v>
      </c>
      <c r="T262" s="1">
        <v>733870.55729999999</v>
      </c>
      <c r="U262" s="1">
        <v>457851.6961</v>
      </c>
      <c r="V262" s="1">
        <v>887164.60869999998</v>
      </c>
      <c r="W262" s="1">
        <v>660004.97140000004</v>
      </c>
      <c r="X262" s="1">
        <f t="shared" si="10"/>
        <v>684722.95837500005</v>
      </c>
      <c r="Y262" s="1">
        <f t="shared" si="11"/>
        <v>178399.978319085</v>
      </c>
    </row>
    <row r="263" spans="1:25" x14ac:dyDescent="0.5">
      <c r="A263" s="1" t="s">
        <v>538</v>
      </c>
      <c r="B263" s="1" t="s">
        <v>539</v>
      </c>
      <c r="C263" s="1">
        <v>42587</v>
      </c>
      <c r="D263" s="1">
        <v>27</v>
      </c>
      <c r="E263" s="1">
        <v>27</v>
      </c>
      <c r="F263" s="1">
        <v>1937.24</v>
      </c>
      <c r="G263" s="1">
        <v>0.411681252</v>
      </c>
      <c r="H263" s="1">
        <v>0.977951083</v>
      </c>
      <c r="I263" s="1">
        <v>8.4520488000000005E-2</v>
      </c>
      <c r="K263" s="1">
        <v>1.169340947</v>
      </c>
      <c r="L263" s="1" t="s">
        <v>2</v>
      </c>
      <c r="M263" s="1" t="s">
        <v>1</v>
      </c>
      <c r="N263" s="1">
        <v>65118003.219999999</v>
      </c>
      <c r="O263" s="1">
        <v>74084642.040000007</v>
      </c>
      <c r="P263" s="1">
        <v>59672902.5</v>
      </c>
      <c r="Q263" s="1">
        <v>59395211.759999998</v>
      </c>
      <c r="R263" s="3">
        <f>AVERAGE('VTA_Proteome Morphine vs Saline'!N263:Q263)</f>
        <v>64567689.879999995</v>
      </c>
      <c r="S263" s="3">
        <f>_xlfn.STDEV.S('VTA_Proteome Morphine vs Saline'!N263:Q263)</f>
        <v>6869951.3968488583</v>
      </c>
      <c r="T263" s="1">
        <v>76077898.819999993</v>
      </c>
      <c r="U263" s="1">
        <v>87175651.760000005</v>
      </c>
      <c r="V263" s="1">
        <v>71124911.319999993</v>
      </c>
      <c r="W263" s="1">
        <v>67628112.549999997</v>
      </c>
      <c r="X263" s="1">
        <f t="shared" si="10"/>
        <v>75501643.612499997</v>
      </c>
      <c r="Y263" s="1">
        <f t="shared" si="11"/>
        <v>8519835.9382567182</v>
      </c>
    </row>
    <row r="264" spans="1:25" x14ac:dyDescent="0.5">
      <c r="A264" s="1" t="s">
        <v>540</v>
      </c>
      <c r="B264" s="1" t="s">
        <v>541</v>
      </c>
      <c r="C264" s="1">
        <v>57158</v>
      </c>
      <c r="D264" s="1">
        <v>1</v>
      </c>
      <c r="E264" s="1">
        <v>1</v>
      </c>
      <c r="F264" s="1">
        <v>30.42</v>
      </c>
      <c r="G264" s="1">
        <v>5.0052969000000003E-2</v>
      </c>
      <c r="H264" s="1">
        <v>0.99770195299999997</v>
      </c>
      <c r="I264" s="1">
        <v>0.98067486400000003</v>
      </c>
      <c r="K264" s="1">
        <v>1.0126710329999999</v>
      </c>
      <c r="L264" s="1" t="s">
        <v>2</v>
      </c>
      <c r="M264" s="1" t="s">
        <v>1</v>
      </c>
      <c r="N264" s="1">
        <v>426982.3665</v>
      </c>
      <c r="O264" s="1">
        <v>262286.80729999999</v>
      </c>
      <c r="P264" s="1">
        <v>403995.28629999998</v>
      </c>
      <c r="Q264" s="1">
        <v>358912.01939999999</v>
      </c>
      <c r="R264" s="3">
        <f>AVERAGE('VTA_Proteome Morphine vs Saline'!N264:Q264)</f>
        <v>363044.11987499997</v>
      </c>
      <c r="S264" s="3">
        <f>_xlfn.STDEV.S('VTA_Proteome Morphine vs Saline'!N264:Q264)</f>
        <v>72879.369976967602</v>
      </c>
      <c r="T264" s="1">
        <v>405460.94040000002</v>
      </c>
      <c r="U264" s="1">
        <v>468887.53570000001</v>
      </c>
      <c r="V264" s="1">
        <v>342485.71010000003</v>
      </c>
      <c r="W264" s="1">
        <v>253742.86979999999</v>
      </c>
      <c r="X264" s="1">
        <f t="shared" si="10"/>
        <v>367644.26400000002</v>
      </c>
      <c r="Y264" s="1">
        <f t="shared" si="11"/>
        <v>91809.188925555893</v>
      </c>
    </row>
    <row r="265" spans="1:25" x14ac:dyDescent="0.5">
      <c r="A265" s="1" t="s">
        <v>542</v>
      </c>
      <c r="B265" s="1" t="s">
        <v>543</v>
      </c>
      <c r="C265" s="1">
        <v>45775</v>
      </c>
      <c r="D265" s="1">
        <v>22</v>
      </c>
      <c r="E265" s="1">
        <v>22</v>
      </c>
      <c r="F265" s="1">
        <v>1278.25</v>
      </c>
      <c r="G265" s="1">
        <v>0.12769844999999999</v>
      </c>
      <c r="H265" s="1">
        <v>0.977951083</v>
      </c>
      <c r="I265" s="1">
        <v>0.37712821699999999</v>
      </c>
      <c r="K265" s="1">
        <v>1.1036345809999999</v>
      </c>
      <c r="L265" s="1" t="s">
        <v>1</v>
      </c>
      <c r="M265" s="1" t="s">
        <v>2</v>
      </c>
      <c r="N265" s="1">
        <v>17057889.989999998</v>
      </c>
      <c r="O265" s="1">
        <v>18119684.039999999</v>
      </c>
      <c r="P265" s="1">
        <v>16323507.050000001</v>
      </c>
      <c r="Q265" s="1">
        <v>18649929.57</v>
      </c>
      <c r="R265" s="3">
        <f>AVERAGE('VTA_Proteome Morphine vs Saline'!N265:Q265)</f>
        <v>17537752.662500001</v>
      </c>
      <c r="S265" s="3">
        <f>_xlfn.STDEV.S('VTA_Proteome Morphine vs Saline'!N265:Q265)</f>
        <v>1045664.412965851</v>
      </c>
      <c r="T265" s="1">
        <v>19191366.190000001</v>
      </c>
      <c r="U265" s="1">
        <v>17590278.510000002</v>
      </c>
      <c r="V265" s="1">
        <v>11126985.279999999</v>
      </c>
      <c r="W265" s="1">
        <v>15654991.41</v>
      </c>
      <c r="X265" s="1">
        <f t="shared" si="10"/>
        <v>15890905.3475</v>
      </c>
      <c r="Y265" s="1">
        <f t="shared" si="11"/>
        <v>3489579.7604552615</v>
      </c>
    </row>
    <row r="266" spans="1:25" x14ac:dyDescent="0.5">
      <c r="A266" s="1" t="s">
        <v>544</v>
      </c>
      <c r="B266" s="1" t="s">
        <v>545</v>
      </c>
      <c r="C266" s="1">
        <v>35291</v>
      </c>
      <c r="D266" s="1">
        <v>11</v>
      </c>
      <c r="E266" s="1">
        <v>11</v>
      </c>
      <c r="F266" s="1">
        <v>641.86</v>
      </c>
      <c r="G266" s="1">
        <v>5.0245281000000003E-2</v>
      </c>
      <c r="H266" s="1">
        <v>0.99625991700000005</v>
      </c>
      <c r="I266" s="1">
        <v>0.958435009</v>
      </c>
      <c r="K266" s="1">
        <v>1.007722668</v>
      </c>
      <c r="L266" s="1" t="s">
        <v>2</v>
      </c>
      <c r="M266" s="1" t="s">
        <v>1</v>
      </c>
      <c r="N266" s="1">
        <v>12548113.109999999</v>
      </c>
      <c r="O266" s="1">
        <v>18369456.600000001</v>
      </c>
      <c r="P266" s="1">
        <v>12142757.43</v>
      </c>
      <c r="Q266" s="1">
        <v>12482398.039999999</v>
      </c>
      <c r="R266" s="3">
        <f>AVERAGE('VTA_Proteome Morphine vs Saline'!N266:Q266)</f>
        <v>13885681.295</v>
      </c>
      <c r="S266" s="3">
        <f>_xlfn.STDEV.S('VTA_Proteome Morphine vs Saline'!N266:Q266)</f>
        <v>2994456.9417621177</v>
      </c>
      <c r="T266" s="1">
        <v>14786288.960000001</v>
      </c>
      <c r="U266" s="1">
        <v>16851244.620000001</v>
      </c>
      <c r="V266" s="1">
        <v>10325857.74</v>
      </c>
      <c r="W266" s="1">
        <v>14008271.869999999</v>
      </c>
      <c r="X266" s="1">
        <f t="shared" si="10"/>
        <v>13992915.797499999</v>
      </c>
      <c r="Y266" s="1">
        <f t="shared" si="11"/>
        <v>2723174.3265625304</v>
      </c>
    </row>
    <row r="267" spans="1:25" x14ac:dyDescent="0.5">
      <c r="A267" s="1" t="s">
        <v>546</v>
      </c>
      <c r="B267" s="1" t="s">
        <v>547</v>
      </c>
      <c r="C267" s="1">
        <v>35397</v>
      </c>
      <c r="D267" s="1">
        <v>3</v>
      </c>
      <c r="E267" s="1">
        <v>3</v>
      </c>
      <c r="F267" s="1">
        <v>120.55</v>
      </c>
      <c r="G267" s="1">
        <v>0.24254996400000001</v>
      </c>
      <c r="H267" s="1">
        <v>0.977951083</v>
      </c>
      <c r="I267" s="1">
        <v>0.18660829000000001</v>
      </c>
      <c r="K267" s="1">
        <v>1.273218462</v>
      </c>
      <c r="L267" s="1" t="s">
        <v>1</v>
      </c>
      <c r="M267" s="1" t="s">
        <v>2</v>
      </c>
      <c r="N267" s="1">
        <v>156854.79990000001</v>
      </c>
      <c r="O267" s="1">
        <v>102986.6945</v>
      </c>
      <c r="P267" s="1">
        <v>163144.95869999999</v>
      </c>
      <c r="Q267" s="1">
        <v>130186.0018</v>
      </c>
      <c r="R267" s="3">
        <f>AVERAGE('VTA_Proteome Morphine vs Saline'!N267:Q267)</f>
        <v>138293.113725</v>
      </c>
      <c r="S267" s="3">
        <f>_xlfn.STDEV.S('VTA_Proteome Morphine vs Saline'!N267:Q267)</f>
        <v>27534.335501796984</v>
      </c>
      <c r="T267" s="1">
        <v>100948.3931</v>
      </c>
      <c r="U267" s="1">
        <v>105228.9893</v>
      </c>
      <c r="V267" s="1">
        <v>149749.25469999999</v>
      </c>
      <c r="W267" s="1">
        <v>78541.187279999998</v>
      </c>
      <c r="X267" s="1">
        <f t="shared" si="10"/>
        <v>108616.956095</v>
      </c>
      <c r="Y267" s="1">
        <f t="shared" si="11"/>
        <v>29814.443008696951</v>
      </c>
    </row>
    <row r="268" spans="1:25" x14ac:dyDescent="0.5">
      <c r="A268" s="1" t="s">
        <v>548</v>
      </c>
      <c r="B268" s="1" t="s">
        <v>549</v>
      </c>
      <c r="C268" s="1">
        <v>84033</v>
      </c>
      <c r="D268" s="1">
        <v>8</v>
      </c>
      <c r="E268" s="1">
        <v>8</v>
      </c>
      <c r="F268" s="1">
        <v>467.25</v>
      </c>
      <c r="G268" s="1">
        <v>0.13274747200000001</v>
      </c>
      <c r="H268" s="1">
        <v>0.977951083</v>
      </c>
      <c r="I268" s="1">
        <v>0.36336268599999999</v>
      </c>
      <c r="K268" s="1">
        <v>1.0883908449999999</v>
      </c>
      <c r="L268" s="1" t="s">
        <v>2</v>
      </c>
      <c r="M268" s="1" t="s">
        <v>1</v>
      </c>
      <c r="N268" s="1">
        <v>1892408.1340000001</v>
      </c>
      <c r="O268" s="1">
        <v>2463570.9010000001</v>
      </c>
      <c r="P268" s="1">
        <v>2479147.29</v>
      </c>
      <c r="Q268" s="1">
        <v>2276913.5359999998</v>
      </c>
      <c r="R268" s="3">
        <f>AVERAGE('VTA_Proteome Morphine vs Saline'!N268:Q268)</f>
        <v>2278009.9652499999</v>
      </c>
      <c r="S268" s="3">
        <f>_xlfn.STDEV.S('VTA_Proteome Morphine vs Saline'!N268:Q268)</f>
        <v>272995.15179117554</v>
      </c>
      <c r="T268" s="1">
        <v>2408342.35</v>
      </c>
      <c r="U268" s="1">
        <v>2112674.8330000001</v>
      </c>
      <c r="V268" s="1">
        <v>2784646.3909999998</v>
      </c>
      <c r="W268" s="1">
        <v>2611797.1869999999</v>
      </c>
      <c r="X268" s="1">
        <f t="shared" si="10"/>
        <v>2479365.19025</v>
      </c>
      <c r="Y268" s="1">
        <f t="shared" si="11"/>
        <v>288814.18895884324</v>
      </c>
    </row>
    <row r="269" spans="1:25" x14ac:dyDescent="0.5">
      <c r="A269" s="1" t="s">
        <v>550</v>
      </c>
      <c r="B269" s="1" t="s">
        <v>551</v>
      </c>
      <c r="C269" s="1">
        <v>93247</v>
      </c>
      <c r="D269" s="1">
        <v>2</v>
      </c>
      <c r="E269" s="1">
        <v>2</v>
      </c>
      <c r="F269" s="1">
        <v>65.069999999999993</v>
      </c>
      <c r="G269" s="1">
        <v>0.14552236599999999</v>
      </c>
      <c r="H269" s="1">
        <v>0.977951083</v>
      </c>
      <c r="I269" s="1">
        <v>0.33196841700000002</v>
      </c>
      <c r="K269" s="1">
        <v>1.440574086</v>
      </c>
      <c r="L269" s="1" t="s">
        <v>2</v>
      </c>
      <c r="M269" s="1" t="s">
        <v>1</v>
      </c>
      <c r="N269" s="1">
        <v>20370.517980000001</v>
      </c>
      <c r="O269" s="1">
        <v>28210.595529999999</v>
      </c>
      <c r="P269" s="1">
        <v>4734.4647070000001</v>
      </c>
      <c r="Q269" s="1">
        <v>18921.127189999999</v>
      </c>
      <c r="R269" s="3">
        <f>AVERAGE('VTA_Proteome Morphine vs Saline'!N269:Q269)</f>
        <v>18059.17635175</v>
      </c>
      <c r="S269" s="3">
        <f>_xlfn.STDEV.S('VTA_Proteome Morphine vs Saline'!N269:Q269)</f>
        <v>9775.5564397177113</v>
      </c>
      <c r="T269" s="1">
        <v>26229.35194</v>
      </c>
      <c r="U269" s="1">
        <v>27134.264319999998</v>
      </c>
      <c r="V269" s="1">
        <v>37648.359069999999</v>
      </c>
      <c r="W269" s="1">
        <v>13050.35052</v>
      </c>
      <c r="X269" s="1">
        <f t="shared" si="10"/>
        <v>26015.581462499998</v>
      </c>
      <c r="Y269" s="1">
        <f t="shared" si="11"/>
        <v>10078.291479059142</v>
      </c>
    </row>
    <row r="270" spans="1:25" x14ac:dyDescent="0.5">
      <c r="A270" s="1" t="s">
        <v>552</v>
      </c>
      <c r="B270" s="1" t="s">
        <v>553</v>
      </c>
      <c r="C270" s="1">
        <v>92957</v>
      </c>
      <c r="D270" s="1">
        <v>1</v>
      </c>
      <c r="E270" s="1">
        <v>1</v>
      </c>
      <c r="F270" s="1">
        <v>27.54</v>
      </c>
      <c r="G270" s="1">
        <v>0.120653841</v>
      </c>
      <c r="H270" s="1">
        <v>0.98130145400000002</v>
      </c>
      <c r="I270" s="1">
        <v>0.39784556300000001</v>
      </c>
      <c r="K270" s="1">
        <v>1.088220889</v>
      </c>
      <c r="L270" s="1" t="s">
        <v>1</v>
      </c>
      <c r="M270" s="1" t="s">
        <v>2</v>
      </c>
      <c r="N270" s="1">
        <v>2193.505455</v>
      </c>
      <c r="O270" s="1">
        <v>2601.3148689999998</v>
      </c>
      <c r="P270" s="1">
        <v>25413.893550000001</v>
      </c>
      <c r="Q270" s="1">
        <v>16277.13437</v>
      </c>
      <c r="R270" s="3">
        <f>AVERAGE('VTA_Proteome Morphine vs Saline'!N270:Q270)</f>
        <v>11621.462061</v>
      </c>
      <c r="S270" s="3">
        <f>_xlfn.STDEV.S('VTA_Proteome Morphine vs Saline'!N270:Q270)</f>
        <v>11286.50923532918</v>
      </c>
      <c r="T270" s="1">
        <v>0</v>
      </c>
      <c r="U270" s="1">
        <v>5251.2007880000001</v>
      </c>
      <c r="V270" s="1">
        <v>35088.012459999998</v>
      </c>
      <c r="W270" s="1">
        <v>2378.0776209999999</v>
      </c>
      <c r="X270" s="1">
        <f t="shared" si="10"/>
        <v>10679.322717249999</v>
      </c>
      <c r="Y270" s="1">
        <f t="shared" si="11"/>
        <v>16413.482735075049</v>
      </c>
    </row>
    <row r="271" spans="1:25" x14ac:dyDescent="0.5">
      <c r="A271" s="1" t="s">
        <v>554</v>
      </c>
      <c r="B271" s="1" t="s">
        <v>555</v>
      </c>
      <c r="C271" s="1">
        <v>71542</v>
      </c>
      <c r="D271" s="1">
        <v>14</v>
      </c>
      <c r="E271" s="1">
        <v>14</v>
      </c>
      <c r="F271" s="1">
        <v>749.2</v>
      </c>
      <c r="G271" s="1">
        <v>5.3885005E-2</v>
      </c>
      <c r="H271" s="1">
        <v>0.99625991700000005</v>
      </c>
      <c r="I271" s="1">
        <v>0.83611623800000001</v>
      </c>
      <c r="K271" s="1">
        <v>1.0696407219999999</v>
      </c>
      <c r="L271" s="1" t="s">
        <v>2</v>
      </c>
      <c r="M271" s="1" t="s">
        <v>1</v>
      </c>
      <c r="N271" s="1">
        <v>1462451.673</v>
      </c>
      <c r="O271" s="1">
        <v>1798545.85</v>
      </c>
      <c r="P271" s="1">
        <v>3231063.247</v>
      </c>
      <c r="Q271" s="1">
        <v>3559188.6359999999</v>
      </c>
      <c r="R271" s="3">
        <f>AVERAGE('VTA_Proteome Morphine vs Saline'!N271:Q271)</f>
        <v>2512812.3514999999</v>
      </c>
      <c r="S271" s="3">
        <f>_xlfn.STDEV.S('VTA_Proteome Morphine vs Saline'!N271:Q271)</f>
        <v>1036696.9772237545</v>
      </c>
      <c r="T271" s="1">
        <v>1713138.1669999999</v>
      </c>
      <c r="U271" s="1">
        <v>1745074.5649999999</v>
      </c>
      <c r="V271" s="1">
        <v>3335412.1340000001</v>
      </c>
      <c r="W271" s="1">
        <v>3957600.8050000002</v>
      </c>
      <c r="X271" s="1">
        <f t="shared" si="10"/>
        <v>2687806.41775</v>
      </c>
      <c r="Y271" s="1">
        <f t="shared" si="11"/>
        <v>1135853.9364461713</v>
      </c>
    </row>
    <row r="272" spans="1:25" x14ac:dyDescent="0.5">
      <c r="A272" s="1" t="s">
        <v>556</v>
      </c>
      <c r="B272" s="1" t="s">
        <v>557</v>
      </c>
      <c r="C272" s="1">
        <v>123236</v>
      </c>
      <c r="D272" s="1">
        <v>4</v>
      </c>
      <c r="E272" s="1">
        <v>4</v>
      </c>
      <c r="F272" s="1">
        <v>173.11</v>
      </c>
      <c r="G272" s="1">
        <v>8.6739522999999999E-2</v>
      </c>
      <c r="H272" s="1">
        <v>0.99625991700000005</v>
      </c>
      <c r="I272" s="1">
        <v>0.53388681000000004</v>
      </c>
      <c r="K272" s="1">
        <v>1.2375997759999999</v>
      </c>
      <c r="L272" s="1" t="s">
        <v>1</v>
      </c>
      <c r="M272" s="1" t="s">
        <v>2</v>
      </c>
      <c r="N272" s="1">
        <v>57462.894399999997</v>
      </c>
      <c r="O272" s="1">
        <v>87940.395910000007</v>
      </c>
      <c r="P272" s="1">
        <v>206566.43040000001</v>
      </c>
      <c r="Q272" s="1">
        <v>120339.5759</v>
      </c>
      <c r="R272" s="3">
        <f>AVERAGE('VTA_Proteome Morphine vs Saline'!N272:Q272)</f>
        <v>118077.3241525</v>
      </c>
      <c r="S272" s="3">
        <f>_xlfn.STDEV.S('VTA_Proteome Morphine vs Saline'!N272:Q272)</f>
        <v>64337.089472985346</v>
      </c>
      <c r="T272" s="1">
        <v>75039.035969999997</v>
      </c>
      <c r="U272" s="1">
        <v>45621.768100000001</v>
      </c>
      <c r="V272" s="1">
        <v>200513.80729999999</v>
      </c>
      <c r="W272" s="1">
        <v>60458.696859999996</v>
      </c>
      <c r="X272" s="1">
        <f t="shared" ref="X272:X303" si="12">AVERAGE(T272:W272)</f>
        <v>95408.327057499991</v>
      </c>
      <c r="Y272" s="1">
        <f t="shared" ref="Y272:Y277" si="13">_xlfn.STDEV.S(T272:W272)</f>
        <v>71092.071991618708</v>
      </c>
    </row>
    <row r="273" spans="1:25" x14ac:dyDescent="0.5">
      <c r="A273" s="1" t="s">
        <v>558</v>
      </c>
      <c r="B273" s="1" t="s">
        <v>559</v>
      </c>
      <c r="C273" s="1">
        <v>128852</v>
      </c>
      <c r="D273" s="1">
        <v>2</v>
      </c>
      <c r="E273" s="1">
        <v>2</v>
      </c>
      <c r="F273" s="1">
        <v>68.83</v>
      </c>
      <c r="G273" s="1">
        <v>5.9663263000000001E-2</v>
      </c>
      <c r="H273" s="1">
        <v>0.99625991700000005</v>
      </c>
      <c r="I273" s="1">
        <v>0.74526099499999998</v>
      </c>
      <c r="K273" s="1">
        <v>1.044379771</v>
      </c>
      <c r="L273" s="1" t="s">
        <v>2</v>
      </c>
      <c r="M273" s="1" t="s">
        <v>1</v>
      </c>
      <c r="N273" s="1">
        <v>69739.714760000003</v>
      </c>
      <c r="O273" s="1">
        <v>52997.5573</v>
      </c>
      <c r="P273" s="1">
        <v>32043.88018</v>
      </c>
      <c r="Q273" s="1">
        <v>43275.533600000002</v>
      </c>
      <c r="R273" s="3">
        <f>AVERAGE('VTA_Proteome Morphine vs Saline'!N273:Q273)</f>
        <v>49514.171459999998</v>
      </c>
      <c r="S273" s="3">
        <f>_xlfn.STDEV.S('VTA_Proteome Morphine vs Saline'!N273:Q273)</f>
        <v>15972.249460097519</v>
      </c>
      <c r="T273" s="1">
        <v>64836.858209999999</v>
      </c>
      <c r="U273" s="1">
        <v>54556.644780000002</v>
      </c>
      <c r="V273" s="1">
        <v>39103.735950000002</v>
      </c>
      <c r="W273" s="1">
        <v>48349.157339999998</v>
      </c>
      <c r="X273" s="1">
        <f t="shared" si="12"/>
        <v>51711.599070000004</v>
      </c>
      <c r="Y273" s="1">
        <f t="shared" si="13"/>
        <v>10810.965720422364</v>
      </c>
    </row>
    <row r="274" spans="1:25" x14ac:dyDescent="0.5">
      <c r="A274" s="1" t="s">
        <v>560</v>
      </c>
      <c r="B274" s="1" t="s">
        <v>561</v>
      </c>
      <c r="C274" s="1">
        <v>139089</v>
      </c>
      <c r="D274" s="1">
        <v>4</v>
      </c>
      <c r="E274" s="1">
        <v>4</v>
      </c>
      <c r="F274" s="1">
        <v>169.91</v>
      </c>
      <c r="G274" s="1">
        <v>5.8707359000000001E-2</v>
      </c>
      <c r="H274" s="1">
        <v>0.99625991700000005</v>
      </c>
      <c r="I274" s="1">
        <v>0.75761306100000003</v>
      </c>
      <c r="K274" s="1">
        <v>1.0914093920000001</v>
      </c>
      <c r="L274" s="1" t="s">
        <v>2</v>
      </c>
      <c r="M274" s="1" t="s">
        <v>1</v>
      </c>
      <c r="N274" s="1">
        <v>117888.05250000001</v>
      </c>
      <c r="O274" s="1">
        <v>100725.05039999999</v>
      </c>
      <c r="P274" s="1">
        <v>188297.06640000001</v>
      </c>
      <c r="Q274" s="1">
        <v>125939.0744</v>
      </c>
      <c r="R274" s="3">
        <f>AVERAGE('VTA_Proteome Morphine vs Saline'!N274:Q274)</f>
        <v>133212.310925</v>
      </c>
      <c r="S274" s="3">
        <f>_xlfn.STDEV.S('VTA_Proteome Morphine vs Saline'!N274:Q274)</f>
        <v>38198.975762815695</v>
      </c>
      <c r="T274" s="1">
        <v>164777.49460000001</v>
      </c>
      <c r="U274" s="1">
        <v>92834.062839999999</v>
      </c>
      <c r="V274" s="1">
        <v>204414.56450000001</v>
      </c>
      <c r="W274" s="1">
        <v>119530.54730000001</v>
      </c>
      <c r="X274" s="1">
        <f t="shared" si="12"/>
        <v>145389.16730999999</v>
      </c>
      <c r="Y274" s="1">
        <f t="shared" si="13"/>
        <v>49297.099249400133</v>
      </c>
    </row>
    <row r="275" spans="1:25" x14ac:dyDescent="0.5">
      <c r="A275" s="1" t="s">
        <v>562</v>
      </c>
      <c r="B275" s="1" t="s">
        <v>563</v>
      </c>
      <c r="C275" s="1">
        <v>139734</v>
      </c>
      <c r="D275" s="1">
        <v>1</v>
      </c>
      <c r="E275" s="1">
        <v>1</v>
      </c>
      <c r="F275" s="1">
        <v>30.31</v>
      </c>
      <c r="G275" s="1">
        <v>0.169435591</v>
      </c>
      <c r="H275" s="1">
        <v>0.977951083</v>
      </c>
      <c r="I275" s="1">
        <v>0.283613695</v>
      </c>
      <c r="K275" s="1">
        <v>3.600239958</v>
      </c>
      <c r="L275" s="1" t="s">
        <v>1</v>
      </c>
      <c r="M275" s="1" t="s">
        <v>2</v>
      </c>
      <c r="N275" s="1">
        <v>8138.2048430000004</v>
      </c>
      <c r="O275" s="1">
        <v>5484.0144469999996</v>
      </c>
      <c r="P275" s="1">
        <v>15649.844370000001</v>
      </c>
      <c r="Q275" s="1">
        <v>521.67882469999995</v>
      </c>
      <c r="R275" s="3">
        <f>AVERAGE('VTA_Proteome Morphine vs Saline'!N275:Q275)</f>
        <v>7448.4356211750001</v>
      </c>
      <c r="S275" s="3">
        <f>_xlfn.STDEV.S('VTA_Proteome Morphine vs Saline'!N275:Q275)</f>
        <v>6313.4194990179467</v>
      </c>
      <c r="T275" s="1">
        <v>0</v>
      </c>
      <c r="U275" s="1">
        <v>1889.595016</v>
      </c>
      <c r="V275" s="1">
        <v>4344.9928920000002</v>
      </c>
      <c r="W275" s="1">
        <v>2040.900069</v>
      </c>
      <c r="X275" s="1">
        <f t="shared" si="12"/>
        <v>2068.8719942500002</v>
      </c>
      <c r="Y275" s="1">
        <f t="shared" si="13"/>
        <v>1778.9397903713025</v>
      </c>
    </row>
    <row r="276" spans="1:25" x14ac:dyDescent="0.5">
      <c r="A276" s="1" t="s">
        <v>564</v>
      </c>
      <c r="B276" s="1" t="s">
        <v>565</v>
      </c>
      <c r="C276" s="1">
        <v>80305</v>
      </c>
      <c r="D276" s="1">
        <v>51</v>
      </c>
      <c r="E276" s="1">
        <v>47</v>
      </c>
      <c r="F276" s="1">
        <v>3366.88</v>
      </c>
      <c r="G276" s="1">
        <v>9.1236331000000004E-2</v>
      </c>
      <c r="H276" s="1">
        <v>0.99625991700000005</v>
      </c>
      <c r="I276" s="1">
        <v>0.51105567699999999</v>
      </c>
      <c r="K276" s="1">
        <v>1.04540806</v>
      </c>
      <c r="L276" s="1" t="s">
        <v>1</v>
      </c>
      <c r="M276" s="1" t="s">
        <v>2</v>
      </c>
      <c r="N276" s="1">
        <v>124753153.40000001</v>
      </c>
      <c r="O276" s="1">
        <v>143281341.40000001</v>
      </c>
      <c r="P276" s="1">
        <v>121345373.3</v>
      </c>
      <c r="Q276" s="1">
        <v>112725791</v>
      </c>
      <c r="R276" s="3">
        <f>AVERAGE('VTA_Proteome Morphine vs Saline'!N276:Q276)</f>
        <v>125526414.77500001</v>
      </c>
      <c r="S276" s="3">
        <f>_xlfn.STDEV.S('VTA_Proteome Morphine vs Saline'!N276:Q276)</f>
        <v>12873388.953677095</v>
      </c>
      <c r="T276" s="1">
        <v>132638173.8</v>
      </c>
      <c r="U276" s="1">
        <v>117378848.09999999</v>
      </c>
      <c r="V276" s="1">
        <v>114897108.59999999</v>
      </c>
      <c r="W276" s="1">
        <v>115382203.90000001</v>
      </c>
      <c r="X276" s="1">
        <f t="shared" si="12"/>
        <v>120074083.59999999</v>
      </c>
      <c r="Y276" s="1">
        <f t="shared" si="13"/>
        <v>8444632.6587581336</v>
      </c>
    </row>
    <row r="277" spans="1:25" x14ac:dyDescent="0.5">
      <c r="A277" s="1" t="s">
        <v>566</v>
      </c>
      <c r="B277" s="1" t="s">
        <v>567</v>
      </c>
      <c r="C277" s="1">
        <v>80542</v>
      </c>
      <c r="D277" s="1">
        <v>65</v>
      </c>
      <c r="E277" s="1">
        <v>61</v>
      </c>
      <c r="F277" s="1">
        <v>3945.04</v>
      </c>
      <c r="G277" s="1">
        <v>0.13160919300000001</v>
      </c>
      <c r="H277" s="1">
        <v>0.977951083</v>
      </c>
      <c r="I277" s="1">
        <v>0.36639284100000002</v>
      </c>
      <c r="K277" s="1">
        <v>1.08090766</v>
      </c>
      <c r="L277" s="1" t="s">
        <v>2</v>
      </c>
      <c r="M277" s="1" t="s">
        <v>1</v>
      </c>
      <c r="N277" s="1">
        <v>70010283.439999998</v>
      </c>
      <c r="O277" s="1">
        <v>100295434.3</v>
      </c>
      <c r="P277" s="1">
        <v>74596091.870000005</v>
      </c>
      <c r="Q277" s="1">
        <v>78502477.170000002</v>
      </c>
      <c r="R277" s="3">
        <f>AVERAGE('VTA_Proteome Morphine vs Saline'!N277:Q277)</f>
        <v>80851071.695000008</v>
      </c>
      <c r="S277" s="3">
        <f>_xlfn.STDEV.S('VTA_Proteome Morphine vs Saline'!N277:Q277)</f>
        <v>13419470.878273405</v>
      </c>
      <c r="T277" s="1">
        <v>82476330.840000004</v>
      </c>
      <c r="U277" s="1">
        <v>88920588.209999993</v>
      </c>
      <c r="V277" s="1">
        <v>81896588.719999999</v>
      </c>
      <c r="W277" s="1">
        <v>96276663.170000002</v>
      </c>
      <c r="X277" s="1">
        <f t="shared" si="12"/>
        <v>87392542.734999999</v>
      </c>
      <c r="Y277" s="1">
        <f t="shared" si="13"/>
        <v>6724015.8836017689</v>
      </c>
    </row>
    <row r="278" spans="1:25" x14ac:dyDescent="0.5">
      <c r="A278" s="1" t="s">
        <v>568</v>
      </c>
      <c r="B278" s="1" t="s">
        <v>569</v>
      </c>
      <c r="C278" s="1">
        <v>39620</v>
      </c>
      <c r="D278" s="1">
        <v>2</v>
      </c>
      <c r="E278" s="1">
        <v>0</v>
      </c>
      <c r="F278" s="1">
        <v>53.63</v>
      </c>
      <c r="K278" s="1">
        <v>1</v>
      </c>
      <c r="L278" s="1" t="s">
        <v>364</v>
      </c>
      <c r="M278" s="1" t="s">
        <v>364</v>
      </c>
      <c r="R278" s="3"/>
      <c r="S278" s="3"/>
    </row>
    <row r="279" spans="1:25" x14ac:dyDescent="0.5">
      <c r="A279" s="1" t="s">
        <v>570</v>
      </c>
      <c r="B279" s="1" t="s">
        <v>571</v>
      </c>
      <c r="C279" s="1">
        <v>39550</v>
      </c>
      <c r="D279" s="1">
        <v>8</v>
      </c>
      <c r="E279" s="1">
        <v>7</v>
      </c>
      <c r="F279" s="1">
        <v>270.41000000000003</v>
      </c>
      <c r="G279" s="1">
        <v>0.39524600100000001</v>
      </c>
      <c r="H279" s="1">
        <v>0.977951083</v>
      </c>
      <c r="I279" s="1">
        <v>9.0754789000000002E-2</v>
      </c>
      <c r="K279" s="1">
        <v>1.5453023299999999</v>
      </c>
      <c r="L279" s="1" t="s">
        <v>1</v>
      </c>
      <c r="M279" s="1" t="s">
        <v>2</v>
      </c>
      <c r="N279" s="1">
        <v>950703.71169999999</v>
      </c>
      <c r="O279" s="1">
        <v>839092.26190000004</v>
      </c>
      <c r="P279" s="1">
        <v>1558487.915</v>
      </c>
      <c r="Q279" s="1">
        <v>732593.57620000001</v>
      </c>
      <c r="R279" s="3">
        <f>AVERAGE('VTA_Proteome Morphine vs Saline'!N279:Q279)</f>
        <v>1020219.3662</v>
      </c>
      <c r="S279" s="3">
        <f>_xlfn.STDEV.S('VTA_Proteome Morphine vs Saline'!N279:Q279)</f>
        <v>369730.11771337927</v>
      </c>
      <c r="T279" s="1">
        <v>680407.70310000004</v>
      </c>
      <c r="U279" s="1">
        <v>663352.76740000001</v>
      </c>
      <c r="V279" s="1">
        <v>835088.63190000004</v>
      </c>
      <c r="W279" s="1">
        <v>461978.7697</v>
      </c>
      <c r="X279" s="1">
        <f t="shared" ref="X279:X324" si="14">AVERAGE(T279:W279)</f>
        <v>660206.96802500007</v>
      </c>
      <c r="Y279" s="1">
        <f t="shared" ref="Y279:Y324" si="15">_xlfn.STDEV.S(T279:W279)</f>
        <v>153075.1239556816</v>
      </c>
    </row>
    <row r="280" spans="1:25" x14ac:dyDescent="0.5">
      <c r="A280" s="1" t="s">
        <v>572</v>
      </c>
      <c r="B280" s="1" t="s">
        <v>573</v>
      </c>
      <c r="C280" s="1">
        <v>40108</v>
      </c>
      <c r="D280" s="1">
        <v>8</v>
      </c>
      <c r="E280" s="1">
        <v>8</v>
      </c>
      <c r="F280" s="1">
        <v>426.37</v>
      </c>
      <c r="G280" s="1">
        <v>0.18574117700000001</v>
      </c>
      <c r="H280" s="1">
        <v>0.977951083</v>
      </c>
      <c r="I280" s="1">
        <v>0.25652897099999999</v>
      </c>
      <c r="K280" s="1">
        <v>1.1798501210000001</v>
      </c>
      <c r="L280" s="1" t="s">
        <v>1</v>
      </c>
      <c r="M280" s="1" t="s">
        <v>2</v>
      </c>
      <c r="N280" s="1">
        <v>1642372.1980000001</v>
      </c>
      <c r="O280" s="1">
        <v>2684265.3670000001</v>
      </c>
      <c r="P280" s="1">
        <v>2041238.9909999999</v>
      </c>
      <c r="Q280" s="1">
        <v>2277043.0699999998</v>
      </c>
      <c r="R280" s="3">
        <f>AVERAGE('VTA_Proteome Morphine vs Saline'!N280:Q280)</f>
        <v>2161229.9065</v>
      </c>
      <c r="S280" s="3">
        <f>_xlfn.STDEV.S('VTA_Proteome Morphine vs Saline'!N280:Q280)</f>
        <v>436115.39881577314</v>
      </c>
      <c r="T280" s="1">
        <v>2090430.9739999999</v>
      </c>
      <c r="U280" s="1">
        <v>1958355.2109999999</v>
      </c>
      <c r="V280" s="1">
        <v>1505288.7879999999</v>
      </c>
      <c r="W280" s="1">
        <v>1773058.764</v>
      </c>
      <c r="X280" s="1">
        <f t="shared" si="14"/>
        <v>1831783.4342499999</v>
      </c>
      <c r="Y280" s="1">
        <f t="shared" si="15"/>
        <v>253618.02342253705</v>
      </c>
    </row>
    <row r="281" spans="1:25" x14ac:dyDescent="0.5">
      <c r="A281" s="1" t="s">
        <v>574</v>
      </c>
      <c r="B281" s="1" t="s">
        <v>575</v>
      </c>
      <c r="C281" s="1">
        <v>123548</v>
      </c>
      <c r="D281" s="1">
        <v>3</v>
      </c>
      <c r="E281" s="1">
        <v>3</v>
      </c>
      <c r="F281" s="1">
        <v>121.08</v>
      </c>
      <c r="G281" s="1">
        <v>0.16526174900000001</v>
      </c>
      <c r="H281" s="1">
        <v>0.977951083</v>
      </c>
      <c r="I281" s="1">
        <v>0.29123840600000001</v>
      </c>
      <c r="K281" s="1">
        <v>1.174526929</v>
      </c>
      <c r="L281" s="1" t="s">
        <v>2</v>
      </c>
      <c r="M281" s="1" t="s">
        <v>1</v>
      </c>
      <c r="N281" s="1">
        <v>70750.223270000002</v>
      </c>
      <c r="O281" s="1">
        <v>82209.147630000007</v>
      </c>
      <c r="P281" s="1">
        <v>93332.427020000003</v>
      </c>
      <c r="Q281" s="1">
        <v>113846.82090000001</v>
      </c>
      <c r="R281" s="3">
        <f>AVERAGE('VTA_Proteome Morphine vs Saline'!N281:Q281)</f>
        <v>90034.654705000008</v>
      </c>
      <c r="S281" s="3">
        <f>_xlfn.STDEV.S('VTA_Proteome Morphine vs Saline'!N281:Q281)</f>
        <v>18357.763279622493</v>
      </c>
      <c r="T281" s="1">
        <v>123441.8701</v>
      </c>
      <c r="U281" s="1">
        <v>79271.778680000003</v>
      </c>
      <c r="V281" s="1">
        <v>115933.7457</v>
      </c>
      <c r="W281" s="1">
        <v>104345.1112</v>
      </c>
      <c r="X281" s="1">
        <f t="shared" si="14"/>
        <v>105748.12642</v>
      </c>
      <c r="Y281" s="1">
        <f t="shared" si="15"/>
        <v>19319.945193914704</v>
      </c>
    </row>
    <row r="282" spans="1:25" x14ac:dyDescent="0.5">
      <c r="A282" s="1" t="s">
        <v>576</v>
      </c>
      <c r="B282" s="1" t="s">
        <v>577</v>
      </c>
      <c r="C282" s="1">
        <v>35793</v>
      </c>
      <c r="D282" s="1">
        <v>3</v>
      </c>
      <c r="E282" s="1">
        <v>3</v>
      </c>
      <c r="F282" s="1">
        <v>140.94999999999999</v>
      </c>
      <c r="G282" s="1">
        <v>0.27725530199999998</v>
      </c>
      <c r="H282" s="1">
        <v>0.977951083</v>
      </c>
      <c r="I282" s="1">
        <v>0.156336271</v>
      </c>
      <c r="K282" s="1">
        <v>1.124117609</v>
      </c>
      <c r="L282" s="1" t="s">
        <v>2</v>
      </c>
      <c r="M282" s="1" t="s">
        <v>1</v>
      </c>
      <c r="N282" s="1">
        <v>316649.74479999999</v>
      </c>
      <c r="O282" s="1">
        <v>402042.67619999999</v>
      </c>
      <c r="P282" s="1">
        <v>306342.43699999998</v>
      </c>
      <c r="Q282" s="1">
        <v>357192.10869999998</v>
      </c>
      <c r="R282" s="3">
        <f>AVERAGE('VTA_Proteome Morphine vs Saline'!N282:Q282)</f>
        <v>345556.741675</v>
      </c>
      <c r="S282" s="3">
        <f>_xlfn.STDEV.S('VTA_Proteome Morphine vs Saline'!N282:Q282)</f>
        <v>43586.766816103067</v>
      </c>
      <c r="T282" s="1">
        <v>399900.76929999999</v>
      </c>
      <c r="U282" s="1">
        <v>399983.83669999999</v>
      </c>
      <c r="V282" s="1">
        <v>410791.49930000002</v>
      </c>
      <c r="W282" s="1">
        <v>343109.56839999999</v>
      </c>
      <c r="X282" s="1">
        <f t="shared" si="14"/>
        <v>388446.41842499998</v>
      </c>
      <c r="Y282" s="1">
        <f t="shared" si="15"/>
        <v>30654.237248813046</v>
      </c>
    </row>
    <row r="283" spans="1:25" x14ac:dyDescent="0.5">
      <c r="A283" s="1" t="s">
        <v>578</v>
      </c>
      <c r="B283" s="1" t="s">
        <v>579</v>
      </c>
      <c r="C283" s="1">
        <v>39935</v>
      </c>
      <c r="D283" s="1">
        <v>12</v>
      </c>
      <c r="E283" s="1">
        <v>12</v>
      </c>
      <c r="F283" s="1">
        <v>514.6</v>
      </c>
      <c r="G283" s="1">
        <v>7.5254130000000002E-2</v>
      </c>
      <c r="H283" s="1">
        <v>0.99625991700000005</v>
      </c>
      <c r="I283" s="1">
        <v>0.60332590500000005</v>
      </c>
      <c r="K283" s="1">
        <v>1.1044653689999999</v>
      </c>
      <c r="L283" s="1" t="s">
        <v>2</v>
      </c>
      <c r="M283" s="1" t="s">
        <v>1</v>
      </c>
      <c r="N283" s="1">
        <v>2408252.0129999998</v>
      </c>
      <c r="O283" s="1">
        <v>3401250.5830000001</v>
      </c>
      <c r="P283" s="1">
        <v>2519482.3629999999</v>
      </c>
      <c r="Q283" s="1">
        <v>2918051.6639999999</v>
      </c>
      <c r="R283" s="3">
        <f>AVERAGE('VTA_Proteome Morphine vs Saline'!N283:Q283)</f>
        <v>2811759.1557499999</v>
      </c>
      <c r="S283" s="3">
        <f>_xlfn.STDEV.S('VTA_Proteome Morphine vs Saline'!N283:Q283)</f>
        <v>449830.33021418657</v>
      </c>
      <c r="T283" s="1">
        <v>3470243.7749999999</v>
      </c>
      <c r="U283" s="1">
        <v>3718348.6349999998</v>
      </c>
      <c r="V283" s="1">
        <v>2061801.6939999999</v>
      </c>
      <c r="W283" s="1">
        <v>3171568.3539999998</v>
      </c>
      <c r="X283" s="1">
        <f t="shared" si="14"/>
        <v>3105490.6145000001</v>
      </c>
      <c r="Y283" s="1">
        <f t="shared" si="15"/>
        <v>730819.77984037367</v>
      </c>
    </row>
    <row r="284" spans="1:25" x14ac:dyDescent="0.5">
      <c r="A284" s="1" t="s">
        <v>580</v>
      </c>
      <c r="B284" s="1" t="s">
        <v>581</v>
      </c>
      <c r="C284" s="1">
        <v>42076</v>
      </c>
      <c r="D284" s="1">
        <v>3</v>
      </c>
      <c r="E284" s="1">
        <v>3</v>
      </c>
      <c r="F284" s="1">
        <v>171.49</v>
      </c>
      <c r="G284" s="1">
        <v>5.0510858999999998E-2</v>
      </c>
      <c r="H284" s="1">
        <v>0.99625991700000005</v>
      </c>
      <c r="I284" s="1">
        <v>0.94005568699999997</v>
      </c>
      <c r="K284" s="1">
        <v>1.002558115</v>
      </c>
      <c r="L284" s="1" t="s">
        <v>2</v>
      </c>
      <c r="M284" s="1" t="s">
        <v>1</v>
      </c>
      <c r="N284" s="1">
        <v>2059907.871</v>
      </c>
      <c r="O284" s="1">
        <v>2950553.7420000001</v>
      </c>
      <c r="P284" s="1">
        <v>1885786.993</v>
      </c>
      <c r="Q284" s="1">
        <v>2354312.1850000001</v>
      </c>
      <c r="R284" s="3">
        <f>AVERAGE('VTA_Proteome Morphine vs Saline'!N284:Q284)</f>
        <v>2312640.1977499998</v>
      </c>
      <c r="S284" s="3">
        <f>_xlfn.STDEV.S('VTA_Proteome Morphine vs Saline'!N284:Q284)</f>
        <v>467171.46454265277</v>
      </c>
      <c r="T284" s="1">
        <v>2739230.6</v>
      </c>
      <c r="U284" s="1">
        <v>2716191.5950000002</v>
      </c>
      <c r="V284" s="1">
        <v>1442407.8119999999</v>
      </c>
      <c r="W284" s="1">
        <v>2376394.7820000001</v>
      </c>
      <c r="X284" s="1">
        <f t="shared" si="14"/>
        <v>2318556.1972500002</v>
      </c>
      <c r="Y284" s="1">
        <f t="shared" si="15"/>
        <v>607196.33220646007</v>
      </c>
    </row>
    <row r="285" spans="1:25" x14ac:dyDescent="0.5">
      <c r="A285" s="1" t="s">
        <v>582</v>
      </c>
      <c r="B285" s="1" t="s">
        <v>583</v>
      </c>
      <c r="C285" s="1">
        <v>54329</v>
      </c>
      <c r="D285" s="1">
        <v>19</v>
      </c>
      <c r="E285" s="1">
        <v>19</v>
      </c>
      <c r="F285" s="1">
        <v>1036.75</v>
      </c>
      <c r="G285" s="1">
        <v>8.6658705000000003E-2</v>
      </c>
      <c r="H285" s="1">
        <v>0.99625991700000005</v>
      </c>
      <c r="I285" s="1">
        <v>0.53431607599999997</v>
      </c>
      <c r="K285" s="1">
        <v>1.1136521720000001</v>
      </c>
      <c r="L285" s="1" t="s">
        <v>2</v>
      </c>
      <c r="M285" s="1" t="s">
        <v>1</v>
      </c>
      <c r="N285" s="1">
        <v>4831898.6720000003</v>
      </c>
      <c r="O285" s="1">
        <v>3939356.3820000002</v>
      </c>
      <c r="P285" s="1">
        <v>3146730.517</v>
      </c>
      <c r="Q285" s="1">
        <v>2922910.094</v>
      </c>
      <c r="R285" s="3">
        <f>AVERAGE('VTA_Proteome Morphine vs Saline'!N285:Q285)</f>
        <v>3710223.9162500007</v>
      </c>
      <c r="S285" s="3">
        <f>_xlfn.STDEV.S('VTA_Proteome Morphine vs Saline'!N285:Q285)</f>
        <v>865648.85302908346</v>
      </c>
      <c r="T285" s="1">
        <v>3661047.9819999998</v>
      </c>
      <c r="U285" s="1">
        <v>5445840.5010000002</v>
      </c>
      <c r="V285" s="1">
        <v>4252562.4129999997</v>
      </c>
      <c r="W285" s="1">
        <v>3168144.8029999998</v>
      </c>
      <c r="X285" s="1">
        <f t="shared" si="14"/>
        <v>4131898.9247499993</v>
      </c>
      <c r="Y285" s="1">
        <f t="shared" si="15"/>
        <v>981754.34141705045</v>
      </c>
    </row>
    <row r="286" spans="1:25" x14ac:dyDescent="0.5">
      <c r="A286" s="1" t="s">
        <v>584</v>
      </c>
      <c r="B286" s="1" t="s">
        <v>585</v>
      </c>
      <c r="C286" s="1">
        <v>32968</v>
      </c>
      <c r="D286" s="1">
        <v>17</v>
      </c>
      <c r="E286" s="1">
        <v>5</v>
      </c>
      <c r="F286" s="1">
        <v>901.12</v>
      </c>
      <c r="G286" s="1">
        <v>0.101812176</v>
      </c>
      <c r="H286" s="1">
        <v>0.99063050699999999</v>
      </c>
      <c r="I286" s="1">
        <v>0.46421375799999998</v>
      </c>
      <c r="K286" s="1">
        <v>1.1294028629999999</v>
      </c>
      <c r="L286" s="1" t="s">
        <v>1</v>
      </c>
      <c r="M286" s="1" t="s">
        <v>2</v>
      </c>
      <c r="N286" s="1">
        <v>20750830.18</v>
      </c>
      <c r="O286" s="1">
        <v>12665061.199999999</v>
      </c>
      <c r="P286" s="1">
        <v>17803107.050000001</v>
      </c>
      <c r="Q286" s="1">
        <v>18806182.879999999</v>
      </c>
      <c r="R286" s="3">
        <f>AVERAGE('VTA_Proteome Morphine vs Saline'!N286:Q286)</f>
        <v>17506295.327500001</v>
      </c>
      <c r="S286" s="3">
        <f>_xlfn.STDEV.S('VTA_Proteome Morphine vs Saline'!N286:Q286)</f>
        <v>3451683.6053398396</v>
      </c>
      <c r="T286" s="1">
        <v>18004104.620000001</v>
      </c>
      <c r="U286" s="1">
        <v>12519437.640000001</v>
      </c>
      <c r="V286" s="1">
        <v>19532938.760000002</v>
      </c>
      <c r="W286" s="1">
        <v>11945470.300000001</v>
      </c>
      <c r="X286" s="1">
        <f t="shared" si="14"/>
        <v>15500487.830000002</v>
      </c>
      <c r="Y286" s="1">
        <f t="shared" si="15"/>
        <v>3832038.9441276994</v>
      </c>
    </row>
    <row r="287" spans="1:25" x14ac:dyDescent="0.5">
      <c r="A287" s="1" t="s">
        <v>586</v>
      </c>
      <c r="B287" s="1" t="s">
        <v>587</v>
      </c>
      <c r="C287" s="1">
        <v>32880</v>
      </c>
      <c r="D287" s="1">
        <v>15</v>
      </c>
      <c r="E287" s="1">
        <v>4</v>
      </c>
      <c r="F287" s="1">
        <v>922.74</v>
      </c>
      <c r="G287" s="1">
        <v>0.13028209599999999</v>
      </c>
      <c r="H287" s="1">
        <v>0.977951083</v>
      </c>
      <c r="I287" s="1">
        <v>0.369978537</v>
      </c>
      <c r="K287" s="1">
        <v>1.2272428179999999</v>
      </c>
      <c r="L287" s="1" t="s">
        <v>1</v>
      </c>
      <c r="M287" s="1" t="s">
        <v>2</v>
      </c>
      <c r="N287" s="1">
        <v>11300975.58</v>
      </c>
      <c r="O287" s="1">
        <v>5511861.7709999997</v>
      </c>
      <c r="P287" s="1">
        <v>9363858.9539999999</v>
      </c>
      <c r="Q287" s="1">
        <v>7128571.6220000004</v>
      </c>
      <c r="R287" s="3">
        <f>AVERAGE('VTA_Proteome Morphine vs Saline'!N287:Q287)</f>
        <v>8326316.9817500003</v>
      </c>
      <c r="S287" s="3">
        <f>_xlfn.STDEV.S('VTA_Proteome Morphine vs Saline'!N287:Q287)</f>
        <v>2535142.2840045551</v>
      </c>
      <c r="T287" s="1">
        <v>7346952.0470000003</v>
      </c>
      <c r="U287" s="1">
        <v>5905011.6380000003</v>
      </c>
      <c r="V287" s="1">
        <v>8686164.6260000002</v>
      </c>
      <c r="W287" s="1">
        <v>5200158.7879999997</v>
      </c>
      <c r="X287" s="1">
        <f t="shared" si="14"/>
        <v>6784571.7747499999</v>
      </c>
      <c r="Y287" s="1">
        <f t="shared" si="15"/>
        <v>1550947.8273282701</v>
      </c>
    </row>
    <row r="288" spans="1:25" x14ac:dyDescent="0.5">
      <c r="A288" s="1" t="s">
        <v>588</v>
      </c>
      <c r="B288" s="1" t="s">
        <v>589</v>
      </c>
      <c r="C288" s="1">
        <v>127981</v>
      </c>
      <c r="D288" s="1">
        <v>2</v>
      </c>
      <c r="E288" s="1">
        <v>2</v>
      </c>
      <c r="F288" s="1">
        <v>104.02</v>
      </c>
      <c r="G288" s="1">
        <v>0.16053147500000001</v>
      </c>
      <c r="H288" s="1">
        <v>0.977951083</v>
      </c>
      <c r="I288" s="1">
        <v>0.30026404299999998</v>
      </c>
      <c r="K288" s="1">
        <v>1.7445660540000001</v>
      </c>
      <c r="L288" s="1" t="s">
        <v>1</v>
      </c>
      <c r="M288" s="1" t="s">
        <v>2</v>
      </c>
      <c r="N288" s="1">
        <v>15303.645130000001</v>
      </c>
      <c r="O288" s="1">
        <v>21665.24567</v>
      </c>
      <c r="P288" s="1">
        <v>68357.203609999997</v>
      </c>
      <c r="Q288" s="1">
        <v>58443.193149999999</v>
      </c>
      <c r="R288" s="3">
        <f>AVERAGE('VTA_Proteome Morphine vs Saline'!N288:Q288)</f>
        <v>40942.321889999999</v>
      </c>
      <c r="S288" s="3">
        <f>_xlfn.STDEV.S('VTA_Proteome Morphine vs Saline'!N288:Q288)</f>
        <v>26374.252900484447</v>
      </c>
      <c r="T288" s="1">
        <v>13943.509260000001</v>
      </c>
      <c r="U288" s="1">
        <v>14998.51909</v>
      </c>
      <c r="V288" s="1">
        <v>51946.427839999997</v>
      </c>
      <c r="W288" s="1">
        <v>12985.48293</v>
      </c>
      <c r="X288" s="1">
        <f t="shared" si="14"/>
        <v>23468.484779999999</v>
      </c>
      <c r="Y288" s="1">
        <f t="shared" si="15"/>
        <v>19003.087873308745</v>
      </c>
    </row>
    <row r="289" spans="1:25" x14ac:dyDescent="0.5">
      <c r="A289" s="1" t="s">
        <v>590</v>
      </c>
      <c r="B289" s="1" t="s">
        <v>591</v>
      </c>
      <c r="C289" s="1">
        <v>21986</v>
      </c>
      <c r="D289" s="1">
        <v>1</v>
      </c>
      <c r="E289" s="1">
        <v>1</v>
      </c>
      <c r="F289" s="1">
        <v>27.49</v>
      </c>
      <c r="G289" s="1">
        <v>5.2897593E-2</v>
      </c>
      <c r="H289" s="1">
        <v>0.99625991700000005</v>
      </c>
      <c r="I289" s="1">
        <v>0.85810975</v>
      </c>
      <c r="K289" s="1">
        <v>1.183697695</v>
      </c>
      <c r="L289" s="1" t="s">
        <v>2</v>
      </c>
      <c r="M289" s="1" t="s">
        <v>1</v>
      </c>
      <c r="N289" s="1">
        <v>195917.1918</v>
      </c>
      <c r="O289" s="1">
        <v>318843.64559999999</v>
      </c>
      <c r="P289" s="1">
        <v>16069.39905</v>
      </c>
      <c r="Q289" s="1">
        <v>70484.612099999998</v>
      </c>
      <c r="R289" s="3">
        <f>AVERAGE('VTA_Proteome Morphine vs Saline'!N289:Q289)</f>
        <v>150328.7121375</v>
      </c>
      <c r="S289" s="3">
        <f>_xlfn.STDEV.S('VTA_Proteome Morphine vs Saline'!N289:Q289)</f>
        <v>135248.21100398418</v>
      </c>
      <c r="T289" s="1">
        <v>349913.84419999999</v>
      </c>
      <c r="U289" s="1">
        <v>248000.16800000001</v>
      </c>
      <c r="V289" s="1">
        <v>96804.898650000003</v>
      </c>
      <c r="W289" s="1">
        <v>17056.08942</v>
      </c>
      <c r="X289" s="1">
        <f t="shared" si="14"/>
        <v>177943.75006749999</v>
      </c>
      <c r="Y289" s="1">
        <f t="shared" si="15"/>
        <v>149387.6027067957</v>
      </c>
    </row>
    <row r="290" spans="1:25" x14ac:dyDescent="0.5">
      <c r="A290" s="1" t="s">
        <v>592</v>
      </c>
      <c r="B290" s="1" t="s">
        <v>593</v>
      </c>
      <c r="C290" s="1">
        <v>207549</v>
      </c>
      <c r="D290" s="1">
        <v>49</v>
      </c>
      <c r="E290" s="1">
        <v>49</v>
      </c>
      <c r="F290" s="1">
        <v>2467.7600000000002</v>
      </c>
      <c r="G290" s="1">
        <v>7.1776390999999995E-2</v>
      </c>
      <c r="H290" s="1">
        <v>0.99625991700000005</v>
      </c>
      <c r="I290" s="1">
        <v>0.62863693600000004</v>
      </c>
      <c r="K290" s="1">
        <v>1.035934556</v>
      </c>
      <c r="L290" s="1" t="s">
        <v>2</v>
      </c>
      <c r="M290" s="1" t="s">
        <v>1</v>
      </c>
      <c r="N290" s="1">
        <v>9676212.3479999993</v>
      </c>
      <c r="O290" s="1">
        <v>8230331.6789999995</v>
      </c>
      <c r="P290" s="1">
        <v>8999768.1530000009</v>
      </c>
      <c r="Q290" s="1">
        <v>8397822.4020000007</v>
      </c>
      <c r="R290" s="3">
        <f>AVERAGE('VTA_Proteome Morphine vs Saline'!N290:Q290)</f>
        <v>8826033.6455000006</v>
      </c>
      <c r="S290" s="3">
        <f>_xlfn.STDEV.S('VTA_Proteome Morphine vs Saline'!N290:Q290)</f>
        <v>656052.1339122965</v>
      </c>
      <c r="T290" s="1">
        <v>9913437.2620000001</v>
      </c>
      <c r="U290" s="1">
        <v>9795966.5519999992</v>
      </c>
      <c r="V290" s="1">
        <v>9009396.8839999996</v>
      </c>
      <c r="W290" s="1">
        <v>7853972.2929999996</v>
      </c>
      <c r="X290" s="1">
        <f t="shared" si="14"/>
        <v>9143193.2477499992</v>
      </c>
      <c r="Y290" s="1">
        <f t="shared" si="15"/>
        <v>948574.53851356031</v>
      </c>
    </row>
    <row r="291" spans="1:25" x14ac:dyDescent="0.5">
      <c r="A291" s="1" t="s">
        <v>594</v>
      </c>
      <c r="B291" s="1" t="s">
        <v>595</v>
      </c>
      <c r="C291" s="1">
        <v>80702</v>
      </c>
      <c r="D291" s="1">
        <v>1</v>
      </c>
      <c r="E291" s="1">
        <v>1</v>
      </c>
      <c r="F291" s="1">
        <v>44.12</v>
      </c>
      <c r="G291" s="1">
        <v>0.16742306400000001</v>
      </c>
      <c r="H291" s="1">
        <v>0.977951083</v>
      </c>
      <c r="I291" s="1">
        <v>0.28725179699999998</v>
      </c>
      <c r="K291" s="1">
        <v>1.5157526699999999</v>
      </c>
      <c r="L291" s="1" t="s">
        <v>1</v>
      </c>
      <c r="M291" s="1" t="s">
        <v>2</v>
      </c>
      <c r="N291" s="1">
        <v>11399.10713</v>
      </c>
      <c r="O291" s="1">
        <v>37106.054660000002</v>
      </c>
      <c r="P291" s="1">
        <v>7868.1773030000004</v>
      </c>
      <c r="Q291" s="1">
        <v>37629.76442</v>
      </c>
      <c r="R291" s="3">
        <f>AVERAGE('VTA_Proteome Morphine vs Saline'!N291:Q291)</f>
        <v>23500.775878250002</v>
      </c>
      <c r="S291" s="3">
        <f>_xlfn.STDEV.S('VTA_Proteome Morphine vs Saline'!N291:Q291)</f>
        <v>16078.561841256391</v>
      </c>
      <c r="T291" s="1">
        <v>31296.311300000001</v>
      </c>
      <c r="U291" s="1">
        <v>28774.1253</v>
      </c>
      <c r="V291" s="1">
        <v>345.17151039999999</v>
      </c>
      <c r="W291" s="1">
        <v>1601.8340169999999</v>
      </c>
      <c r="X291" s="1">
        <f t="shared" si="14"/>
        <v>15504.360531850001</v>
      </c>
      <c r="Y291" s="1">
        <f t="shared" si="15"/>
        <v>16818.180850395856</v>
      </c>
    </row>
    <row r="292" spans="1:25" x14ac:dyDescent="0.5">
      <c r="A292" s="1" t="s">
        <v>596</v>
      </c>
      <c r="B292" s="1" t="s">
        <v>597</v>
      </c>
      <c r="C292" s="1">
        <v>54468</v>
      </c>
      <c r="D292" s="1">
        <v>5</v>
      </c>
      <c r="E292" s="1">
        <v>5</v>
      </c>
      <c r="F292" s="1">
        <v>197.93</v>
      </c>
      <c r="G292" s="1">
        <v>0.113924973</v>
      </c>
      <c r="H292" s="1">
        <v>0.98654470999999999</v>
      </c>
      <c r="I292" s="1">
        <v>0.41951534299999999</v>
      </c>
      <c r="K292" s="1">
        <v>1.9151668559999999</v>
      </c>
      <c r="L292" s="1" t="s">
        <v>2</v>
      </c>
      <c r="M292" s="1" t="s">
        <v>1</v>
      </c>
      <c r="N292" s="1">
        <v>151863.59770000001</v>
      </c>
      <c r="O292" s="1">
        <v>103441.2334</v>
      </c>
      <c r="P292" s="1">
        <v>90948.68793</v>
      </c>
      <c r="Q292" s="1">
        <v>121074.0524</v>
      </c>
      <c r="R292" s="3">
        <f>AVERAGE('VTA_Proteome Morphine vs Saline'!N292:Q292)</f>
        <v>116831.8928575</v>
      </c>
      <c r="S292" s="3">
        <f>_xlfn.STDEV.S('VTA_Proteome Morphine vs Saline'!N292:Q292)</f>
        <v>26422.631207494291</v>
      </c>
      <c r="T292" s="1">
        <v>115627.1888</v>
      </c>
      <c r="U292" s="1">
        <v>563016.12080000003</v>
      </c>
      <c r="V292" s="1">
        <v>119202.00629999999</v>
      </c>
      <c r="W292" s="1">
        <v>97164.959799999997</v>
      </c>
      <c r="X292" s="1">
        <f t="shared" si="14"/>
        <v>223752.568925</v>
      </c>
      <c r="Y292" s="1">
        <f t="shared" si="15"/>
        <v>226381.75602817794</v>
      </c>
    </row>
    <row r="293" spans="1:25" x14ac:dyDescent="0.5">
      <c r="A293" s="1" t="s">
        <v>598</v>
      </c>
      <c r="B293" s="1" t="s">
        <v>599</v>
      </c>
      <c r="C293" s="1">
        <v>124361</v>
      </c>
      <c r="D293" s="1">
        <v>26</v>
      </c>
      <c r="E293" s="1">
        <v>26</v>
      </c>
      <c r="F293" s="1">
        <v>1305.21</v>
      </c>
      <c r="G293" s="1">
        <v>5.1136980999999998E-2</v>
      </c>
      <c r="H293" s="1">
        <v>0.99625991700000005</v>
      </c>
      <c r="I293" s="1">
        <v>0.910716199</v>
      </c>
      <c r="K293" s="1">
        <v>1.0104641830000001</v>
      </c>
      <c r="L293" s="1" t="s">
        <v>2</v>
      </c>
      <c r="M293" s="1" t="s">
        <v>1</v>
      </c>
      <c r="N293" s="1">
        <v>4534842.3789999997</v>
      </c>
      <c r="O293" s="1">
        <v>3702445.22</v>
      </c>
      <c r="P293" s="1">
        <v>3915738.6409999998</v>
      </c>
      <c r="Q293" s="1">
        <v>4141277.9210000001</v>
      </c>
      <c r="R293" s="3">
        <f>AVERAGE('VTA_Proteome Morphine vs Saline'!N293:Q293)</f>
        <v>4073576.0402499996</v>
      </c>
      <c r="S293" s="3">
        <f>_xlfn.STDEV.S('VTA_Proteome Morphine vs Saline'!N293:Q293)</f>
        <v>355903.03467019327</v>
      </c>
      <c r="T293" s="1">
        <v>4506804.16</v>
      </c>
      <c r="U293" s="1">
        <v>4290752.2189999996</v>
      </c>
      <c r="V293" s="1">
        <v>3466674.4750000001</v>
      </c>
      <c r="W293" s="1">
        <v>4200579.8880000003</v>
      </c>
      <c r="X293" s="1">
        <f t="shared" si="14"/>
        <v>4116202.6855000001</v>
      </c>
      <c r="Y293" s="1">
        <f t="shared" si="15"/>
        <v>451679.6283738066</v>
      </c>
    </row>
    <row r="294" spans="1:25" x14ac:dyDescent="0.5">
      <c r="A294" s="1" t="s">
        <v>600</v>
      </c>
      <c r="B294" s="1" t="s">
        <v>601</v>
      </c>
      <c r="C294" s="1">
        <v>58134</v>
      </c>
      <c r="D294" s="1">
        <v>13</v>
      </c>
      <c r="E294" s="1">
        <v>11</v>
      </c>
      <c r="F294" s="1">
        <v>903.85</v>
      </c>
      <c r="G294" s="1">
        <v>0.10542441600000001</v>
      </c>
      <c r="H294" s="1">
        <v>0.99063050699999999</v>
      </c>
      <c r="I294" s="1">
        <v>0.45001552500000003</v>
      </c>
      <c r="K294" s="1">
        <v>1.0630729880000001</v>
      </c>
      <c r="L294" s="1" t="s">
        <v>2</v>
      </c>
      <c r="M294" s="1" t="s">
        <v>1</v>
      </c>
      <c r="N294" s="1">
        <v>3228921.0290000001</v>
      </c>
      <c r="O294" s="1">
        <v>3402705.7710000002</v>
      </c>
      <c r="P294" s="1">
        <v>3574839.5449999999</v>
      </c>
      <c r="Q294" s="1">
        <v>4334819.6220000004</v>
      </c>
      <c r="R294" s="3">
        <f>AVERAGE('VTA_Proteome Morphine vs Saline'!N294:Q294)</f>
        <v>3635321.49175</v>
      </c>
      <c r="S294" s="3">
        <f>_xlfn.STDEV.S('VTA_Proteome Morphine vs Saline'!N294:Q294)</f>
        <v>487246.38181293011</v>
      </c>
      <c r="T294" s="1">
        <v>3714676.3620000002</v>
      </c>
      <c r="U294" s="1">
        <v>3539470.5469999998</v>
      </c>
      <c r="V294" s="1">
        <v>4398636.716</v>
      </c>
      <c r="W294" s="1">
        <v>3805664.702</v>
      </c>
      <c r="X294" s="1">
        <f t="shared" si="14"/>
        <v>3864612.0817499999</v>
      </c>
      <c r="Y294" s="1">
        <f t="shared" si="15"/>
        <v>372762.14097901311</v>
      </c>
    </row>
    <row r="295" spans="1:25" x14ac:dyDescent="0.5">
      <c r="A295" s="1" t="s">
        <v>602</v>
      </c>
      <c r="B295" s="1" t="s">
        <v>603</v>
      </c>
      <c r="C295" s="1">
        <v>149350</v>
      </c>
      <c r="D295" s="1">
        <v>1</v>
      </c>
      <c r="E295" s="1">
        <v>1</v>
      </c>
      <c r="F295" s="1">
        <v>26.81</v>
      </c>
      <c r="G295" s="1">
        <v>7.3853695999999996E-2</v>
      </c>
      <c r="H295" s="1">
        <v>0.99625991700000005</v>
      </c>
      <c r="I295" s="1">
        <v>0.61321979800000004</v>
      </c>
      <c r="K295" s="1">
        <v>1.1085770699999999</v>
      </c>
      <c r="L295" s="1" t="s">
        <v>1</v>
      </c>
      <c r="M295" s="1" t="s">
        <v>2</v>
      </c>
      <c r="N295" s="1">
        <v>12728.507439999999</v>
      </c>
      <c r="O295" s="1">
        <v>18187.468059999999</v>
      </c>
      <c r="P295" s="1">
        <v>24600.28858</v>
      </c>
      <c r="Q295" s="1">
        <v>16898.187999999998</v>
      </c>
      <c r="R295" s="3">
        <f>AVERAGE('VTA_Proteome Morphine vs Saline'!N295:Q295)</f>
        <v>18103.613020000001</v>
      </c>
      <c r="S295" s="3">
        <f>_xlfn.STDEV.S('VTA_Proteome Morphine vs Saline'!N295:Q295)</f>
        <v>4917.9478943499616</v>
      </c>
      <c r="T295" s="1">
        <v>9022.59699</v>
      </c>
      <c r="U295" s="1">
        <v>20888.217000000001</v>
      </c>
      <c r="V295" s="1">
        <v>19467.843290000001</v>
      </c>
      <c r="W295" s="1">
        <v>15943.3253</v>
      </c>
      <c r="X295" s="1">
        <f t="shared" si="14"/>
        <v>16330.495644999999</v>
      </c>
      <c r="Y295" s="1">
        <f t="shared" si="15"/>
        <v>5296.8876969785624</v>
      </c>
    </row>
    <row r="296" spans="1:25" x14ac:dyDescent="0.5">
      <c r="A296" s="1" t="s">
        <v>604</v>
      </c>
      <c r="B296" s="1" t="s">
        <v>605</v>
      </c>
      <c r="C296" s="1">
        <v>77203</v>
      </c>
      <c r="D296" s="1">
        <v>6</v>
      </c>
      <c r="E296" s="1">
        <v>6</v>
      </c>
      <c r="F296" s="1">
        <v>456.15</v>
      </c>
      <c r="G296" s="1">
        <v>5.1748708999999997E-2</v>
      </c>
      <c r="H296" s="1">
        <v>0.99625991700000005</v>
      </c>
      <c r="I296" s="1">
        <v>0.889446815</v>
      </c>
      <c r="K296" s="1">
        <v>1.0397066420000001</v>
      </c>
      <c r="L296" s="1" t="s">
        <v>1</v>
      </c>
      <c r="M296" s="1" t="s">
        <v>2</v>
      </c>
      <c r="N296" s="1">
        <v>2828344.59</v>
      </c>
      <c r="O296" s="1">
        <v>3525763.9750000001</v>
      </c>
      <c r="P296" s="1">
        <v>5302022.9780000001</v>
      </c>
      <c r="Q296" s="1">
        <v>3578586.4739999999</v>
      </c>
      <c r="R296" s="3">
        <f>AVERAGE('VTA_Proteome Morphine vs Saline'!N296:Q296)</f>
        <v>3808679.5042499998</v>
      </c>
      <c r="S296" s="3">
        <f>_xlfn.STDEV.S('VTA_Proteome Morphine vs Saline'!N296:Q296)</f>
        <v>1052634.0411795101</v>
      </c>
      <c r="T296" s="1">
        <v>3940890.8829999999</v>
      </c>
      <c r="U296" s="1">
        <v>3143367.3420000002</v>
      </c>
      <c r="V296" s="1">
        <v>4377030.4189999998</v>
      </c>
      <c r="W296" s="1">
        <v>3191611.898</v>
      </c>
      <c r="X296" s="1">
        <f t="shared" si="14"/>
        <v>3663225.1354999999</v>
      </c>
      <c r="Y296" s="1">
        <f t="shared" si="15"/>
        <v>599802.02882150258</v>
      </c>
    </row>
    <row r="297" spans="1:25" x14ac:dyDescent="0.5">
      <c r="A297" s="1" t="s">
        <v>606</v>
      </c>
      <c r="B297" s="1" t="s">
        <v>607</v>
      </c>
      <c r="C297" s="1">
        <v>208509</v>
      </c>
      <c r="D297" s="1">
        <v>5</v>
      </c>
      <c r="E297" s="1">
        <v>5</v>
      </c>
      <c r="F297" s="1">
        <v>239.93</v>
      </c>
      <c r="G297" s="1">
        <v>5.2761741000000001E-2</v>
      </c>
      <c r="H297" s="1">
        <v>0.99625991700000005</v>
      </c>
      <c r="I297" s="1">
        <v>0.86142777599999998</v>
      </c>
      <c r="K297" s="1">
        <v>1.056873052</v>
      </c>
      <c r="L297" s="1" t="s">
        <v>1</v>
      </c>
      <c r="M297" s="1" t="s">
        <v>2</v>
      </c>
      <c r="N297" s="1">
        <v>288566.78220000002</v>
      </c>
      <c r="O297" s="1">
        <v>208675.55239999999</v>
      </c>
      <c r="P297" s="1">
        <v>139238.98809999999</v>
      </c>
      <c r="Q297" s="1">
        <v>156093.64679999999</v>
      </c>
      <c r="R297" s="3">
        <f>AVERAGE('VTA_Proteome Morphine vs Saline'!N297:Q297)</f>
        <v>198143.742375</v>
      </c>
      <c r="S297" s="3">
        <f>_xlfn.STDEV.S('VTA_Proteome Morphine vs Saline'!N297:Q297)</f>
        <v>67144.683998216395</v>
      </c>
      <c r="T297" s="1">
        <v>255003.83230000001</v>
      </c>
      <c r="U297" s="1">
        <v>184576.98879999999</v>
      </c>
      <c r="V297" s="1">
        <v>164418.4307</v>
      </c>
      <c r="W297" s="1">
        <v>145925.2242</v>
      </c>
      <c r="X297" s="1">
        <f t="shared" si="14"/>
        <v>187481.11900000001</v>
      </c>
      <c r="Y297" s="1">
        <f t="shared" si="15"/>
        <v>47702.308706756659</v>
      </c>
    </row>
    <row r="298" spans="1:25" x14ac:dyDescent="0.5">
      <c r="A298" s="1" t="s">
        <v>608</v>
      </c>
      <c r="B298" s="1" t="s">
        <v>609</v>
      </c>
      <c r="C298" s="1">
        <v>166509</v>
      </c>
      <c r="D298" s="1">
        <v>19</v>
      </c>
      <c r="E298" s="1">
        <v>19</v>
      </c>
      <c r="F298" s="1">
        <v>992.64</v>
      </c>
      <c r="G298" s="1">
        <v>5.1422020999999998E-2</v>
      </c>
      <c r="H298" s="1">
        <v>0.99625991700000005</v>
      </c>
      <c r="I298" s="1">
        <v>0.90022304600000003</v>
      </c>
      <c r="K298" s="1">
        <v>1.012081695</v>
      </c>
      <c r="L298" s="1" t="s">
        <v>2</v>
      </c>
      <c r="M298" s="1" t="s">
        <v>1</v>
      </c>
      <c r="N298" s="1">
        <v>5323371.5070000002</v>
      </c>
      <c r="O298" s="1">
        <v>6765816.2220000001</v>
      </c>
      <c r="P298" s="1">
        <v>6586328.426</v>
      </c>
      <c r="Q298" s="1">
        <v>6048026.3540000003</v>
      </c>
      <c r="R298" s="3">
        <f>AVERAGE('VTA_Proteome Morphine vs Saline'!N298:Q298)</f>
        <v>6180885.6272500008</v>
      </c>
      <c r="S298" s="3">
        <f>_xlfn.STDEV.S('VTA_Proteome Morphine vs Saline'!N298:Q298)</f>
        <v>647947.97030046349</v>
      </c>
      <c r="T298" s="1">
        <v>5437363.7280000001</v>
      </c>
      <c r="U298" s="1">
        <v>5795940.3269999996</v>
      </c>
      <c r="V298" s="1">
        <v>6746860.9649999999</v>
      </c>
      <c r="W298" s="1">
        <v>7042079.79</v>
      </c>
      <c r="X298" s="1">
        <f t="shared" si="14"/>
        <v>6255561.2024999997</v>
      </c>
      <c r="Y298" s="1">
        <f t="shared" si="15"/>
        <v>761727.29188100842</v>
      </c>
    </row>
    <row r="299" spans="1:25" x14ac:dyDescent="0.5">
      <c r="A299" s="1" t="s">
        <v>610</v>
      </c>
      <c r="B299" s="1" t="s">
        <v>611</v>
      </c>
      <c r="C299" s="1">
        <v>166622</v>
      </c>
      <c r="D299" s="1">
        <v>9</v>
      </c>
      <c r="E299" s="1">
        <v>9</v>
      </c>
      <c r="F299" s="1">
        <v>447.35</v>
      </c>
      <c r="G299" s="1">
        <v>0.17713574500000001</v>
      </c>
      <c r="H299" s="1">
        <v>0.977951083</v>
      </c>
      <c r="I299" s="1">
        <v>0.27031665300000002</v>
      </c>
      <c r="K299" s="1">
        <v>1.093466711</v>
      </c>
      <c r="L299" s="1" t="s">
        <v>1</v>
      </c>
      <c r="M299" s="1" t="s">
        <v>2</v>
      </c>
      <c r="N299" s="1">
        <v>294571.27929999999</v>
      </c>
      <c r="O299" s="1">
        <v>357324.4423</v>
      </c>
      <c r="P299" s="1">
        <v>346833.86780000001</v>
      </c>
      <c r="Q299" s="1">
        <v>346424.64769999997</v>
      </c>
      <c r="R299" s="3">
        <f>AVERAGE('VTA_Proteome Morphine vs Saline'!N299:Q299)</f>
        <v>336288.55927500001</v>
      </c>
      <c r="S299" s="3">
        <f>_xlfn.STDEV.S('VTA_Proteome Morphine vs Saline'!N299:Q299)</f>
        <v>28265.312331553883</v>
      </c>
      <c r="T299" s="1">
        <v>263408.72100000002</v>
      </c>
      <c r="U299" s="1">
        <v>301644.74430000002</v>
      </c>
      <c r="V299" s="1">
        <v>308185.09940000001</v>
      </c>
      <c r="W299" s="1">
        <v>356935.36170000001</v>
      </c>
      <c r="X299" s="1">
        <f t="shared" si="14"/>
        <v>307543.4816</v>
      </c>
      <c r="Y299" s="1">
        <f t="shared" si="15"/>
        <v>38395.493173756069</v>
      </c>
    </row>
    <row r="300" spans="1:25" x14ac:dyDescent="0.5">
      <c r="A300" s="1" t="s">
        <v>612</v>
      </c>
      <c r="B300" s="1" t="s">
        <v>613</v>
      </c>
      <c r="C300" s="1">
        <v>172333</v>
      </c>
      <c r="D300" s="1">
        <v>18</v>
      </c>
      <c r="E300" s="1">
        <v>18</v>
      </c>
      <c r="F300" s="1">
        <v>933.64</v>
      </c>
      <c r="G300" s="1">
        <v>6.9725670000000003E-2</v>
      </c>
      <c r="H300" s="1">
        <v>0.99625991700000005</v>
      </c>
      <c r="I300" s="1">
        <v>0.64483384799999999</v>
      </c>
      <c r="K300" s="1">
        <v>1.034975135</v>
      </c>
      <c r="L300" s="1" t="s">
        <v>1</v>
      </c>
      <c r="M300" s="1" t="s">
        <v>2</v>
      </c>
      <c r="N300" s="1">
        <v>4672121.1160000004</v>
      </c>
      <c r="O300" s="1">
        <v>4358221.727</v>
      </c>
      <c r="P300" s="1">
        <v>5750429.3550000004</v>
      </c>
      <c r="Q300" s="1">
        <v>4930013.1150000002</v>
      </c>
      <c r="R300" s="3">
        <f>AVERAGE('VTA_Proteome Morphine vs Saline'!N300:Q300)</f>
        <v>4927696.3282500003</v>
      </c>
      <c r="S300" s="3">
        <f>_xlfn.STDEV.S('VTA_Proteome Morphine vs Saline'!N300:Q300)</f>
        <v>596242.40355511208</v>
      </c>
      <c r="T300" s="1">
        <v>4737818.9349999996</v>
      </c>
      <c r="U300" s="1">
        <v>4873684.0769999996</v>
      </c>
      <c r="V300" s="1">
        <v>4849638.1440000003</v>
      </c>
      <c r="W300" s="1">
        <v>4583553.3990000002</v>
      </c>
      <c r="X300" s="1">
        <f t="shared" si="14"/>
        <v>4761173.6387499999</v>
      </c>
      <c r="Y300" s="1">
        <f t="shared" si="15"/>
        <v>132387.00736909191</v>
      </c>
    </row>
    <row r="301" spans="1:25" x14ac:dyDescent="0.5">
      <c r="A301" s="1" t="s">
        <v>614</v>
      </c>
      <c r="B301" s="1" t="s">
        <v>615</v>
      </c>
      <c r="C301" s="1">
        <v>119611</v>
      </c>
      <c r="D301" s="1">
        <v>34</v>
      </c>
      <c r="E301" s="1">
        <v>34</v>
      </c>
      <c r="F301" s="1">
        <v>1641.4</v>
      </c>
      <c r="G301" s="1">
        <v>5.6538990999999997E-2</v>
      </c>
      <c r="H301" s="1">
        <v>0.99625991700000005</v>
      </c>
      <c r="I301" s="1">
        <v>0.78880716799999995</v>
      </c>
      <c r="K301" s="1">
        <v>1.026026082</v>
      </c>
      <c r="L301" s="1" t="s">
        <v>1</v>
      </c>
      <c r="M301" s="1" t="s">
        <v>2</v>
      </c>
      <c r="N301" s="1">
        <v>6836232.21</v>
      </c>
      <c r="O301" s="1">
        <v>7411576.7369999997</v>
      </c>
      <c r="P301" s="1">
        <v>9212547.3949999996</v>
      </c>
      <c r="Q301" s="1">
        <v>7171687.5700000003</v>
      </c>
      <c r="R301" s="3">
        <f>AVERAGE('VTA_Proteome Morphine vs Saline'!N301:Q301)</f>
        <v>7658010.9780000001</v>
      </c>
      <c r="S301" s="3">
        <f>_xlfn.STDEV.S('VTA_Proteome Morphine vs Saline'!N301:Q301)</f>
        <v>1062880.3801652612</v>
      </c>
      <c r="T301" s="1">
        <v>6546647.3689999999</v>
      </c>
      <c r="U301" s="1">
        <v>6184529.318</v>
      </c>
      <c r="V301" s="1">
        <v>9194327.8719999995</v>
      </c>
      <c r="W301" s="1">
        <v>7929529.7949999999</v>
      </c>
      <c r="X301" s="1">
        <f t="shared" si="14"/>
        <v>7463758.5885000005</v>
      </c>
      <c r="Y301" s="1">
        <f t="shared" si="15"/>
        <v>1377114.5410162117</v>
      </c>
    </row>
    <row r="302" spans="1:25" x14ac:dyDescent="0.5">
      <c r="A302" s="1" t="s">
        <v>616</v>
      </c>
      <c r="B302" s="1" t="s">
        <v>617</v>
      </c>
      <c r="C302" s="1">
        <v>77749</v>
      </c>
      <c r="D302" s="1">
        <v>1</v>
      </c>
      <c r="E302" s="1">
        <v>1</v>
      </c>
      <c r="F302" s="1">
        <v>26.17</v>
      </c>
      <c r="G302" s="1">
        <v>0.12568232800000001</v>
      </c>
      <c r="H302" s="1">
        <v>0.977951083</v>
      </c>
      <c r="I302" s="1">
        <v>0.38286875300000001</v>
      </c>
      <c r="K302" s="1">
        <v>1.125831365</v>
      </c>
      <c r="L302" s="1" t="s">
        <v>2</v>
      </c>
      <c r="M302" s="1" t="s">
        <v>1</v>
      </c>
      <c r="N302" s="1">
        <v>1007118.986</v>
      </c>
      <c r="O302" s="1">
        <v>909317.73840000003</v>
      </c>
      <c r="P302" s="1">
        <v>755624.78300000005</v>
      </c>
      <c r="Q302" s="1">
        <v>847217.95750000002</v>
      </c>
      <c r="R302" s="3">
        <f>AVERAGE('VTA_Proteome Morphine vs Saline'!N302:Q302)</f>
        <v>879819.86622500012</v>
      </c>
      <c r="S302" s="3">
        <f>_xlfn.STDEV.S('VTA_Proteome Morphine vs Saline'!N302:Q302)</f>
        <v>105770.96877706981</v>
      </c>
      <c r="T302" s="1">
        <v>831083.84600000002</v>
      </c>
      <c r="U302" s="1">
        <v>951956.8737</v>
      </c>
      <c r="V302" s="1">
        <v>1295146.2490000001</v>
      </c>
      <c r="W302" s="1">
        <v>883928.23679999996</v>
      </c>
      <c r="X302" s="1">
        <f t="shared" si="14"/>
        <v>990528.80137500004</v>
      </c>
      <c r="Y302" s="1">
        <f t="shared" si="15"/>
        <v>209018.30634689983</v>
      </c>
    </row>
    <row r="303" spans="1:25" x14ac:dyDescent="0.5">
      <c r="A303" s="1" t="s">
        <v>618</v>
      </c>
      <c r="B303" s="1" t="s">
        <v>619</v>
      </c>
      <c r="C303" s="1">
        <v>66681</v>
      </c>
      <c r="D303" s="1">
        <v>22</v>
      </c>
      <c r="E303" s="1">
        <v>21</v>
      </c>
      <c r="F303" s="1">
        <v>1275.5899999999999</v>
      </c>
      <c r="G303" s="1">
        <v>0.10647108</v>
      </c>
      <c r="H303" s="1">
        <v>0.98920471200000004</v>
      </c>
      <c r="I303" s="1">
        <v>0.44604860099999999</v>
      </c>
      <c r="K303" s="1">
        <v>1.183590758</v>
      </c>
      <c r="L303" s="1" t="s">
        <v>1</v>
      </c>
      <c r="M303" s="1" t="s">
        <v>2</v>
      </c>
      <c r="N303" s="1">
        <v>6154544.5530000003</v>
      </c>
      <c r="O303" s="1">
        <v>5347064.4249999998</v>
      </c>
      <c r="P303" s="1">
        <v>10768795.33</v>
      </c>
      <c r="Q303" s="1">
        <v>7412316.6749999998</v>
      </c>
      <c r="R303" s="3">
        <f>AVERAGE('VTA_Proteome Morphine vs Saline'!N303:Q303)</f>
        <v>7420680.2457499998</v>
      </c>
      <c r="S303" s="3">
        <f>_xlfn.STDEV.S('VTA_Proteome Morphine vs Saline'!N303:Q303)</f>
        <v>2388369.5087666218</v>
      </c>
      <c r="T303" s="1">
        <v>5122440.3090000004</v>
      </c>
      <c r="U303" s="1">
        <v>5634892.1749999998</v>
      </c>
      <c r="V303" s="1">
        <v>8184804.8509999998</v>
      </c>
      <c r="W303" s="1">
        <v>6136396.5899999999</v>
      </c>
      <c r="X303" s="1">
        <f t="shared" si="14"/>
        <v>6269633.4812500002</v>
      </c>
      <c r="Y303" s="1">
        <f t="shared" si="15"/>
        <v>1342209.8873396565</v>
      </c>
    </row>
    <row r="304" spans="1:25" x14ac:dyDescent="0.5">
      <c r="A304" s="1" t="s">
        <v>620</v>
      </c>
      <c r="B304" s="1" t="s">
        <v>621</v>
      </c>
      <c r="C304" s="1">
        <v>35420</v>
      </c>
      <c r="D304" s="1">
        <v>8</v>
      </c>
      <c r="E304" s="1">
        <v>8</v>
      </c>
      <c r="F304" s="1">
        <v>453.57</v>
      </c>
      <c r="G304" s="1">
        <v>0.506467793</v>
      </c>
      <c r="H304" s="1">
        <v>0.977951083</v>
      </c>
      <c r="I304" s="1">
        <v>5.6658858999999999E-2</v>
      </c>
      <c r="K304" s="1">
        <v>1.234915392</v>
      </c>
      <c r="L304" s="1" t="s">
        <v>2</v>
      </c>
      <c r="M304" s="1" t="s">
        <v>1</v>
      </c>
      <c r="N304" s="1">
        <v>2443788.98</v>
      </c>
      <c r="O304" s="1">
        <v>2735099.53</v>
      </c>
      <c r="P304" s="1">
        <v>2853566.3330000001</v>
      </c>
      <c r="Q304" s="1">
        <v>3119648.1549999998</v>
      </c>
      <c r="R304" s="3">
        <f>AVERAGE('VTA_Proteome Morphine vs Saline'!N304:Q304)</f>
        <v>2788025.7494999999</v>
      </c>
      <c r="S304" s="3">
        <f>_xlfn.STDEV.S('VTA_Proteome Morphine vs Saline'!N304:Q304)</f>
        <v>280219.63177805435</v>
      </c>
      <c r="T304" s="1">
        <v>3062188.3530000001</v>
      </c>
      <c r="U304" s="1">
        <v>3924528.281</v>
      </c>
      <c r="V304" s="1">
        <v>3808225.4509999999</v>
      </c>
      <c r="W304" s="1">
        <v>2976961.5589999999</v>
      </c>
      <c r="X304" s="1">
        <f t="shared" si="14"/>
        <v>3442975.9109999998</v>
      </c>
      <c r="Y304" s="1">
        <f t="shared" si="15"/>
        <v>492432.21263452905</v>
      </c>
    </row>
    <row r="305" spans="1:25" x14ac:dyDescent="0.5">
      <c r="A305" s="1" t="s">
        <v>622</v>
      </c>
      <c r="B305" s="1" t="s">
        <v>623</v>
      </c>
      <c r="C305" s="1">
        <v>56082</v>
      </c>
      <c r="D305" s="1">
        <v>57</v>
      </c>
      <c r="E305" s="1">
        <v>49</v>
      </c>
      <c r="F305" s="1">
        <v>5274.71</v>
      </c>
      <c r="G305" s="1">
        <v>0.10863471500000001</v>
      </c>
      <c r="H305" s="1">
        <v>0.98916351000000002</v>
      </c>
      <c r="I305" s="1">
        <v>0.43804517500000001</v>
      </c>
      <c r="K305" s="1">
        <v>1.0929108110000001</v>
      </c>
      <c r="L305" s="1" t="s">
        <v>2</v>
      </c>
      <c r="M305" s="1" t="s">
        <v>1</v>
      </c>
      <c r="N305" s="1">
        <v>696663032.79999995</v>
      </c>
      <c r="O305" s="1">
        <v>1003008339</v>
      </c>
      <c r="P305" s="1">
        <v>1076397354</v>
      </c>
      <c r="Q305" s="1">
        <v>981143227.89999998</v>
      </c>
      <c r="R305" s="3">
        <f>AVERAGE('VTA_Proteome Morphine vs Saline'!N305:Q305)</f>
        <v>939302988.42500007</v>
      </c>
      <c r="S305" s="3">
        <f>_xlfn.STDEV.S('VTA_Proteome Morphine vs Saline'!N305:Q305)</f>
        <v>166811261.08002245</v>
      </c>
      <c r="T305" s="1">
        <v>942615554.10000002</v>
      </c>
      <c r="U305" s="1">
        <v>963893070.39999998</v>
      </c>
      <c r="V305" s="1">
        <v>969384710.89999998</v>
      </c>
      <c r="W305" s="1">
        <v>1230404228</v>
      </c>
      <c r="X305" s="1">
        <f t="shared" si="14"/>
        <v>1026574390.85</v>
      </c>
      <c r="Y305" s="1">
        <f t="shared" si="15"/>
        <v>136376068.53494924</v>
      </c>
    </row>
    <row r="306" spans="1:25" x14ac:dyDescent="0.5">
      <c r="A306" s="1" t="s">
        <v>624</v>
      </c>
      <c r="B306" s="1" t="s">
        <v>625</v>
      </c>
      <c r="C306" s="1">
        <v>37575</v>
      </c>
      <c r="D306" s="1">
        <v>8</v>
      </c>
      <c r="E306" s="1">
        <v>8</v>
      </c>
      <c r="F306" s="1">
        <v>615.45000000000005</v>
      </c>
      <c r="G306" s="1">
        <v>5.1993024999999998E-2</v>
      </c>
      <c r="H306" s="1">
        <v>0.99625991700000005</v>
      </c>
      <c r="I306" s="1">
        <v>0.88205041299999998</v>
      </c>
      <c r="K306" s="1">
        <v>1.0180806710000001</v>
      </c>
      <c r="L306" s="1" t="s">
        <v>2</v>
      </c>
      <c r="M306" s="1" t="s">
        <v>1</v>
      </c>
      <c r="N306" s="1">
        <v>6274752.8159999996</v>
      </c>
      <c r="O306" s="1">
        <v>7976624.6160000004</v>
      </c>
      <c r="P306" s="1">
        <v>8457869.7589999996</v>
      </c>
      <c r="Q306" s="1">
        <v>7116964.6320000002</v>
      </c>
      <c r="R306" s="3">
        <f>AVERAGE('VTA_Proteome Morphine vs Saline'!N306:Q306)</f>
        <v>7456552.9557499997</v>
      </c>
      <c r="S306" s="3">
        <f>_xlfn.STDEV.S('VTA_Proteome Morphine vs Saline'!N306:Q306)</f>
        <v>963514.68976978585</v>
      </c>
      <c r="T306" s="1">
        <v>8528129.5730000008</v>
      </c>
      <c r="U306" s="1">
        <v>8635883.9000000004</v>
      </c>
      <c r="V306" s="1">
        <v>6451620.0839999998</v>
      </c>
      <c r="W306" s="1">
        <v>6749856.1950000003</v>
      </c>
      <c r="X306" s="1">
        <f t="shared" si="14"/>
        <v>7591372.4380000001</v>
      </c>
      <c r="Y306" s="1">
        <f t="shared" si="15"/>
        <v>1151188.2469726887</v>
      </c>
    </row>
    <row r="307" spans="1:25" x14ac:dyDescent="0.5">
      <c r="A307" s="1" t="s">
        <v>626</v>
      </c>
      <c r="B307" s="1" t="s">
        <v>627</v>
      </c>
      <c r="C307" s="1">
        <v>44727</v>
      </c>
      <c r="D307" s="1">
        <v>1</v>
      </c>
      <c r="E307" s="1">
        <v>1</v>
      </c>
      <c r="F307" s="1">
        <v>50.32</v>
      </c>
      <c r="G307" s="1">
        <v>0.33857822599999998</v>
      </c>
      <c r="H307" s="1">
        <v>0.977951083</v>
      </c>
      <c r="I307" s="1">
        <v>0.11682797</v>
      </c>
      <c r="K307" s="1">
        <v>1.3950540629999999</v>
      </c>
      <c r="L307" s="1" t="s">
        <v>1</v>
      </c>
      <c r="M307" s="1" t="s">
        <v>2</v>
      </c>
      <c r="N307" s="1">
        <v>227850.47320000001</v>
      </c>
      <c r="O307" s="1">
        <v>184979.54670000001</v>
      </c>
      <c r="P307" s="1">
        <v>203496.1924</v>
      </c>
      <c r="Q307" s="1">
        <v>242426.66570000001</v>
      </c>
      <c r="R307" s="3">
        <f>AVERAGE('VTA_Proteome Morphine vs Saline'!N307:Q307)</f>
        <v>214688.21950000001</v>
      </c>
      <c r="S307" s="3">
        <f>_xlfn.STDEV.S('VTA_Proteome Morphine vs Saline'!N307:Q307)</f>
        <v>25498.581857285444</v>
      </c>
      <c r="T307" s="1">
        <v>179385.4987</v>
      </c>
      <c r="U307" s="1">
        <v>133943.40090000001</v>
      </c>
      <c r="V307" s="1">
        <v>85865.334669999997</v>
      </c>
      <c r="W307" s="1">
        <v>216375.3702</v>
      </c>
      <c r="X307" s="1">
        <f t="shared" si="14"/>
        <v>153892.40111750001</v>
      </c>
      <c r="Y307" s="1">
        <f t="shared" si="15"/>
        <v>56508.594711618622</v>
      </c>
    </row>
    <row r="308" spans="1:25" x14ac:dyDescent="0.5">
      <c r="A308" s="1" t="s">
        <v>628</v>
      </c>
      <c r="B308" s="1" t="s">
        <v>629</v>
      </c>
      <c r="C308" s="1">
        <v>36483</v>
      </c>
      <c r="D308" s="1">
        <v>24</v>
      </c>
      <c r="E308" s="1">
        <v>23</v>
      </c>
      <c r="F308" s="1">
        <v>1382.43</v>
      </c>
      <c r="G308" s="1">
        <v>7.0384646999999995E-2</v>
      </c>
      <c r="H308" s="1">
        <v>0.99625991700000005</v>
      </c>
      <c r="I308" s="1">
        <v>0.63951487399999996</v>
      </c>
      <c r="K308" s="1">
        <v>1.0501671290000001</v>
      </c>
      <c r="L308" s="1" t="s">
        <v>2</v>
      </c>
      <c r="M308" s="1" t="s">
        <v>1</v>
      </c>
      <c r="N308" s="1">
        <v>44718272.560000002</v>
      </c>
      <c r="O308" s="1">
        <v>52370602.600000001</v>
      </c>
      <c r="P308" s="1">
        <v>42396700.670000002</v>
      </c>
      <c r="Q308" s="1">
        <v>43880830.810000002</v>
      </c>
      <c r="R308" s="3">
        <f>AVERAGE('VTA_Proteome Morphine vs Saline'!N308:Q308)</f>
        <v>45841601.659999996</v>
      </c>
      <c r="S308" s="3">
        <f>_xlfn.STDEV.S('VTA_Proteome Morphine vs Saline'!N308:Q308)</f>
        <v>4457266.9764681431</v>
      </c>
      <c r="T308" s="1">
        <v>51197462.630000003</v>
      </c>
      <c r="U308" s="1">
        <v>57080019.020000003</v>
      </c>
      <c r="V308" s="1">
        <v>42560940.689999998</v>
      </c>
      <c r="W308" s="1">
        <v>41726950.509999998</v>
      </c>
      <c r="X308" s="1">
        <f t="shared" si="14"/>
        <v>48141343.212499999</v>
      </c>
      <c r="Y308" s="1">
        <f t="shared" si="15"/>
        <v>7337690.7616456104</v>
      </c>
    </row>
    <row r="309" spans="1:25" x14ac:dyDescent="0.5">
      <c r="A309" s="1" t="s">
        <v>630</v>
      </c>
      <c r="B309" s="1" t="s">
        <v>631</v>
      </c>
      <c r="C309" s="1">
        <v>37171</v>
      </c>
      <c r="D309" s="1">
        <v>8</v>
      </c>
      <c r="E309" s="1">
        <v>8</v>
      </c>
      <c r="F309" s="1">
        <v>406.18</v>
      </c>
      <c r="G309" s="1">
        <v>6.0205715999999999E-2</v>
      </c>
      <c r="H309" s="1">
        <v>0.99625991700000005</v>
      </c>
      <c r="I309" s="1">
        <v>0.73856042600000005</v>
      </c>
      <c r="K309" s="1">
        <v>1.0217544629999999</v>
      </c>
      <c r="L309" s="1" t="s">
        <v>2</v>
      </c>
      <c r="M309" s="1" t="s">
        <v>1</v>
      </c>
      <c r="N309" s="1">
        <v>786744.67310000001</v>
      </c>
      <c r="O309" s="1">
        <v>497770.20179999998</v>
      </c>
      <c r="P309" s="1">
        <v>664538.00659999996</v>
      </c>
      <c r="Q309" s="1">
        <v>652022.58120000002</v>
      </c>
      <c r="R309" s="3">
        <f>AVERAGE('VTA_Proteome Morphine vs Saline'!N309:Q309)</f>
        <v>650268.86567500001</v>
      </c>
      <c r="S309" s="3">
        <f>_xlfn.STDEV.S('VTA_Proteome Morphine vs Saline'!N309:Q309)</f>
        <v>118445.72934027064</v>
      </c>
      <c r="T309" s="1">
        <v>657797.38280000002</v>
      </c>
      <c r="U309" s="1">
        <v>670772.43819999998</v>
      </c>
      <c r="V309" s="1">
        <v>698596.94099999999</v>
      </c>
      <c r="W309" s="1">
        <v>630493.70109999995</v>
      </c>
      <c r="X309" s="1">
        <f t="shared" si="14"/>
        <v>664415.11577500007</v>
      </c>
      <c r="Y309" s="1">
        <f t="shared" si="15"/>
        <v>28303.530329916823</v>
      </c>
    </row>
    <row r="310" spans="1:25" x14ac:dyDescent="0.5">
      <c r="A310" s="1" t="s">
        <v>632</v>
      </c>
      <c r="B310" s="1" t="s">
        <v>633</v>
      </c>
      <c r="C310" s="1">
        <v>181001</v>
      </c>
      <c r="D310" s="1">
        <v>70</v>
      </c>
      <c r="E310" s="1">
        <v>70</v>
      </c>
      <c r="F310" s="1">
        <v>4069.54</v>
      </c>
      <c r="G310" s="1">
        <v>0.149003947</v>
      </c>
      <c r="H310" s="1">
        <v>0.977951083</v>
      </c>
      <c r="I310" s="1">
        <v>0.32416133400000002</v>
      </c>
      <c r="K310" s="1">
        <v>1.119982442</v>
      </c>
      <c r="L310" s="1" t="s">
        <v>2</v>
      </c>
      <c r="M310" s="1" t="s">
        <v>1</v>
      </c>
      <c r="N310" s="1">
        <v>32643064.620000001</v>
      </c>
      <c r="O310" s="1">
        <v>35292759.469999999</v>
      </c>
      <c r="P310" s="1">
        <v>28404272.379999999</v>
      </c>
      <c r="Q310" s="1">
        <v>32393595.870000001</v>
      </c>
      <c r="R310" s="3">
        <f>AVERAGE('VTA_Proteome Morphine vs Saline'!N310:Q310)</f>
        <v>32183423.085000001</v>
      </c>
      <c r="S310" s="3">
        <f>_xlfn.STDEV.S('VTA_Proteome Morphine vs Saline'!N310:Q310)</f>
        <v>2840504.4004213219</v>
      </c>
      <c r="T310" s="1">
        <v>37814800.390000001</v>
      </c>
      <c r="U310" s="1">
        <v>35871149</v>
      </c>
      <c r="V310" s="1">
        <v>28064845.949999999</v>
      </c>
      <c r="W310" s="1">
        <v>42428679.780000001</v>
      </c>
      <c r="X310" s="1">
        <f t="shared" si="14"/>
        <v>36044868.780000001</v>
      </c>
      <c r="Y310" s="1">
        <f t="shared" si="15"/>
        <v>5988785.1777880909</v>
      </c>
    </row>
    <row r="311" spans="1:25" x14ac:dyDescent="0.5">
      <c r="A311" s="1" t="s">
        <v>634</v>
      </c>
      <c r="B311" s="1" t="s">
        <v>635</v>
      </c>
      <c r="C311" s="1">
        <v>39393</v>
      </c>
      <c r="D311" s="1">
        <v>6</v>
      </c>
      <c r="E311" s="1">
        <v>6</v>
      </c>
      <c r="F311" s="1">
        <v>267.33</v>
      </c>
      <c r="G311" s="1">
        <v>5.0600410999999998E-2</v>
      </c>
      <c r="H311" s="1">
        <v>0.99625991700000005</v>
      </c>
      <c r="I311" s="1">
        <v>0.93502873200000003</v>
      </c>
      <c r="K311" s="1">
        <v>1.001630333</v>
      </c>
      <c r="L311" s="1" t="s">
        <v>2</v>
      </c>
      <c r="M311" s="1" t="s">
        <v>1</v>
      </c>
      <c r="N311" s="1">
        <v>694788.56480000005</v>
      </c>
      <c r="O311" s="1">
        <v>982377.42859999998</v>
      </c>
      <c r="P311" s="1">
        <v>2248643.656</v>
      </c>
      <c r="Q311" s="1">
        <v>3592482.4950000001</v>
      </c>
      <c r="R311" s="3">
        <f>AVERAGE('VTA_Proteome Morphine vs Saline'!N311:Q311)</f>
        <v>1879573.0361000001</v>
      </c>
      <c r="S311" s="3">
        <f>_xlfn.STDEV.S('VTA_Proteome Morphine vs Saline'!N311:Q311)</f>
        <v>1326517.5131917624</v>
      </c>
      <c r="T311" s="1">
        <v>830909.14350000001</v>
      </c>
      <c r="U311" s="1">
        <v>592993.47069999995</v>
      </c>
      <c r="V311" s="1">
        <v>2723297.568</v>
      </c>
      <c r="W311" s="1">
        <v>3383349.281</v>
      </c>
      <c r="X311" s="1">
        <f t="shared" si="14"/>
        <v>1882637.3657999998</v>
      </c>
      <c r="Y311" s="1">
        <f t="shared" si="15"/>
        <v>1381805.5166746173</v>
      </c>
    </row>
    <row r="312" spans="1:25" x14ac:dyDescent="0.5">
      <c r="A312" s="1" t="s">
        <v>636</v>
      </c>
      <c r="B312" s="1" t="s">
        <v>637</v>
      </c>
      <c r="C312" s="1">
        <v>91690</v>
      </c>
      <c r="D312" s="1">
        <v>2</v>
      </c>
      <c r="E312" s="1">
        <v>2</v>
      </c>
      <c r="F312" s="1">
        <v>62.89</v>
      </c>
      <c r="G312" s="1">
        <v>7.0710249000000003E-2</v>
      </c>
      <c r="H312" s="1">
        <v>0.99625991700000005</v>
      </c>
      <c r="I312" s="1">
        <v>0.63692769400000004</v>
      </c>
      <c r="K312" s="1">
        <v>1.2523073579999999</v>
      </c>
      <c r="L312" s="1" t="s">
        <v>1</v>
      </c>
      <c r="M312" s="1" t="s">
        <v>2</v>
      </c>
      <c r="N312" s="1">
        <v>78690.815430000002</v>
      </c>
      <c r="O312" s="1">
        <v>64003.961580000003</v>
      </c>
      <c r="P312" s="1">
        <v>200463.6251</v>
      </c>
      <c r="Q312" s="1">
        <v>221404.66500000001</v>
      </c>
      <c r="R312" s="3">
        <f>AVERAGE('VTA_Proteome Morphine vs Saline'!N312:Q312)</f>
        <v>141140.76677750002</v>
      </c>
      <c r="S312" s="3">
        <f>_xlfn.STDEV.S('VTA_Proteome Morphine vs Saline'!N312:Q312)</f>
        <v>81264.133164238796</v>
      </c>
      <c r="T312" s="1">
        <v>133222.44450000001</v>
      </c>
      <c r="U312" s="1">
        <v>90171.455329999997</v>
      </c>
      <c r="V312" s="1">
        <v>39579.275289999998</v>
      </c>
      <c r="W312" s="1">
        <v>187845.11910000001</v>
      </c>
      <c r="X312" s="1">
        <f t="shared" si="14"/>
        <v>112704.57355500001</v>
      </c>
      <c r="Y312" s="1">
        <f t="shared" si="15"/>
        <v>63040.027697230944</v>
      </c>
    </row>
    <row r="313" spans="1:25" x14ac:dyDescent="0.5">
      <c r="A313" s="1" t="s">
        <v>638</v>
      </c>
      <c r="B313" s="1" t="s">
        <v>639</v>
      </c>
      <c r="C313" s="1">
        <v>95882</v>
      </c>
      <c r="D313" s="1">
        <v>17</v>
      </c>
      <c r="E313" s="1">
        <v>16</v>
      </c>
      <c r="F313" s="1">
        <v>881.79</v>
      </c>
      <c r="G313" s="1">
        <v>6.9858055000000002E-2</v>
      </c>
      <c r="H313" s="1">
        <v>0.99625991700000005</v>
      </c>
      <c r="I313" s="1">
        <v>0.64375621000000005</v>
      </c>
      <c r="K313" s="1">
        <v>1.0343992470000001</v>
      </c>
      <c r="L313" s="1" t="s">
        <v>2</v>
      </c>
      <c r="M313" s="1" t="s">
        <v>1</v>
      </c>
      <c r="N313" s="1">
        <v>3616403.8480000002</v>
      </c>
      <c r="O313" s="1">
        <v>2975608.68</v>
      </c>
      <c r="P313" s="1">
        <v>3424468.3110000002</v>
      </c>
      <c r="Q313" s="1">
        <v>3317517.3169999998</v>
      </c>
      <c r="R313" s="3">
        <f>AVERAGE('VTA_Proteome Morphine vs Saline'!N313:Q313)</f>
        <v>3333499.5390000003</v>
      </c>
      <c r="S313" s="3">
        <f>_xlfn.STDEV.S('VTA_Proteome Morphine vs Saline'!N313:Q313)</f>
        <v>268732.49642582663</v>
      </c>
      <c r="T313" s="1">
        <v>3979383.5350000001</v>
      </c>
      <c r="U313" s="1">
        <v>3411520.8840000001</v>
      </c>
      <c r="V313" s="1">
        <v>3254302.0589999999</v>
      </c>
      <c r="W313" s="1">
        <v>3147471.179</v>
      </c>
      <c r="X313" s="1">
        <f t="shared" si="14"/>
        <v>3448169.4142499999</v>
      </c>
      <c r="Y313" s="1">
        <f t="shared" si="15"/>
        <v>370376.17677516956</v>
      </c>
    </row>
    <row r="314" spans="1:25" x14ac:dyDescent="0.5">
      <c r="A314" s="1" t="s">
        <v>640</v>
      </c>
      <c r="B314" s="1" t="s">
        <v>641</v>
      </c>
      <c r="C314" s="1">
        <v>75916</v>
      </c>
      <c r="D314" s="1">
        <v>12</v>
      </c>
      <c r="E314" s="1">
        <v>12</v>
      </c>
      <c r="F314" s="1">
        <v>663.36</v>
      </c>
      <c r="G314" s="1">
        <v>6.7102459000000003E-2</v>
      </c>
      <c r="H314" s="1">
        <v>0.99625991700000005</v>
      </c>
      <c r="I314" s="1">
        <v>0.66721019100000001</v>
      </c>
      <c r="K314" s="1">
        <v>1.0856866940000001</v>
      </c>
      <c r="L314" s="1" t="s">
        <v>2</v>
      </c>
      <c r="M314" s="1" t="s">
        <v>1</v>
      </c>
      <c r="N314" s="1">
        <v>2557313.5830000001</v>
      </c>
      <c r="O314" s="1">
        <v>1760209.2560000001</v>
      </c>
      <c r="P314" s="1">
        <v>1855677.2209999999</v>
      </c>
      <c r="Q314" s="1">
        <v>2156574.0649999999</v>
      </c>
      <c r="R314" s="3">
        <f>AVERAGE('VTA_Proteome Morphine vs Saline'!N314:Q314)</f>
        <v>2082443.53125</v>
      </c>
      <c r="S314" s="3">
        <f>_xlfn.STDEV.S('VTA_Proteome Morphine vs Saline'!N314:Q314)</f>
        <v>358819.72711163393</v>
      </c>
      <c r="T314" s="1">
        <v>2363174.1349999998</v>
      </c>
      <c r="U314" s="1">
        <v>2672787.7349999999</v>
      </c>
      <c r="V314" s="1">
        <v>2498866.801</v>
      </c>
      <c r="W314" s="1">
        <v>1508696.26</v>
      </c>
      <c r="X314" s="1">
        <f t="shared" si="14"/>
        <v>2260881.23275</v>
      </c>
      <c r="Y314" s="1">
        <f t="shared" si="15"/>
        <v>517220.18791895261</v>
      </c>
    </row>
    <row r="315" spans="1:25" x14ac:dyDescent="0.5">
      <c r="A315" s="1" t="s">
        <v>642</v>
      </c>
      <c r="B315" s="1" t="s">
        <v>643</v>
      </c>
      <c r="C315" s="1">
        <v>254193</v>
      </c>
      <c r="D315" s="1">
        <v>6</v>
      </c>
      <c r="E315" s="1">
        <v>6</v>
      </c>
      <c r="F315" s="1">
        <v>206.45</v>
      </c>
      <c r="G315" s="1">
        <v>0.14820103700000001</v>
      </c>
      <c r="H315" s="1">
        <v>0.977951083</v>
      </c>
      <c r="I315" s="1">
        <v>0.32593582999999998</v>
      </c>
      <c r="K315" s="1">
        <v>1.220377863</v>
      </c>
      <c r="L315" s="1" t="s">
        <v>2</v>
      </c>
      <c r="M315" s="1" t="s">
        <v>1</v>
      </c>
      <c r="N315" s="1">
        <v>445516.10350000003</v>
      </c>
      <c r="O315" s="1">
        <v>281516.66590000002</v>
      </c>
      <c r="P315" s="1">
        <v>667074.15240000002</v>
      </c>
      <c r="Q315" s="1">
        <v>439862.92749999999</v>
      </c>
      <c r="R315" s="3">
        <f>AVERAGE('VTA_Proteome Morphine vs Saline'!N315:Q315)</f>
        <v>458492.46232500003</v>
      </c>
      <c r="S315" s="3">
        <f>_xlfn.STDEV.S('VTA_Proteome Morphine vs Saline'!N315:Q315)</f>
        <v>158474.18234627083</v>
      </c>
      <c r="T315" s="1">
        <v>554369.97369999997</v>
      </c>
      <c r="U315" s="1">
        <v>491132.87329999998</v>
      </c>
      <c r="V315" s="1">
        <v>442470.04229999997</v>
      </c>
      <c r="W315" s="1">
        <v>750163.31649999996</v>
      </c>
      <c r="X315" s="1">
        <f t="shared" si="14"/>
        <v>559534.05144999991</v>
      </c>
      <c r="Y315" s="1">
        <f t="shared" si="15"/>
        <v>135091.18871228036</v>
      </c>
    </row>
    <row r="316" spans="1:25" x14ac:dyDescent="0.5">
      <c r="A316" s="1" t="s">
        <v>644</v>
      </c>
      <c r="B316" s="1" t="s">
        <v>645</v>
      </c>
      <c r="C316" s="1">
        <v>76114</v>
      </c>
      <c r="D316" s="1">
        <v>2</v>
      </c>
      <c r="E316" s="1">
        <v>2</v>
      </c>
      <c r="F316" s="1">
        <v>71.36</v>
      </c>
      <c r="G316" s="1">
        <v>6.6324509000000004E-2</v>
      </c>
      <c r="H316" s="1">
        <v>0.99625991700000005</v>
      </c>
      <c r="I316" s="1">
        <v>0.674257314</v>
      </c>
      <c r="K316" s="1">
        <v>1.147350788</v>
      </c>
      <c r="L316" s="1" t="s">
        <v>1</v>
      </c>
      <c r="M316" s="1" t="s">
        <v>2</v>
      </c>
      <c r="N316" s="1">
        <v>710568.26040000003</v>
      </c>
      <c r="O316" s="1">
        <v>1072083.0970000001</v>
      </c>
      <c r="P316" s="1">
        <v>482445.26299999998</v>
      </c>
      <c r="Q316" s="1">
        <v>482017.28480000002</v>
      </c>
      <c r="R316" s="3">
        <f>AVERAGE('VTA_Proteome Morphine vs Saline'!N316:Q316)</f>
        <v>686778.47629999998</v>
      </c>
      <c r="S316" s="3">
        <f>_xlfn.STDEV.S('VTA_Proteome Morphine vs Saline'!N316:Q316)</f>
        <v>278510.8089837202</v>
      </c>
      <c r="T316" s="1">
        <v>728261.78960000002</v>
      </c>
      <c r="U316" s="1">
        <v>642377.0871</v>
      </c>
      <c r="V316" s="1">
        <v>565531.49609999999</v>
      </c>
      <c r="W316" s="1">
        <v>458140.00959999999</v>
      </c>
      <c r="X316" s="1">
        <f t="shared" si="14"/>
        <v>598577.5956</v>
      </c>
      <c r="Y316" s="1">
        <f t="shared" si="15"/>
        <v>114820.36097423303</v>
      </c>
    </row>
    <row r="317" spans="1:25" x14ac:dyDescent="0.5">
      <c r="A317" s="1" t="s">
        <v>646</v>
      </c>
      <c r="B317" s="1" t="s">
        <v>647</v>
      </c>
      <c r="C317" s="1">
        <v>34478</v>
      </c>
      <c r="D317" s="1">
        <v>8</v>
      </c>
      <c r="E317" s="1">
        <v>5</v>
      </c>
      <c r="F317" s="1">
        <v>347.22</v>
      </c>
      <c r="G317" s="1">
        <v>5.0923285999999998E-2</v>
      </c>
      <c r="H317" s="1">
        <v>0.99625991700000005</v>
      </c>
      <c r="I317" s="1">
        <v>0.919498602</v>
      </c>
      <c r="K317" s="1">
        <v>1.022582114</v>
      </c>
      <c r="L317" s="1" t="s">
        <v>1</v>
      </c>
      <c r="M317" s="1" t="s">
        <v>2</v>
      </c>
      <c r="N317" s="1">
        <v>1126909.541</v>
      </c>
      <c r="O317" s="1">
        <v>1328413.4380000001</v>
      </c>
      <c r="P317" s="1">
        <v>538203.85860000004</v>
      </c>
      <c r="Q317" s="1">
        <v>1171712.013</v>
      </c>
      <c r="R317" s="3">
        <f>AVERAGE('VTA_Proteome Morphine vs Saline'!N317:Q317)</f>
        <v>1041309.7126500001</v>
      </c>
      <c r="S317" s="3">
        <f>_xlfn.STDEV.S('VTA_Proteome Morphine vs Saline'!N317:Q317)</f>
        <v>346350.56423578918</v>
      </c>
      <c r="T317" s="1">
        <v>1048217.41</v>
      </c>
      <c r="U317" s="1">
        <v>1237141.7579999999</v>
      </c>
      <c r="V317" s="1">
        <v>868458.92370000004</v>
      </c>
      <c r="W317" s="1">
        <v>919438.02419999999</v>
      </c>
      <c r="X317" s="1">
        <f t="shared" si="14"/>
        <v>1018314.028975</v>
      </c>
      <c r="Y317" s="1">
        <f t="shared" si="15"/>
        <v>164329.75393418758</v>
      </c>
    </row>
    <row r="318" spans="1:25" x14ac:dyDescent="0.5">
      <c r="A318" s="1" t="s">
        <v>648</v>
      </c>
      <c r="B318" s="1" t="s">
        <v>649</v>
      </c>
      <c r="C318" s="1">
        <v>301216</v>
      </c>
      <c r="D318" s="1">
        <v>2</v>
      </c>
      <c r="E318" s="1">
        <v>1</v>
      </c>
      <c r="F318" s="1">
        <v>59.74</v>
      </c>
      <c r="G318" s="1">
        <v>7.5170906999999995E-2</v>
      </c>
      <c r="H318" s="1">
        <v>0.99625991700000005</v>
      </c>
      <c r="I318" s="1">
        <v>0.60390336700000002</v>
      </c>
      <c r="K318" s="1">
        <v>40.086852880000002</v>
      </c>
      <c r="L318" s="1" t="s">
        <v>1</v>
      </c>
      <c r="M318" s="1" t="s">
        <v>2</v>
      </c>
      <c r="N318" s="1">
        <v>160509.42610000001</v>
      </c>
      <c r="O318" s="1">
        <v>0</v>
      </c>
      <c r="P318" s="1">
        <v>0</v>
      </c>
      <c r="Q318" s="1">
        <v>3235.5138310000002</v>
      </c>
      <c r="R318" s="3">
        <f>AVERAGE('VTA_Proteome Morphine vs Saline'!N318:Q318)</f>
        <v>40936.23498275</v>
      </c>
      <c r="S318" s="3">
        <f>_xlfn.STDEV.S('VTA_Proteome Morphine vs Saline'!N318:Q318)</f>
        <v>79730.050960413195</v>
      </c>
      <c r="T318" s="1">
        <v>317.74813970000002</v>
      </c>
      <c r="U318" s="1">
        <v>512.80453920000002</v>
      </c>
      <c r="V318" s="1">
        <v>327.97079919999999</v>
      </c>
      <c r="W318" s="1">
        <v>2926.2307030000002</v>
      </c>
      <c r="X318" s="1">
        <f t="shared" si="14"/>
        <v>1021.188545275</v>
      </c>
      <c r="Y318" s="1">
        <f t="shared" si="15"/>
        <v>1273.1874918239935</v>
      </c>
    </row>
    <row r="319" spans="1:25" x14ac:dyDescent="0.5">
      <c r="A319" s="1" t="s">
        <v>650</v>
      </c>
      <c r="B319" s="1" t="s">
        <v>651</v>
      </c>
      <c r="C319" s="1">
        <v>55700</v>
      </c>
      <c r="D319" s="1">
        <v>16</v>
      </c>
      <c r="E319" s="1">
        <v>15</v>
      </c>
      <c r="F319" s="1">
        <v>869.85</v>
      </c>
      <c r="G319" s="1">
        <v>6.3457226000000005E-2</v>
      </c>
      <c r="H319" s="1">
        <v>0.99625991700000005</v>
      </c>
      <c r="I319" s="1">
        <v>0.70217919100000004</v>
      </c>
      <c r="K319" s="1">
        <v>1.056450017</v>
      </c>
      <c r="L319" s="1" t="s">
        <v>1</v>
      </c>
      <c r="M319" s="1" t="s">
        <v>2</v>
      </c>
      <c r="N319" s="1">
        <v>1563455.923</v>
      </c>
      <c r="O319" s="1">
        <v>1809120.898</v>
      </c>
      <c r="P319" s="1">
        <v>2408661.878</v>
      </c>
      <c r="Q319" s="1">
        <v>2210018.1129999999</v>
      </c>
      <c r="R319" s="3">
        <f>AVERAGE('VTA_Proteome Morphine vs Saline'!N319:Q319)</f>
        <v>1997814.203</v>
      </c>
      <c r="S319" s="3">
        <f>_xlfn.STDEV.S('VTA_Proteome Morphine vs Saline'!N319:Q319)</f>
        <v>382142.46480798937</v>
      </c>
      <c r="T319" s="1">
        <v>1773934.743</v>
      </c>
      <c r="U319" s="1">
        <v>1602666.388</v>
      </c>
      <c r="V319" s="1">
        <v>2135703.2829999998</v>
      </c>
      <c r="W319" s="1">
        <v>2051950.1029999999</v>
      </c>
      <c r="X319" s="1">
        <f t="shared" si="14"/>
        <v>1891063.62925</v>
      </c>
      <c r="Y319" s="1">
        <f t="shared" si="15"/>
        <v>246728.70551640741</v>
      </c>
    </row>
    <row r="320" spans="1:25" x14ac:dyDescent="0.5">
      <c r="A320" s="1" t="s">
        <v>652</v>
      </c>
      <c r="B320" s="1" t="s">
        <v>653</v>
      </c>
      <c r="C320" s="1">
        <v>55508</v>
      </c>
      <c r="D320" s="1">
        <v>4</v>
      </c>
      <c r="E320" s="1">
        <v>2</v>
      </c>
      <c r="F320" s="1">
        <v>159.22</v>
      </c>
      <c r="G320" s="1">
        <v>7.1985648999999999E-2</v>
      </c>
      <c r="H320" s="1">
        <v>0.99625991700000005</v>
      </c>
      <c r="I320" s="1">
        <v>0.62704099899999999</v>
      </c>
      <c r="K320" s="1">
        <v>1.066774812</v>
      </c>
      <c r="L320" s="1" t="s">
        <v>2</v>
      </c>
      <c r="M320" s="1" t="s">
        <v>1</v>
      </c>
      <c r="N320" s="1">
        <v>43077.421020000002</v>
      </c>
      <c r="O320" s="1">
        <v>39775.684220000003</v>
      </c>
      <c r="P320" s="1">
        <v>1602.7633900000001</v>
      </c>
      <c r="Q320" s="1">
        <v>60854.035510000002</v>
      </c>
      <c r="R320" s="3">
        <f>AVERAGE('VTA_Proteome Morphine vs Saline'!N320:Q320)</f>
        <v>36327.476035</v>
      </c>
      <c r="S320" s="3">
        <f>_xlfn.STDEV.S('VTA_Proteome Morphine vs Saline'!N320:Q320)</f>
        <v>24931.972010159727</v>
      </c>
      <c r="T320" s="1">
        <v>27407.0533</v>
      </c>
      <c r="U320" s="1">
        <v>13730.982540000001</v>
      </c>
      <c r="V320" s="1">
        <v>74759.922210000004</v>
      </c>
      <c r="W320" s="1">
        <v>39114.987609999996</v>
      </c>
      <c r="X320" s="1">
        <f t="shared" si="14"/>
        <v>38753.236414999999</v>
      </c>
      <c r="Y320" s="1">
        <f t="shared" si="15"/>
        <v>26149.960778370863</v>
      </c>
    </row>
    <row r="321" spans="1:25" x14ac:dyDescent="0.5">
      <c r="A321" s="1" t="s">
        <v>654</v>
      </c>
      <c r="B321" s="1" t="s">
        <v>655</v>
      </c>
      <c r="C321" s="1">
        <v>55761</v>
      </c>
      <c r="D321" s="1">
        <v>12</v>
      </c>
      <c r="E321" s="1">
        <v>11</v>
      </c>
      <c r="F321" s="1">
        <v>713.56</v>
      </c>
      <c r="G321" s="1">
        <v>8.8719773000000002E-2</v>
      </c>
      <c r="H321" s="1">
        <v>0.99625991700000005</v>
      </c>
      <c r="I321" s="1">
        <v>0.52358431100000002</v>
      </c>
      <c r="K321" s="1">
        <v>1.1047858290000001</v>
      </c>
      <c r="L321" s="1" t="s">
        <v>1</v>
      </c>
      <c r="M321" s="1" t="s">
        <v>2</v>
      </c>
      <c r="N321" s="1">
        <v>1122222.817</v>
      </c>
      <c r="O321" s="1">
        <v>1277311.004</v>
      </c>
      <c r="P321" s="1">
        <v>1776344.993</v>
      </c>
      <c r="Q321" s="1">
        <v>1579556.73</v>
      </c>
      <c r="R321" s="3">
        <f>AVERAGE('VTA_Proteome Morphine vs Saline'!N321:Q321)</f>
        <v>1438858.8859999999</v>
      </c>
      <c r="S321" s="3">
        <f>_xlfn.STDEV.S('VTA_Proteome Morphine vs Saline'!N321:Q321)</f>
        <v>294419.69708491687</v>
      </c>
      <c r="T321" s="1">
        <v>1474496.946</v>
      </c>
      <c r="U321" s="1">
        <v>989685.62840000005</v>
      </c>
      <c r="V321" s="1">
        <v>1174658.8419999999</v>
      </c>
      <c r="W321" s="1">
        <v>1570707.25</v>
      </c>
      <c r="X321" s="1">
        <f t="shared" si="14"/>
        <v>1302387.1666000001</v>
      </c>
      <c r="Y321" s="1">
        <f t="shared" si="15"/>
        <v>268150.59215464978</v>
      </c>
    </row>
    <row r="322" spans="1:25" x14ac:dyDescent="0.5">
      <c r="A322" s="1" t="s">
        <v>656</v>
      </c>
      <c r="B322" s="1" t="s">
        <v>657</v>
      </c>
      <c r="C322" s="1">
        <v>32971</v>
      </c>
      <c r="D322" s="1">
        <v>3</v>
      </c>
      <c r="E322" s="1">
        <v>3</v>
      </c>
      <c r="F322" s="1">
        <v>128.85</v>
      </c>
      <c r="G322" s="1">
        <v>8.5096958E-2</v>
      </c>
      <c r="H322" s="1">
        <v>0.99625991700000005</v>
      </c>
      <c r="I322" s="1">
        <v>0.54275335099999999</v>
      </c>
      <c r="K322" s="1">
        <v>1.131829145</v>
      </c>
      <c r="L322" s="1" t="s">
        <v>1</v>
      </c>
      <c r="M322" s="1" t="s">
        <v>2</v>
      </c>
      <c r="N322" s="1">
        <v>216707.91159999999</v>
      </c>
      <c r="O322" s="1">
        <v>240945.47500000001</v>
      </c>
      <c r="P322" s="1">
        <v>377283.80599999998</v>
      </c>
      <c r="Q322" s="1">
        <v>203782.25810000001</v>
      </c>
      <c r="R322" s="3">
        <f>AVERAGE('VTA_Proteome Morphine vs Saline'!N322:Q322)</f>
        <v>259679.86267499998</v>
      </c>
      <c r="S322" s="3">
        <f>_xlfn.STDEV.S('VTA_Proteome Morphine vs Saline'!N322:Q322)</f>
        <v>79901.596862562379</v>
      </c>
      <c r="T322" s="1">
        <v>254794.93350000001</v>
      </c>
      <c r="U322" s="1">
        <v>232722.08050000001</v>
      </c>
      <c r="V322" s="1">
        <v>238588.95569999999</v>
      </c>
      <c r="W322" s="1">
        <v>191629.23370000001</v>
      </c>
      <c r="X322" s="1">
        <f t="shared" si="14"/>
        <v>229433.80085</v>
      </c>
      <c r="Y322" s="1">
        <f t="shared" si="15"/>
        <v>26876.272001363661</v>
      </c>
    </row>
    <row r="323" spans="1:25" x14ac:dyDescent="0.5">
      <c r="A323" s="1" t="s">
        <v>658</v>
      </c>
      <c r="B323" s="1" t="s">
        <v>659</v>
      </c>
      <c r="C323" s="1">
        <v>54424</v>
      </c>
      <c r="D323" s="1">
        <v>32</v>
      </c>
      <c r="E323" s="1">
        <v>18</v>
      </c>
      <c r="F323" s="1">
        <v>2573.4899999999998</v>
      </c>
      <c r="G323" s="1">
        <v>5.0518687E-2</v>
      </c>
      <c r="H323" s="1">
        <v>0.99625991700000005</v>
      </c>
      <c r="I323" s="1">
        <v>0.93959938700000001</v>
      </c>
      <c r="K323" s="1">
        <v>1.0250209939999999</v>
      </c>
      <c r="L323" s="1" t="s">
        <v>1</v>
      </c>
      <c r="M323" s="1" t="s">
        <v>2</v>
      </c>
      <c r="N323" s="1">
        <v>36507421.229999997</v>
      </c>
      <c r="O323" s="1">
        <v>34881579.869999997</v>
      </c>
      <c r="P323" s="1">
        <v>56471662.270000003</v>
      </c>
      <c r="Q323" s="1">
        <v>50413292.549999997</v>
      </c>
      <c r="R323" s="3">
        <f>AVERAGE('VTA_Proteome Morphine vs Saline'!N323:Q323)</f>
        <v>44568488.980000004</v>
      </c>
      <c r="S323" s="3">
        <f>_xlfn.STDEV.S('VTA_Proteome Morphine vs Saline'!N323:Q323)</f>
        <v>10561948.755148424</v>
      </c>
      <c r="T323" s="1">
        <v>42708236.039999999</v>
      </c>
      <c r="U323" s="1">
        <v>46697232.240000002</v>
      </c>
      <c r="V323" s="1">
        <v>35491844.079999998</v>
      </c>
      <c r="W323" s="1">
        <v>49024936.079999998</v>
      </c>
      <c r="X323" s="1">
        <f t="shared" si="14"/>
        <v>43480562.109999999</v>
      </c>
      <c r="Y323" s="1">
        <f t="shared" si="15"/>
        <v>5930237.5659466907</v>
      </c>
    </row>
    <row r="324" spans="1:25" x14ac:dyDescent="0.5">
      <c r="A324" s="1" t="s">
        <v>660</v>
      </c>
      <c r="B324" s="1" t="s">
        <v>661</v>
      </c>
      <c r="C324" s="1">
        <v>56604</v>
      </c>
      <c r="D324" s="1">
        <v>17</v>
      </c>
      <c r="E324" s="1">
        <v>12</v>
      </c>
      <c r="F324" s="1">
        <v>869.65</v>
      </c>
      <c r="G324" s="1">
        <v>0.52305180799999995</v>
      </c>
      <c r="H324" s="1">
        <v>0.977951083</v>
      </c>
      <c r="I324" s="1">
        <v>5.2878611999999998E-2</v>
      </c>
      <c r="K324" s="1">
        <v>2.1084570739999999</v>
      </c>
      <c r="L324" s="1" t="s">
        <v>1</v>
      </c>
      <c r="M324" s="1" t="s">
        <v>2</v>
      </c>
      <c r="N324" s="1">
        <v>3230429.9070000001</v>
      </c>
      <c r="O324" s="1">
        <v>1472357.2679999999</v>
      </c>
      <c r="P324" s="1">
        <v>2462712.6260000002</v>
      </c>
      <c r="Q324" s="1">
        <v>2475748.3810000001</v>
      </c>
      <c r="R324" s="3">
        <f>AVERAGE('VTA_Proteome Morphine vs Saline'!N324:Q324)</f>
        <v>2410312.0455</v>
      </c>
      <c r="S324" s="3">
        <f>_xlfn.STDEV.S('VTA_Proteome Morphine vs Saline'!N324:Q324)</f>
        <v>720966.99097504059</v>
      </c>
      <c r="T324" s="1">
        <v>927559.88379999995</v>
      </c>
      <c r="U324" s="1">
        <v>803186.48230000003</v>
      </c>
      <c r="V324" s="1">
        <v>2348520.415</v>
      </c>
      <c r="W324" s="1">
        <v>493388.88380000001</v>
      </c>
      <c r="X324" s="1">
        <f t="shared" si="14"/>
        <v>1143163.9162250001</v>
      </c>
      <c r="Y324" s="1">
        <f t="shared" si="15"/>
        <v>824047.25517375208</v>
      </c>
    </row>
    <row r="325" spans="1:25" x14ac:dyDescent="0.5">
      <c r="A325" s="1" t="s">
        <v>662</v>
      </c>
      <c r="B325" s="1" t="s">
        <v>663</v>
      </c>
      <c r="C325" s="1">
        <v>56136</v>
      </c>
      <c r="D325" s="1">
        <v>2</v>
      </c>
      <c r="E325" s="1">
        <v>0</v>
      </c>
      <c r="F325" s="1">
        <v>103</v>
      </c>
      <c r="K325" s="1">
        <v>1</v>
      </c>
      <c r="L325" s="1" t="s">
        <v>364</v>
      </c>
      <c r="M325" s="1" t="s">
        <v>364</v>
      </c>
      <c r="R325" s="3"/>
      <c r="S325" s="3"/>
    </row>
    <row r="326" spans="1:25" x14ac:dyDescent="0.5">
      <c r="A326" s="1" t="s">
        <v>664</v>
      </c>
      <c r="B326" s="1" t="s">
        <v>665</v>
      </c>
      <c r="C326" s="1">
        <v>54525</v>
      </c>
      <c r="D326" s="1">
        <v>15</v>
      </c>
      <c r="E326" s="1">
        <v>0</v>
      </c>
      <c r="F326" s="1">
        <v>938.38</v>
      </c>
      <c r="K326" s="1">
        <v>1</v>
      </c>
      <c r="L326" s="1" t="s">
        <v>364</v>
      </c>
      <c r="M326" s="1" t="s">
        <v>364</v>
      </c>
      <c r="R326" s="3"/>
      <c r="S326" s="3"/>
    </row>
    <row r="327" spans="1:25" x14ac:dyDescent="0.5">
      <c r="A327" s="1" t="s">
        <v>666</v>
      </c>
      <c r="B327" s="1" t="s">
        <v>667</v>
      </c>
      <c r="C327" s="1">
        <v>57588</v>
      </c>
      <c r="D327" s="1">
        <v>23</v>
      </c>
      <c r="E327" s="1">
        <v>19</v>
      </c>
      <c r="F327" s="1">
        <v>1578.94</v>
      </c>
      <c r="G327" s="1">
        <v>5.0648180000000001E-2</v>
      </c>
      <c r="H327" s="1">
        <v>0.99625991700000005</v>
      </c>
      <c r="I327" s="1">
        <v>0.932501951</v>
      </c>
      <c r="K327" s="1">
        <v>1.004282433</v>
      </c>
      <c r="L327" s="1" t="s">
        <v>2</v>
      </c>
      <c r="M327" s="1" t="s">
        <v>1</v>
      </c>
      <c r="N327" s="1">
        <v>15221389.57</v>
      </c>
      <c r="O327" s="1">
        <v>15729839.880000001</v>
      </c>
      <c r="P327" s="1">
        <v>21323123.52</v>
      </c>
      <c r="Q327" s="1">
        <v>16250305.060000001</v>
      </c>
      <c r="R327" s="3">
        <f>AVERAGE('VTA_Proteome Morphine vs Saline'!N327:Q327)</f>
        <v>17131164.5075</v>
      </c>
      <c r="S327" s="3">
        <f>_xlfn.STDEV.S('VTA_Proteome Morphine vs Saline'!N327:Q327)</f>
        <v>2826032.8349278485</v>
      </c>
      <c r="T327" s="1">
        <v>16536591.449999999</v>
      </c>
      <c r="U327" s="1">
        <v>15738028.76</v>
      </c>
      <c r="V327" s="1">
        <v>20282598.949999999</v>
      </c>
      <c r="W327" s="1">
        <v>16260891.15</v>
      </c>
      <c r="X327" s="1">
        <f t="shared" ref="X327:X358" si="16">AVERAGE(T327:W327)</f>
        <v>17204527.577500001</v>
      </c>
      <c r="Y327" s="1">
        <f t="shared" ref="Y327:Y358" si="17">_xlfn.STDEV.S(T327:W327)</f>
        <v>2078599.7316829464</v>
      </c>
    </row>
    <row r="328" spans="1:25" x14ac:dyDescent="0.5">
      <c r="A328" s="1" t="s">
        <v>668</v>
      </c>
      <c r="B328" s="1" t="s">
        <v>669</v>
      </c>
      <c r="C328" s="1">
        <v>54047</v>
      </c>
      <c r="D328" s="1">
        <v>16</v>
      </c>
      <c r="E328" s="1">
        <v>16</v>
      </c>
      <c r="F328" s="1">
        <v>1149.3</v>
      </c>
      <c r="G328" s="1">
        <v>7.1959571999999999E-2</v>
      </c>
      <c r="H328" s="1">
        <v>0.99625991700000005</v>
      </c>
      <c r="I328" s="1">
        <v>0.62723933600000004</v>
      </c>
      <c r="K328" s="1">
        <v>1.0314567530000001</v>
      </c>
      <c r="L328" s="1" t="s">
        <v>2</v>
      </c>
      <c r="M328" s="1" t="s">
        <v>1</v>
      </c>
      <c r="N328" s="1">
        <v>8596671.9979999997</v>
      </c>
      <c r="O328" s="1">
        <v>9675972.3560000006</v>
      </c>
      <c r="P328" s="1">
        <v>10453255.91</v>
      </c>
      <c r="Q328" s="1">
        <v>10185037.800000001</v>
      </c>
      <c r="R328" s="3">
        <f>AVERAGE('VTA_Proteome Morphine vs Saline'!N328:Q328)</f>
        <v>9727734.5160000008</v>
      </c>
      <c r="S328" s="3">
        <f>_xlfn.STDEV.S('VTA_Proteome Morphine vs Saline'!N328:Q328)</f>
        <v>820058.8043023207</v>
      </c>
      <c r="T328" s="1">
        <v>9256919.5050000008</v>
      </c>
      <c r="U328" s="1">
        <v>9371418.9859999996</v>
      </c>
      <c r="V328" s="1">
        <v>10987268.460000001</v>
      </c>
      <c r="W328" s="1">
        <v>10519342.9</v>
      </c>
      <c r="X328" s="1">
        <f t="shared" si="16"/>
        <v>10033737.462750001</v>
      </c>
      <c r="Y328" s="1">
        <f t="shared" si="17"/>
        <v>853843.44925961411</v>
      </c>
    </row>
    <row r="329" spans="1:25" x14ac:dyDescent="0.5">
      <c r="A329" s="1" t="s">
        <v>670</v>
      </c>
      <c r="B329" s="1" t="s">
        <v>671</v>
      </c>
      <c r="C329" s="1">
        <v>52114</v>
      </c>
      <c r="D329" s="1">
        <v>1</v>
      </c>
      <c r="E329" s="1">
        <v>1</v>
      </c>
      <c r="F329" s="1">
        <v>42.89</v>
      </c>
      <c r="G329" s="1">
        <v>0.497972998</v>
      </c>
      <c r="H329" s="1">
        <v>0.977951083</v>
      </c>
      <c r="I329" s="1">
        <v>5.8700926E-2</v>
      </c>
      <c r="K329" s="1">
        <v>7.6876424160000001</v>
      </c>
      <c r="L329" s="1" t="s">
        <v>1</v>
      </c>
      <c r="M329" s="1" t="s">
        <v>2</v>
      </c>
      <c r="N329" s="1">
        <v>10897.258819999999</v>
      </c>
      <c r="O329" s="1">
        <v>3010.219889</v>
      </c>
      <c r="P329" s="1">
        <v>26401.57386</v>
      </c>
      <c r="Q329" s="1">
        <v>21975.931189999999</v>
      </c>
      <c r="R329" s="3">
        <f>AVERAGE('VTA_Proteome Morphine vs Saline'!N329:Q329)</f>
        <v>15571.245939749999</v>
      </c>
      <c r="S329" s="3">
        <f>_xlfn.STDEV.S('VTA_Proteome Morphine vs Saline'!N329:Q329)</f>
        <v>10613.537378557721</v>
      </c>
      <c r="T329" s="1">
        <v>0</v>
      </c>
      <c r="U329" s="1">
        <v>0</v>
      </c>
      <c r="V329" s="1">
        <v>7456.1822730000004</v>
      </c>
      <c r="W329" s="1">
        <v>645.77934149999999</v>
      </c>
      <c r="X329" s="1">
        <f t="shared" si="16"/>
        <v>2025.490403625</v>
      </c>
      <c r="Y329" s="1">
        <f t="shared" si="17"/>
        <v>3633.2372867457921</v>
      </c>
    </row>
    <row r="330" spans="1:25" x14ac:dyDescent="0.5">
      <c r="A330" s="1" t="s">
        <v>672</v>
      </c>
      <c r="B330" s="1" t="s">
        <v>673</v>
      </c>
      <c r="C330" s="1">
        <v>61830</v>
      </c>
      <c r="D330" s="1">
        <v>20</v>
      </c>
      <c r="E330" s="1">
        <v>20</v>
      </c>
      <c r="F330" s="1">
        <v>1084.3800000000001</v>
      </c>
      <c r="G330" s="1">
        <v>6.3862391000000004E-2</v>
      </c>
      <c r="H330" s="1">
        <v>0.99625991700000005</v>
      </c>
      <c r="I330" s="1">
        <v>0.69802777999999999</v>
      </c>
      <c r="K330" s="1">
        <v>1.076934442</v>
      </c>
      <c r="L330" s="1" t="s">
        <v>1</v>
      </c>
      <c r="M330" s="1" t="s">
        <v>2</v>
      </c>
      <c r="N330" s="1">
        <v>10052760.24</v>
      </c>
      <c r="O330" s="1">
        <v>9843638.5179999992</v>
      </c>
      <c r="P330" s="1">
        <v>16199899.17</v>
      </c>
      <c r="Q330" s="1">
        <v>14454551.74</v>
      </c>
      <c r="R330" s="3">
        <f>AVERAGE('VTA_Proteome Morphine vs Saline'!N330:Q330)</f>
        <v>12637712.417000001</v>
      </c>
      <c r="S330" s="3">
        <f>_xlfn.STDEV.S('VTA_Proteome Morphine vs Saline'!N330:Q330)</f>
        <v>3187418.3021842693</v>
      </c>
      <c r="T330" s="1">
        <v>10153383.970000001</v>
      </c>
      <c r="U330" s="1">
        <v>9339859.0510000009</v>
      </c>
      <c r="V330" s="1">
        <v>15013634.960000001</v>
      </c>
      <c r="W330" s="1">
        <v>12432701.34</v>
      </c>
      <c r="X330" s="1">
        <f t="shared" si="16"/>
        <v>11734894.830250002</v>
      </c>
      <c r="Y330" s="1">
        <f t="shared" si="17"/>
        <v>2547838.5446268432</v>
      </c>
    </row>
    <row r="331" spans="1:25" x14ac:dyDescent="0.5">
      <c r="A331" s="1" t="s">
        <v>674</v>
      </c>
      <c r="B331" s="1" t="s">
        <v>675</v>
      </c>
      <c r="C331" s="1">
        <v>58711</v>
      </c>
      <c r="D331" s="1">
        <v>33</v>
      </c>
      <c r="E331" s="1">
        <v>33</v>
      </c>
      <c r="F331" s="1">
        <v>2158.64</v>
      </c>
      <c r="G331" s="1">
        <v>7.4075738000000002E-2</v>
      </c>
      <c r="H331" s="1">
        <v>0.99625991700000005</v>
      </c>
      <c r="I331" s="1">
        <v>0.61162549200000005</v>
      </c>
      <c r="K331" s="1">
        <v>1.142425493</v>
      </c>
      <c r="L331" s="1" t="s">
        <v>1</v>
      </c>
      <c r="M331" s="1" t="s">
        <v>2</v>
      </c>
      <c r="N331" s="1">
        <v>22327869.890000001</v>
      </c>
      <c r="O331" s="1">
        <v>22236873.91</v>
      </c>
      <c r="P331" s="1">
        <v>45047232.880000003</v>
      </c>
      <c r="Q331" s="1">
        <v>29818973.469999999</v>
      </c>
      <c r="R331" s="3">
        <f>AVERAGE('VTA_Proteome Morphine vs Saline'!N331:Q331)</f>
        <v>29857737.537500001</v>
      </c>
      <c r="S331" s="3">
        <f>_xlfn.STDEV.S('VTA_Proteome Morphine vs Saline'!N331:Q331)</f>
        <v>10731553.796019437</v>
      </c>
      <c r="T331" s="1">
        <v>24935116.920000002</v>
      </c>
      <c r="U331" s="1">
        <v>22506073.219999999</v>
      </c>
      <c r="V331" s="1">
        <v>30584764.170000002</v>
      </c>
      <c r="W331" s="1">
        <v>26515611.75</v>
      </c>
      <c r="X331" s="1">
        <f t="shared" si="16"/>
        <v>26135391.515000001</v>
      </c>
      <c r="Y331" s="1">
        <f t="shared" si="17"/>
        <v>3393822.5665655877</v>
      </c>
    </row>
    <row r="332" spans="1:25" x14ac:dyDescent="0.5">
      <c r="A332" s="1" t="s">
        <v>676</v>
      </c>
      <c r="B332" s="1" t="s">
        <v>677</v>
      </c>
      <c r="C332" s="1">
        <v>53618</v>
      </c>
      <c r="D332" s="1">
        <v>16</v>
      </c>
      <c r="E332" s="1">
        <v>16</v>
      </c>
      <c r="F332" s="1">
        <v>1098.01</v>
      </c>
      <c r="G332" s="1">
        <v>8.8467057000000002E-2</v>
      </c>
      <c r="H332" s="1">
        <v>0.99625991700000005</v>
      </c>
      <c r="I332" s="1">
        <v>0.52487657499999996</v>
      </c>
      <c r="K332" s="1">
        <v>1.090246214</v>
      </c>
      <c r="L332" s="1" t="s">
        <v>1</v>
      </c>
      <c r="M332" s="1" t="s">
        <v>2</v>
      </c>
      <c r="N332" s="1">
        <v>28757283.370000001</v>
      </c>
      <c r="O332" s="1">
        <v>22536885.670000002</v>
      </c>
      <c r="P332" s="1">
        <v>28006289.300000001</v>
      </c>
      <c r="Q332" s="1">
        <v>30586783.969999999</v>
      </c>
      <c r="R332" s="3">
        <f>AVERAGE('VTA_Proteome Morphine vs Saline'!N332:Q332)</f>
        <v>27471810.577500001</v>
      </c>
      <c r="S332" s="3">
        <f>_xlfn.STDEV.S('VTA_Proteome Morphine vs Saline'!N332:Q332)</f>
        <v>3463844.2460995074</v>
      </c>
      <c r="T332" s="1">
        <v>23500514.48</v>
      </c>
      <c r="U332" s="1">
        <v>35668718.259999998</v>
      </c>
      <c r="V332" s="1">
        <v>15996968.720000001</v>
      </c>
      <c r="W332" s="1">
        <v>25625015.16</v>
      </c>
      <c r="X332" s="1">
        <f t="shared" si="16"/>
        <v>25197804.154999997</v>
      </c>
      <c r="Y332" s="1">
        <f t="shared" si="17"/>
        <v>8110871.6420184048</v>
      </c>
    </row>
    <row r="333" spans="1:25" x14ac:dyDescent="0.5">
      <c r="A333" s="1" t="s">
        <v>678</v>
      </c>
      <c r="B333" s="1" t="s">
        <v>679</v>
      </c>
      <c r="C333" s="1">
        <v>55074</v>
      </c>
      <c r="D333" s="1">
        <v>7</v>
      </c>
      <c r="E333" s="1">
        <v>7</v>
      </c>
      <c r="F333" s="1">
        <v>338.57</v>
      </c>
      <c r="G333" s="1">
        <v>0.22671434500000001</v>
      </c>
      <c r="H333" s="1">
        <v>0.977951083</v>
      </c>
      <c r="I333" s="1">
        <v>0.20308860000000001</v>
      </c>
      <c r="K333" s="1">
        <v>1.142402803</v>
      </c>
      <c r="L333" s="1" t="s">
        <v>1</v>
      </c>
      <c r="M333" s="1" t="s">
        <v>2</v>
      </c>
      <c r="N333" s="1">
        <v>1567974.068</v>
      </c>
      <c r="O333" s="1">
        <v>1409757.27</v>
      </c>
      <c r="P333" s="1">
        <v>1599998.166</v>
      </c>
      <c r="Q333" s="1">
        <v>1694876.898</v>
      </c>
      <c r="R333" s="3">
        <f>AVERAGE('VTA_Proteome Morphine vs Saline'!N333:Q333)</f>
        <v>1568151.6004999999</v>
      </c>
      <c r="S333" s="3">
        <f>_xlfn.STDEV.S('VTA_Proteome Morphine vs Saline'!N333:Q333)</f>
        <v>118549.98975529421</v>
      </c>
      <c r="T333" s="1">
        <v>1679233.672</v>
      </c>
      <c r="U333" s="1">
        <v>1261827.351</v>
      </c>
      <c r="V333" s="1">
        <v>1090005.0090000001</v>
      </c>
      <c r="W333" s="1">
        <v>1459647.388</v>
      </c>
      <c r="X333" s="1">
        <f t="shared" si="16"/>
        <v>1372678.355</v>
      </c>
      <c r="Y333" s="1">
        <f t="shared" si="17"/>
        <v>254120.66734038663</v>
      </c>
    </row>
    <row r="334" spans="1:25" x14ac:dyDescent="0.5">
      <c r="A334" s="1" t="s">
        <v>680</v>
      </c>
      <c r="B334" s="1" t="s">
        <v>681</v>
      </c>
      <c r="C334" s="1">
        <v>36099</v>
      </c>
      <c r="D334" s="1">
        <v>6</v>
      </c>
      <c r="E334" s="1">
        <v>2</v>
      </c>
      <c r="F334" s="1">
        <v>249.79</v>
      </c>
      <c r="G334" s="1">
        <v>0.19552905200000001</v>
      </c>
      <c r="H334" s="1">
        <v>0.977951083</v>
      </c>
      <c r="I334" s="1">
        <v>0.24207029999999999</v>
      </c>
      <c r="K334" s="1">
        <v>1.2821121799999999</v>
      </c>
      <c r="L334" s="1" t="s">
        <v>2</v>
      </c>
      <c r="M334" s="1" t="s">
        <v>1</v>
      </c>
      <c r="N334" s="1">
        <v>502588.25319999998</v>
      </c>
      <c r="O334" s="1">
        <v>577107.30909999995</v>
      </c>
      <c r="P334" s="1">
        <v>262320.52620000002</v>
      </c>
      <c r="Q334" s="1">
        <v>370660.05690000003</v>
      </c>
      <c r="R334" s="3">
        <f>AVERAGE('VTA_Proteome Morphine vs Saline'!N334:Q334)</f>
        <v>428169.03634999995</v>
      </c>
      <c r="S334" s="3">
        <f>_xlfn.STDEV.S('VTA_Proteome Morphine vs Saline'!N334:Q334)</f>
        <v>139682.78343288638</v>
      </c>
      <c r="T334" s="1">
        <v>616016.95499999996</v>
      </c>
      <c r="U334" s="1">
        <v>630085.56559999997</v>
      </c>
      <c r="V334" s="1">
        <v>568185.88659999997</v>
      </c>
      <c r="W334" s="1">
        <v>381554.5393</v>
      </c>
      <c r="X334" s="1">
        <f t="shared" si="16"/>
        <v>548960.7366249999</v>
      </c>
      <c r="Y334" s="1">
        <f t="shared" si="17"/>
        <v>114705.73306415738</v>
      </c>
    </row>
    <row r="335" spans="1:25" x14ac:dyDescent="0.5">
      <c r="A335" s="1" t="s">
        <v>682</v>
      </c>
      <c r="B335" s="1" t="s">
        <v>683</v>
      </c>
      <c r="C335" s="1">
        <v>56453</v>
      </c>
      <c r="D335" s="1">
        <v>25</v>
      </c>
      <c r="E335" s="1">
        <v>21</v>
      </c>
      <c r="F335" s="1">
        <v>1746.56</v>
      </c>
      <c r="G335" s="1">
        <v>0.25359501499999998</v>
      </c>
      <c r="H335" s="1">
        <v>0.977951083</v>
      </c>
      <c r="I335" s="1">
        <v>0.17618036500000001</v>
      </c>
      <c r="K335" s="1">
        <v>1.1848415910000001</v>
      </c>
      <c r="L335" s="1" t="s">
        <v>1</v>
      </c>
      <c r="M335" s="1" t="s">
        <v>2</v>
      </c>
      <c r="N335" s="1">
        <v>61408747.490000002</v>
      </c>
      <c r="O335" s="1">
        <v>60410526.060000002</v>
      </c>
      <c r="P335" s="1">
        <v>89043953.920000002</v>
      </c>
      <c r="Q335" s="1">
        <v>76754354.549999997</v>
      </c>
      <c r="R335" s="3">
        <f>AVERAGE('VTA_Proteome Morphine vs Saline'!N335:Q335)</f>
        <v>71904395.50500001</v>
      </c>
      <c r="S335" s="3">
        <f>_xlfn.STDEV.S('VTA_Proteome Morphine vs Saline'!N335:Q335)</f>
        <v>13657162.070660263</v>
      </c>
      <c r="T335" s="1">
        <v>56559864.479999997</v>
      </c>
      <c r="U335" s="1">
        <v>65024486.829999998</v>
      </c>
      <c r="V335" s="1">
        <v>65948460.630000003</v>
      </c>
      <c r="W335" s="1">
        <v>55214897.289999999</v>
      </c>
      <c r="X335" s="1">
        <f t="shared" si="16"/>
        <v>60686927.307499997</v>
      </c>
      <c r="Y335" s="1">
        <f t="shared" si="17"/>
        <v>5581932.6285663741</v>
      </c>
    </row>
    <row r="336" spans="1:25" x14ac:dyDescent="0.5">
      <c r="A336" s="1" t="s">
        <v>684</v>
      </c>
      <c r="B336" s="1" t="s">
        <v>685</v>
      </c>
      <c r="C336" s="1">
        <v>39327</v>
      </c>
      <c r="D336" s="1">
        <v>37</v>
      </c>
      <c r="E336" s="1">
        <v>32</v>
      </c>
      <c r="F336" s="1">
        <v>3309.29</v>
      </c>
      <c r="G336" s="1">
        <v>5.0903110000000001E-2</v>
      </c>
      <c r="H336" s="1">
        <v>0.99625991700000005</v>
      </c>
      <c r="I336" s="1">
        <v>0.92037891999999999</v>
      </c>
      <c r="K336" s="1">
        <v>1.057173548</v>
      </c>
      <c r="L336" s="1" t="s">
        <v>2</v>
      </c>
      <c r="M336" s="1" t="s">
        <v>1</v>
      </c>
      <c r="N336" s="1">
        <v>1035955860</v>
      </c>
      <c r="O336" s="1">
        <v>1275246805</v>
      </c>
      <c r="P336" s="1">
        <v>983145290.5</v>
      </c>
      <c r="Q336" s="1">
        <v>1044749709</v>
      </c>
      <c r="R336" s="3">
        <f>AVERAGE('VTA_Proteome Morphine vs Saline'!N336:Q336)</f>
        <v>1084774416.125</v>
      </c>
      <c r="S336" s="3">
        <f>_xlfn.STDEV.S('VTA_Proteome Morphine vs Saline'!N336:Q336)</f>
        <v>129863311.08980483</v>
      </c>
      <c r="T336" s="1">
        <v>1377746495</v>
      </c>
      <c r="U336" s="1">
        <v>1378276151</v>
      </c>
      <c r="V336" s="1">
        <v>657745439.39999998</v>
      </c>
      <c r="W336" s="1">
        <v>1173411186</v>
      </c>
      <c r="X336" s="1">
        <f t="shared" si="16"/>
        <v>1146794817.8499999</v>
      </c>
      <c r="Y336" s="1">
        <f t="shared" si="17"/>
        <v>340000005.09369022</v>
      </c>
    </row>
    <row r="337" spans="1:25" x14ac:dyDescent="0.5">
      <c r="A337" s="1" t="s">
        <v>686</v>
      </c>
      <c r="B337" s="1" t="s">
        <v>687</v>
      </c>
      <c r="C337" s="1">
        <v>39259</v>
      </c>
      <c r="D337" s="1">
        <v>38</v>
      </c>
      <c r="E337" s="1">
        <v>34</v>
      </c>
      <c r="F337" s="1">
        <v>3864.67</v>
      </c>
      <c r="G337" s="1">
        <v>6.6986705999999993E-2</v>
      </c>
      <c r="H337" s="1">
        <v>0.99625991700000005</v>
      </c>
      <c r="I337" s="1">
        <v>0.66824593200000004</v>
      </c>
      <c r="K337" s="1">
        <v>1.0464736320000001</v>
      </c>
      <c r="L337" s="1" t="s">
        <v>2</v>
      </c>
      <c r="M337" s="1" t="s">
        <v>1</v>
      </c>
      <c r="N337" s="1">
        <v>578274180.5</v>
      </c>
      <c r="O337" s="1">
        <v>813824224.79999995</v>
      </c>
      <c r="P337" s="1">
        <v>553954415.29999995</v>
      </c>
      <c r="Q337" s="1">
        <v>599570808.39999998</v>
      </c>
      <c r="R337" s="3">
        <f>AVERAGE('VTA_Proteome Morphine vs Saline'!N337:Q337)</f>
        <v>636405907.25</v>
      </c>
      <c r="S337" s="3">
        <f>_xlfn.STDEV.S('VTA_Proteome Morphine vs Saline'!N337:Q337)</f>
        <v>119738089.30227567</v>
      </c>
      <c r="T337" s="1">
        <v>726798535.20000005</v>
      </c>
      <c r="U337" s="1">
        <v>761502459.79999995</v>
      </c>
      <c r="V337" s="1">
        <v>574443206.60000002</v>
      </c>
      <c r="W337" s="1">
        <v>601183802.5</v>
      </c>
      <c r="X337" s="1">
        <f t="shared" si="16"/>
        <v>665982001.02499998</v>
      </c>
      <c r="Y337" s="1">
        <f t="shared" si="17"/>
        <v>92016241.846233144</v>
      </c>
    </row>
    <row r="338" spans="1:25" x14ac:dyDescent="0.5">
      <c r="A338" s="1" t="s">
        <v>688</v>
      </c>
      <c r="B338" s="1" t="s">
        <v>689</v>
      </c>
      <c r="C338" s="1">
        <v>35774</v>
      </c>
      <c r="D338" s="1">
        <v>15</v>
      </c>
      <c r="E338" s="1">
        <v>13</v>
      </c>
      <c r="F338" s="1">
        <v>779.49</v>
      </c>
      <c r="G338" s="1">
        <v>8.7410641999999997E-2</v>
      </c>
      <c r="H338" s="1">
        <v>0.99625991700000005</v>
      </c>
      <c r="I338" s="1">
        <v>0.53034928400000003</v>
      </c>
      <c r="K338" s="1">
        <v>1.0540609889999999</v>
      </c>
      <c r="L338" s="1" t="s">
        <v>1</v>
      </c>
      <c r="M338" s="1" t="s">
        <v>2</v>
      </c>
      <c r="N338" s="1">
        <v>43974623.43</v>
      </c>
      <c r="O338" s="1">
        <v>50120319.659999996</v>
      </c>
      <c r="P338" s="1">
        <v>56487962.270000003</v>
      </c>
      <c r="Q338" s="1">
        <v>46305750.810000002</v>
      </c>
      <c r="R338" s="3">
        <f>AVERAGE('VTA_Proteome Morphine vs Saline'!N338:Q338)</f>
        <v>49222164.042500004</v>
      </c>
      <c r="S338" s="3">
        <f>_xlfn.STDEV.S('VTA_Proteome Morphine vs Saline'!N338:Q338)</f>
        <v>5466280.1495022476</v>
      </c>
      <c r="T338" s="1">
        <v>50443063.899999999</v>
      </c>
      <c r="U338" s="1">
        <v>52050642.939999998</v>
      </c>
      <c r="V338" s="1">
        <v>40724714.340000004</v>
      </c>
      <c r="W338" s="1">
        <v>43572151.899999999</v>
      </c>
      <c r="X338" s="1">
        <f t="shared" si="16"/>
        <v>46697643.270000003</v>
      </c>
      <c r="Y338" s="1">
        <f t="shared" si="17"/>
        <v>5419943.3413220597</v>
      </c>
    </row>
    <row r="339" spans="1:25" x14ac:dyDescent="0.5">
      <c r="A339" s="1" t="s">
        <v>690</v>
      </c>
      <c r="B339" s="1" t="s">
        <v>691</v>
      </c>
      <c r="C339" s="1">
        <v>18317</v>
      </c>
      <c r="D339" s="1">
        <v>1</v>
      </c>
      <c r="E339" s="1">
        <v>1</v>
      </c>
      <c r="F339" s="1">
        <v>29.92</v>
      </c>
      <c r="G339" s="1">
        <v>0.105144372</v>
      </c>
      <c r="H339" s="1">
        <v>0.99063050699999999</v>
      </c>
      <c r="I339" s="1">
        <v>0.451087776</v>
      </c>
      <c r="K339" s="1">
        <v>1.0653795580000001</v>
      </c>
      <c r="L339" s="1" t="s">
        <v>2</v>
      </c>
      <c r="M339" s="1" t="s">
        <v>1</v>
      </c>
      <c r="N339" s="1">
        <v>8839.5836589999999</v>
      </c>
      <c r="O339" s="1">
        <v>47741.724479999997</v>
      </c>
      <c r="P339" s="1">
        <v>24556.702990000002</v>
      </c>
      <c r="Q339" s="1">
        <v>22973.227559999999</v>
      </c>
      <c r="R339" s="3">
        <f>AVERAGE('VTA_Proteome Morphine vs Saline'!N339:Q339)</f>
        <v>26027.809672250001</v>
      </c>
      <c r="S339" s="3">
        <f>_xlfn.STDEV.S('VTA_Proteome Morphine vs Saline'!N339:Q339)</f>
        <v>16108.215673084615</v>
      </c>
      <c r="T339" s="1">
        <v>31013.466410000001</v>
      </c>
      <c r="U339" s="1">
        <v>40674.957069999997</v>
      </c>
      <c r="V339" s="1">
        <v>39229.194739999999</v>
      </c>
      <c r="W339" s="1">
        <v>0.36720902100000002</v>
      </c>
      <c r="X339" s="1">
        <f t="shared" si="16"/>
        <v>27729.496357255251</v>
      </c>
      <c r="Y339" s="1">
        <f t="shared" si="17"/>
        <v>18969.423454479736</v>
      </c>
    </row>
    <row r="340" spans="1:25" x14ac:dyDescent="0.5">
      <c r="A340" s="1" t="s">
        <v>692</v>
      </c>
      <c r="B340" s="1" t="s">
        <v>693</v>
      </c>
      <c r="C340" s="1">
        <v>33990</v>
      </c>
      <c r="D340" s="1">
        <v>3</v>
      </c>
      <c r="E340" s="1">
        <v>3</v>
      </c>
      <c r="F340" s="1">
        <v>161.91</v>
      </c>
      <c r="G340" s="1">
        <v>8.4257777000000006E-2</v>
      </c>
      <c r="H340" s="1">
        <v>0.99625991700000005</v>
      </c>
      <c r="I340" s="1">
        <v>0.54740244299999996</v>
      </c>
      <c r="K340" s="1">
        <v>1.0560252919999999</v>
      </c>
      <c r="L340" s="1" t="s">
        <v>2</v>
      </c>
      <c r="M340" s="1" t="s">
        <v>1</v>
      </c>
      <c r="N340" s="1">
        <v>143096.7653</v>
      </c>
      <c r="O340" s="1">
        <v>160043.3855</v>
      </c>
      <c r="P340" s="1">
        <v>158462.5276</v>
      </c>
      <c r="Q340" s="1">
        <v>150705.99470000001</v>
      </c>
      <c r="R340" s="3">
        <f>AVERAGE('VTA_Proteome Morphine vs Saline'!N340:Q340)</f>
        <v>153077.168275</v>
      </c>
      <c r="S340" s="3">
        <f>_xlfn.STDEV.S('VTA_Proteome Morphine vs Saline'!N340:Q340)</f>
        <v>7805.1518275093649</v>
      </c>
      <c r="T340" s="1">
        <v>177036.39920000001</v>
      </c>
      <c r="U340" s="1">
        <v>183855.0197</v>
      </c>
      <c r="V340" s="1">
        <v>149639.94690000001</v>
      </c>
      <c r="W340" s="1">
        <v>136082.07939999999</v>
      </c>
      <c r="X340" s="1">
        <f t="shared" si="16"/>
        <v>161653.36129999999</v>
      </c>
      <c r="Y340" s="1">
        <f t="shared" si="17"/>
        <v>22566.672139082584</v>
      </c>
    </row>
    <row r="341" spans="1:25" x14ac:dyDescent="0.5">
      <c r="A341" s="1" t="s">
        <v>694</v>
      </c>
      <c r="B341" s="1" t="s">
        <v>695</v>
      </c>
      <c r="C341" s="1">
        <v>22822</v>
      </c>
      <c r="D341" s="1">
        <v>3</v>
      </c>
      <c r="E341" s="1">
        <v>3</v>
      </c>
      <c r="F341" s="1">
        <v>108.56</v>
      </c>
      <c r="G341" s="1">
        <v>0.35803096899999998</v>
      </c>
      <c r="H341" s="1">
        <v>0.977951083</v>
      </c>
      <c r="I341" s="1">
        <v>0.10697171599999999</v>
      </c>
      <c r="K341" s="1">
        <v>1.5058797189999999</v>
      </c>
      <c r="L341" s="1" t="s">
        <v>2</v>
      </c>
      <c r="M341" s="1" t="s">
        <v>1</v>
      </c>
      <c r="N341" s="1">
        <v>290839.36239999998</v>
      </c>
      <c r="O341" s="1">
        <v>340871.78269999998</v>
      </c>
      <c r="P341" s="1">
        <v>755522.37040000001</v>
      </c>
      <c r="Q341" s="1">
        <v>694286.89170000004</v>
      </c>
      <c r="R341" s="3">
        <f>AVERAGE('VTA_Proteome Morphine vs Saline'!N341:Q341)</f>
        <v>520380.1018</v>
      </c>
      <c r="S341" s="3">
        <f>_xlfn.STDEV.S('VTA_Proteome Morphine vs Saline'!N341:Q341)</f>
        <v>238360.82293173618</v>
      </c>
      <c r="T341" s="1">
        <v>716074.11560000002</v>
      </c>
      <c r="U341" s="1">
        <v>847897.7966</v>
      </c>
      <c r="V341" s="1">
        <v>646453.57999999996</v>
      </c>
      <c r="W341" s="1">
        <v>924093.87459999998</v>
      </c>
      <c r="X341" s="1">
        <f t="shared" si="16"/>
        <v>783629.84169999999</v>
      </c>
      <c r="Y341" s="1">
        <f t="shared" si="17"/>
        <v>125487.87121795982</v>
      </c>
    </row>
    <row r="342" spans="1:25" x14ac:dyDescent="0.5">
      <c r="A342" s="1" t="s">
        <v>696</v>
      </c>
      <c r="B342" s="1" t="s">
        <v>697</v>
      </c>
      <c r="C342" s="1">
        <v>182333</v>
      </c>
      <c r="D342" s="1">
        <v>12</v>
      </c>
      <c r="E342" s="1">
        <v>12</v>
      </c>
      <c r="F342" s="1">
        <v>528.57000000000005</v>
      </c>
      <c r="G342" s="1">
        <v>9.6747134999999998E-2</v>
      </c>
      <c r="H342" s="1">
        <v>0.99332116299999995</v>
      </c>
      <c r="I342" s="1">
        <v>0.48557804500000001</v>
      </c>
      <c r="K342" s="1">
        <v>1.1064001409999999</v>
      </c>
      <c r="L342" s="1" t="s">
        <v>1</v>
      </c>
      <c r="M342" s="1" t="s">
        <v>2</v>
      </c>
      <c r="N342" s="1">
        <v>1016717.51</v>
      </c>
      <c r="O342" s="1">
        <v>786093.61930000002</v>
      </c>
      <c r="P342" s="1">
        <v>1020930.956</v>
      </c>
      <c r="Q342" s="1">
        <v>717993.31960000005</v>
      </c>
      <c r="R342" s="3">
        <f>AVERAGE('VTA_Proteome Morphine vs Saline'!N342:Q342)</f>
        <v>885433.85122500011</v>
      </c>
      <c r="S342" s="3">
        <f>_xlfn.STDEV.S('VTA_Proteome Morphine vs Saline'!N342:Q342)</f>
        <v>156524.41531971161</v>
      </c>
      <c r="T342" s="1">
        <v>662176.90110000002</v>
      </c>
      <c r="U342" s="1">
        <v>647457.64159999997</v>
      </c>
      <c r="V342" s="1">
        <v>1095378.8219999999</v>
      </c>
      <c r="W342" s="1">
        <v>796120.90240000002</v>
      </c>
      <c r="X342" s="1">
        <f t="shared" si="16"/>
        <v>800283.56677499996</v>
      </c>
      <c r="Y342" s="1">
        <f t="shared" si="17"/>
        <v>207788.15489216236</v>
      </c>
    </row>
    <row r="343" spans="1:25" x14ac:dyDescent="0.5">
      <c r="A343" s="1" t="s">
        <v>698</v>
      </c>
      <c r="B343" s="1" t="s">
        <v>699</v>
      </c>
      <c r="C343" s="1">
        <v>41801</v>
      </c>
      <c r="D343" s="1">
        <v>9</v>
      </c>
      <c r="E343" s="1">
        <v>9</v>
      </c>
      <c r="F343" s="1">
        <v>366.88</v>
      </c>
      <c r="G343" s="1">
        <v>0.16177676899999999</v>
      </c>
      <c r="H343" s="1">
        <v>0.977951083</v>
      </c>
      <c r="I343" s="1">
        <v>0.29784679400000003</v>
      </c>
      <c r="K343" s="1">
        <v>1.1742357109999999</v>
      </c>
      <c r="L343" s="1" t="s">
        <v>1</v>
      </c>
      <c r="M343" s="1" t="s">
        <v>2</v>
      </c>
      <c r="N343" s="1">
        <v>1101799.5560000001</v>
      </c>
      <c r="O343" s="1">
        <v>1318256.673</v>
      </c>
      <c r="P343" s="1">
        <v>1058351.3589999999</v>
      </c>
      <c r="Q343" s="1">
        <v>1013574.123</v>
      </c>
      <c r="R343" s="3">
        <f>AVERAGE('VTA_Proteome Morphine vs Saline'!N343:Q343)</f>
        <v>1122995.42775</v>
      </c>
      <c r="S343" s="3">
        <f>_xlfn.STDEV.S('VTA_Proteome Morphine vs Saline'!N343:Q343)</f>
        <v>135065.53524563464</v>
      </c>
      <c r="T343" s="1">
        <v>933920.98259999999</v>
      </c>
      <c r="U343" s="1">
        <v>1284713.4509999999</v>
      </c>
      <c r="V343" s="1">
        <v>604341.86120000004</v>
      </c>
      <c r="W343" s="1">
        <v>1002475.162</v>
      </c>
      <c r="X343" s="1">
        <f t="shared" si="16"/>
        <v>956362.86420000007</v>
      </c>
      <c r="Y343" s="1">
        <f t="shared" si="17"/>
        <v>279501.2680133275</v>
      </c>
    </row>
    <row r="344" spans="1:25" x14ac:dyDescent="0.5">
      <c r="A344" s="1" t="s">
        <v>700</v>
      </c>
      <c r="B344" s="1" t="s">
        <v>701</v>
      </c>
      <c r="C344" s="1">
        <v>108606</v>
      </c>
      <c r="D344" s="1">
        <v>13</v>
      </c>
      <c r="E344" s="1">
        <v>13</v>
      </c>
      <c r="F344" s="1">
        <v>792.77</v>
      </c>
      <c r="G344" s="1">
        <v>0.166837398</v>
      </c>
      <c r="H344" s="1">
        <v>0.977951083</v>
      </c>
      <c r="I344" s="1">
        <v>0.28832383499999997</v>
      </c>
      <c r="K344" s="1">
        <v>1.1014177869999999</v>
      </c>
      <c r="L344" s="1" t="s">
        <v>2</v>
      </c>
      <c r="M344" s="1" t="s">
        <v>1</v>
      </c>
      <c r="N344" s="1">
        <v>6215662.426</v>
      </c>
      <c r="O344" s="1">
        <v>5932270.7170000002</v>
      </c>
      <c r="P344" s="1">
        <v>5776271.6449999996</v>
      </c>
      <c r="Q344" s="1">
        <v>6008015.477</v>
      </c>
      <c r="R344" s="3">
        <f>AVERAGE('VTA_Proteome Morphine vs Saline'!N344:Q344)</f>
        <v>5983055.0662500001</v>
      </c>
      <c r="S344" s="3">
        <f>_xlfn.STDEV.S('VTA_Proteome Morphine vs Saline'!N344:Q344)</f>
        <v>182635.92139123465</v>
      </c>
      <c r="T344" s="1">
        <v>7705265.6919999998</v>
      </c>
      <c r="U344" s="1">
        <v>6226884.9720000001</v>
      </c>
      <c r="V344" s="1">
        <v>6977777.2209999999</v>
      </c>
      <c r="W344" s="1">
        <v>5449445.1859999998</v>
      </c>
      <c r="X344" s="1">
        <f t="shared" si="16"/>
        <v>6589843.2677500006</v>
      </c>
      <c r="Y344" s="1">
        <f t="shared" si="17"/>
        <v>970722.48796394235</v>
      </c>
    </row>
    <row r="345" spans="1:25" x14ac:dyDescent="0.5">
      <c r="A345" s="1" t="s">
        <v>702</v>
      </c>
      <c r="B345" s="1" t="s">
        <v>703</v>
      </c>
      <c r="C345" s="1">
        <v>55248</v>
      </c>
      <c r="D345" s="1">
        <v>1</v>
      </c>
      <c r="E345" s="1">
        <v>1</v>
      </c>
      <c r="F345" s="1">
        <v>31.15</v>
      </c>
      <c r="G345" s="1">
        <v>7.2341636000000001E-2</v>
      </c>
      <c r="H345" s="1">
        <v>0.99625991700000005</v>
      </c>
      <c r="I345" s="1">
        <v>0.62434880000000004</v>
      </c>
      <c r="K345" s="1">
        <v>1.0587189779999999</v>
      </c>
      <c r="L345" s="1" t="s">
        <v>1</v>
      </c>
      <c r="M345" s="1" t="s">
        <v>2</v>
      </c>
      <c r="N345" s="1">
        <v>140523.57389999999</v>
      </c>
      <c r="O345" s="1">
        <v>149253.6208</v>
      </c>
      <c r="P345" s="1">
        <v>89970.615969999999</v>
      </c>
      <c r="Q345" s="1">
        <v>64320.955040000001</v>
      </c>
      <c r="R345" s="3">
        <f>AVERAGE('VTA_Proteome Morphine vs Saline'!N345:Q345)</f>
        <v>111017.19142749999</v>
      </c>
      <c r="S345" s="3">
        <f>_xlfn.STDEV.S('VTA_Proteome Morphine vs Saline'!N345:Q345)</f>
        <v>40645.40961788578</v>
      </c>
      <c r="T345" s="1">
        <v>151748.14910000001</v>
      </c>
      <c r="U345" s="1">
        <v>172833.75390000001</v>
      </c>
      <c r="V345" s="1">
        <v>72634.861940000003</v>
      </c>
      <c r="W345" s="1">
        <v>22222.930270000001</v>
      </c>
      <c r="X345" s="1">
        <f t="shared" si="16"/>
        <v>104859.92380250001</v>
      </c>
      <c r="Y345" s="1">
        <f t="shared" si="17"/>
        <v>69967.31275342156</v>
      </c>
    </row>
    <row r="346" spans="1:25" x14ac:dyDescent="0.5">
      <c r="A346" s="1" t="s">
        <v>704</v>
      </c>
      <c r="B346" s="1" t="s">
        <v>705</v>
      </c>
      <c r="C346" s="1">
        <v>57722</v>
      </c>
      <c r="D346" s="1">
        <v>2</v>
      </c>
      <c r="E346" s="1">
        <v>2</v>
      </c>
      <c r="F346" s="1">
        <v>113.27</v>
      </c>
      <c r="G346" s="1">
        <v>8.3030892999999995E-2</v>
      </c>
      <c r="H346" s="1">
        <v>0.99625991700000005</v>
      </c>
      <c r="I346" s="1">
        <v>0.55435219499999999</v>
      </c>
      <c r="K346" s="1">
        <v>1.08311062</v>
      </c>
      <c r="L346" s="1" t="s">
        <v>1</v>
      </c>
      <c r="M346" s="1" t="s">
        <v>2</v>
      </c>
      <c r="N346" s="1">
        <v>57625.174180000002</v>
      </c>
      <c r="O346" s="1">
        <v>77554.85888</v>
      </c>
      <c r="P346" s="1">
        <v>1782.6283820000001</v>
      </c>
      <c r="Q346" s="1">
        <v>102264.8569</v>
      </c>
      <c r="R346" s="3">
        <f>AVERAGE('VTA_Proteome Morphine vs Saline'!N346:Q346)</f>
        <v>59806.879585499992</v>
      </c>
      <c r="S346" s="3">
        <f>_xlfn.STDEV.S('VTA_Proteome Morphine vs Saline'!N346:Q346)</f>
        <v>42775.554439733685</v>
      </c>
      <c r="T346" s="1">
        <v>63039.078589999997</v>
      </c>
      <c r="U346" s="1">
        <v>58212.681149999997</v>
      </c>
      <c r="V346" s="1">
        <v>41710.201370000002</v>
      </c>
      <c r="W346" s="1">
        <v>57908.847500000003</v>
      </c>
      <c r="X346" s="1">
        <f t="shared" si="16"/>
        <v>55217.702152500002</v>
      </c>
      <c r="Y346" s="1">
        <f t="shared" si="17"/>
        <v>9306.6046304610027</v>
      </c>
    </row>
    <row r="347" spans="1:25" x14ac:dyDescent="0.5">
      <c r="A347" s="1" t="s">
        <v>706</v>
      </c>
      <c r="B347" s="1" t="s">
        <v>707</v>
      </c>
      <c r="C347" s="1">
        <v>28448</v>
      </c>
      <c r="D347" s="1">
        <v>1</v>
      </c>
      <c r="E347" s="1">
        <v>1</v>
      </c>
      <c r="F347" s="1">
        <v>40.76</v>
      </c>
      <c r="G347" s="1">
        <v>6.1266807999999999E-2</v>
      </c>
      <c r="H347" s="1">
        <v>0.99625991700000005</v>
      </c>
      <c r="I347" s="1">
        <v>0.72602459100000005</v>
      </c>
      <c r="K347" s="1">
        <v>6.3473928749999997</v>
      </c>
      <c r="L347" s="1" t="s">
        <v>2</v>
      </c>
      <c r="M347" s="1" t="s">
        <v>1</v>
      </c>
      <c r="N347" s="1">
        <v>23146.30111</v>
      </c>
      <c r="O347" s="1">
        <v>4940.6767550000004</v>
      </c>
      <c r="P347" s="1">
        <v>3066.1331970000001</v>
      </c>
      <c r="Q347" s="1">
        <v>490.4156203</v>
      </c>
      <c r="R347" s="3">
        <f>AVERAGE('VTA_Proteome Morphine vs Saline'!N347:Q347)</f>
        <v>7910.8816705749996</v>
      </c>
      <c r="S347" s="3">
        <f>_xlfn.STDEV.S('VTA_Proteome Morphine vs Saline'!N347:Q347)</f>
        <v>10319.480395691866</v>
      </c>
      <c r="T347" s="1">
        <v>187483.77340000001</v>
      </c>
      <c r="U347" s="1">
        <v>11255.08383</v>
      </c>
      <c r="V347" s="1">
        <v>1649.1503769999999</v>
      </c>
      <c r="W347" s="1">
        <v>465.888149</v>
      </c>
      <c r="X347" s="1">
        <f t="shared" si="16"/>
        <v>50213.473939000003</v>
      </c>
      <c r="Y347" s="1">
        <f t="shared" si="17"/>
        <v>91640.978986778762</v>
      </c>
    </row>
    <row r="348" spans="1:25" x14ac:dyDescent="0.5">
      <c r="A348" s="1" t="s">
        <v>708</v>
      </c>
      <c r="B348" s="1" t="s">
        <v>709</v>
      </c>
      <c r="C348" s="1">
        <v>85535</v>
      </c>
      <c r="D348" s="1">
        <v>1</v>
      </c>
      <c r="E348" s="1">
        <v>1</v>
      </c>
      <c r="F348" s="1">
        <v>51.44</v>
      </c>
      <c r="G348" s="1">
        <v>5.1337332999999999E-2</v>
      </c>
      <c r="H348" s="1">
        <v>0.99625991700000005</v>
      </c>
      <c r="I348" s="1">
        <v>0.90321863099999999</v>
      </c>
      <c r="K348" s="1">
        <v>1.6792708629999999</v>
      </c>
      <c r="L348" s="1" t="s">
        <v>1</v>
      </c>
      <c r="M348" s="1" t="s">
        <v>2</v>
      </c>
      <c r="N348" s="1">
        <v>0</v>
      </c>
      <c r="O348" s="1">
        <v>1163.8079760000001</v>
      </c>
      <c r="P348" s="1">
        <v>3369.352695</v>
      </c>
      <c r="Q348" s="1">
        <v>2190.859273</v>
      </c>
      <c r="R348" s="3">
        <f>AVERAGE('VTA_Proteome Morphine vs Saline'!N348:Q348)</f>
        <v>1681.0049859999999</v>
      </c>
      <c r="S348" s="3">
        <f>_xlfn.STDEV.S('VTA_Proteome Morphine vs Saline'!N348:Q348)</f>
        <v>1438.024094671531</v>
      </c>
      <c r="T348" s="1">
        <v>0</v>
      </c>
      <c r="U348" s="1">
        <v>1029.2910770000001</v>
      </c>
      <c r="V348" s="1">
        <v>2002.8211220000001</v>
      </c>
      <c r="W348" s="1">
        <v>972.01845690000005</v>
      </c>
      <c r="X348" s="1">
        <f t="shared" si="16"/>
        <v>1001.0326639750001</v>
      </c>
      <c r="Y348" s="1">
        <f t="shared" si="17"/>
        <v>817.98265488861375</v>
      </c>
    </row>
    <row r="349" spans="1:25" x14ac:dyDescent="0.5">
      <c r="A349" s="1" t="s">
        <v>710</v>
      </c>
      <c r="B349" s="1" t="s">
        <v>711</v>
      </c>
      <c r="C349" s="1">
        <v>72573</v>
      </c>
      <c r="D349" s="1">
        <v>19</v>
      </c>
      <c r="E349" s="1">
        <v>19</v>
      </c>
      <c r="F349" s="1">
        <v>1280.99</v>
      </c>
      <c r="G349" s="1">
        <v>8.4327557999999997E-2</v>
      </c>
      <c r="H349" s="1">
        <v>0.99625991700000005</v>
      </c>
      <c r="I349" s="1">
        <v>0.54701267600000003</v>
      </c>
      <c r="K349" s="1">
        <v>1.082146971</v>
      </c>
      <c r="L349" s="1" t="s">
        <v>1</v>
      </c>
      <c r="M349" s="1" t="s">
        <v>2</v>
      </c>
      <c r="N349" s="1">
        <v>21932930.41</v>
      </c>
      <c r="O349" s="1">
        <v>17577109.789999999</v>
      </c>
      <c r="P349" s="1">
        <v>23047454.219999999</v>
      </c>
      <c r="Q349" s="1">
        <v>26584284.690000001</v>
      </c>
      <c r="R349" s="3">
        <f>AVERAGE('VTA_Proteome Morphine vs Saline'!N349:Q349)</f>
        <v>22285444.7775</v>
      </c>
      <c r="S349" s="3">
        <f>_xlfn.STDEV.S('VTA_Proteome Morphine vs Saline'!N349:Q349)</f>
        <v>3712742.3699817341</v>
      </c>
      <c r="T349" s="1">
        <v>16754103.99</v>
      </c>
      <c r="U349" s="1">
        <v>17831968.800000001</v>
      </c>
      <c r="V349" s="1">
        <v>24191227.280000001</v>
      </c>
      <c r="W349" s="1">
        <v>23597628.210000001</v>
      </c>
      <c r="X349" s="1">
        <f t="shared" si="16"/>
        <v>20593732.07</v>
      </c>
      <c r="Y349" s="1">
        <f t="shared" si="17"/>
        <v>3844279.0376577983</v>
      </c>
    </row>
    <row r="350" spans="1:25" x14ac:dyDescent="0.5">
      <c r="A350" s="1" t="s">
        <v>712</v>
      </c>
      <c r="B350" s="1" t="s">
        <v>713</v>
      </c>
      <c r="C350" s="1">
        <v>94727</v>
      </c>
      <c r="D350" s="1">
        <v>39</v>
      </c>
      <c r="E350" s="1">
        <v>38</v>
      </c>
      <c r="F350" s="1">
        <v>2292.5500000000002</v>
      </c>
      <c r="G350" s="1">
        <v>8.5800794999999999E-2</v>
      </c>
      <c r="H350" s="1">
        <v>0.99625991700000005</v>
      </c>
      <c r="I350" s="1">
        <v>0.53891702799999996</v>
      </c>
      <c r="K350" s="1">
        <v>1.0394016370000001</v>
      </c>
      <c r="L350" s="1" t="s">
        <v>2</v>
      </c>
      <c r="M350" s="1" t="s">
        <v>1</v>
      </c>
      <c r="N350" s="1">
        <v>30850124.149999999</v>
      </c>
      <c r="O350" s="1">
        <v>33410410.73</v>
      </c>
      <c r="P350" s="1">
        <v>25658685.190000001</v>
      </c>
      <c r="Q350" s="1">
        <v>26430218.719999999</v>
      </c>
      <c r="R350" s="3">
        <f>AVERAGE('VTA_Proteome Morphine vs Saline'!N350:Q350)</f>
        <v>29087359.697499998</v>
      </c>
      <c r="S350" s="3">
        <f>_xlfn.STDEV.S('VTA_Proteome Morphine vs Saline'!N350:Q350)</f>
        <v>3679325.8348637503</v>
      </c>
      <c r="T350" s="1">
        <v>28405845.949999999</v>
      </c>
      <c r="U350" s="1">
        <v>30858866.530000001</v>
      </c>
      <c r="V350" s="1">
        <v>31729416.129999999</v>
      </c>
      <c r="W350" s="1">
        <v>29939668.559999999</v>
      </c>
      <c r="X350" s="1">
        <f t="shared" si="16"/>
        <v>30233449.2925</v>
      </c>
      <c r="Y350" s="1">
        <f t="shared" si="17"/>
        <v>1420739.7833719463</v>
      </c>
    </row>
    <row r="351" spans="1:25" x14ac:dyDescent="0.5">
      <c r="A351" s="1" t="s">
        <v>714</v>
      </c>
      <c r="B351" s="1" t="s">
        <v>715</v>
      </c>
      <c r="C351" s="1">
        <v>88426</v>
      </c>
      <c r="D351" s="1">
        <v>38</v>
      </c>
      <c r="E351" s="1">
        <v>36</v>
      </c>
      <c r="F351" s="1">
        <v>2108.83</v>
      </c>
      <c r="G351" s="1">
        <v>5.0148054999999997E-2</v>
      </c>
      <c r="H351" s="1">
        <v>0.99625991700000005</v>
      </c>
      <c r="I351" s="1">
        <v>0.96769900200000003</v>
      </c>
      <c r="K351" s="1">
        <v>1.0086782059999999</v>
      </c>
      <c r="L351" s="1" t="s">
        <v>2</v>
      </c>
      <c r="M351" s="1" t="s">
        <v>1</v>
      </c>
      <c r="N351" s="1">
        <v>23177848.809999999</v>
      </c>
      <c r="O351" s="1">
        <v>24094983.48</v>
      </c>
      <c r="P351" s="1">
        <v>20226552.440000001</v>
      </c>
      <c r="Q351" s="1">
        <v>22157762.59</v>
      </c>
      <c r="R351" s="3">
        <f>AVERAGE('VTA_Proteome Morphine vs Saline'!N351:Q351)</f>
        <v>22414286.830000002</v>
      </c>
      <c r="S351" s="3">
        <f>_xlfn.STDEV.S('VTA_Proteome Morphine vs Saline'!N351:Q351)</f>
        <v>1659292.4770836299</v>
      </c>
      <c r="T351" s="1">
        <v>28055482.57</v>
      </c>
      <c r="U351" s="1">
        <v>24225415.73</v>
      </c>
      <c r="V351" s="1">
        <v>20605326.34</v>
      </c>
      <c r="W351" s="1">
        <v>17548985.879999999</v>
      </c>
      <c r="X351" s="1">
        <f t="shared" si="16"/>
        <v>22608802.629999999</v>
      </c>
      <c r="Y351" s="1">
        <f t="shared" si="17"/>
        <v>4542224.971386564</v>
      </c>
    </row>
    <row r="352" spans="1:25" x14ac:dyDescent="0.5">
      <c r="A352" s="1" t="s">
        <v>716</v>
      </c>
      <c r="B352" s="1" t="s">
        <v>717</v>
      </c>
      <c r="C352" s="1">
        <v>107927</v>
      </c>
      <c r="D352" s="1">
        <v>5</v>
      </c>
      <c r="E352" s="1">
        <v>5</v>
      </c>
      <c r="F352" s="1">
        <v>302.33999999999997</v>
      </c>
      <c r="G352" s="1">
        <v>0.41890517700000002</v>
      </c>
      <c r="H352" s="1">
        <v>0.977951083</v>
      </c>
      <c r="I352" s="1">
        <v>8.1936474999999995E-2</v>
      </c>
      <c r="K352" s="1">
        <v>1.570708172</v>
      </c>
      <c r="L352" s="1" t="s">
        <v>1</v>
      </c>
      <c r="M352" s="1" t="s">
        <v>2</v>
      </c>
      <c r="N352" s="1">
        <v>496084.24599999998</v>
      </c>
      <c r="O352" s="1">
        <v>241856.4118</v>
      </c>
      <c r="P352" s="1">
        <v>315999.18540000002</v>
      </c>
      <c r="Q352" s="1">
        <v>246764.5287</v>
      </c>
      <c r="R352" s="3">
        <f>AVERAGE('VTA_Proteome Morphine vs Saline'!N352:Q352)</f>
        <v>325176.09297499998</v>
      </c>
      <c r="S352" s="3">
        <f>_xlfn.STDEV.S('VTA_Proteome Morphine vs Saline'!N352:Q352)</f>
        <v>118861.76156388994</v>
      </c>
      <c r="T352" s="1">
        <v>181810.92629999999</v>
      </c>
      <c r="U352" s="1">
        <v>259944.34099999999</v>
      </c>
      <c r="V352" s="1">
        <v>232635.02650000001</v>
      </c>
      <c r="W352" s="1">
        <v>153710.30129999999</v>
      </c>
      <c r="X352" s="1">
        <f t="shared" si="16"/>
        <v>207025.14877500001</v>
      </c>
      <c r="Y352" s="1">
        <f t="shared" si="17"/>
        <v>48078.188814808869</v>
      </c>
    </row>
    <row r="353" spans="1:25" x14ac:dyDescent="0.5">
      <c r="A353" s="1" t="s">
        <v>718</v>
      </c>
      <c r="B353" s="1" t="s">
        <v>719</v>
      </c>
      <c r="C353" s="1">
        <v>74832</v>
      </c>
      <c r="D353" s="1">
        <v>49</v>
      </c>
      <c r="E353" s="1">
        <v>47</v>
      </c>
      <c r="F353" s="1">
        <v>3129.12</v>
      </c>
      <c r="G353" s="1">
        <v>0.37806214799999999</v>
      </c>
      <c r="H353" s="1">
        <v>0.977951083</v>
      </c>
      <c r="I353" s="1">
        <v>9.7852072999999998E-2</v>
      </c>
      <c r="K353" s="1">
        <v>1.1316484929999999</v>
      </c>
      <c r="L353" s="1" t="s">
        <v>2</v>
      </c>
      <c r="M353" s="1" t="s">
        <v>1</v>
      </c>
      <c r="N353" s="1">
        <v>120219510</v>
      </c>
      <c r="O353" s="1">
        <v>154401997.40000001</v>
      </c>
      <c r="P353" s="1">
        <v>122482895.09999999</v>
      </c>
      <c r="Q353" s="1">
        <v>128226577.90000001</v>
      </c>
      <c r="R353" s="3">
        <f>AVERAGE('VTA_Proteome Morphine vs Saline'!N353:Q353)</f>
        <v>131332745.09999999</v>
      </c>
      <c r="S353" s="3">
        <f>_xlfn.STDEV.S('VTA_Proteome Morphine vs Saline'!N353:Q353)</f>
        <v>15744443.631175539</v>
      </c>
      <c r="T353" s="1">
        <v>135895986.40000001</v>
      </c>
      <c r="U353" s="1">
        <v>151165895.90000001</v>
      </c>
      <c r="V353" s="1">
        <v>150562477.30000001</v>
      </c>
      <c r="W353" s="1">
        <v>156865653</v>
      </c>
      <c r="X353" s="1">
        <f t="shared" si="16"/>
        <v>148622503.15000001</v>
      </c>
      <c r="Y353" s="1">
        <f t="shared" si="17"/>
        <v>8946993.8046438508</v>
      </c>
    </row>
    <row r="354" spans="1:25" x14ac:dyDescent="0.5">
      <c r="A354" s="1" t="s">
        <v>720</v>
      </c>
      <c r="B354" s="1" t="s">
        <v>721</v>
      </c>
      <c r="C354" s="1">
        <v>56115</v>
      </c>
      <c r="D354" s="1">
        <v>34</v>
      </c>
      <c r="E354" s="1">
        <v>34</v>
      </c>
      <c r="F354" s="1">
        <v>2450.4499999999998</v>
      </c>
      <c r="G354" s="1">
        <v>5.065563E-2</v>
      </c>
      <c r="H354" s="1">
        <v>0.99625991700000005</v>
      </c>
      <c r="I354" s="1">
        <v>0.93211644400000004</v>
      </c>
      <c r="K354" s="1">
        <v>1.0002830680000001</v>
      </c>
      <c r="L354" s="1" t="s">
        <v>2</v>
      </c>
      <c r="M354" s="1" t="s">
        <v>1</v>
      </c>
      <c r="N354" s="1">
        <v>36481953.340000004</v>
      </c>
      <c r="O354" s="1">
        <v>46534992.270000003</v>
      </c>
      <c r="P354" s="1">
        <v>62991467.159999996</v>
      </c>
      <c r="Q354" s="1">
        <v>50926238.479999997</v>
      </c>
      <c r="R354" s="3">
        <f>AVERAGE('VTA_Proteome Morphine vs Saline'!N354:Q354)</f>
        <v>49233662.8125</v>
      </c>
      <c r="S354" s="3">
        <f>_xlfn.STDEV.S('VTA_Proteome Morphine vs Saline'!N354:Q354)</f>
        <v>10985307.005606867</v>
      </c>
      <c r="T354" s="1">
        <v>46485995.43</v>
      </c>
      <c r="U354" s="1">
        <v>41288256.770000003</v>
      </c>
      <c r="V354" s="1">
        <v>51968947.380000003</v>
      </c>
      <c r="W354" s="1">
        <v>57247197.490000002</v>
      </c>
      <c r="X354" s="1">
        <f t="shared" si="16"/>
        <v>49247599.267500006</v>
      </c>
      <c r="Y354" s="1">
        <f t="shared" si="17"/>
        <v>6889046.7656668825</v>
      </c>
    </row>
    <row r="355" spans="1:25" x14ac:dyDescent="0.5">
      <c r="A355" s="1" t="s">
        <v>722</v>
      </c>
      <c r="B355" s="1" t="s">
        <v>723</v>
      </c>
      <c r="C355" s="1">
        <v>109380</v>
      </c>
      <c r="D355" s="1">
        <v>22</v>
      </c>
      <c r="E355" s="1">
        <v>22</v>
      </c>
      <c r="F355" s="1">
        <v>1406.9</v>
      </c>
      <c r="G355" s="1">
        <v>0.245320555</v>
      </c>
      <c r="H355" s="1">
        <v>0.977951083</v>
      </c>
      <c r="I355" s="1">
        <v>0.18391532899999999</v>
      </c>
      <c r="K355" s="1">
        <v>1.2386150680000001</v>
      </c>
      <c r="L355" s="1" t="s">
        <v>1</v>
      </c>
      <c r="M355" s="1" t="s">
        <v>2</v>
      </c>
      <c r="N355" s="1">
        <v>6195223.7520000003</v>
      </c>
      <c r="O355" s="1">
        <v>3701937.6349999998</v>
      </c>
      <c r="P355" s="1">
        <v>4629907.9919999996</v>
      </c>
      <c r="Q355" s="1">
        <v>4214672.6550000003</v>
      </c>
      <c r="R355" s="3">
        <f>AVERAGE('VTA_Proteome Morphine vs Saline'!N355:Q355)</f>
        <v>4685435.5085000005</v>
      </c>
      <c r="S355" s="3">
        <f>_xlfn.STDEV.S('VTA_Proteome Morphine vs Saline'!N355:Q355)</f>
        <v>1075705.9041568839</v>
      </c>
      <c r="T355" s="1">
        <v>3458903.4780000001</v>
      </c>
      <c r="U355" s="1">
        <v>3629776.9139999999</v>
      </c>
      <c r="V355" s="1">
        <v>4764734.9919999996</v>
      </c>
      <c r="W355" s="1">
        <v>3277792.4619999998</v>
      </c>
      <c r="X355" s="1">
        <f t="shared" si="16"/>
        <v>3782801.9614999997</v>
      </c>
      <c r="Y355" s="1">
        <f t="shared" si="17"/>
        <v>670212.39512762544</v>
      </c>
    </row>
    <row r="356" spans="1:25" x14ac:dyDescent="0.5">
      <c r="A356" s="1" t="s">
        <v>724</v>
      </c>
      <c r="B356" s="1" t="s">
        <v>725</v>
      </c>
      <c r="C356" s="1">
        <v>42006</v>
      </c>
      <c r="D356" s="1">
        <v>20</v>
      </c>
      <c r="E356" s="1">
        <v>20</v>
      </c>
      <c r="F356" s="1">
        <v>1342.03</v>
      </c>
      <c r="G356" s="1">
        <v>0.100604372</v>
      </c>
      <c r="H356" s="1">
        <v>0.99094768200000005</v>
      </c>
      <c r="I356" s="1">
        <v>0.46914665700000002</v>
      </c>
      <c r="K356" s="1">
        <v>1.118867893</v>
      </c>
      <c r="L356" s="1" t="s">
        <v>1</v>
      </c>
      <c r="M356" s="1" t="s">
        <v>2</v>
      </c>
      <c r="N356" s="1">
        <v>6863265.4519999996</v>
      </c>
      <c r="O356" s="1">
        <v>7713449.358</v>
      </c>
      <c r="P356" s="1">
        <v>6887011.7419999996</v>
      </c>
      <c r="Q356" s="1">
        <v>7007892.2860000003</v>
      </c>
      <c r="R356" s="3">
        <f>AVERAGE('VTA_Proteome Morphine vs Saline'!N356:Q356)</f>
        <v>7117904.7094999999</v>
      </c>
      <c r="S356" s="3">
        <f>_xlfn.STDEV.S('VTA_Proteome Morphine vs Saline'!N356:Q356)</f>
        <v>402048.4529599385</v>
      </c>
      <c r="T356" s="1">
        <v>8663462.4330000002</v>
      </c>
      <c r="U356" s="1">
        <v>6653365.3720000004</v>
      </c>
      <c r="V356" s="1">
        <v>2980619.96</v>
      </c>
      <c r="W356" s="1">
        <v>7149362.3779999996</v>
      </c>
      <c r="X356" s="1">
        <f t="shared" si="16"/>
        <v>6361702.5357499998</v>
      </c>
      <c r="Y356" s="1">
        <f t="shared" si="17"/>
        <v>2410760.1322522932</v>
      </c>
    </row>
    <row r="357" spans="1:25" x14ac:dyDescent="0.5">
      <c r="A357" s="1" t="s">
        <v>726</v>
      </c>
      <c r="B357" s="1" t="s">
        <v>727</v>
      </c>
      <c r="C357" s="1">
        <v>41353</v>
      </c>
      <c r="D357" s="1">
        <v>3</v>
      </c>
      <c r="E357" s="1">
        <v>3</v>
      </c>
      <c r="F357" s="1">
        <v>106.83</v>
      </c>
      <c r="G357" s="1">
        <v>0.21468385600000001</v>
      </c>
      <c r="H357" s="1">
        <v>0.977951083</v>
      </c>
      <c r="I357" s="1">
        <v>0.21699164700000001</v>
      </c>
      <c r="K357" s="1">
        <v>1.6679347529999999</v>
      </c>
      <c r="L357" s="1" t="s">
        <v>1</v>
      </c>
      <c r="M357" s="1" t="s">
        <v>2</v>
      </c>
      <c r="N357" s="1">
        <v>67199.574059999999</v>
      </c>
      <c r="O357" s="1">
        <v>129322.7506</v>
      </c>
      <c r="P357" s="1">
        <v>259644.74179999999</v>
      </c>
      <c r="Q357" s="1">
        <v>130990.6569</v>
      </c>
      <c r="R357" s="3">
        <f>AVERAGE('VTA_Proteome Morphine vs Saline'!N357:Q357)</f>
        <v>146789.43083999999</v>
      </c>
      <c r="S357" s="3">
        <f>_xlfn.STDEV.S('VTA_Proteome Morphine vs Saline'!N357:Q357)</f>
        <v>80881.709285336066</v>
      </c>
      <c r="T357" s="1">
        <v>77624.084879999995</v>
      </c>
      <c r="U357" s="1">
        <v>74295.552420000007</v>
      </c>
      <c r="V357" s="1">
        <v>64993.070370000001</v>
      </c>
      <c r="W357" s="1">
        <v>135114.08609999999</v>
      </c>
      <c r="X357" s="1">
        <f t="shared" si="16"/>
        <v>88006.698442499997</v>
      </c>
      <c r="Y357" s="1">
        <f t="shared" si="17"/>
        <v>31856.591356744753</v>
      </c>
    </row>
    <row r="358" spans="1:25" x14ac:dyDescent="0.5">
      <c r="A358" s="1" t="s">
        <v>728</v>
      </c>
      <c r="B358" s="1" t="s">
        <v>729</v>
      </c>
      <c r="C358" s="1">
        <v>28547</v>
      </c>
      <c r="D358" s="1">
        <v>12</v>
      </c>
      <c r="E358" s="1">
        <v>9</v>
      </c>
      <c r="F358" s="1">
        <v>547.71</v>
      </c>
      <c r="G358" s="1">
        <v>5.8032198E-2</v>
      </c>
      <c r="H358" s="1">
        <v>0.99625991700000005</v>
      </c>
      <c r="I358" s="1">
        <v>0.766807291</v>
      </c>
      <c r="K358" s="1">
        <v>1.0185314329999999</v>
      </c>
      <c r="L358" s="1" t="s">
        <v>1</v>
      </c>
      <c r="M358" s="1" t="s">
        <v>2</v>
      </c>
      <c r="N358" s="1">
        <v>4628444.17</v>
      </c>
      <c r="O358" s="1">
        <v>5306161.6359999999</v>
      </c>
      <c r="P358" s="1">
        <v>5490986.0690000001</v>
      </c>
      <c r="Q358" s="1">
        <v>5384548.7359999996</v>
      </c>
      <c r="R358" s="3">
        <f>AVERAGE('VTA_Proteome Morphine vs Saline'!N358:Q358)</f>
        <v>5202535.1527500004</v>
      </c>
      <c r="S358" s="3">
        <f>_xlfn.STDEV.S('VTA_Proteome Morphine vs Saline'!N358:Q358)</f>
        <v>390150.30440356897</v>
      </c>
      <c r="T358" s="1">
        <v>5121267.0829999996</v>
      </c>
      <c r="U358" s="1">
        <v>5829478.8530000001</v>
      </c>
      <c r="V358" s="1">
        <v>4970568.5970000001</v>
      </c>
      <c r="W358" s="1">
        <v>4510200.8260000004</v>
      </c>
      <c r="X358" s="1">
        <f t="shared" si="16"/>
        <v>5107878.8397500003</v>
      </c>
      <c r="Y358" s="1">
        <f t="shared" si="17"/>
        <v>546796.40789600729</v>
      </c>
    </row>
    <row r="359" spans="1:25" x14ac:dyDescent="0.5">
      <c r="A359" s="1" t="s">
        <v>730</v>
      </c>
      <c r="B359" s="1" t="s">
        <v>731</v>
      </c>
      <c r="C359" s="1">
        <v>31042</v>
      </c>
      <c r="D359" s="1">
        <v>7</v>
      </c>
      <c r="E359" s="1">
        <v>4</v>
      </c>
      <c r="F359" s="1">
        <v>419.67</v>
      </c>
      <c r="G359" s="1">
        <v>8.7236544999999999E-2</v>
      </c>
      <c r="H359" s="1">
        <v>0.99625991700000005</v>
      </c>
      <c r="I359" s="1">
        <v>0.53126235499999996</v>
      </c>
      <c r="K359" s="1">
        <v>1.0391118749999999</v>
      </c>
      <c r="L359" s="1" t="s">
        <v>1</v>
      </c>
      <c r="M359" s="1" t="s">
        <v>2</v>
      </c>
      <c r="N359" s="1">
        <v>2626191.5389999999</v>
      </c>
      <c r="O359" s="1">
        <v>2987183</v>
      </c>
      <c r="P359" s="1">
        <v>2626654.3330000001</v>
      </c>
      <c r="Q359" s="1">
        <v>3014082.1660000002</v>
      </c>
      <c r="R359" s="3">
        <f>AVERAGE('VTA_Proteome Morphine vs Saline'!N359:Q359)</f>
        <v>2813527.7594999997</v>
      </c>
      <c r="S359" s="3">
        <f>_xlfn.STDEV.S('VTA_Proteome Morphine vs Saline'!N359:Q359)</f>
        <v>216329.03146423021</v>
      </c>
      <c r="T359" s="1">
        <v>2729198.1179999998</v>
      </c>
      <c r="U359" s="1">
        <v>3026600.3250000002</v>
      </c>
      <c r="V359" s="1">
        <v>2441302.1170000001</v>
      </c>
      <c r="W359" s="1">
        <v>2633408.9449999998</v>
      </c>
      <c r="X359" s="1">
        <f t="shared" ref="X359:X390" si="18">AVERAGE(T359:W359)</f>
        <v>2707627.3762500002</v>
      </c>
      <c r="Y359" s="1">
        <f t="shared" ref="Y359:Y390" si="19">_xlfn.STDEV.S(T359:W359)</f>
        <v>244026.33613724707</v>
      </c>
    </row>
    <row r="360" spans="1:25" x14ac:dyDescent="0.5">
      <c r="A360" s="1" t="s">
        <v>732</v>
      </c>
      <c r="B360" s="1" t="s">
        <v>733</v>
      </c>
      <c r="C360" s="1">
        <v>29400</v>
      </c>
      <c r="D360" s="1">
        <v>4</v>
      </c>
      <c r="E360" s="1">
        <v>4</v>
      </c>
      <c r="F360" s="1">
        <v>250.51</v>
      </c>
      <c r="G360" s="1">
        <v>0.103486931</v>
      </c>
      <c r="H360" s="1">
        <v>0.99063050699999999</v>
      </c>
      <c r="I360" s="1">
        <v>0.45753038899999998</v>
      </c>
      <c r="K360" s="1">
        <v>1.3367152980000001</v>
      </c>
      <c r="L360" s="1" t="s">
        <v>1</v>
      </c>
      <c r="M360" s="1" t="s">
        <v>2</v>
      </c>
      <c r="N360" s="1">
        <v>835331.65079999994</v>
      </c>
      <c r="O360" s="1">
        <v>793582.05469999998</v>
      </c>
      <c r="P360" s="1">
        <v>2175823.145</v>
      </c>
      <c r="Q360" s="1">
        <v>872814.09970000002</v>
      </c>
      <c r="R360" s="3">
        <f>AVERAGE('VTA_Proteome Morphine vs Saline'!N360:Q360)</f>
        <v>1169387.73755</v>
      </c>
      <c r="S360" s="3">
        <f>_xlfn.STDEV.S('VTA_Proteome Morphine vs Saline'!N360:Q360)</f>
        <v>671736.935710627</v>
      </c>
      <c r="T360" s="1">
        <v>809153.41749999998</v>
      </c>
      <c r="U360" s="1">
        <v>924341.62470000004</v>
      </c>
      <c r="V360" s="1">
        <v>936109.26659999997</v>
      </c>
      <c r="W360" s="1">
        <v>829683.054</v>
      </c>
      <c r="X360" s="1">
        <f t="shared" si="18"/>
        <v>874821.84069999994</v>
      </c>
      <c r="Y360" s="1">
        <f t="shared" si="19"/>
        <v>64699.844026543178</v>
      </c>
    </row>
    <row r="361" spans="1:25" x14ac:dyDescent="0.5">
      <c r="A361" s="1" t="s">
        <v>734</v>
      </c>
      <c r="B361" s="1" t="s">
        <v>735</v>
      </c>
      <c r="C361" s="1">
        <v>52424</v>
      </c>
      <c r="D361" s="1">
        <v>9</v>
      </c>
      <c r="E361" s="1">
        <v>8</v>
      </c>
      <c r="F361" s="1">
        <v>478.36</v>
      </c>
      <c r="G361" s="1">
        <v>7.5821422999999999E-2</v>
      </c>
      <c r="H361" s="1">
        <v>0.99625991700000005</v>
      </c>
      <c r="I361" s="1">
        <v>0.59942368199999996</v>
      </c>
      <c r="K361" s="1">
        <v>1.1130477519999999</v>
      </c>
      <c r="L361" s="1" t="s">
        <v>1</v>
      </c>
      <c r="M361" s="1" t="s">
        <v>2</v>
      </c>
      <c r="N361" s="1">
        <v>556620.27309999999</v>
      </c>
      <c r="O361" s="1">
        <v>750244.62300000002</v>
      </c>
      <c r="P361" s="1">
        <v>1084595.835</v>
      </c>
      <c r="Q361" s="1">
        <v>802728.66859999998</v>
      </c>
      <c r="R361" s="3">
        <f>AVERAGE('VTA_Proteome Morphine vs Saline'!N361:Q361)</f>
        <v>798547.34992499999</v>
      </c>
      <c r="S361" s="3">
        <f>_xlfn.STDEV.S('VTA_Proteome Morphine vs Saline'!N361:Q361)</f>
        <v>218100.19346548422</v>
      </c>
      <c r="T361" s="1">
        <v>837605.18059999996</v>
      </c>
      <c r="U361" s="1">
        <v>550302.11609999998</v>
      </c>
      <c r="V361" s="1">
        <v>732759.80819999997</v>
      </c>
      <c r="W361" s="1">
        <v>749101.41460000002</v>
      </c>
      <c r="X361" s="1">
        <f t="shared" si="18"/>
        <v>717442.12987499987</v>
      </c>
      <c r="Y361" s="1">
        <f t="shared" si="19"/>
        <v>120570.70476531392</v>
      </c>
    </row>
    <row r="362" spans="1:25" x14ac:dyDescent="0.5">
      <c r="A362" s="1" t="s">
        <v>736</v>
      </c>
      <c r="B362" s="1" t="s">
        <v>737</v>
      </c>
      <c r="C362" s="1">
        <v>51949</v>
      </c>
      <c r="D362" s="1">
        <v>12</v>
      </c>
      <c r="E362" s="1">
        <v>12</v>
      </c>
      <c r="F362" s="1">
        <v>715.8</v>
      </c>
      <c r="G362" s="1">
        <v>9.9037889000000004E-2</v>
      </c>
      <c r="H362" s="1">
        <v>0.99216108700000005</v>
      </c>
      <c r="I362" s="1">
        <v>0.475691735</v>
      </c>
      <c r="K362" s="1">
        <v>1.0717343290000001</v>
      </c>
      <c r="L362" s="1" t="s">
        <v>2</v>
      </c>
      <c r="M362" s="1" t="s">
        <v>1</v>
      </c>
      <c r="N362" s="1">
        <v>5302941.0290000001</v>
      </c>
      <c r="O362" s="1">
        <v>6200544.875</v>
      </c>
      <c r="P362" s="1">
        <v>8594193.5350000001</v>
      </c>
      <c r="Q362" s="1">
        <v>6863464.5729999999</v>
      </c>
      <c r="R362" s="3">
        <f>AVERAGE('VTA_Proteome Morphine vs Saline'!N362:Q362)</f>
        <v>6740286.0029999996</v>
      </c>
      <c r="S362" s="3">
        <f>_xlfn.STDEV.S('VTA_Proteome Morphine vs Saline'!N362:Q362)</f>
        <v>1391573.1094521978</v>
      </c>
      <c r="T362" s="1">
        <v>6888206.3830000004</v>
      </c>
      <c r="U362" s="1">
        <v>6957959.3109999998</v>
      </c>
      <c r="V362" s="1">
        <v>6949260.9230000004</v>
      </c>
      <c r="W362" s="1">
        <v>8099756.9709999999</v>
      </c>
      <c r="X362" s="1">
        <f t="shared" si="18"/>
        <v>7223795.8969999999</v>
      </c>
      <c r="Y362" s="1">
        <f t="shared" si="19"/>
        <v>584798.16104228224</v>
      </c>
    </row>
    <row r="363" spans="1:25" x14ac:dyDescent="0.5">
      <c r="A363" s="1" t="s">
        <v>738</v>
      </c>
      <c r="B363" s="1" t="s">
        <v>739</v>
      </c>
      <c r="C363" s="1">
        <v>284266</v>
      </c>
      <c r="D363" s="1">
        <v>97</v>
      </c>
      <c r="E363" s="1">
        <v>97</v>
      </c>
      <c r="F363" s="1">
        <v>6579</v>
      </c>
      <c r="G363" s="1">
        <v>0.50579305399999996</v>
      </c>
      <c r="H363" s="1">
        <v>0.977951083</v>
      </c>
      <c r="I363" s="1">
        <v>5.6818357E-2</v>
      </c>
      <c r="K363" s="1">
        <v>1.1184905949999999</v>
      </c>
      <c r="L363" s="1" t="s">
        <v>2</v>
      </c>
      <c r="M363" s="1" t="s">
        <v>1</v>
      </c>
      <c r="N363" s="1">
        <v>54208727.009999998</v>
      </c>
      <c r="O363" s="1">
        <v>49544022.280000001</v>
      </c>
      <c r="P363" s="1">
        <v>53448184.789999999</v>
      </c>
      <c r="Q363" s="1">
        <v>50354600.829999998</v>
      </c>
      <c r="R363" s="3">
        <f>AVERAGE('VTA_Proteome Morphine vs Saline'!N363:Q363)</f>
        <v>51888883.727499992</v>
      </c>
      <c r="S363" s="3">
        <f>_xlfn.STDEV.S('VTA_Proteome Morphine vs Saline'!N363:Q363)</f>
        <v>2285132.5181417661</v>
      </c>
      <c r="T363" s="1">
        <v>63877812.890000001</v>
      </c>
      <c r="U363" s="1">
        <v>56166879.990000002</v>
      </c>
      <c r="V363" s="1">
        <v>52616056.490000002</v>
      </c>
      <c r="W363" s="1">
        <v>59488164.409999996</v>
      </c>
      <c r="X363" s="1">
        <f t="shared" si="18"/>
        <v>58037228.445</v>
      </c>
      <c r="Y363" s="1">
        <f t="shared" si="19"/>
        <v>4799477.4209458064</v>
      </c>
    </row>
    <row r="364" spans="1:25" x14ac:dyDescent="0.5">
      <c r="A364" s="1" t="s">
        <v>740</v>
      </c>
      <c r="B364" s="1" t="s">
        <v>741</v>
      </c>
      <c r="C364" s="1">
        <v>106372</v>
      </c>
      <c r="D364" s="1">
        <v>4</v>
      </c>
      <c r="E364" s="1">
        <v>4</v>
      </c>
      <c r="F364" s="1">
        <v>142.66</v>
      </c>
      <c r="G364" s="1">
        <v>5.1425105999999998E-2</v>
      </c>
      <c r="H364" s="1">
        <v>0.99625991700000005</v>
      </c>
      <c r="I364" s="1">
        <v>0.90011565699999996</v>
      </c>
      <c r="K364" s="1">
        <v>1.0329285189999999</v>
      </c>
      <c r="L364" s="1" t="s">
        <v>1</v>
      </c>
      <c r="M364" s="1" t="s">
        <v>2</v>
      </c>
      <c r="N364" s="1">
        <v>101390.7757</v>
      </c>
      <c r="O364" s="1">
        <v>245282.64050000001</v>
      </c>
      <c r="P364" s="1">
        <v>183707.37520000001</v>
      </c>
      <c r="Q364" s="1">
        <v>109982.0236</v>
      </c>
      <c r="R364" s="3">
        <f>AVERAGE('VTA_Proteome Morphine vs Saline'!N364:Q364)</f>
        <v>160090.70374999999</v>
      </c>
      <c r="S364" s="3">
        <f>_xlfn.STDEV.S('VTA_Proteome Morphine vs Saline'!N364:Q364)</f>
        <v>67754.396258455541</v>
      </c>
      <c r="T364" s="1">
        <v>133698.0355</v>
      </c>
      <c r="U364" s="1">
        <v>180556.9627</v>
      </c>
      <c r="V364" s="1">
        <v>156007.7268</v>
      </c>
      <c r="W364" s="1">
        <v>149686.09400000001</v>
      </c>
      <c r="X364" s="1">
        <f t="shared" si="18"/>
        <v>154987.20475</v>
      </c>
      <c r="Y364" s="1">
        <f t="shared" si="19"/>
        <v>19460.939420756164</v>
      </c>
    </row>
    <row r="365" spans="1:25" x14ac:dyDescent="0.5">
      <c r="A365" s="1" t="s">
        <v>742</v>
      </c>
      <c r="B365" s="1" t="s">
        <v>743</v>
      </c>
      <c r="C365" s="1">
        <v>40496</v>
      </c>
      <c r="D365" s="1">
        <v>2</v>
      </c>
      <c r="E365" s="1">
        <v>2</v>
      </c>
      <c r="F365" s="1">
        <v>67.47</v>
      </c>
      <c r="G365" s="1">
        <v>0.27660744799999998</v>
      </c>
      <c r="H365" s="1">
        <v>0.977951083</v>
      </c>
      <c r="I365" s="1">
        <v>0.156839065</v>
      </c>
      <c r="K365" s="1">
        <v>2.5621491559999998</v>
      </c>
      <c r="L365" s="1" t="s">
        <v>1</v>
      </c>
      <c r="M365" s="1" t="s">
        <v>2</v>
      </c>
      <c r="N365" s="1">
        <v>40873.959269999999</v>
      </c>
      <c r="O365" s="1">
        <v>164475.6268</v>
      </c>
      <c r="P365" s="1">
        <v>252063.11439999999</v>
      </c>
      <c r="Q365" s="1">
        <v>214929.84150000001</v>
      </c>
      <c r="R365" s="3">
        <f>AVERAGE('VTA_Proteome Morphine vs Saline'!N365:Q365)</f>
        <v>168085.63549250001</v>
      </c>
      <c r="S365" s="3">
        <f>_xlfn.STDEV.S('VTA_Proteome Morphine vs Saline'!N365:Q365)</f>
        <v>92091.330265540906</v>
      </c>
      <c r="T365" s="1">
        <v>110809.97870000001</v>
      </c>
      <c r="U365" s="1">
        <v>43878.553079999998</v>
      </c>
      <c r="V365" s="1">
        <v>14929.04113</v>
      </c>
      <c r="W365" s="1">
        <v>92795.932790000006</v>
      </c>
      <c r="X365" s="1">
        <f t="shared" si="18"/>
        <v>65603.376425000009</v>
      </c>
      <c r="Y365" s="1">
        <f t="shared" si="19"/>
        <v>44056.509991431361</v>
      </c>
    </row>
    <row r="366" spans="1:25" x14ac:dyDescent="0.5">
      <c r="A366" s="1" t="s">
        <v>744</v>
      </c>
      <c r="B366" s="1" t="s">
        <v>745</v>
      </c>
      <c r="C366" s="1">
        <v>59382</v>
      </c>
      <c r="D366" s="1">
        <v>6</v>
      </c>
      <c r="E366" s="1">
        <v>6</v>
      </c>
      <c r="F366" s="1">
        <v>226.13</v>
      </c>
      <c r="G366" s="1">
        <v>0.13464871</v>
      </c>
      <c r="H366" s="1">
        <v>0.977951083</v>
      </c>
      <c r="I366" s="1">
        <v>0.35839230399999999</v>
      </c>
      <c r="K366" s="1">
        <v>1.19341601</v>
      </c>
      <c r="L366" s="1" t="s">
        <v>1</v>
      </c>
      <c r="M366" s="1" t="s">
        <v>2</v>
      </c>
      <c r="N366" s="1">
        <v>515575.70689999999</v>
      </c>
      <c r="O366" s="1">
        <v>489493.01860000001</v>
      </c>
      <c r="P366" s="1">
        <v>350370.66080000001</v>
      </c>
      <c r="Q366" s="1">
        <v>338449.12420000002</v>
      </c>
      <c r="R366" s="3">
        <f>AVERAGE('VTA_Proteome Morphine vs Saline'!N366:Q366)</f>
        <v>423472.12762499996</v>
      </c>
      <c r="S366" s="3">
        <f>_xlfn.STDEV.S('VTA_Proteome Morphine vs Saline'!N366:Q366)</f>
        <v>92040.865785753587</v>
      </c>
      <c r="T366" s="1">
        <v>468237.56270000001</v>
      </c>
      <c r="U366" s="1">
        <v>436754.50689999998</v>
      </c>
      <c r="V366" s="1">
        <v>281987.82179999998</v>
      </c>
      <c r="W366" s="1">
        <v>232381.4185</v>
      </c>
      <c r="X366" s="1">
        <f t="shared" si="18"/>
        <v>354840.327475</v>
      </c>
      <c r="Y366" s="1">
        <f t="shared" si="19"/>
        <v>115285.93108443946</v>
      </c>
    </row>
    <row r="367" spans="1:25" x14ac:dyDescent="0.5">
      <c r="A367" s="1" t="s">
        <v>746</v>
      </c>
      <c r="B367" s="1" t="s">
        <v>747</v>
      </c>
      <c r="C367" s="1">
        <v>117053</v>
      </c>
      <c r="D367" s="1">
        <v>6</v>
      </c>
      <c r="E367" s="1">
        <v>6</v>
      </c>
      <c r="F367" s="1">
        <v>247.03</v>
      </c>
      <c r="G367" s="1">
        <v>0.19662334100000001</v>
      </c>
      <c r="H367" s="1">
        <v>0.977951083</v>
      </c>
      <c r="I367" s="1">
        <v>0.24052811499999999</v>
      </c>
      <c r="K367" s="1">
        <v>1.213731506</v>
      </c>
      <c r="L367" s="1" t="s">
        <v>1</v>
      </c>
      <c r="M367" s="1" t="s">
        <v>2</v>
      </c>
      <c r="N367" s="1">
        <v>136590.65349999999</v>
      </c>
      <c r="O367" s="1">
        <v>132772.302</v>
      </c>
      <c r="P367" s="1">
        <v>184666.95680000001</v>
      </c>
      <c r="Q367" s="1">
        <v>177170.45170000001</v>
      </c>
      <c r="R367" s="3">
        <f>AVERAGE('VTA_Proteome Morphine vs Saline'!N367:Q367)</f>
        <v>157800.09099999999</v>
      </c>
      <c r="S367" s="3">
        <f>_xlfn.STDEV.S('VTA_Proteome Morphine vs Saline'!N367:Q367)</f>
        <v>26915.11231544007</v>
      </c>
      <c r="T367" s="1">
        <v>125671.8395</v>
      </c>
      <c r="U367" s="1">
        <v>142603.2058</v>
      </c>
      <c r="V367" s="1">
        <v>164400.73860000001</v>
      </c>
      <c r="W367" s="1">
        <v>87373.634850000002</v>
      </c>
      <c r="X367" s="1">
        <f t="shared" si="18"/>
        <v>130012.35468750002</v>
      </c>
      <c r="Y367" s="1">
        <f t="shared" si="19"/>
        <v>32547.355147663169</v>
      </c>
    </row>
    <row r="368" spans="1:25" x14ac:dyDescent="0.5">
      <c r="A368" s="1" t="s">
        <v>748</v>
      </c>
      <c r="B368" s="1" t="s">
        <v>749</v>
      </c>
      <c r="C368" s="1">
        <v>25165</v>
      </c>
      <c r="D368" s="1">
        <v>2</v>
      </c>
      <c r="E368" s="1">
        <v>2</v>
      </c>
      <c r="F368" s="1">
        <v>103.48</v>
      </c>
      <c r="G368" s="1">
        <v>0.28756752299999999</v>
      </c>
      <c r="H368" s="1">
        <v>0.977951083</v>
      </c>
      <c r="I368" s="1">
        <v>0.14860970600000001</v>
      </c>
      <c r="K368" s="1">
        <v>1.2407330990000001</v>
      </c>
      <c r="L368" s="1" t="s">
        <v>2</v>
      </c>
      <c r="M368" s="1" t="s">
        <v>1</v>
      </c>
      <c r="N368" s="1">
        <v>732903.55299999996</v>
      </c>
      <c r="O368" s="1">
        <v>798940.7365</v>
      </c>
      <c r="P368" s="1">
        <v>748921.7781</v>
      </c>
      <c r="Q368" s="1">
        <v>743197.10329999996</v>
      </c>
      <c r="R368" s="3">
        <f>AVERAGE('VTA_Proteome Morphine vs Saline'!N368:Q368)</f>
        <v>755990.79272499995</v>
      </c>
      <c r="S368" s="3">
        <f>_xlfn.STDEV.S('VTA_Proteome Morphine vs Saline'!N368:Q368)</f>
        <v>29390.291851035337</v>
      </c>
      <c r="T368" s="1">
        <v>1205616.5190000001</v>
      </c>
      <c r="U368" s="1">
        <v>863434.77410000004</v>
      </c>
      <c r="V368" s="1">
        <v>990671.93330000003</v>
      </c>
      <c r="W368" s="1">
        <v>692207.96810000006</v>
      </c>
      <c r="X368" s="1">
        <f t="shared" si="18"/>
        <v>937982.79862500005</v>
      </c>
      <c r="Y368" s="1">
        <f t="shared" si="19"/>
        <v>216307.36501156277</v>
      </c>
    </row>
    <row r="369" spans="1:25" x14ac:dyDescent="0.5">
      <c r="A369" s="1" t="s">
        <v>750</v>
      </c>
      <c r="B369" s="1" t="s">
        <v>751</v>
      </c>
      <c r="C369" s="1">
        <v>139120</v>
      </c>
      <c r="D369" s="1">
        <v>16</v>
      </c>
      <c r="E369" s="1">
        <v>16</v>
      </c>
      <c r="F369" s="1">
        <v>700.98</v>
      </c>
      <c r="G369" s="1">
        <v>6.6234169999999995E-2</v>
      </c>
      <c r="H369" s="1">
        <v>0.99625991700000005</v>
      </c>
      <c r="I369" s="1">
        <v>0.67508906599999996</v>
      </c>
      <c r="K369" s="1">
        <v>1.0348767409999999</v>
      </c>
      <c r="L369" s="1" t="s">
        <v>1</v>
      </c>
      <c r="M369" s="1" t="s">
        <v>2</v>
      </c>
      <c r="N369" s="1">
        <v>979379.83109999995</v>
      </c>
      <c r="O369" s="1">
        <v>833533.63690000004</v>
      </c>
      <c r="P369" s="1">
        <v>1061179.0870000001</v>
      </c>
      <c r="Q369" s="1">
        <v>950101.70010000002</v>
      </c>
      <c r="R369" s="3">
        <f>AVERAGE('VTA_Proteome Morphine vs Saline'!N369:Q369)</f>
        <v>956048.56377499993</v>
      </c>
      <c r="S369" s="3">
        <f>_xlfn.STDEV.S('VTA_Proteome Morphine vs Saline'!N369:Q369)</f>
        <v>94237.373059221238</v>
      </c>
      <c r="T369" s="1">
        <v>1046103.951</v>
      </c>
      <c r="U369" s="1">
        <v>995771.57940000005</v>
      </c>
      <c r="V369" s="1">
        <v>885690.64309999999</v>
      </c>
      <c r="W369" s="1">
        <v>767747.58050000004</v>
      </c>
      <c r="X369" s="1">
        <f t="shared" si="18"/>
        <v>923828.43850000005</v>
      </c>
      <c r="Y369" s="1">
        <f t="shared" si="19"/>
        <v>123750.88168262763</v>
      </c>
    </row>
    <row r="370" spans="1:25" x14ac:dyDescent="0.5">
      <c r="A370" s="1" t="s">
        <v>752</v>
      </c>
      <c r="B370" s="1" t="s">
        <v>753</v>
      </c>
      <c r="C370" s="1">
        <v>38805</v>
      </c>
      <c r="D370" s="1">
        <v>14</v>
      </c>
      <c r="E370" s="1">
        <v>13</v>
      </c>
      <c r="F370" s="1">
        <v>912.16</v>
      </c>
      <c r="G370" s="1">
        <v>0.37956841600000002</v>
      </c>
      <c r="H370" s="1">
        <v>0.977951083</v>
      </c>
      <c r="I370" s="1">
        <v>9.7204497000000001E-2</v>
      </c>
      <c r="K370" s="1">
        <v>1.7259596129999999</v>
      </c>
      <c r="L370" s="1" t="s">
        <v>1</v>
      </c>
      <c r="M370" s="1" t="s">
        <v>2</v>
      </c>
      <c r="N370" s="1">
        <v>5061425.3329999996</v>
      </c>
      <c r="O370" s="1">
        <v>1835353.9380000001</v>
      </c>
      <c r="P370" s="1">
        <v>3871054.5989999999</v>
      </c>
      <c r="Q370" s="1">
        <v>3245497.46</v>
      </c>
      <c r="R370" s="3">
        <f>AVERAGE('VTA_Proteome Morphine vs Saline'!N370:Q370)</f>
        <v>3503332.8324999996</v>
      </c>
      <c r="S370" s="3">
        <f>_xlfn.STDEV.S('VTA_Proteome Morphine vs Saline'!N370:Q370)</f>
        <v>1343069.1480686916</v>
      </c>
      <c r="T370" s="1">
        <v>1845598.54</v>
      </c>
      <c r="U370" s="1">
        <v>1794927.0830000001</v>
      </c>
      <c r="V370" s="1">
        <v>3026176.3330000001</v>
      </c>
      <c r="W370" s="1">
        <v>1452451.716</v>
      </c>
      <c r="X370" s="1">
        <f t="shared" si="18"/>
        <v>2029788.4180000001</v>
      </c>
      <c r="Y370" s="1">
        <f t="shared" si="19"/>
        <v>686826.59200847382</v>
      </c>
    </row>
    <row r="371" spans="1:25" x14ac:dyDescent="0.5">
      <c r="A371" s="1" t="s">
        <v>754</v>
      </c>
      <c r="B371" s="1" t="s">
        <v>755</v>
      </c>
      <c r="C371" s="1">
        <v>38654</v>
      </c>
      <c r="D371" s="1">
        <v>23</v>
      </c>
      <c r="E371" s="1">
        <v>23</v>
      </c>
      <c r="F371" s="1">
        <v>1424.49</v>
      </c>
      <c r="G371" s="1">
        <v>0.46903729599999999</v>
      </c>
      <c r="H371" s="1">
        <v>0.977951083</v>
      </c>
      <c r="I371" s="1">
        <v>6.6252436999999997E-2</v>
      </c>
      <c r="K371" s="1">
        <v>1.7864395420000001</v>
      </c>
      <c r="L371" s="1" t="s">
        <v>1</v>
      </c>
      <c r="M371" s="1" t="s">
        <v>2</v>
      </c>
      <c r="N371" s="1">
        <v>38889624.939999998</v>
      </c>
      <c r="O371" s="1">
        <v>16346494.869999999</v>
      </c>
      <c r="P371" s="1">
        <v>26011087.82</v>
      </c>
      <c r="Q371" s="1">
        <v>29724180.010000002</v>
      </c>
      <c r="R371" s="3">
        <f>AVERAGE('VTA_Proteome Morphine vs Saline'!N371:Q371)</f>
        <v>27742846.91</v>
      </c>
      <c r="S371" s="3">
        <f>_xlfn.STDEV.S('VTA_Proteome Morphine vs Saline'!N371:Q371)</f>
        <v>9328311.2203059196</v>
      </c>
      <c r="T371" s="1">
        <v>15076689.34</v>
      </c>
      <c r="U371" s="1">
        <v>12964042.039999999</v>
      </c>
      <c r="V371" s="1">
        <v>24322818.620000001</v>
      </c>
      <c r="W371" s="1">
        <v>9755197.9580000006</v>
      </c>
      <c r="X371" s="1">
        <f t="shared" si="18"/>
        <v>15529686.989500001</v>
      </c>
      <c r="Y371" s="1">
        <f t="shared" si="19"/>
        <v>6257039.4576445054</v>
      </c>
    </row>
    <row r="372" spans="1:25" x14ac:dyDescent="0.5">
      <c r="A372" s="1" t="s">
        <v>756</v>
      </c>
      <c r="B372" s="1" t="s">
        <v>757</v>
      </c>
      <c r="C372" s="1">
        <v>36341</v>
      </c>
      <c r="D372" s="1">
        <v>30</v>
      </c>
      <c r="E372" s="1">
        <v>30</v>
      </c>
      <c r="F372" s="1">
        <v>2024.92</v>
      </c>
      <c r="G372" s="1">
        <v>5.2282430999999997E-2</v>
      </c>
      <c r="H372" s="1">
        <v>0.99625991700000005</v>
      </c>
      <c r="I372" s="1">
        <v>0.87387056200000002</v>
      </c>
      <c r="K372" s="1">
        <v>1.0079105319999999</v>
      </c>
      <c r="L372" s="1" t="s">
        <v>1</v>
      </c>
      <c r="M372" s="1" t="s">
        <v>2</v>
      </c>
      <c r="N372" s="1">
        <v>36194643.530000001</v>
      </c>
      <c r="O372" s="1">
        <v>38732913.75</v>
      </c>
      <c r="P372" s="1">
        <v>32960615.149999999</v>
      </c>
      <c r="Q372" s="1">
        <v>37175503.390000001</v>
      </c>
      <c r="R372" s="3">
        <f>AVERAGE('VTA_Proteome Morphine vs Saline'!N372:Q372)</f>
        <v>36265918.954999998</v>
      </c>
      <c r="S372" s="3">
        <f>_xlfn.STDEV.S('VTA_Proteome Morphine vs Saline'!N372:Q372)</f>
        <v>2438819.426997947</v>
      </c>
      <c r="T372" s="1">
        <v>36118590.469999999</v>
      </c>
      <c r="U372" s="1">
        <v>40803998.25</v>
      </c>
      <c r="V372" s="1">
        <v>36400904.359999999</v>
      </c>
      <c r="W372" s="1">
        <v>30601658.23</v>
      </c>
      <c r="X372" s="1">
        <f t="shared" si="18"/>
        <v>35981287.827500001</v>
      </c>
      <c r="Y372" s="1">
        <f t="shared" si="19"/>
        <v>4179070.0909641371</v>
      </c>
    </row>
    <row r="373" spans="1:25" x14ac:dyDescent="0.5">
      <c r="A373" s="1" t="s">
        <v>758</v>
      </c>
      <c r="B373" s="1" t="s">
        <v>759</v>
      </c>
      <c r="C373" s="1">
        <v>35826</v>
      </c>
      <c r="D373" s="1">
        <v>8</v>
      </c>
      <c r="E373" s="1">
        <v>8</v>
      </c>
      <c r="F373" s="1">
        <v>579.26</v>
      </c>
      <c r="G373" s="1">
        <v>0.24859851199999999</v>
      </c>
      <c r="H373" s="1">
        <v>0.977951083</v>
      </c>
      <c r="I373" s="1">
        <v>0.180797085</v>
      </c>
      <c r="K373" s="1">
        <v>1.18826122</v>
      </c>
      <c r="L373" s="1" t="s">
        <v>1</v>
      </c>
      <c r="M373" s="1" t="s">
        <v>2</v>
      </c>
      <c r="N373" s="1">
        <v>2633206.5</v>
      </c>
      <c r="O373" s="1">
        <v>2075374.1329999999</v>
      </c>
      <c r="P373" s="1">
        <v>2267969.3459999999</v>
      </c>
      <c r="Q373" s="1">
        <v>2928366.844</v>
      </c>
      <c r="R373" s="3">
        <f>AVERAGE('VTA_Proteome Morphine vs Saline'!N373:Q373)</f>
        <v>2476229.2057499997</v>
      </c>
      <c r="S373" s="3">
        <f>_xlfn.STDEV.S('VTA_Proteome Morphine vs Saline'!N373:Q373)</f>
        <v>379968.10101412452</v>
      </c>
      <c r="T373" s="1">
        <v>1969808.9650000001</v>
      </c>
      <c r="U373" s="1">
        <v>2172189.8790000002</v>
      </c>
      <c r="V373" s="1">
        <v>2522122.7889999999</v>
      </c>
      <c r="W373" s="1">
        <v>1671517.5830000001</v>
      </c>
      <c r="X373" s="1">
        <f t="shared" si="18"/>
        <v>2083909.804</v>
      </c>
      <c r="Y373" s="1">
        <f t="shared" si="19"/>
        <v>357262.89912165509</v>
      </c>
    </row>
    <row r="374" spans="1:25" x14ac:dyDescent="0.5">
      <c r="A374" s="1" t="s">
        <v>760</v>
      </c>
      <c r="B374" s="1" t="s">
        <v>761</v>
      </c>
      <c r="C374" s="1">
        <v>35722</v>
      </c>
      <c r="D374" s="1">
        <v>28</v>
      </c>
      <c r="E374" s="1">
        <v>28</v>
      </c>
      <c r="F374" s="1">
        <v>1940.99</v>
      </c>
      <c r="G374" s="1">
        <v>0.29326693799999998</v>
      </c>
      <c r="H374" s="1">
        <v>0.977951083</v>
      </c>
      <c r="I374" s="1">
        <v>0.14455190100000001</v>
      </c>
      <c r="K374" s="1">
        <v>1.1773457890000001</v>
      </c>
      <c r="L374" s="1" t="s">
        <v>1</v>
      </c>
      <c r="M374" s="1" t="s">
        <v>2</v>
      </c>
      <c r="N374" s="1">
        <v>69349076.269999996</v>
      </c>
      <c r="O374" s="1">
        <v>53577001.859999999</v>
      </c>
      <c r="P374" s="1">
        <v>49727040.280000001</v>
      </c>
      <c r="Q374" s="1">
        <v>60558257.82</v>
      </c>
      <c r="R374" s="3">
        <f>AVERAGE('VTA_Proteome Morphine vs Saline'!N374:Q374)</f>
        <v>58302844.057499997</v>
      </c>
      <c r="S374" s="3">
        <f>_xlfn.STDEV.S('VTA_Proteome Morphine vs Saline'!N374:Q374)</f>
        <v>8621371.3572416473</v>
      </c>
      <c r="T374" s="1">
        <v>48886801.789999999</v>
      </c>
      <c r="U374" s="1">
        <v>51296435.579999998</v>
      </c>
      <c r="V374" s="1">
        <v>56198753.810000002</v>
      </c>
      <c r="W374" s="1">
        <v>41700321.130000003</v>
      </c>
      <c r="X374" s="1">
        <f t="shared" si="18"/>
        <v>49520578.077500001</v>
      </c>
      <c r="Y374" s="1">
        <f t="shared" si="19"/>
        <v>6036273.4666033257</v>
      </c>
    </row>
    <row r="375" spans="1:25" x14ac:dyDescent="0.5">
      <c r="A375" s="1" t="s">
        <v>762</v>
      </c>
      <c r="B375" s="1" t="s">
        <v>763</v>
      </c>
      <c r="C375" s="1">
        <v>75706</v>
      </c>
      <c r="D375" s="1">
        <v>56</v>
      </c>
      <c r="E375" s="1">
        <v>55</v>
      </c>
      <c r="F375" s="1">
        <v>3684.89</v>
      </c>
      <c r="G375" s="1">
        <v>0.14555382</v>
      </c>
      <c r="H375" s="1">
        <v>0.977951083</v>
      </c>
      <c r="I375" s="1">
        <v>0.33189655699999998</v>
      </c>
      <c r="K375" s="1">
        <v>1.1980809160000001</v>
      </c>
      <c r="L375" s="1" t="s">
        <v>2</v>
      </c>
      <c r="M375" s="1" t="s">
        <v>1</v>
      </c>
      <c r="N375" s="1">
        <v>46102790.060000002</v>
      </c>
      <c r="O375" s="1">
        <v>47054901.600000001</v>
      </c>
      <c r="P375" s="1">
        <v>55876788.93</v>
      </c>
      <c r="Q375" s="1">
        <v>76911749.430000007</v>
      </c>
      <c r="R375" s="3">
        <f>AVERAGE('VTA_Proteome Morphine vs Saline'!N375:Q375)</f>
        <v>56486557.505000003</v>
      </c>
      <c r="S375" s="3">
        <f>_xlfn.STDEV.S('VTA_Proteome Morphine vs Saline'!N375:Q375)</f>
        <v>14310125.114178259</v>
      </c>
      <c r="T375" s="1">
        <v>55608258.119999997</v>
      </c>
      <c r="U375" s="1">
        <v>51686480.240000002</v>
      </c>
      <c r="V375" s="1">
        <v>79155206.900000006</v>
      </c>
      <c r="W375" s="1">
        <v>84251920.939999998</v>
      </c>
      <c r="X375" s="1">
        <f t="shared" si="18"/>
        <v>67675466.549999997</v>
      </c>
      <c r="Y375" s="1">
        <f t="shared" si="19"/>
        <v>16409636.205205768</v>
      </c>
    </row>
    <row r="376" spans="1:25" x14ac:dyDescent="0.5">
      <c r="A376" s="1" t="s">
        <v>764</v>
      </c>
      <c r="B376" s="1" t="s">
        <v>765</v>
      </c>
      <c r="C376" s="1">
        <v>84928</v>
      </c>
      <c r="D376" s="1">
        <v>5</v>
      </c>
      <c r="E376" s="1">
        <v>5</v>
      </c>
      <c r="F376" s="1">
        <v>192.97</v>
      </c>
      <c r="G376" s="1">
        <v>0.48148559299999999</v>
      </c>
      <c r="H376" s="1">
        <v>0.977951083</v>
      </c>
      <c r="I376" s="1">
        <v>6.2885367999999997E-2</v>
      </c>
      <c r="K376" s="1">
        <v>2.8323778229999999</v>
      </c>
      <c r="L376" s="1" t="s">
        <v>1</v>
      </c>
      <c r="M376" s="1" t="s">
        <v>2</v>
      </c>
      <c r="N376" s="1">
        <v>306437.0258</v>
      </c>
      <c r="O376" s="1">
        <v>70966.230089999997</v>
      </c>
      <c r="P376" s="1">
        <v>286164.64350000001</v>
      </c>
      <c r="Q376" s="1">
        <v>280036.00870000001</v>
      </c>
      <c r="R376" s="3">
        <f>AVERAGE('VTA_Proteome Morphine vs Saline'!N376:Q376)</f>
        <v>235900.97702250001</v>
      </c>
      <c r="S376" s="3">
        <f>_xlfn.STDEV.S('VTA_Proteome Morphine vs Saline'!N376:Q376)</f>
        <v>110533.76876436894</v>
      </c>
      <c r="T376" s="1">
        <v>95115.990139999994</v>
      </c>
      <c r="U376" s="1">
        <v>38516.02205</v>
      </c>
      <c r="V376" s="1">
        <v>87801.202969999998</v>
      </c>
      <c r="W376" s="1">
        <v>111715.8091</v>
      </c>
      <c r="X376" s="1">
        <f t="shared" si="18"/>
        <v>83287.256064999994</v>
      </c>
      <c r="Y376" s="1">
        <f t="shared" si="19"/>
        <v>31479.838465108234</v>
      </c>
    </row>
    <row r="377" spans="1:25" x14ac:dyDescent="0.5">
      <c r="A377" s="1" t="s">
        <v>766</v>
      </c>
      <c r="B377" s="1" t="s">
        <v>767</v>
      </c>
      <c r="C377" s="1">
        <v>59470</v>
      </c>
      <c r="D377" s="1">
        <v>15</v>
      </c>
      <c r="E377" s="1">
        <v>13</v>
      </c>
      <c r="F377" s="1">
        <v>1069.67</v>
      </c>
      <c r="G377" s="1">
        <v>0.27773619199999999</v>
      </c>
      <c r="H377" s="1">
        <v>0.977951083</v>
      </c>
      <c r="I377" s="1">
        <v>0.15596442499999999</v>
      </c>
      <c r="K377" s="1">
        <v>1.404832259</v>
      </c>
      <c r="L377" s="1" t="s">
        <v>1</v>
      </c>
      <c r="M377" s="1" t="s">
        <v>2</v>
      </c>
      <c r="N377" s="1">
        <v>14438302.130000001</v>
      </c>
      <c r="O377" s="1">
        <v>12437215.25</v>
      </c>
      <c r="P377" s="1">
        <v>26038444.050000001</v>
      </c>
      <c r="Q377" s="1">
        <v>16984212.09</v>
      </c>
      <c r="R377" s="3">
        <f>AVERAGE('VTA_Proteome Morphine vs Saline'!N377:Q377)</f>
        <v>17474543.380000003</v>
      </c>
      <c r="S377" s="3">
        <f>_xlfn.STDEV.S('VTA_Proteome Morphine vs Saline'!N377:Q377)</f>
        <v>6004838.4679098567</v>
      </c>
      <c r="T377" s="1">
        <v>9627474.6370000001</v>
      </c>
      <c r="U377" s="1">
        <v>11189084.810000001</v>
      </c>
      <c r="V377" s="1">
        <v>16774679</v>
      </c>
      <c r="W377" s="1">
        <v>12164291.460000001</v>
      </c>
      <c r="X377" s="1">
        <f t="shared" si="18"/>
        <v>12438882.476749999</v>
      </c>
      <c r="Y377" s="1">
        <f t="shared" si="19"/>
        <v>3073572.2954855128</v>
      </c>
    </row>
    <row r="378" spans="1:25" x14ac:dyDescent="0.5">
      <c r="A378" s="1" t="s">
        <v>768</v>
      </c>
      <c r="B378" s="1" t="s">
        <v>769</v>
      </c>
      <c r="C378" s="1">
        <v>58421</v>
      </c>
      <c r="D378" s="1">
        <v>24</v>
      </c>
      <c r="E378" s="1">
        <v>23</v>
      </c>
      <c r="F378" s="1">
        <v>1415.6</v>
      </c>
      <c r="G378" s="1">
        <v>0.183463452</v>
      </c>
      <c r="H378" s="1">
        <v>0.977951083</v>
      </c>
      <c r="I378" s="1">
        <v>0.26007512999999999</v>
      </c>
      <c r="K378" s="1">
        <v>1.250318592</v>
      </c>
      <c r="L378" s="1" t="s">
        <v>1</v>
      </c>
      <c r="M378" s="1" t="s">
        <v>2</v>
      </c>
      <c r="N378" s="1">
        <v>23354534.77</v>
      </c>
      <c r="O378" s="1">
        <v>19054016.949999999</v>
      </c>
      <c r="P378" s="1">
        <v>35809879.170000002</v>
      </c>
      <c r="Q378" s="1">
        <v>26707825.920000002</v>
      </c>
      <c r="R378" s="3">
        <f>AVERAGE('VTA_Proteome Morphine vs Saline'!N378:Q378)</f>
        <v>26231564.202500001</v>
      </c>
      <c r="S378" s="3">
        <f>_xlfn.STDEV.S('VTA_Proteome Morphine vs Saline'!N378:Q378)</f>
        <v>7112557.5746359108</v>
      </c>
      <c r="T378" s="1">
        <v>17591730.620000001</v>
      </c>
      <c r="U378" s="1">
        <v>18499495.949999999</v>
      </c>
      <c r="V378" s="1">
        <v>28910224.5</v>
      </c>
      <c r="W378" s="1">
        <v>18918165.510000002</v>
      </c>
      <c r="X378" s="1">
        <f t="shared" si="18"/>
        <v>20979904.145</v>
      </c>
      <c r="Y378" s="1">
        <f t="shared" si="19"/>
        <v>5315790.6837808313</v>
      </c>
    </row>
    <row r="379" spans="1:25" x14ac:dyDescent="0.5">
      <c r="A379" s="1" t="s">
        <v>770</v>
      </c>
      <c r="B379" s="1" t="s">
        <v>771</v>
      </c>
      <c r="C379" s="1">
        <v>146826</v>
      </c>
      <c r="D379" s="1">
        <v>12</v>
      </c>
      <c r="E379" s="1">
        <v>12</v>
      </c>
      <c r="F379" s="1">
        <v>469.05</v>
      </c>
      <c r="G379" s="1">
        <v>0.43861526099999998</v>
      </c>
      <c r="H379" s="1">
        <v>0.977951083</v>
      </c>
      <c r="I379" s="1">
        <v>7.5327598999999995E-2</v>
      </c>
      <c r="K379" s="1">
        <v>1.497372221</v>
      </c>
      <c r="L379" s="1" t="s">
        <v>1</v>
      </c>
      <c r="M379" s="1" t="s">
        <v>2</v>
      </c>
      <c r="N379" s="1">
        <v>930921.85459999996</v>
      </c>
      <c r="O379" s="1">
        <v>715408.66319999995</v>
      </c>
      <c r="P379" s="1">
        <v>926638.43940000003</v>
      </c>
      <c r="Q379" s="1">
        <v>782234.87699999998</v>
      </c>
      <c r="R379" s="3">
        <f>AVERAGE('VTA_Proteome Morphine vs Saline'!N379:Q379)</f>
        <v>838800.95854999998</v>
      </c>
      <c r="S379" s="3">
        <f>_xlfn.STDEV.S('VTA_Proteome Morphine vs Saline'!N379:Q379)</f>
        <v>107435.34903185807</v>
      </c>
      <c r="T379" s="1">
        <v>635819.51470000006</v>
      </c>
      <c r="U379" s="1">
        <v>369168.25050000002</v>
      </c>
      <c r="V379" s="1">
        <v>854924.7831</v>
      </c>
      <c r="W379" s="1">
        <v>380815.43239999999</v>
      </c>
      <c r="X379" s="1">
        <f t="shared" si="18"/>
        <v>560181.99517499993</v>
      </c>
      <c r="Y379" s="1">
        <f t="shared" si="19"/>
        <v>231842.59019873856</v>
      </c>
    </row>
    <row r="380" spans="1:25" x14ac:dyDescent="0.5">
      <c r="A380" s="1" t="s">
        <v>772</v>
      </c>
      <c r="B380" s="1" t="s">
        <v>773</v>
      </c>
      <c r="C380" s="1">
        <v>146657</v>
      </c>
      <c r="D380" s="1">
        <v>14</v>
      </c>
      <c r="E380" s="1">
        <v>13</v>
      </c>
      <c r="F380" s="1">
        <v>593.08000000000004</v>
      </c>
      <c r="G380" s="1">
        <v>0.28207162000000002</v>
      </c>
      <c r="H380" s="1">
        <v>0.977951083</v>
      </c>
      <c r="I380" s="1">
        <v>0.15266385199999999</v>
      </c>
      <c r="K380" s="1">
        <v>1.706240226</v>
      </c>
      <c r="L380" s="1" t="s">
        <v>1</v>
      </c>
      <c r="M380" s="1" t="s">
        <v>2</v>
      </c>
      <c r="N380" s="1">
        <v>1654804.953</v>
      </c>
      <c r="O380" s="1">
        <v>684884.12280000001</v>
      </c>
      <c r="P380" s="1">
        <v>1050973.55</v>
      </c>
      <c r="Q380" s="1">
        <v>948634.49750000006</v>
      </c>
      <c r="R380" s="3">
        <f>AVERAGE('VTA_Proteome Morphine vs Saline'!N380:Q380)</f>
        <v>1084824.2808249998</v>
      </c>
      <c r="S380" s="3">
        <f>_xlfn.STDEV.S('VTA_Proteome Morphine vs Saline'!N380:Q380)</f>
        <v>410090.89468621666</v>
      </c>
      <c r="T380" s="1">
        <v>526473.65370000002</v>
      </c>
      <c r="U380" s="1">
        <v>147596.783</v>
      </c>
      <c r="V380" s="1">
        <v>1733028.3589999999</v>
      </c>
      <c r="W380" s="1">
        <v>136093.57370000001</v>
      </c>
      <c r="X380" s="1">
        <f t="shared" si="18"/>
        <v>635798.09234999993</v>
      </c>
      <c r="Y380" s="1">
        <f t="shared" si="19"/>
        <v>753638.1128342814</v>
      </c>
    </row>
    <row r="381" spans="1:25" x14ac:dyDescent="0.5">
      <c r="A381" s="1" t="s">
        <v>774</v>
      </c>
      <c r="B381" s="1" t="s">
        <v>775</v>
      </c>
      <c r="C381" s="1">
        <v>104522</v>
      </c>
      <c r="D381" s="1">
        <v>60</v>
      </c>
      <c r="E381" s="1">
        <v>35</v>
      </c>
      <c r="F381" s="1">
        <v>3839.28</v>
      </c>
      <c r="G381" s="1">
        <v>0.16745052899999999</v>
      </c>
      <c r="H381" s="1">
        <v>0.977951083</v>
      </c>
      <c r="I381" s="1">
        <v>0.28720167299999999</v>
      </c>
      <c r="K381" s="1">
        <v>1.0872466119999999</v>
      </c>
      <c r="L381" s="1" t="s">
        <v>2</v>
      </c>
      <c r="M381" s="1" t="s">
        <v>1</v>
      </c>
      <c r="N381" s="1">
        <v>62931177.210000001</v>
      </c>
      <c r="O381" s="1">
        <v>84287459.370000005</v>
      </c>
      <c r="P381" s="1">
        <v>62744988.710000001</v>
      </c>
      <c r="Q381" s="1">
        <v>66698607.579999998</v>
      </c>
      <c r="R381" s="3">
        <f>AVERAGE('VTA_Proteome Morphine vs Saline'!N381:Q381)</f>
        <v>69165558.217500001</v>
      </c>
      <c r="S381" s="3">
        <f>_xlfn.STDEV.S('VTA_Proteome Morphine vs Saline'!N381:Q381)</f>
        <v>10244493.793597287</v>
      </c>
      <c r="T381" s="1">
        <v>68285387.760000005</v>
      </c>
      <c r="U381" s="1">
        <v>78523717.409999996</v>
      </c>
      <c r="V381" s="1">
        <v>77252120.700000003</v>
      </c>
      <c r="W381" s="1">
        <v>76738849.579999998</v>
      </c>
      <c r="X381" s="1">
        <f t="shared" si="18"/>
        <v>75200018.862499997</v>
      </c>
      <c r="Y381" s="1">
        <f t="shared" si="19"/>
        <v>4670411.0185616547</v>
      </c>
    </row>
    <row r="382" spans="1:25" x14ac:dyDescent="0.5">
      <c r="A382" s="1" t="s">
        <v>776</v>
      </c>
      <c r="B382" s="1" t="s">
        <v>777</v>
      </c>
      <c r="C382" s="1">
        <v>103979</v>
      </c>
      <c r="D382" s="1">
        <v>61</v>
      </c>
      <c r="E382" s="1">
        <v>60</v>
      </c>
      <c r="F382" s="1">
        <v>4192.7</v>
      </c>
      <c r="G382" s="1">
        <v>5.9551570999999998E-2</v>
      </c>
      <c r="H382" s="1">
        <v>0.99625991700000005</v>
      </c>
      <c r="I382" s="1">
        <v>0.74666722200000002</v>
      </c>
      <c r="K382" s="1">
        <v>1.028723091</v>
      </c>
      <c r="L382" s="1" t="s">
        <v>1</v>
      </c>
      <c r="M382" s="1" t="s">
        <v>2</v>
      </c>
      <c r="N382" s="1">
        <v>256986221.59999999</v>
      </c>
      <c r="O382" s="1">
        <v>286827665.89999998</v>
      </c>
      <c r="P382" s="1">
        <v>225547278.90000001</v>
      </c>
      <c r="Q382" s="1">
        <v>222157361.59999999</v>
      </c>
      <c r="R382" s="3">
        <f>AVERAGE('VTA_Proteome Morphine vs Saline'!N382:Q382)</f>
        <v>247879632</v>
      </c>
      <c r="S382" s="3">
        <f>_xlfn.STDEV.S('VTA_Proteome Morphine vs Saline'!N382:Q382)</f>
        <v>30332867.258317668</v>
      </c>
      <c r="T382" s="1">
        <v>206846543.59999999</v>
      </c>
      <c r="U382" s="1">
        <v>256333210.30000001</v>
      </c>
      <c r="V382" s="1">
        <v>251651245.5</v>
      </c>
      <c r="W382" s="1">
        <v>249003230.40000001</v>
      </c>
      <c r="X382" s="1">
        <f t="shared" si="18"/>
        <v>240958557.44999999</v>
      </c>
      <c r="Y382" s="1">
        <f t="shared" si="19"/>
        <v>22942390.022021681</v>
      </c>
    </row>
    <row r="383" spans="1:25" x14ac:dyDescent="0.5">
      <c r="A383" s="1" t="s">
        <v>778</v>
      </c>
      <c r="B383" s="1" t="s">
        <v>779</v>
      </c>
      <c r="C383" s="1">
        <v>104486</v>
      </c>
      <c r="D383" s="1">
        <v>69</v>
      </c>
      <c r="E383" s="1">
        <v>44</v>
      </c>
      <c r="F383" s="1">
        <v>5163.1400000000003</v>
      </c>
      <c r="G383" s="1">
        <v>5.029629E-2</v>
      </c>
      <c r="H383" s="1">
        <v>0.99625991700000005</v>
      </c>
      <c r="I383" s="1">
        <v>0.95432313999999996</v>
      </c>
      <c r="K383" s="1">
        <v>1.0100926699999999</v>
      </c>
      <c r="L383" s="1" t="s">
        <v>1</v>
      </c>
      <c r="M383" s="1" t="s">
        <v>2</v>
      </c>
      <c r="N383" s="1">
        <v>195083095</v>
      </c>
      <c r="O383" s="1">
        <v>251519061.90000001</v>
      </c>
      <c r="P383" s="1">
        <v>184564990.90000001</v>
      </c>
      <c r="Q383" s="1">
        <v>188002042.30000001</v>
      </c>
      <c r="R383" s="3">
        <f>AVERAGE('VTA_Proteome Morphine vs Saline'!N383:Q383)</f>
        <v>204792297.52499998</v>
      </c>
      <c r="S383" s="3">
        <f>_xlfn.STDEV.S('VTA_Proteome Morphine vs Saline'!N383:Q383)</f>
        <v>31457461.894070476</v>
      </c>
      <c r="T383" s="1">
        <v>175378710.59999999</v>
      </c>
      <c r="U383" s="1">
        <v>210025612.40000001</v>
      </c>
      <c r="V383" s="1">
        <v>213135563.09999999</v>
      </c>
      <c r="W383" s="1">
        <v>212444307.80000001</v>
      </c>
      <c r="X383" s="1">
        <f t="shared" si="18"/>
        <v>202746048.47500002</v>
      </c>
      <c r="Y383" s="1">
        <f t="shared" si="19"/>
        <v>18293546.051186193</v>
      </c>
    </row>
    <row r="384" spans="1:25" x14ac:dyDescent="0.5">
      <c r="A384" s="1" t="s">
        <v>780</v>
      </c>
      <c r="B384" s="1" t="s">
        <v>781</v>
      </c>
      <c r="C384" s="1">
        <v>49623</v>
      </c>
      <c r="D384" s="1">
        <v>13</v>
      </c>
      <c r="E384" s="1">
        <v>13</v>
      </c>
      <c r="F384" s="1">
        <v>483.38</v>
      </c>
      <c r="G384" s="1">
        <v>0.123656082</v>
      </c>
      <c r="H384" s="1">
        <v>0.977951083</v>
      </c>
      <c r="I384" s="1">
        <v>0.38878727200000002</v>
      </c>
      <c r="K384" s="1">
        <v>1.1339543009999999</v>
      </c>
      <c r="L384" s="1" t="s">
        <v>1</v>
      </c>
      <c r="M384" s="1" t="s">
        <v>2</v>
      </c>
      <c r="N384" s="1">
        <v>3025008.3360000001</v>
      </c>
      <c r="O384" s="1">
        <v>2213936.73</v>
      </c>
      <c r="P384" s="1">
        <v>3427181.102</v>
      </c>
      <c r="Q384" s="1">
        <v>3318608.6090000002</v>
      </c>
      <c r="R384" s="3">
        <f>AVERAGE('VTA_Proteome Morphine vs Saline'!N384:Q384)</f>
        <v>2996183.6942499997</v>
      </c>
      <c r="S384" s="3">
        <f>_xlfn.STDEV.S('VTA_Proteome Morphine vs Saline'!N384:Q384)</f>
        <v>548469.92144483945</v>
      </c>
      <c r="T384" s="1">
        <v>2901135.929</v>
      </c>
      <c r="U384" s="1">
        <v>2212153.8489999999</v>
      </c>
      <c r="V384" s="1">
        <v>3158050.6740000001</v>
      </c>
      <c r="W384" s="1">
        <v>2297634.65</v>
      </c>
      <c r="X384" s="1">
        <f t="shared" si="18"/>
        <v>2642243.7755</v>
      </c>
      <c r="Y384" s="1">
        <f t="shared" si="19"/>
        <v>460729.38475809095</v>
      </c>
    </row>
    <row r="385" spans="1:25" x14ac:dyDescent="0.5">
      <c r="A385" s="1" t="s">
        <v>782</v>
      </c>
      <c r="B385" s="1" t="s">
        <v>783</v>
      </c>
      <c r="C385" s="1">
        <v>17007</v>
      </c>
      <c r="D385" s="1">
        <v>3</v>
      </c>
      <c r="E385" s="1">
        <v>3</v>
      </c>
      <c r="F385" s="1">
        <v>118.48</v>
      </c>
      <c r="G385" s="1">
        <v>7.4847551999999998E-2</v>
      </c>
      <c r="H385" s="1">
        <v>0.99625991700000005</v>
      </c>
      <c r="I385" s="1">
        <v>0.60615937099999995</v>
      </c>
      <c r="K385" s="1">
        <v>1.0740600140000001</v>
      </c>
      <c r="L385" s="1" t="s">
        <v>1</v>
      </c>
      <c r="M385" s="1" t="s">
        <v>2</v>
      </c>
      <c r="N385" s="1">
        <v>1108579.709</v>
      </c>
      <c r="O385" s="1">
        <v>853737.25690000004</v>
      </c>
      <c r="P385" s="1">
        <v>1347031.1540000001</v>
      </c>
      <c r="Q385" s="1">
        <v>1128568.9879999999</v>
      </c>
      <c r="R385" s="3">
        <f>AVERAGE('VTA_Proteome Morphine vs Saline'!N385:Q385)</f>
        <v>1109479.276975</v>
      </c>
      <c r="S385" s="3">
        <f>_xlfn.STDEV.S('VTA_Proteome Morphine vs Saline'!N385:Q385)</f>
        <v>201825.09044525176</v>
      </c>
      <c r="T385" s="1">
        <v>1016652.671</v>
      </c>
      <c r="U385" s="1">
        <v>844471.01210000005</v>
      </c>
      <c r="V385" s="1">
        <v>1310911.1510000001</v>
      </c>
      <c r="W385" s="1">
        <v>959873.11529999995</v>
      </c>
      <c r="X385" s="1">
        <f t="shared" si="18"/>
        <v>1032976.9873500001</v>
      </c>
      <c r="Y385" s="1">
        <f t="shared" si="19"/>
        <v>198655.95170358886</v>
      </c>
    </row>
    <row r="386" spans="1:25" x14ac:dyDescent="0.5">
      <c r="A386" s="1" t="s">
        <v>784</v>
      </c>
      <c r="B386" s="1" t="s">
        <v>785</v>
      </c>
      <c r="C386" s="1">
        <v>46951</v>
      </c>
      <c r="D386" s="1">
        <v>3</v>
      </c>
      <c r="E386" s="1">
        <v>1</v>
      </c>
      <c r="F386" s="1">
        <v>157.32</v>
      </c>
      <c r="G386" s="1">
        <v>5.1090795000000001E-2</v>
      </c>
      <c r="H386" s="1">
        <v>0.99625991700000005</v>
      </c>
      <c r="I386" s="1">
        <v>0.91253804299999997</v>
      </c>
      <c r="K386" s="1">
        <v>1.048349234</v>
      </c>
      <c r="L386" s="1" t="s">
        <v>2</v>
      </c>
      <c r="M386" s="1" t="s">
        <v>1</v>
      </c>
      <c r="N386" s="1">
        <v>385202.91019999998</v>
      </c>
      <c r="O386" s="1">
        <v>528779.93070000003</v>
      </c>
      <c r="P386" s="1">
        <v>433140.97070000001</v>
      </c>
      <c r="Q386" s="1">
        <v>214773.0871</v>
      </c>
      <c r="R386" s="3">
        <f>AVERAGE('VTA_Proteome Morphine vs Saline'!N386:Q386)</f>
        <v>390474.22467499995</v>
      </c>
      <c r="S386" s="3">
        <f>_xlfn.STDEV.S('VTA_Proteome Morphine vs Saline'!N386:Q386)</f>
        <v>131463.04428352893</v>
      </c>
      <c r="T386" s="1">
        <v>291273.46309999999</v>
      </c>
      <c r="U386" s="1">
        <v>610219.73430000001</v>
      </c>
      <c r="V386" s="1">
        <v>485757.87040000001</v>
      </c>
      <c r="W386" s="1">
        <v>250162.34890000001</v>
      </c>
      <c r="X386" s="1">
        <f t="shared" si="18"/>
        <v>409353.35417499999</v>
      </c>
      <c r="Y386" s="1">
        <f t="shared" si="19"/>
        <v>168789.40488159232</v>
      </c>
    </row>
    <row r="387" spans="1:25" x14ac:dyDescent="0.5">
      <c r="A387" s="1" t="s">
        <v>786</v>
      </c>
      <c r="B387" s="1" t="s">
        <v>787</v>
      </c>
      <c r="C387" s="1">
        <v>16919</v>
      </c>
      <c r="D387" s="1">
        <v>6</v>
      </c>
      <c r="E387" s="1">
        <v>6</v>
      </c>
      <c r="F387" s="1">
        <v>364.14</v>
      </c>
      <c r="G387" s="1">
        <v>8.9433759000000002E-2</v>
      </c>
      <c r="H387" s="1">
        <v>0.99625991700000005</v>
      </c>
      <c r="I387" s="1">
        <v>0.51996774099999998</v>
      </c>
      <c r="K387" s="1">
        <v>1.1098020829999999</v>
      </c>
      <c r="L387" s="1" t="s">
        <v>2</v>
      </c>
      <c r="M387" s="1" t="s">
        <v>1</v>
      </c>
      <c r="N387" s="1">
        <v>5131273.95</v>
      </c>
      <c r="O387" s="1">
        <v>7435976.3420000002</v>
      </c>
      <c r="P387" s="1">
        <v>8163796.8260000004</v>
      </c>
      <c r="Q387" s="1">
        <v>7446606.3530000001</v>
      </c>
      <c r="R387" s="3">
        <f>AVERAGE('VTA_Proteome Morphine vs Saline'!N387:Q387)</f>
        <v>7044413.3677500002</v>
      </c>
      <c r="S387" s="3">
        <f>_xlfn.STDEV.S('VTA_Proteome Morphine vs Saline'!N387:Q387)</f>
        <v>1320126.5745551793</v>
      </c>
      <c r="T387" s="1">
        <v>7401020.2359999996</v>
      </c>
      <c r="U387" s="1">
        <v>5869297.0630000001</v>
      </c>
      <c r="V387" s="1">
        <v>8138035.4699999997</v>
      </c>
      <c r="W387" s="1">
        <v>9863265.7489999998</v>
      </c>
      <c r="X387" s="1">
        <f t="shared" si="18"/>
        <v>7817904.6294999998</v>
      </c>
      <c r="Y387" s="1">
        <f t="shared" si="19"/>
        <v>1659000.6941897722</v>
      </c>
    </row>
    <row r="388" spans="1:25" x14ac:dyDescent="0.5">
      <c r="A388" s="1" t="s">
        <v>788</v>
      </c>
      <c r="B388" s="1" t="s">
        <v>789</v>
      </c>
      <c r="C388" s="1">
        <v>82798</v>
      </c>
      <c r="D388" s="1">
        <v>14</v>
      </c>
      <c r="E388" s="1">
        <v>9</v>
      </c>
      <c r="F388" s="1">
        <v>696.29</v>
      </c>
      <c r="G388" s="1">
        <v>6.8054026000000004E-2</v>
      </c>
      <c r="H388" s="1">
        <v>0.99625991700000005</v>
      </c>
      <c r="I388" s="1">
        <v>0.65885749000000005</v>
      </c>
      <c r="K388" s="1">
        <v>1.041007475</v>
      </c>
      <c r="L388" s="1" t="s">
        <v>1</v>
      </c>
      <c r="M388" s="1" t="s">
        <v>2</v>
      </c>
      <c r="N388" s="1">
        <v>862640.20719999995</v>
      </c>
      <c r="O388" s="1">
        <v>1076161.301</v>
      </c>
      <c r="P388" s="1">
        <v>889504.43039999995</v>
      </c>
      <c r="Q388" s="1">
        <v>872864.39899999998</v>
      </c>
      <c r="R388" s="3">
        <f>AVERAGE('VTA_Proteome Morphine vs Saline'!N388:Q388)</f>
        <v>925292.58440000005</v>
      </c>
      <c r="S388" s="3">
        <f>_xlfn.STDEV.S('VTA_Proteome Morphine vs Saline'!N388:Q388)</f>
        <v>101186.62067092778</v>
      </c>
      <c r="T388" s="1">
        <v>721847.12329999998</v>
      </c>
      <c r="U388" s="1">
        <v>1118924.7609999999</v>
      </c>
      <c r="V388" s="1">
        <v>871691.55870000005</v>
      </c>
      <c r="W388" s="1">
        <v>842910.00749999995</v>
      </c>
      <c r="X388" s="1">
        <f t="shared" si="18"/>
        <v>888843.36262499995</v>
      </c>
      <c r="Y388" s="1">
        <f t="shared" si="19"/>
        <v>166562.55213163319</v>
      </c>
    </row>
    <row r="389" spans="1:25" x14ac:dyDescent="0.5">
      <c r="A389" s="1" t="s">
        <v>790</v>
      </c>
      <c r="B389" s="1" t="s">
        <v>791</v>
      </c>
      <c r="C389" s="1">
        <v>77608</v>
      </c>
      <c r="D389" s="1">
        <v>6</v>
      </c>
      <c r="E389" s="1">
        <v>6</v>
      </c>
      <c r="F389" s="1">
        <v>283.18</v>
      </c>
      <c r="G389" s="1">
        <v>5.5298601000000003E-2</v>
      </c>
      <c r="H389" s="1">
        <v>0.99625991700000005</v>
      </c>
      <c r="I389" s="1">
        <v>0.809294505</v>
      </c>
      <c r="K389" s="1">
        <v>1.1301716930000001</v>
      </c>
      <c r="L389" s="1" t="s">
        <v>1</v>
      </c>
      <c r="M389" s="1" t="s">
        <v>2</v>
      </c>
      <c r="N389" s="1">
        <v>817835.04180000001</v>
      </c>
      <c r="O389" s="1">
        <v>1803417.808</v>
      </c>
      <c r="P389" s="1">
        <v>986360.93660000002</v>
      </c>
      <c r="Q389" s="1">
        <v>692420.36349999998</v>
      </c>
      <c r="R389" s="3">
        <f>AVERAGE('VTA_Proteome Morphine vs Saline'!N389:Q389)</f>
        <v>1075008.5374750001</v>
      </c>
      <c r="S389" s="3">
        <f>_xlfn.STDEV.S('VTA_Proteome Morphine vs Saline'!N389:Q389)</f>
        <v>500316.69312908832</v>
      </c>
      <c r="T389" s="1">
        <v>993985.11910000001</v>
      </c>
      <c r="U389" s="1">
        <v>978387.94339999999</v>
      </c>
      <c r="V389" s="1">
        <v>963829.29280000005</v>
      </c>
      <c r="W389" s="1">
        <v>868559.50080000004</v>
      </c>
      <c r="X389" s="1">
        <f t="shared" si="18"/>
        <v>951190.46402499999</v>
      </c>
      <c r="Y389" s="1">
        <f t="shared" si="19"/>
        <v>56446.73437154961</v>
      </c>
    </row>
    <row r="390" spans="1:25" x14ac:dyDescent="0.5">
      <c r="A390" s="1" t="s">
        <v>792</v>
      </c>
      <c r="B390" s="1" t="s">
        <v>793</v>
      </c>
      <c r="C390" s="1">
        <v>66860</v>
      </c>
      <c r="D390" s="1">
        <v>1</v>
      </c>
      <c r="E390" s="1">
        <v>1</v>
      </c>
      <c r="F390" s="1">
        <v>26.83</v>
      </c>
      <c r="G390" s="1">
        <v>0.38598037400000001</v>
      </c>
      <c r="H390" s="1">
        <v>0.977951083</v>
      </c>
      <c r="I390" s="1">
        <v>9.4503767000000002E-2</v>
      </c>
      <c r="K390" s="1">
        <v>1.2286824869999999</v>
      </c>
      <c r="L390" s="1" t="s">
        <v>1</v>
      </c>
      <c r="M390" s="1" t="s">
        <v>2</v>
      </c>
      <c r="N390" s="1">
        <v>1743186.7080000001</v>
      </c>
      <c r="O390" s="1">
        <v>1563999.8940000001</v>
      </c>
      <c r="P390" s="1">
        <v>1797338.7549999999</v>
      </c>
      <c r="Q390" s="1">
        <v>1477904.6710000001</v>
      </c>
      <c r="R390" s="3">
        <f>AVERAGE('VTA_Proteome Morphine vs Saline'!N390:Q390)</f>
        <v>1645607.507</v>
      </c>
      <c r="S390" s="3">
        <f>_xlfn.STDEV.S('VTA_Proteome Morphine vs Saline'!N390:Q390)</f>
        <v>149808.89580777739</v>
      </c>
      <c r="T390" s="1">
        <v>1054950.2239999999</v>
      </c>
      <c r="U390" s="1">
        <v>1188640.5819999999</v>
      </c>
      <c r="V390" s="1">
        <v>1486440.1529999999</v>
      </c>
      <c r="W390" s="1">
        <v>1627276.6440000001</v>
      </c>
      <c r="X390" s="1">
        <f t="shared" si="18"/>
        <v>1339326.90075</v>
      </c>
      <c r="Y390" s="1">
        <f t="shared" si="19"/>
        <v>263396.9276985543</v>
      </c>
    </row>
    <row r="391" spans="1:25" x14ac:dyDescent="0.5">
      <c r="A391" s="1" t="s">
        <v>794</v>
      </c>
      <c r="B391" s="1" t="s">
        <v>795</v>
      </c>
      <c r="C391" s="1">
        <v>310342</v>
      </c>
      <c r="D391" s="1">
        <v>20</v>
      </c>
      <c r="E391" s="1">
        <v>20</v>
      </c>
      <c r="F391" s="1">
        <v>863.24</v>
      </c>
      <c r="G391" s="1">
        <v>0.140507876</v>
      </c>
      <c r="H391" s="1">
        <v>0.977951083</v>
      </c>
      <c r="I391" s="1">
        <v>0.34375033500000002</v>
      </c>
      <c r="K391" s="1">
        <v>1.0577540160000001</v>
      </c>
      <c r="L391" s="1" t="s">
        <v>2</v>
      </c>
      <c r="M391" s="1" t="s">
        <v>1</v>
      </c>
      <c r="N391" s="1">
        <v>914611.22470000002</v>
      </c>
      <c r="O391" s="1">
        <v>905409.36439999996</v>
      </c>
      <c r="P391" s="1">
        <v>882565.16350000002</v>
      </c>
      <c r="Q391" s="1">
        <v>827855.68319999997</v>
      </c>
      <c r="R391" s="3">
        <f>AVERAGE('VTA_Proteome Morphine vs Saline'!N391:Q391)</f>
        <v>882610.35895000002</v>
      </c>
      <c r="S391" s="3">
        <f>_xlfn.STDEV.S('VTA_Proteome Morphine vs Saline'!N391:Q391)</f>
        <v>38909.838590323117</v>
      </c>
      <c r="T391" s="1">
        <v>1014012.527</v>
      </c>
      <c r="U391" s="1">
        <v>1001405.775</v>
      </c>
      <c r="V391" s="1">
        <v>839127.48140000005</v>
      </c>
      <c r="W391" s="1">
        <v>879792.82429999998</v>
      </c>
      <c r="X391" s="1">
        <f t="shared" ref="X391:X422" si="20">AVERAGE(T391:W391)</f>
        <v>933584.65192500001</v>
      </c>
      <c r="Y391" s="1">
        <f t="shared" ref="Y391:Y427" si="21">_xlfn.STDEV.S(T391:W391)</f>
        <v>87338.547440521637</v>
      </c>
    </row>
    <row r="392" spans="1:25" x14ac:dyDescent="0.5">
      <c r="A392" s="1" t="s">
        <v>796</v>
      </c>
      <c r="B392" s="1" t="s">
        <v>797</v>
      </c>
      <c r="C392" s="1">
        <v>81687</v>
      </c>
      <c r="D392" s="1">
        <v>13</v>
      </c>
      <c r="E392" s="1">
        <v>12</v>
      </c>
      <c r="F392" s="1">
        <v>590.65</v>
      </c>
      <c r="G392" s="1">
        <v>5.7927905000000002E-2</v>
      </c>
      <c r="H392" s="1">
        <v>0.99625991700000005</v>
      </c>
      <c r="I392" s="1">
        <v>0.76826576000000002</v>
      </c>
      <c r="K392" s="1">
        <v>1.058713869</v>
      </c>
      <c r="L392" s="1" t="s">
        <v>2</v>
      </c>
      <c r="M392" s="1" t="s">
        <v>1</v>
      </c>
      <c r="N392" s="1">
        <v>1210496.253</v>
      </c>
      <c r="O392" s="1">
        <v>1566273.2679999999</v>
      </c>
      <c r="P392" s="1">
        <v>880844.67290000001</v>
      </c>
      <c r="Q392" s="1">
        <v>974620.00199999998</v>
      </c>
      <c r="R392" s="3">
        <f>AVERAGE('VTA_Proteome Morphine vs Saline'!N392:Q392)</f>
        <v>1158058.5489749999</v>
      </c>
      <c r="S392" s="3">
        <f>_xlfn.STDEV.S('VTA_Proteome Morphine vs Saline'!N392:Q392)</f>
        <v>305442.95879749104</v>
      </c>
      <c r="T392" s="1">
        <v>1289733.71</v>
      </c>
      <c r="U392" s="1">
        <v>1292054.2450000001</v>
      </c>
      <c r="V392" s="1">
        <v>1509685.878</v>
      </c>
      <c r="W392" s="1">
        <v>812736.7561</v>
      </c>
      <c r="X392" s="1">
        <f t="shared" si="20"/>
        <v>1226052.6472750001</v>
      </c>
      <c r="Y392" s="1">
        <f t="shared" si="21"/>
        <v>294216.09072319802</v>
      </c>
    </row>
    <row r="393" spans="1:25" x14ac:dyDescent="0.5">
      <c r="A393" s="1" t="s">
        <v>798</v>
      </c>
      <c r="B393" s="1" t="s">
        <v>799</v>
      </c>
      <c r="C393" s="1">
        <v>35516</v>
      </c>
      <c r="D393" s="1">
        <v>6</v>
      </c>
      <c r="E393" s="1">
        <v>6</v>
      </c>
      <c r="F393" s="1">
        <v>385.17</v>
      </c>
      <c r="G393" s="1">
        <v>7.0569823000000004E-2</v>
      </c>
      <c r="H393" s="1">
        <v>0.99625991700000005</v>
      </c>
      <c r="I393" s="1">
        <v>0.63804023899999995</v>
      </c>
      <c r="K393" s="1">
        <v>1.043079783</v>
      </c>
      <c r="L393" s="1" t="s">
        <v>1</v>
      </c>
      <c r="M393" s="1" t="s">
        <v>2</v>
      </c>
      <c r="N393" s="1">
        <v>4485370.82</v>
      </c>
      <c r="O393" s="1">
        <v>4089715.656</v>
      </c>
      <c r="P393" s="1">
        <v>5407741.375</v>
      </c>
      <c r="Q393" s="1">
        <v>4699125.7139999997</v>
      </c>
      <c r="R393" s="3">
        <f>AVERAGE('VTA_Proteome Morphine vs Saline'!N393:Q393)</f>
        <v>4670488.3912499994</v>
      </c>
      <c r="S393" s="3">
        <f>_xlfn.STDEV.S('VTA_Proteome Morphine vs Saline'!N393:Q393)</f>
        <v>552547.89943130536</v>
      </c>
      <c r="T393" s="1">
        <v>4853416.392</v>
      </c>
      <c r="U393" s="1">
        <v>5081258.801</v>
      </c>
      <c r="V393" s="1">
        <v>4126678.551</v>
      </c>
      <c r="W393" s="1">
        <v>3849024.6170000001</v>
      </c>
      <c r="X393" s="1">
        <f t="shared" si="20"/>
        <v>4477594.5902499994</v>
      </c>
      <c r="Y393" s="1">
        <f t="shared" si="21"/>
        <v>584207.37867229665</v>
      </c>
    </row>
    <row r="394" spans="1:25" x14ac:dyDescent="0.5">
      <c r="A394" s="1" t="s">
        <v>800</v>
      </c>
      <c r="B394" s="1" t="s">
        <v>801</v>
      </c>
      <c r="C394" s="1">
        <v>86827</v>
      </c>
      <c r="D394" s="1">
        <v>10</v>
      </c>
      <c r="E394" s="1">
        <v>8</v>
      </c>
      <c r="F394" s="1">
        <v>553.9</v>
      </c>
      <c r="G394" s="1">
        <v>5.0346632000000002E-2</v>
      </c>
      <c r="H394" s="1">
        <v>0.99625991700000005</v>
      </c>
      <c r="I394" s="1">
        <v>0.95060126700000003</v>
      </c>
      <c r="K394" s="1">
        <v>1.0024104140000001</v>
      </c>
      <c r="L394" s="1" t="s">
        <v>2</v>
      </c>
      <c r="M394" s="1" t="s">
        <v>1</v>
      </c>
      <c r="N394" s="1">
        <v>1028663.843</v>
      </c>
      <c r="O394" s="1">
        <v>1182742.638</v>
      </c>
      <c r="P394" s="1">
        <v>794833.86380000005</v>
      </c>
      <c r="Q394" s="1">
        <v>839545.73739999998</v>
      </c>
      <c r="R394" s="3">
        <f>AVERAGE('VTA_Proteome Morphine vs Saline'!N394:Q394)</f>
        <v>961446.52055000002</v>
      </c>
      <c r="S394" s="3">
        <f>_xlfn.STDEV.S('VTA_Proteome Morphine vs Saline'!N394:Q394)</f>
        <v>178987.63305292721</v>
      </c>
      <c r="T394" s="1">
        <v>1072835.7039999999</v>
      </c>
      <c r="U394" s="1">
        <v>1086955.3999999999</v>
      </c>
      <c r="V394" s="1">
        <v>878896.97840000002</v>
      </c>
      <c r="W394" s="1">
        <v>816367.9375</v>
      </c>
      <c r="X394" s="1">
        <f t="shared" si="20"/>
        <v>963764.00497499993</v>
      </c>
      <c r="Y394" s="1">
        <f t="shared" si="21"/>
        <v>136626.94737030298</v>
      </c>
    </row>
    <row r="395" spans="1:25" x14ac:dyDescent="0.5">
      <c r="A395" s="1" t="s">
        <v>802</v>
      </c>
      <c r="B395" s="1" t="s">
        <v>803</v>
      </c>
      <c r="C395" s="1">
        <v>42036</v>
      </c>
      <c r="D395" s="1">
        <v>16</v>
      </c>
      <c r="E395" s="1">
        <v>16</v>
      </c>
      <c r="F395" s="1">
        <v>827.54</v>
      </c>
      <c r="G395" s="1">
        <v>5.0490812000000003E-2</v>
      </c>
      <c r="H395" s="1">
        <v>0.99625991700000005</v>
      </c>
      <c r="I395" s="1">
        <v>0.94124059199999999</v>
      </c>
      <c r="K395" s="1">
        <v>1.0269823950000001</v>
      </c>
      <c r="L395" s="1" t="s">
        <v>2</v>
      </c>
      <c r="M395" s="1" t="s">
        <v>1</v>
      </c>
      <c r="N395" s="1">
        <v>4272724.9879999999</v>
      </c>
      <c r="O395" s="1">
        <v>4366241.142</v>
      </c>
      <c r="P395" s="1">
        <v>3983574.9160000002</v>
      </c>
      <c r="Q395" s="1">
        <v>3872559.7779999999</v>
      </c>
      <c r="R395" s="3">
        <f>AVERAGE('VTA_Proteome Morphine vs Saline'!N395:Q395)</f>
        <v>4123775.2060000002</v>
      </c>
      <c r="S395" s="3">
        <f>_xlfn.STDEV.S('VTA_Proteome Morphine vs Saline'!N395:Q395)</f>
        <v>233624.39959581193</v>
      </c>
      <c r="T395" s="1">
        <v>4595389.6469999999</v>
      </c>
      <c r="U395" s="1">
        <v>5866594.5159999998</v>
      </c>
      <c r="V395" s="1">
        <v>2637135.4909999999</v>
      </c>
      <c r="W395" s="1">
        <v>3841058.4929999998</v>
      </c>
      <c r="X395" s="1">
        <f t="shared" si="20"/>
        <v>4235044.53675</v>
      </c>
      <c r="Y395" s="1">
        <f t="shared" si="21"/>
        <v>1354048.5287255179</v>
      </c>
    </row>
    <row r="396" spans="1:25" x14ac:dyDescent="0.5">
      <c r="A396" s="1" t="s">
        <v>804</v>
      </c>
      <c r="B396" s="1" t="s">
        <v>805</v>
      </c>
      <c r="C396" s="1">
        <v>44429</v>
      </c>
      <c r="D396" s="1">
        <v>4</v>
      </c>
      <c r="E396" s="1">
        <v>4</v>
      </c>
      <c r="F396" s="1">
        <v>170.9</v>
      </c>
      <c r="G396" s="1">
        <v>7.4660556000000003E-2</v>
      </c>
      <c r="H396" s="1">
        <v>0.99625991700000005</v>
      </c>
      <c r="I396" s="1">
        <v>0.60747309599999999</v>
      </c>
      <c r="K396" s="1">
        <v>3.59364113</v>
      </c>
      <c r="L396" s="1" t="s">
        <v>2</v>
      </c>
      <c r="M396" s="1" t="s">
        <v>1</v>
      </c>
      <c r="N396" s="1">
        <v>255725.476</v>
      </c>
      <c r="O396" s="1">
        <v>242062.50459999999</v>
      </c>
      <c r="P396" s="1">
        <v>338682.6458</v>
      </c>
      <c r="Q396" s="1">
        <v>464600.86259999999</v>
      </c>
      <c r="R396" s="3">
        <f>AVERAGE('VTA_Proteome Morphine vs Saline'!N396:Q396)</f>
        <v>325267.87225000001</v>
      </c>
      <c r="S396" s="3">
        <f>_xlfn.STDEV.S('VTA_Proteome Morphine vs Saline'!N396:Q396)</f>
        <v>102229.99630120737</v>
      </c>
      <c r="T396" s="1">
        <v>147098.8316</v>
      </c>
      <c r="U396" s="1">
        <v>3924891.7149999999</v>
      </c>
      <c r="V396" s="1">
        <v>225667.67300000001</v>
      </c>
      <c r="W396" s="1">
        <v>377925.79609999998</v>
      </c>
      <c r="X396" s="1">
        <f t="shared" si="20"/>
        <v>1168896.0039250001</v>
      </c>
      <c r="Y396" s="1">
        <f t="shared" si="21"/>
        <v>1839827.4715093484</v>
      </c>
    </row>
    <row r="397" spans="1:25" x14ac:dyDescent="0.5">
      <c r="A397" s="1" t="s">
        <v>806</v>
      </c>
      <c r="B397" s="1" t="s">
        <v>807</v>
      </c>
      <c r="C397" s="1">
        <v>21621</v>
      </c>
      <c r="D397" s="1">
        <v>3</v>
      </c>
      <c r="E397" s="1">
        <v>3</v>
      </c>
      <c r="F397" s="1">
        <v>203.41</v>
      </c>
      <c r="G397" s="1">
        <v>5.0932471E-2</v>
      </c>
      <c r="H397" s="1">
        <v>0.99625991700000005</v>
      </c>
      <c r="I397" s="1">
        <v>0.91910109299999998</v>
      </c>
      <c r="K397" s="1">
        <v>1.0125313979999999</v>
      </c>
      <c r="L397" s="1" t="s">
        <v>1</v>
      </c>
      <c r="M397" s="1" t="s">
        <v>2</v>
      </c>
      <c r="N397" s="1">
        <v>1619917.9820000001</v>
      </c>
      <c r="O397" s="1">
        <v>2177813</v>
      </c>
      <c r="P397" s="1">
        <v>1618615.9580000001</v>
      </c>
      <c r="Q397" s="1">
        <v>1833410.7339999999</v>
      </c>
      <c r="R397" s="3">
        <f>AVERAGE('VTA_Proteome Morphine vs Saline'!N397:Q397)</f>
        <v>1812439.4184999999</v>
      </c>
      <c r="S397" s="3">
        <f>_xlfn.STDEV.S('VTA_Proteome Morphine vs Saline'!N397:Q397)</f>
        <v>263672.57946435397</v>
      </c>
      <c r="T397" s="1">
        <v>2028148.3870000001</v>
      </c>
      <c r="U397" s="1">
        <v>1692998.6170000001</v>
      </c>
      <c r="V397" s="1">
        <v>1576310.4709999999</v>
      </c>
      <c r="W397" s="1">
        <v>1862574.983</v>
      </c>
      <c r="X397" s="1">
        <f t="shared" si="20"/>
        <v>1790008.1144999999</v>
      </c>
      <c r="Y397" s="1">
        <f t="shared" si="21"/>
        <v>197529.96838701566</v>
      </c>
    </row>
    <row r="398" spans="1:25" x14ac:dyDescent="0.5">
      <c r="A398" s="1" t="s">
        <v>808</v>
      </c>
      <c r="B398" s="1" t="s">
        <v>809</v>
      </c>
      <c r="C398" s="1">
        <v>35731</v>
      </c>
      <c r="D398" s="1">
        <v>27</v>
      </c>
      <c r="E398" s="1">
        <v>27</v>
      </c>
      <c r="F398" s="1">
        <v>1893.99</v>
      </c>
      <c r="G398" s="1">
        <v>0.117344675</v>
      </c>
      <c r="H398" s="1">
        <v>0.98423319600000003</v>
      </c>
      <c r="I398" s="1">
        <v>0.40825473600000001</v>
      </c>
      <c r="K398" s="1">
        <v>1.0776147229999999</v>
      </c>
      <c r="L398" s="1" t="s">
        <v>1</v>
      </c>
      <c r="M398" s="1" t="s">
        <v>2</v>
      </c>
      <c r="N398" s="1">
        <v>70881099</v>
      </c>
      <c r="O398" s="1">
        <v>91767915.010000005</v>
      </c>
      <c r="P398" s="1">
        <v>91074942.739999995</v>
      </c>
      <c r="Q398" s="1">
        <v>82060271.780000001</v>
      </c>
      <c r="R398" s="3">
        <f>AVERAGE('VTA_Proteome Morphine vs Saline'!N398:Q398)</f>
        <v>83946057.132499993</v>
      </c>
      <c r="S398" s="3">
        <f>_xlfn.STDEV.S('VTA_Proteome Morphine vs Saline'!N398:Q398)</f>
        <v>9768176.0163692795</v>
      </c>
      <c r="T398" s="1">
        <v>87596977.25</v>
      </c>
      <c r="U398" s="1">
        <v>83691031.650000006</v>
      </c>
      <c r="V398" s="1">
        <v>70066814.400000006</v>
      </c>
      <c r="W398" s="1">
        <v>70244694.819999993</v>
      </c>
      <c r="X398" s="1">
        <f t="shared" si="20"/>
        <v>77899879.530000001</v>
      </c>
      <c r="Y398" s="1">
        <f t="shared" si="21"/>
        <v>9083499.86409886</v>
      </c>
    </row>
    <row r="399" spans="1:25" x14ac:dyDescent="0.5">
      <c r="A399" s="1" t="s">
        <v>810</v>
      </c>
      <c r="B399" s="1" t="s">
        <v>811</v>
      </c>
      <c r="C399" s="1">
        <v>19533</v>
      </c>
      <c r="D399" s="1">
        <v>6</v>
      </c>
      <c r="E399" s="1">
        <v>6</v>
      </c>
      <c r="F399" s="1">
        <v>300.81</v>
      </c>
      <c r="G399" s="1">
        <v>0.116826534</v>
      </c>
      <c r="H399" s="1">
        <v>0.98423319600000003</v>
      </c>
      <c r="I399" s="1">
        <v>0.409927019</v>
      </c>
      <c r="K399" s="1">
        <v>1.0884218109999999</v>
      </c>
      <c r="L399" s="1" t="s">
        <v>2</v>
      </c>
      <c r="M399" s="1" t="s">
        <v>1</v>
      </c>
      <c r="N399" s="1">
        <v>14875011.91</v>
      </c>
      <c r="O399" s="1">
        <v>13722999.66</v>
      </c>
      <c r="P399" s="1">
        <v>17737322.690000001</v>
      </c>
      <c r="Q399" s="1">
        <v>15605359.939999999</v>
      </c>
      <c r="R399" s="3">
        <f>AVERAGE('VTA_Proteome Morphine vs Saline'!N399:Q399)</f>
        <v>15485173.550000001</v>
      </c>
      <c r="S399" s="3">
        <f>_xlfn.STDEV.S('VTA_Proteome Morphine vs Saline'!N399:Q399)</f>
        <v>1689593.1031532609</v>
      </c>
      <c r="T399" s="1">
        <v>18903350.309999999</v>
      </c>
      <c r="U399" s="1">
        <v>13512011.460000001</v>
      </c>
      <c r="V399" s="1">
        <v>17007056.170000002</v>
      </c>
      <c r="W399" s="1">
        <v>17995184.609999999</v>
      </c>
      <c r="X399" s="1">
        <f t="shared" si="20"/>
        <v>16854400.637499999</v>
      </c>
      <c r="Y399" s="1">
        <f t="shared" si="21"/>
        <v>2358986.5025629653</v>
      </c>
    </row>
    <row r="400" spans="1:25" x14ac:dyDescent="0.5">
      <c r="A400" s="1" t="s">
        <v>812</v>
      </c>
      <c r="B400" s="1" t="s">
        <v>813</v>
      </c>
      <c r="C400" s="1">
        <v>34458</v>
      </c>
      <c r="D400" s="1">
        <v>12</v>
      </c>
      <c r="E400" s="1">
        <v>12</v>
      </c>
      <c r="F400" s="1">
        <v>607.22</v>
      </c>
      <c r="G400" s="1">
        <v>0.47218413599999998</v>
      </c>
      <c r="H400" s="1">
        <v>0.977951083</v>
      </c>
      <c r="I400" s="1">
        <v>6.5383523999999998E-2</v>
      </c>
      <c r="K400" s="1">
        <v>1.4910589780000001</v>
      </c>
      <c r="L400" s="1" t="s">
        <v>1</v>
      </c>
      <c r="M400" s="1" t="s">
        <v>2</v>
      </c>
      <c r="N400" s="1">
        <v>9181927.8910000008</v>
      </c>
      <c r="O400" s="1">
        <v>6380864.6730000004</v>
      </c>
      <c r="P400" s="1">
        <v>11018838.57</v>
      </c>
      <c r="Q400" s="1">
        <v>7454873.6459999997</v>
      </c>
      <c r="R400" s="3">
        <f>AVERAGE('VTA_Proteome Morphine vs Saline'!N400:Q400)</f>
        <v>8509126.1950000003</v>
      </c>
      <c r="S400" s="3">
        <f>_xlfn.STDEV.S('VTA_Proteome Morphine vs Saline'!N400:Q400)</f>
        <v>2032425.7977818341</v>
      </c>
      <c r="T400" s="1">
        <v>7151821.318</v>
      </c>
      <c r="U400" s="1">
        <v>4743847.8150000004</v>
      </c>
      <c r="V400" s="1">
        <v>6798695.2529999996</v>
      </c>
      <c r="W400" s="1">
        <v>4132703.682</v>
      </c>
      <c r="X400" s="1">
        <f t="shared" si="20"/>
        <v>5706767.017</v>
      </c>
      <c r="Y400" s="1">
        <f t="shared" si="21"/>
        <v>1492802.5073201854</v>
      </c>
    </row>
    <row r="401" spans="1:25" x14ac:dyDescent="0.5">
      <c r="A401" s="1" t="s">
        <v>814</v>
      </c>
      <c r="B401" s="1" t="s">
        <v>815</v>
      </c>
      <c r="C401" s="1">
        <v>18671</v>
      </c>
      <c r="D401" s="1">
        <v>2</v>
      </c>
      <c r="E401" s="1">
        <v>2</v>
      </c>
      <c r="F401" s="1">
        <v>90.6</v>
      </c>
      <c r="G401" s="1">
        <v>0.23265530000000001</v>
      </c>
      <c r="H401" s="1">
        <v>0.977951083</v>
      </c>
      <c r="I401" s="1">
        <v>0.19667884999999999</v>
      </c>
      <c r="K401" s="1">
        <v>1.254685619</v>
      </c>
      <c r="L401" s="1" t="s">
        <v>2</v>
      </c>
      <c r="M401" s="1" t="s">
        <v>1</v>
      </c>
      <c r="N401" s="1">
        <v>294803.55920000002</v>
      </c>
      <c r="O401" s="1">
        <v>308566.25939999998</v>
      </c>
      <c r="P401" s="1">
        <v>550899.05279999995</v>
      </c>
      <c r="Q401" s="1">
        <v>384194.8578</v>
      </c>
      <c r="R401" s="3">
        <f>AVERAGE('VTA_Proteome Morphine vs Saline'!N401:Q401)</f>
        <v>384615.93229999999</v>
      </c>
      <c r="S401" s="3">
        <f>_xlfn.STDEV.S('VTA_Proteome Morphine vs Saline'!N401:Q401)</f>
        <v>117615.28893955168</v>
      </c>
      <c r="T401" s="1">
        <v>459374.1875</v>
      </c>
      <c r="U401" s="1">
        <v>380318.64439999999</v>
      </c>
      <c r="V401" s="1">
        <v>499038.40620000003</v>
      </c>
      <c r="W401" s="1">
        <v>591557.07849999995</v>
      </c>
      <c r="X401" s="1">
        <f t="shared" si="20"/>
        <v>482572.07915000001</v>
      </c>
      <c r="Y401" s="1">
        <f t="shared" si="21"/>
        <v>87830.854686749371</v>
      </c>
    </row>
    <row r="402" spans="1:25" x14ac:dyDescent="0.5">
      <c r="A402" s="1" t="s">
        <v>816</v>
      </c>
      <c r="B402" s="1" t="s">
        <v>817</v>
      </c>
      <c r="C402" s="1">
        <v>67508</v>
      </c>
      <c r="D402" s="1">
        <v>5</v>
      </c>
      <c r="E402" s="1">
        <v>4</v>
      </c>
      <c r="F402" s="1">
        <v>279.29000000000002</v>
      </c>
      <c r="G402" s="1">
        <v>0.27275022399999999</v>
      </c>
      <c r="H402" s="1">
        <v>0.977951083</v>
      </c>
      <c r="I402" s="1">
        <v>0.15987710399999999</v>
      </c>
      <c r="K402" s="1">
        <v>1.2175578469999999</v>
      </c>
      <c r="L402" s="1" t="s">
        <v>2</v>
      </c>
      <c r="M402" s="1" t="s">
        <v>1</v>
      </c>
      <c r="N402" s="1">
        <v>1557535.32</v>
      </c>
      <c r="O402" s="1">
        <v>2057789.6440000001</v>
      </c>
      <c r="P402" s="1">
        <v>1902447.8770000001</v>
      </c>
      <c r="Q402" s="1">
        <v>1968130.6310000001</v>
      </c>
      <c r="R402" s="3">
        <f>AVERAGE('VTA_Proteome Morphine vs Saline'!N402:Q402)</f>
        <v>1871475.868</v>
      </c>
      <c r="S402" s="3">
        <f>_xlfn.STDEV.S('VTA_Proteome Morphine vs Saline'!N402:Q402)</f>
        <v>218763.87526128255</v>
      </c>
      <c r="T402" s="1">
        <v>1790216.35</v>
      </c>
      <c r="U402" s="1">
        <v>2038928.071</v>
      </c>
      <c r="V402" s="1">
        <v>2497647.4419999998</v>
      </c>
      <c r="W402" s="1">
        <v>2787728.656</v>
      </c>
      <c r="X402" s="1">
        <f t="shared" si="20"/>
        <v>2278630.1297499998</v>
      </c>
      <c r="Y402" s="1">
        <f t="shared" si="21"/>
        <v>448387.84911941603</v>
      </c>
    </row>
    <row r="403" spans="1:25" x14ac:dyDescent="0.5">
      <c r="A403" s="1" t="s">
        <v>818</v>
      </c>
      <c r="B403" s="1" t="s">
        <v>819</v>
      </c>
      <c r="C403" s="1">
        <v>79734</v>
      </c>
      <c r="D403" s="1">
        <v>28</v>
      </c>
      <c r="E403" s="1">
        <v>19</v>
      </c>
      <c r="F403" s="1">
        <v>1457.82</v>
      </c>
      <c r="G403" s="1">
        <v>0.38599394300000001</v>
      </c>
      <c r="H403" s="1">
        <v>0.977951083</v>
      </c>
      <c r="I403" s="1">
        <v>9.4498146000000005E-2</v>
      </c>
      <c r="K403" s="1">
        <v>1.1428946179999999</v>
      </c>
      <c r="L403" s="1" t="s">
        <v>2</v>
      </c>
      <c r="M403" s="1" t="s">
        <v>1</v>
      </c>
      <c r="N403" s="1">
        <v>7761494.7910000002</v>
      </c>
      <c r="O403" s="1">
        <v>9234091.2599999998</v>
      </c>
      <c r="P403" s="1">
        <v>7954167.6239999998</v>
      </c>
      <c r="Q403" s="1">
        <v>9751576.8870000001</v>
      </c>
      <c r="R403" s="3">
        <f>AVERAGE('VTA_Proteome Morphine vs Saline'!N403:Q403)</f>
        <v>8675332.6404999997</v>
      </c>
      <c r="S403" s="3">
        <f>_xlfn.STDEV.S('VTA_Proteome Morphine vs Saline'!N403:Q403)</f>
        <v>970513.86203257088</v>
      </c>
      <c r="T403" s="1">
        <v>11102789.26</v>
      </c>
      <c r="U403" s="1">
        <v>9738627.1129999999</v>
      </c>
      <c r="V403" s="1">
        <v>9303790.1089999992</v>
      </c>
      <c r="W403" s="1">
        <v>9514757.4700000007</v>
      </c>
      <c r="X403" s="1">
        <f t="shared" si="20"/>
        <v>9914990.9879999999</v>
      </c>
      <c r="Y403" s="1">
        <f t="shared" si="21"/>
        <v>811525.79231803236</v>
      </c>
    </row>
    <row r="404" spans="1:25" x14ac:dyDescent="0.5">
      <c r="A404" s="1" t="s">
        <v>820</v>
      </c>
      <c r="B404" s="1" t="s">
        <v>821</v>
      </c>
      <c r="C404" s="1">
        <v>79835</v>
      </c>
      <c r="D404" s="1">
        <v>15</v>
      </c>
      <c r="E404" s="1">
        <v>6</v>
      </c>
      <c r="F404" s="1">
        <v>682.1</v>
      </c>
      <c r="G404" s="1">
        <v>5.8441903000000003E-2</v>
      </c>
      <c r="H404" s="1">
        <v>0.99625991700000005</v>
      </c>
      <c r="I404" s="1">
        <v>0.76117838999999998</v>
      </c>
      <c r="K404" s="1">
        <v>1.1279968659999999</v>
      </c>
      <c r="L404" s="1" t="s">
        <v>1</v>
      </c>
      <c r="M404" s="1" t="s">
        <v>2</v>
      </c>
      <c r="N404" s="1">
        <v>345496.19300000003</v>
      </c>
      <c r="O404" s="1">
        <v>793562.83730000001</v>
      </c>
      <c r="P404" s="1">
        <v>399143.33860000002</v>
      </c>
      <c r="Q404" s="1">
        <v>347139.05320000002</v>
      </c>
      <c r="R404" s="3">
        <f>AVERAGE('VTA_Proteome Morphine vs Saline'!N404:Q404)</f>
        <v>471335.35552500002</v>
      </c>
      <c r="S404" s="3">
        <f>_xlfn.STDEV.S('VTA_Proteome Morphine vs Saline'!N404:Q404)</f>
        <v>216257.91211340963</v>
      </c>
      <c r="T404" s="1">
        <v>476228.6961</v>
      </c>
      <c r="U404" s="1">
        <v>453845.27269999997</v>
      </c>
      <c r="V404" s="1">
        <v>447108.3995</v>
      </c>
      <c r="W404" s="1">
        <v>294224.24479999999</v>
      </c>
      <c r="X404" s="1">
        <f t="shared" si="20"/>
        <v>417851.65327499999</v>
      </c>
      <c r="Y404" s="1">
        <f t="shared" si="21"/>
        <v>83352.890560200263</v>
      </c>
    </row>
    <row r="405" spans="1:25" x14ac:dyDescent="0.5">
      <c r="A405" s="1" t="s">
        <v>822</v>
      </c>
      <c r="B405" s="1" t="s">
        <v>823</v>
      </c>
      <c r="C405" s="1">
        <v>41573</v>
      </c>
      <c r="D405" s="1">
        <v>6</v>
      </c>
      <c r="E405" s="1">
        <v>6</v>
      </c>
      <c r="F405" s="1">
        <v>197.97</v>
      </c>
      <c r="G405" s="1">
        <v>0.133119444</v>
      </c>
      <c r="H405" s="1">
        <v>0.977951083</v>
      </c>
      <c r="I405" s="1">
        <v>0.362381391</v>
      </c>
      <c r="K405" s="1">
        <v>1.2417025939999999</v>
      </c>
      <c r="L405" s="1" t="s">
        <v>1</v>
      </c>
      <c r="M405" s="1" t="s">
        <v>2</v>
      </c>
      <c r="N405" s="1">
        <v>654102.41839999997</v>
      </c>
      <c r="O405" s="1">
        <v>313086.54719999997</v>
      </c>
      <c r="P405" s="1">
        <v>548791.26800000004</v>
      </c>
      <c r="Q405" s="1">
        <v>476404.14429999999</v>
      </c>
      <c r="R405" s="3">
        <f>AVERAGE('VTA_Proteome Morphine vs Saline'!N405:Q405)</f>
        <v>498096.09447499999</v>
      </c>
      <c r="S405" s="3">
        <f>_xlfn.STDEV.S('VTA_Proteome Morphine vs Saline'!N405:Q405)</f>
        <v>143302.76457977245</v>
      </c>
      <c r="T405" s="1">
        <v>527260.40780000004</v>
      </c>
      <c r="U405" s="1">
        <v>363188.21909999999</v>
      </c>
      <c r="V405" s="1">
        <v>450235.37550000002</v>
      </c>
      <c r="W405" s="1">
        <v>263874.43849999999</v>
      </c>
      <c r="X405" s="1">
        <f t="shared" si="20"/>
        <v>401139.61022500001</v>
      </c>
      <c r="Y405" s="1">
        <f t="shared" si="21"/>
        <v>113429.6921825859</v>
      </c>
    </row>
    <row r="406" spans="1:25" x14ac:dyDescent="0.5">
      <c r="A406" s="1" t="s">
        <v>824</v>
      </c>
      <c r="B406" s="1" t="s">
        <v>825</v>
      </c>
      <c r="C406" s="1">
        <v>26617</v>
      </c>
      <c r="D406" s="1">
        <v>1</v>
      </c>
      <c r="E406" s="1">
        <v>1</v>
      </c>
      <c r="F406" s="1">
        <v>27.64</v>
      </c>
      <c r="G406" s="1">
        <v>0.13943280999999999</v>
      </c>
      <c r="H406" s="1">
        <v>0.977951083</v>
      </c>
      <c r="I406" s="1">
        <v>0.34636362300000001</v>
      </c>
      <c r="K406" s="1">
        <v>1.369523024</v>
      </c>
      <c r="L406" s="1" t="s">
        <v>2</v>
      </c>
      <c r="M406" s="1" t="s">
        <v>1</v>
      </c>
      <c r="N406" s="1">
        <v>130803.9616</v>
      </c>
      <c r="O406" s="1">
        <v>185016.85029999999</v>
      </c>
      <c r="P406" s="1">
        <v>794.15449179999996</v>
      </c>
      <c r="Q406" s="1">
        <v>174528.42610000001</v>
      </c>
      <c r="R406" s="3">
        <f>AVERAGE('VTA_Proteome Morphine vs Saline'!N406:Q406)</f>
        <v>122785.84812295</v>
      </c>
      <c r="S406" s="3">
        <f>_xlfn.STDEV.S('VTA_Proteome Morphine vs Saline'!N406:Q406)</f>
        <v>84648.794963658162</v>
      </c>
      <c r="T406" s="1">
        <v>150982.7512</v>
      </c>
      <c r="U406" s="1">
        <v>147660.16949999999</v>
      </c>
      <c r="V406" s="1">
        <v>179048.56849999999</v>
      </c>
      <c r="W406" s="1">
        <v>194940.6949</v>
      </c>
      <c r="X406" s="1">
        <f t="shared" si="20"/>
        <v>168158.04602499999</v>
      </c>
      <c r="Y406" s="1">
        <f t="shared" si="21"/>
        <v>22738.128440278761</v>
      </c>
    </row>
    <row r="407" spans="1:25" x14ac:dyDescent="0.5">
      <c r="A407" s="1" t="s">
        <v>826</v>
      </c>
      <c r="B407" s="1" t="s">
        <v>827</v>
      </c>
      <c r="C407" s="1">
        <v>20684</v>
      </c>
      <c r="D407" s="1">
        <v>15</v>
      </c>
      <c r="E407" s="1">
        <v>1</v>
      </c>
      <c r="F407" s="1">
        <v>1134.51</v>
      </c>
      <c r="G407" s="1">
        <v>7.4889340999999998E-2</v>
      </c>
      <c r="H407" s="1">
        <v>0.99625991700000005</v>
      </c>
      <c r="I407" s="1">
        <v>0.60586670099999995</v>
      </c>
      <c r="K407" s="1">
        <v>1.1456319180000001</v>
      </c>
      <c r="L407" s="1" t="s">
        <v>2</v>
      </c>
      <c r="M407" s="1" t="s">
        <v>1</v>
      </c>
      <c r="N407" s="1">
        <v>90880.721789999996</v>
      </c>
      <c r="O407" s="1">
        <v>49213.998590000003</v>
      </c>
      <c r="P407" s="1">
        <v>52027.648719999997</v>
      </c>
      <c r="Q407" s="1">
        <v>64059.640149999999</v>
      </c>
      <c r="R407" s="3">
        <f>AVERAGE('VTA_Proteome Morphine vs Saline'!N407:Q407)</f>
        <v>64045.502312500001</v>
      </c>
      <c r="S407" s="3">
        <f>_xlfn.STDEV.S('VTA_Proteome Morphine vs Saline'!N407:Q407)</f>
        <v>19013.429568994477</v>
      </c>
      <c r="T407" s="1">
        <v>103613.5287</v>
      </c>
      <c r="U407" s="1">
        <v>75451.169280000002</v>
      </c>
      <c r="V407" s="1">
        <v>70200.192370000004</v>
      </c>
      <c r="W407" s="1">
        <v>44225.396379999998</v>
      </c>
      <c r="X407" s="1">
        <f t="shared" si="20"/>
        <v>73372.571682499998</v>
      </c>
      <c r="Y407" s="1">
        <f t="shared" si="21"/>
        <v>24347.880591704212</v>
      </c>
    </row>
    <row r="408" spans="1:25" x14ac:dyDescent="0.5">
      <c r="A408" s="1" t="s">
        <v>828</v>
      </c>
      <c r="B408" s="1" t="s">
        <v>829</v>
      </c>
      <c r="C408" s="1">
        <v>20733</v>
      </c>
      <c r="D408" s="1">
        <v>15</v>
      </c>
      <c r="E408" s="1">
        <v>1</v>
      </c>
      <c r="F408" s="1">
        <v>1121.93</v>
      </c>
      <c r="G408" s="1">
        <v>5.1912913999999998E-2</v>
      </c>
      <c r="H408" s="1">
        <v>0.99625991700000005</v>
      </c>
      <c r="I408" s="1">
        <v>0.88442148399999998</v>
      </c>
      <c r="K408" s="1">
        <v>1.0306200569999999</v>
      </c>
      <c r="L408" s="1" t="s">
        <v>2</v>
      </c>
      <c r="M408" s="1" t="s">
        <v>1</v>
      </c>
      <c r="N408" s="1">
        <v>482248.61869999999</v>
      </c>
      <c r="O408" s="1">
        <v>577576.83849999995</v>
      </c>
      <c r="P408" s="1">
        <v>392704.11979999999</v>
      </c>
      <c r="Q408" s="1">
        <v>258628.18470000001</v>
      </c>
      <c r="R408" s="3">
        <f>AVERAGE('VTA_Proteome Morphine vs Saline'!N408:Q408)</f>
        <v>427789.44042500004</v>
      </c>
      <c r="S408" s="3">
        <f>_xlfn.STDEV.S('VTA_Proteome Morphine vs Saline'!N408:Q408)</f>
        <v>135706.27212511149</v>
      </c>
      <c r="T408" s="1">
        <v>423980.13299999997</v>
      </c>
      <c r="U408" s="1">
        <v>339589.09960000002</v>
      </c>
      <c r="V408" s="1">
        <v>345089.04139999999</v>
      </c>
      <c r="W408" s="1">
        <v>654895.23629999999</v>
      </c>
      <c r="X408" s="1">
        <f t="shared" si="20"/>
        <v>440888.37757499999</v>
      </c>
      <c r="Y408" s="1">
        <f t="shared" si="21"/>
        <v>147788.00227102006</v>
      </c>
    </row>
    <row r="409" spans="1:25" x14ac:dyDescent="0.5">
      <c r="A409" s="1" t="s">
        <v>830</v>
      </c>
      <c r="B409" s="1" t="s">
        <v>831</v>
      </c>
      <c r="C409" s="1">
        <v>20384</v>
      </c>
      <c r="D409" s="1">
        <v>9</v>
      </c>
      <c r="E409" s="1">
        <v>3</v>
      </c>
      <c r="F409" s="1">
        <v>556.45000000000005</v>
      </c>
      <c r="G409" s="1">
        <v>6.7645022999999999E-2</v>
      </c>
      <c r="H409" s="1">
        <v>0.99625991700000005</v>
      </c>
      <c r="I409" s="1">
        <v>0.66241293599999995</v>
      </c>
      <c r="K409" s="1">
        <v>1.063891825</v>
      </c>
      <c r="L409" s="1" t="s">
        <v>1</v>
      </c>
      <c r="M409" s="1" t="s">
        <v>2</v>
      </c>
      <c r="N409" s="1">
        <v>4894956.2949999999</v>
      </c>
      <c r="O409" s="1">
        <v>5617233.517</v>
      </c>
      <c r="P409" s="1">
        <v>7533075.4929999998</v>
      </c>
      <c r="Q409" s="1">
        <v>6945581.3700000001</v>
      </c>
      <c r="R409" s="3">
        <f>AVERAGE('VTA_Proteome Morphine vs Saline'!N409:Q409)</f>
        <v>6247711.6687500002</v>
      </c>
      <c r="S409" s="3">
        <f>_xlfn.STDEV.S('VTA_Proteome Morphine vs Saline'!N409:Q409)</f>
        <v>1206459.2936435812</v>
      </c>
      <c r="T409" s="1">
        <v>4313255.6440000003</v>
      </c>
      <c r="U409" s="1">
        <v>4250905.0199999996</v>
      </c>
      <c r="V409" s="1">
        <v>6855322.2539999997</v>
      </c>
      <c r="W409" s="1">
        <v>8070543.1229999997</v>
      </c>
      <c r="X409" s="1">
        <f t="shared" si="20"/>
        <v>5872506.5102500003</v>
      </c>
      <c r="Y409" s="1">
        <f t="shared" si="21"/>
        <v>1902467.3798547974</v>
      </c>
    </row>
    <row r="410" spans="1:25" x14ac:dyDescent="0.5">
      <c r="A410" s="1" t="s">
        <v>832</v>
      </c>
      <c r="B410" s="1" t="s">
        <v>833</v>
      </c>
      <c r="C410" s="1">
        <v>20517</v>
      </c>
      <c r="D410" s="1">
        <v>13</v>
      </c>
      <c r="E410" s="1">
        <v>6</v>
      </c>
      <c r="F410" s="1">
        <v>783.13</v>
      </c>
      <c r="G410" s="1">
        <v>6.6624847000000001E-2</v>
      </c>
      <c r="H410" s="1">
        <v>0.99625991700000005</v>
      </c>
      <c r="I410" s="1">
        <v>0.67151244600000004</v>
      </c>
      <c r="K410" s="1">
        <v>1.0919328989999999</v>
      </c>
      <c r="L410" s="1" t="s">
        <v>2</v>
      </c>
      <c r="M410" s="1" t="s">
        <v>1</v>
      </c>
      <c r="N410" s="1">
        <v>9638406.6410000008</v>
      </c>
      <c r="O410" s="1">
        <v>12343538.23</v>
      </c>
      <c r="P410" s="1">
        <v>18253240.109999999</v>
      </c>
      <c r="Q410" s="1">
        <v>15214544.800000001</v>
      </c>
      <c r="R410" s="3">
        <f>AVERAGE('VTA_Proteome Morphine vs Saline'!N410:Q410)</f>
        <v>13862432.445250001</v>
      </c>
      <c r="S410" s="3">
        <f>_xlfn.STDEV.S('VTA_Proteome Morphine vs Saline'!N410:Q410)</f>
        <v>3708406.3693534909</v>
      </c>
      <c r="T410" s="1">
        <v>11482990.609999999</v>
      </c>
      <c r="U410" s="1">
        <v>11719566.800000001</v>
      </c>
      <c r="V410" s="1">
        <v>17710793.609999999</v>
      </c>
      <c r="W410" s="1">
        <v>19634033.149999999</v>
      </c>
      <c r="X410" s="1">
        <f t="shared" si="20"/>
        <v>15136846.042499999</v>
      </c>
      <c r="Y410" s="1">
        <f t="shared" si="21"/>
        <v>4158459.4464350468</v>
      </c>
    </row>
    <row r="411" spans="1:25" x14ac:dyDescent="0.5">
      <c r="A411" s="1" t="s">
        <v>834</v>
      </c>
      <c r="B411" s="1" t="s">
        <v>835</v>
      </c>
      <c r="C411" s="1">
        <v>20069</v>
      </c>
      <c r="D411" s="1">
        <v>6</v>
      </c>
      <c r="E411" s="1">
        <v>6</v>
      </c>
      <c r="F411" s="1">
        <v>332.83</v>
      </c>
      <c r="G411" s="1">
        <v>5.2773433000000002E-2</v>
      </c>
      <c r="H411" s="1">
        <v>0.99625991700000005</v>
      </c>
      <c r="I411" s="1">
        <v>0.86113893100000005</v>
      </c>
      <c r="K411" s="1">
        <v>1.0670552449999999</v>
      </c>
      <c r="L411" s="1" t="s">
        <v>2</v>
      </c>
      <c r="M411" s="1" t="s">
        <v>1</v>
      </c>
      <c r="N411" s="1">
        <v>6267346.0020000003</v>
      </c>
      <c r="O411" s="1">
        <v>8073915.3159999996</v>
      </c>
      <c r="P411" s="1">
        <v>13330805.74</v>
      </c>
      <c r="Q411" s="1">
        <v>12980265.140000001</v>
      </c>
      <c r="R411" s="3">
        <f>AVERAGE('VTA_Proteome Morphine vs Saline'!N411:Q411)</f>
        <v>10163083.0495</v>
      </c>
      <c r="S411" s="3">
        <f>_xlfn.STDEV.S('VTA_Proteome Morphine vs Saline'!N411:Q411)</f>
        <v>3536117.0294031147</v>
      </c>
      <c r="T411" s="1">
        <v>10133832.689999999</v>
      </c>
      <c r="U411" s="1">
        <v>5759654.4340000004</v>
      </c>
      <c r="V411" s="1">
        <v>11594076.17</v>
      </c>
      <c r="W411" s="1">
        <v>15890721</v>
      </c>
      <c r="X411" s="1">
        <f t="shared" si="20"/>
        <v>10844571.0735</v>
      </c>
      <c r="Y411" s="1">
        <f t="shared" si="21"/>
        <v>4178792.2198820249</v>
      </c>
    </row>
    <row r="412" spans="1:25" x14ac:dyDescent="0.5">
      <c r="A412" s="1" t="s">
        <v>836</v>
      </c>
      <c r="B412" s="1" t="s">
        <v>837</v>
      </c>
      <c r="C412" s="1">
        <v>45415</v>
      </c>
      <c r="D412" s="1">
        <v>12</v>
      </c>
      <c r="E412" s="1">
        <v>12</v>
      </c>
      <c r="F412" s="1">
        <v>801.74</v>
      </c>
      <c r="G412" s="1">
        <v>0.11778499000000001</v>
      </c>
      <c r="H412" s="1">
        <v>0.98423319600000003</v>
      </c>
      <c r="I412" s="1">
        <v>0.406842865</v>
      </c>
      <c r="K412" s="1">
        <v>1.1324188749999999</v>
      </c>
      <c r="L412" s="1" t="s">
        <v>1</v>
      </c>
      <c r="M412" s="1" t="s">
        <v>2</v>
      </c>
      <c r="N412" s="1">
        <v>5928856.7599999998</v>
      </c>
      <c r="O412" s="1">
        <v>6395764.1509999996</v>
      </c>
      <c r="P412" s="1">
        <v>7851949.8459999999</v>
      </c>
      <c r="Q412" s="1">
        <v>7925027.6440000003</v>
      </c>
      <c r="R412" s="3">
        <f>AVERAGE('VTA_Proteome Morphine vs Saline'!N412:Q412)</f>
        <v>7025399.6002500001</v>
      </c>
      <c r="S412" s="3">
        <f>_xlfn.STDEV.S('VTA_Proteome Morphine vs Saline'!N412:Q412)</f>
        <v>1015112.9535354879</v>
      </c>
      <c r="T412" s="1">
        <v>8066675.6950000003</v>
      </c>
      <c r="U412" s="1">
        <v>5676055.8140000002</v>
      </c>
      <c r="V412" s="1">
        <v>4058469.6030000001</v>
      </c>
      <c r="W412" s="1">
        <v>7014349.9359999998</v>
      </c>
      <c r="X412" s="1">
        <f t="shared" si="20"/>
        <v>6203887.7620000001</v>
      </c>
      <c r="Y412" s="1">
        <f t="shared" si="21"/>
        <v>1732844.8152399238</v>
      </c>
    </row>
    <row r="413" spans="1:25" x14ac:dyDescent="0.5">
      <c r="A413" s="1" t="s">
        <v>838</v>
      </c>
      <c r="B413" s="1" t="s">
        <v>839</v>
      </c>
      <c r="C413" s="1">
        <v>56521</v>
      </c>
      <c r="D413" s="1">
        <v>4</v>
      </c>
      <c r="E413" s="1">
        <v>3</v>
      </c>
      <c r="F413" s="1">
        <v>228.04</v>
      </c>
      <c r="G413" s="1">
        <v>5.6569476E-2</v>
      </c>
      <c r="H413" s="1">
        <v>0.99625991700000005</v>
      </c>
      <c r="I413" s="1">
        <v>0.78833167900000001</v>
      </c>
      <c r="K413" s="1">
        <v>1.082881177</v>
      </c>
      <c r="L413" s="1" t="s">
        <v>1</v>
      </c>
      <c r="M413" s="1" t="s">
        <v>2</v>
      </c>
      <c r="N413" s="1">
        <v>195552.17670000001</v>
      </c>
      <c r="O413" s="1">
        <v>183592.78099999999</v>
      </c>
      <c r="P413" s="1">
        <v>380346.66580000002</v>
      </c>
      <c r="Q413" s="1">
        <v>314979.71529999998</v>
      </c>
      <c r="R413" s="3">
        <f>AVERAGE('VTA_Proteome Morphine vs Saline'!N413:Q413)</f>
        <v>268617.83470000001</v>
      </c>
      <c r="S413" s="3">
        <f>_xlfn.STDEV.S('VTA_Proteome Morphine vs Saline'!N413:Q413)</f>
        <v>95220.106083049832</v>
      </c>
      <c r="T413" s="1">
        <v>189203.8217</v>
      </c>
      <c r="U413" s="1">
        <v>194371.46410000001</v>
      </c>
      <c r="V413" s="1">
        <v>352233.12949999998</v>
      </c>
      <c r="W413" s="1">
        <v>256425.41529999999</v>
      </c>
      <c r="X413" s="1">
        <f t="shared" si="20"/>
        <v>248058.45765</v>
      </c>
      <c r="Y413" s="1">
        <f t="shared" si="21"/>
        <v>75869.470550010767</v>
      </c>
    </row>
    <row r="414" spans="1:25" x14ac:dyDescent="0.5">
      <c r="A414" s="1" t="s">
        <v>840</v>
      </c>
      <c r="B414" s="1" t="s">
        <v>841</v>
      </c>
      <c r="C414" s="1">
        <v>57635</v>
      </c>
      <c r="D414" s="1">
        <v>10</v>
      </c>
      <c r="E414" s="1">
        <v>9</v>
      </c>
      <c r="F414" s="1">
        <v>516.1</v>
      </c>
      <c r="G414" s="1">
        <v>5.0082716999999999E-2</v>
      </c>
      <c r="H414" s="1">
        <v>0.99706243100000003</v>
      </c>
      <c r="I414" s="1">
        <v>0.97585229699999998</v>
      </c>
      <c r="K414" s="1">
        <v>1.0069749079999999</v>
      </c>
      <c r="L414" s="1" t="s">
        <v>1</v>
      </c>
      <c r="M414" s="1" t="s">
        <v>2</v>
      </c>
      <c r="N414" s="1">
        <v>240901.7917</v>
      </c>
      <c r="O414" s="1">
        <v>224157.7672</v>
      </c>
      <c r="P414" s="1">
        <v>261904.89019999999</v>
      </c>
      <c r="Q414" s="1">
        <v>431870.23269999999</v>
      </c>
      <c r="R414" s="3">
        <f>AVERAGE('VTA_Proteome Morphine vs Saline'!N414:Q414)</f>
        <v>289708.67044999998</v>
      </c>
      <c r="S414" s="3">
        <f>_xlfn.STDEV.S('VTA_Proteome Morphine vs Saline'!N414:Q414)</f>
        <v>96024.289128252989</v>
      </c>
      <c r="T414" s="1">
        <v>228093.22450000001</v>
      </c>
      <c r="U414" s="1">
        <v>232492.63990000001</v>
      </c>
      <c r="V414" s="1">
        <v>428339.52039999998</v>
      </c>
      <c r="W414" s="1">
        <v>261882.51730000001</v>
      </c>
      <c r="X414" s="1">
        <f t="shared" si="20"/>
        <v>287701.97552500002</v>
      </c>
      <c r="Y414" s="1">
        <f t="shared" si="21"/>
        <v>94950.579058115793</v>
      </c>
    </row>
    <row r="415" spans="1:25" x14ac:dyDescent="0.5">
      <c r="A415" s="1" t="s">
        <v>842</v>
      </c>
      <c r="B415" s="1" t="s">
        <v>843</v>
      </c>
      <c r="C415" s="1">
        <v>37749</v>
      </c>
      <c r="D415" s="1">
        <v>12</v>
      </c>
      <c r="E415" s="1">
        <v>11</v>
      </c>
      <c r="F415" s="1">
        <v>749.12</v>
      </c>
      <c r="G415" s="1">
        <v>5.2740029000000001E-2</v>
      </c>
      <c r="H415" s="1">
        <v>0.99625991700000005</v>
      </c>
      <c r="I415" s="1">
        <v>0.86196589800000001</v>
      </c>
      <c r="K415" s="1">
        <v>1.0183610750000001</v>
      </c>
      <c r="L415" s="1" t="s">
        <v>2</v>
      </c>
      <c r="M415" s="1" t="s">
        <v>1</v>
      </c>
      <c r="N415" s="1">
        <v>2748287.173</v>
      </c>
      <c r="O415" s="1">
        <v>4012787.071</v>
      </c>
      <c r="P415" s="1">
        <v>2267123.3160000001</v>
      </c>
      <c r="Q415" s="1">
        <v>2669730.3450000002</v>
      </c>
      <c r="R415" s="3">
        <f>AVERAGE('VTA_Proteome Morphine vs Saline'!N415:Q415)</f>
        <v>2924481.9762500003</v>
      </c>
      <c r="S415" s="3">
        <f>_xlfn.STDEV.S('VTA_Proteome Morphine vs Saline'!N415:Q415)</f>
        <v>755528.81916825217</v>
      </c>
      <c r="T415" s="1">
        <v>3116560.111</v>
      </c>
      <c r="U415" s="1">
        <v>3722435.9309999999</v>
      </c>
      <c r="V415" s="1">
        <v>2621050.5180000002</v>
      </c>
      <c r="W415" s="1">
        <v>2452667.8769999999</v>
      </c>
      <c r="X415" s="1">
        <f t="shared" si="20"/>
        <v>2978178.6092499997</v>
      </c>
      <c r="Y415" s="1">
        <f t="shared" si="21"/>
        <v>570605.06022843125</v>
      </c>
    </row>
    <row r="416" spans="1:25" x14ac:dyDescent="0.5">
      <c r="A416" s="1" t="s">
        <v>844</v>
      </c>
      <c r="B416" s="1" t="s">
        <v>845</v>
      </c>
      <c r="C416" s="1">
        <v>34951</v>
      </c>
      <c r="D416" s="1">
        <v>5</v>
      </c>
      <c r="E416" s="1">
        <v>5</v>
      </c>
      <c r="F416" s="1">
        <v>169.58</v>
      </c>
      <c r="G416" s="1">
        <v>5.3179464000000003E-2</v>
      </c>
      <c r="H416" s="1">
        <v>0.99625991700000005</v>
      </c>
      <c r="I416" s="1">
        <v>0.85147548900000003</v>
      </c>
      <c r="K416" s="1">
        <v>1.076165617</v>
      </c>
      <c r="L416" s="1" t="s">
        <v>1</v>
      </c>
      <c r="M416" s="1" t="s">
        <v>2</v>
      </c>
      <c r="N416" s="1">
        <v>257336.43729999999</v>
      </c>
      <c r="O416" s="1">
        <v>88200.691569999995</v>
      </c>
      <c r="P416" s="1">
        <v>217881.8941</v>
      </c>
      <c r="Q416" s="1">
        <v>291848.98989999999</v>
      </c>
      <c r="R416" s="3">
        <f>AVERAGE('VTA_Proteome Morphine vs Saline'!N416:Q416)</f>
        <v>213817.00321749999</v>
      </c>
      <c r="S416" s="3">
        <f>_xlfn.STDEV.S('VTA_Proteome Morphine vs Saline'!N416:Q416)</f>
        <v>89029.794972034346</v>
      </c>
      <c r="T416" s="1">
        <v>108427.7436</v>
      </c>
      <c r="U416" s="1">
        <v>130117.95909999999</v>
      </c>
      <c r="V416" s="1">
        <v>252409.23989999999</v>
      </c>
      <c r="W416" s="1">
        <v>303781.48050000001</v>
      </c>
      <c r="X416" s="1">
        <f t="shared" si="20"/>
        <v>198684.105775</v>
      </c>
      <c r="Y416" s="1">
        <f t="shared" si="21"/>
        <v>94479.937189082048</v>
      </c>
    </row>
    <row r="417" spans="1:25" x14ac:dyDescent="0.5">
      <c r="A417" s="1" t="s">
        <v>846</v>
      </c>
      <c r="B417" s="1" t="s">
        <v>847</v>
      </c>
      <c r="C417" s="1">
        <v>32868</v>
      </c>
      <c r="D417" s="1">
        <v>5</v>
      </c>
      <c r="E417" s="1">
        <v>3</v>
      </c>
      <c r="F417" s="1">
        <v>193.05</v>
      </c>
      <c r="G417" s="1">
        <v>0.118621485</v>
      </c>
      <c r="H417" s="1">
        <v>0.98273267799999997</v>
      </c>
      <c r="I417" s="1">
        <v>0.40418367700000002</v>
      </c>
      <c r="K417" s="1">
        <v>1.1939814</v>
      </c>
      <c r="L417" s="1" t="s">
        <v>1</v>
      </c>
      <c r="M417" s="1" t="s">
        <v>2</v>
      </c>
      <c r="N417" s="1">
        <v>188563.01809999999</v>
      </c>
      <c r="O417" s="1">
        <v>338247.64539999998</v>
      </c>
      <c r="P417" s="1">
        <v>350616.0748</v>
      </c>
      <c r="Q417" s="1">
        <v>271245.71279999998</v>
      </c>
      <c r="R417" s="3">
        <f>AVERAGE('VTA_Proteome Morphine vs Saline'!N417:Q417)</f>
        <v>287168.11277500005</v>
      </c>
      <c r="S417" s="3">
        <f>_xlfn.STDEV.S('VTA_Proteome Morphine vs Saline'!N417:Q417)</f>
        <v>74411.580763444203</v>
      </c>
      <c r="T417" s="1">
        <v>301848.01779999997</v>
      </c>
      <c r="U417" s="1">
        <v>287995.68819999998</v>
      </c>
      <c r="V417" s="1">
        <v>190848.758</v>
      </c>
      <c r="W417" s="1">
        <v>181359.7518</v>
      </c>
      <c r="X417" s="1">
        <f t="shared" si="20"/>
        <v>240513.05395</v>
      </c>
      <c r="Y417" s="1">
        <f t="shared" si="21"/>
        <v>63198.717796219105</v>
      </c>
    </row>
    <row r="418" spans="1:25" x14ac:dyDescent="0.5">
      <c r="A418" s="1" t="s">
        <v>848</v>
      </c>
      <c r="B418" s="1" t="s">
        <v>849</v>
      </c>
      <c r="C418" s="1">
        <v>33764</v>
      </c>
      <c r="D418" s="1">
        <v>7</v>
      </c>
      <c r="E418" s="1">
        <v>7</v>
      </c>
      <c r="F418" s="1">
        <v>280.8</v>
      </c>
      <c r="G418" s="1">
        <v>5.5530929E-2</v>
      </c>
      <c r="H418" s="1">
        <v>0.99625991700000005</v>
      </c>
      <c r="I418" s="1">
        <v>0.805272824</v>
      </c>
      <c r="K418" s="1">
        <v>1.0374410540000001</v>
      </c>
      <c r="L418" s="1" t="s">
        <v>1</v>
      </c>
      <c r="M418" s="1" t="s">
        <v>2</v>
      </c>
      <c r="N418" s="1">
        <v>338624.30949999997</v>
      </c>
      <c r="O418" s="1">
        <v>459426.24290000001</v>
      </c>
      <c r="P418" s="1">
        <v>500385.2255</v>
      </c>
      <c r="Q418" s="1">
        <v>348906.74070000002</v>
      </c>
      <c r="R418" s="3">
        <f>AVERAGE('VTA_Proteome Morphine vs Saline'!N418:Q418)</f>
        <v>411835.62964999996</v>
      </c>
      <c r="S418" s="3">
        <f>_xlfn.STDEV.S('VTA_Proteome Morphine vs Saline'!N418:Q418)</f>
        <v>80469.124218126613</v>
      </c>
      <c r="T418" s="1">
        <v>385552.6997</v>
      </c>
      <c r="U418" s="1">
        <v>475009.5637</v>
      </c>
      <c r="V418" s="1">
        <v>309649.6286</v>
      </c>
      <c r="W418" s="1">
        <v>417678.3419</v>
      </c>
      <c r="X418" s="1">
        <f t="shared" si="20"/>
        <v>396972.55847499997</v>
      </c>
      <c r="Y418" s="1">
        <f t="shared" si="21"/>
        <v>68978.767042534862</v>
      </c>
    </row>
    <row r="419" spans="1:25" x14ac:dyDescent="0.5">
      <c r="A419" s="1" t="s">
        <v>850</v>
      </c>
      <c r="B419" s="1" t="s">
        <v>851</v>
      </c>
      <c r="C419" s="1">
        <v>76360</v>
      </c>
      <c r="D419" s="1">
        <v>5</v>
      </c>
      <c r="E419" s="1">
        <v>5</v>
      </c>
      <c r="F419" s="1">
        <v>268.22000000000003</v>
      </c>
      <c r="G419" s="1">
        <v>5.6790713E-2</v>
      </c>
      <c r="H419" s="1">
        <v>0.99625991700000005</v>
      </c>
      <c r="I419" s="1">
        <v>0.78491671699999999</v>
      </c>
      <c r="K419" s="1">
        <v>1.073456594</v>
      </c>
      <c r="L419" s="1" t="s">
        <v>1</v>
      </c>
      <c r="M419" s="1" t="s">
        <v>2</v>
      </c>
      <c r="N419" s="1">
        <v>110880.4474</v>
      </c>
      <c r="O419" s="1">
        <v>247957.3205</v>
      </c>
      <c r="P419" s="1">
        <v>57036.636930000001</v>
      </c>
      <c r="Q419" s="1">
        <v>87695.229420000003</v>
      </c>
      <c r="R419" s="3">
        <f>AVERAGE('VTA_Proteome Morphine vs Saline'!N419:Q419)</f>
        <v>125892.40856249999</v>
      </c>
      <c r="S419" s="3">
        <f>_xlfn.STDEV.S('VTA_Proteome Morphine vs Saline'!N419:Q419)</f>
        <v>84311.611469605748</v>
      </c>
      <c r="T419" s="1">
        <v>169912.9357</v>
      </c>
      <c r="U419" s="1">
        <v>204524.0508</v>
      </c>
      <c r="V419" s="1">
        <v>42993.209730000002</v>
      </c>
      <c r="W419" s="1">
        <v>51680.187250000003</v>
      </c>
      <c r="X419" s="1">
        <f t="shared" si="20"/>
        <v>117277.59587</v>
      </c>
      <c r="Y419" s="1">
        <f t="shared" si="21"/>
        <v>82064.228786010412</v>
      </c>
    </row>
    <row r="420" spans="1:25" x14ac:dyDescent="0.5">
      <c r="A420" s="1" t="s">
        <v>852</v>
      </c>
      <c r="B420" s="1" t="s">
        <v>853</v>
      </c>
      <c r="C420" s="1">
        <v>102533</v>
      </c>
      <c r="D420" s="1">
        <v>16</v>
      </c>
      <c r="E420" s="1">
        <v>16</v>
      </c>
      <c r="F420" s="1">
        <v>732.07</v>
      </c>
      <c r="G420" s="1">
        <v>0.48625101199999998</v>
      </c>
      <c r="H420" s="1">
        <v>0.977951083</v>
      </c>
      <c r="I420" s="1">
        <v>6.1644774999999999E-2</v>
      </c>
      <c r="K420" s="1">
        <v>1.104863361</v>
      </c>
      <c r="L420" s="1" t="s">
        <v>2</v>
      </c>
      <c r="M420" s="1" t="s">
        <v>1</v>
      </c>
      <c r="N420" s="1">
        <v>1507228.2220000001</v>
      </c>
      <c r="O420" s="1">
        <v>1635381.2490000001</v>
      </c>
      <c r="P420" s="1">
        <v>1653719.8330000001</v>
      </c>
      <c r="Q420" s="1">
        <v>1702289.612</v>
      </c>
      <c r="R420" s="3">
        <f>AVERAGE('VTA_Proteome Morphine vs Saline'!N420:Q420)</f>
        <v>1624654.7289999998</v>
      </c>
      <c r="S420" s="3">
        <f>_xlfn.STDEV.S('VTA_Proteome Morphine vs Saline'!N420:Q420)</f>
        <v>83218.583875009426</v>
      </c>
      <c r="T420" s="1">
        <v>1779774.486</v>
      </c>
      <c r="U420" s="1">
        <v>1750453.0319999999</v>
      </c>
      <c r="V420" s="1">
        <v>1972442.82</v>
      </c>
      <c r="W420" s="1">
        <v>1677415.5970000001</v>
      </c>
      <c r="X420" s="1">
        <f t="shared" si="20"/>
        <v>1795021.4837500001</v>
      </c>
      <c r="Y420" s="1">
        <f t="shared" si="21"/>
        <v>125868.04331887951</v>
      </c>
    </row>
    <row r="421" spans="1:25" x14ac:dyDescent="0.5">
      <c r="A421" s="1" t="s">
        <v>854</v>
      </c>
      <c r="B421" s="1" t="s">
        <v>855</v>
      </c>
      <c r="C421" s="1">
        <v>111840</v>
      </c>
      <c r="D421" s="1">
        <v>23</v>
      </c>
      <c r="E421" s="1">
        <v>22</v>
      </c>
      <c r="F421" s="1">
        <v>1283.8</v>
      </c>
      <c r="G421" s="1">
        <v>5.2900796E-2</v>
      </c>
      <c r="H421" s="1">
        <v>0.99625991700000005</v>
      </c>
      <c r="I421" s="1">
        <v>0.85803248899999995</v>
      </c>
      <c r="K421" s="1">
        <v>1.0164151219999999</v>
      </c>
      <c r="L421" s="1" t="s">
        <v>2</v>
      </c>
      <c r="M421" s="1" t="s">
        <v>1</v>
      </c>
      <c r="N421" s="1">
        <v>3035426.1239999998</v>
      </c>
      <c r="O421" s="1">
        <v>3996836.4870000002</v>
      </c>
      <c r="P421" s="1">
        <v>2425415.7409999999</v>
      </c>
      <c r="Q421" s="1">
        <v>3613778.037</v>
      </c>
      <c r="R421" s="3">
        <f>AVERAGE('VTA_Proteome Morphine vs Saline'!N421:Q421)</f>
        <v>3267864.0972500001</v>
      </c>
      <c r="S421" s="3">
        <f>_xlfn.STDEV.S('VTA_Proteome Morphine vs Saline'!N421:Q421)</f>
        <v>686732.32123539911</v>
      </c>
      <c r="T421" s="1">
        <v>2712666.3289999999</v>
      </c>
      <c r="U421" s="1">
        <v>3694212.4580000001</v>
      </c>
      <c r="V421" s="1">
        <v>3118291.855</v>
      </c>
      <c r="W421" s="1">
        <v>3760855.301</v>
      </c>
      <c r="X421" s="1">
        <f t="shared" si="20"/>
        <v>3321506.48575</v>
      </c>
      <c r="Y421" s="1">
        <f t="shared" si="21"/>
        <v>497969.09068556223</v>
      </c>
    </row>
    <row r="422" spans="1:25" x14ac:dyDescent="0.5">
      <c r="A422" s="1" t="s">
        <v>856</v>
      </c>
      <c r="B422" s="1" t="s">
        <v>857</v>
      </c>
      <c r="C422" s="1">
        <v>86958</v>
      </c>
      <c r="D422" s="1">
        <v>7</v>
      </c>
      <c r="E422" s="1">
        <v>2</v>
      </c>
      <c r="F422" s="1">
        <v>373.13</v>
      </c>
      <c r="G422" s="1">
        <v>9.9898952999999999E-2</v>
      </c>
      <c r="H422" s="1">
        <v>0.99094768200000005</v>
      </c>
      <c r="I422" s="1">
        <v>0.47207306599999999</v>
      </c>
      <c r="K422" s="1">
        <v>1.2913879070000001</v>
      </c>
      <c r="L422" s="1" t="s">
        <v>1</v>
      </c>
      <c r="M422" s="1" t="s">
        <v>2</v>
      </c>
      <c r="N422" s="1">
        <v>171077.41399999999</v>
      </c>
      <c r="O422" s="1">
        <v>278051.53240000003</v>
      </c>
      <c r="P422" s="1">
        <v>98535.466820000001</v>
      </c>
      <c r="Q422" s="1">
        <v>120798.0135</v>
      </c>
      <c r="R422" s="3">
        <f>AVERAGE('VTA_Proteome Morphine vs Saline'!N422:Q422)</f>
        <v>167115.60668</v>
      </c>
      <c r="S422" s="3">
        <f>_xlfn.STDEV.S('VTA_Proteome Morphine vs Saline'!N422:Q422)</f>
        <v>79939.624204352527</v>
      </c>
      <c r="T422" s="1">
        <v>156246.31460000001</v>
      </c>
      <c r="U422" s="1">
        <v>158386.61540000001</v>
      </c>
      <c r="V422" s="1">
        <v>97522.725900000005</v>
      </c>
      <c r="W422" s="1">
        <v>105475.3542</v>
      </c>
      <c r="X422" s="1">
        <f t="shared" si="20"/>
        <v>129407.75252500002</v>
      </c>
      <c r="Y422" s="1">
        <f t="shared" si="21"/>
        <v>32401.118911981452</v>
      </c>
    </row>
    <row r="423" spans="1:25" x14ac:dyDescent="0.5">
      <c r="A423" s="1" t="s">
        <v>858</v>
      </c>
      <c r="B423" s="1" t="s">
        <v>859</v>
      </c>
      <c r="C423" s="1">
        <v>73094</v>
      </c>
      <c r="D423" s="1">
        <v>25</v>
      </c>
      <c r="E423" s="1">
        <v>21</v>
      </c>
      <c r="F423" s="1">
        <v>1358.85</v>
      </c>
      <c r="G423" s="1">
        <v>0.24842679400000001</v>
      </c>
      <c r="H423" s="1">
        <v>0.977951083</v>
      </c>
      <c r="I423" s="1">
        <v>0.180958646</v>
      </c>
      <c r="K423" s="1">
        <v>1.1214366899999999</v>
      </c>
      <c r="L423" s="1" t="s">
        <v>2</v>
      </c>
      <c r="M423" s="1" t="s">
        <v>1</v>
      </c>
      <c r="N423" s="1">
        <v>4668183.2920000004</v>
      </c>
      <c r="O423" s="1">
        <v>5037899.1490000002</v>
      </c>
      <c r="P423" s="1">
        <v>5578259.4740000004</v>
      </c>
      <c r="Q423" s="1">
        <v>5684966.4979999997</v>
      </c>
      <c r="R423" s="3">
        <f>AVERAGE('VTA_Proteome Morphine vs Saline'!N423:Q423)</f>
        <v>5242327.1032499997</v>
      </c>
      <c r="S423" s="3">
        <f>_xlfn.STDEV.S('VTA_Proteome Morphine vs Saline'!N423:Q423)</f>
        <v>476169.471224226</v>
      </c>
      <c r="T423" s="1">
        <v>6526085.1109999996</v>
      </c>
      <c r="U423" s="1">
        <v>4989970.1969999997</v>
      </c>
      <c r="V423" s="1">
        <v>5779663.1069999998</v>
      </c>
      <c r="W423" s="1">
        <v>6220033.3969999999</v>
      </c>
      <c r="X423" s="1">
        <f t="shared" ref="X423:X454" si="22">AVERAGE(T423:W423)</f>
        <v>5878937.9529999997</v>
      </c>
      <c r="Y423" s="1">
        <f t="shared" si="21"/>
        <v>667149.33667583833</v>
      </c>
    </row>
    <row r="424" spans="1:25" x14ac:dyDescent="0.5">
      <c r="A424" s="1" t="s">
        <v>860</v>
      </c>
      <c r="B424" s="1" t="s">
        <v>861</v>
      </c>
      <c r="C424" s="1">
        <v>58120</v>
      </c>
      <c r="D424" s="1">
        <v>7</v>
      </c>
      <c r="E424" s="1">
        <v>7</v>
      </c>
      <c r="F424" s="1">
        <v>355.28</v>
      </c>
      <c r="G424" s="1">
        <v>9.3662913E-2</v>
      </c>
      <c r="H424" s="1">
        <v>0.99625991700000005</v>
      </c>
      <c r="I424" s="1">
        <v>0.49952449599999998</v>
      </c>
      <c r="K424" s="1">
        <v>1.168739913</v>
      </c>
      <c r="L424" s="1" t="s">
        <v>1</v>
      </c>
      <c r="M424" s="1" t="s">
        <v>2</v>
      </c>
      <c r="N424" s="1">
        <v>546144.38989999995</v>
      </c>
      <c r="O424" s="1">
        <v>529380.71180000005</v>
      </c>
      <c r="P424" s="1">
        <v>1055076.77</v>
      </c>
      <c r="Q424" s="1">
        <v>708036.25109999999</v>
      </c>
      <c r="R424" s="3">
        <f>AVERAGE('VTA_Proteome Morphine vs Saline'!N424:Q424)</f>
        <v>709659.5307</v>
      </c>
      <c r="S424" s="3">
        <f>_xlfn.STDEV.S('VTA_Proteome Morphine vs Saline'!N424:Q424)</f>
        <v>243962.6734134522</v>
      </c>
      <c r="T424" s="1">
        <v>628371.60329999996</v>
      </c>
      <c r="U424" s="1">
        <v>543318.74289999995</v>
      </c>
      <c r="V424" s="1">
        <v>653331.08470000001</v>
      </c>
      <c r="W424" s="1">
        <v>603780.81350000005</v>
      </c>
      <c r="X424" s="1">
        <f t="shared" si="22"/>
        <v>607200.56110000005</v>
      </c>
      <c r="Y424" s="1">
        <f t="shared" si="21"/>
        <v>47148.063253364926</v>
      </c>
    </row>
    <row r="425" spans="1:25" x14ac:dyDescent="0.5">
      <c r="A425" s="1" t="s">
        <v>862</v>
      </c>
      <c r="B425" s="1" t="s">
        <v>863</v>
      </c>
      <c r="C425" s="1">
        <v>168430</v>
      </c>
      <c r="D425" s="1">
        <v>28</v>
      </c>
      <c r="E425" s="1">
        <v>26</v>
      </c>
      <c r="F425" s="1">
        <v>1406.65</v>
      </c>
      <c r="G425" s="1">
        <v>0.153303936</v>
      </c>
      <c r="H425" s="1">
        <v>0.977951083</v>
      </c>
      <c r="I425" s="1">
        <v>0.31491142100000002</v>
      </c>
      <c r="K425" s="1">
        <v>1.028348491</v>
      </c>
      <c r="L425" s="1" t="s">
        <v>2</v>
      </c>
      <c r="M425" s="1" t="s">
        <v>1</v>
      </c>
      <c r="N425" s="1">
        <v>2645966.4339999999</v>
      </c>
      <c r="O425" s="1">
        <v>2647394.6159999999</v>
      </c>
      <c r="P425" s="1">
        <v>2616135.0980000002</v>
      </c>
      <c r="Q425" s="1">
        <v>2778537.0329999998</v>
      </c>
      <c r="R425" s="3">
        <f>AVERAGE('VTA_Proteome Morphine vs Saline'!N425:Q425)</f>
        <v>2672008.29525</v>
      </c>
      <c r="S425" s="3">
        <f>_xlfn.STDEV.S('VTA_Proteome Morphine vs Saline'!N425:Q425)</f>
        <v>72466.539131592217</v>
      </c>
      <c r="T425" s="1">
        <v>2862044.9010000001</v>
      </c>
      <c r="U425" s="1">
        <v>2828194.3020000001</v>
      </c>
      <c r="V425" s="1">
        <v>2683560.4730000002</v>
      </c>
      <c r="W425" s="1">
        <v>2617223.1150000002</v>
      </c>
      <c r="X425" s="1">
        <f t="shared" si="22"/>
        <v>2747755.6977500003</v>
      </c>
      <c r="Y425" s="1">
        <f t="shared" si="21"/>
        <v>116464.83456863204</v>
      </c>
    </row>
    <row r="426" spans="1:25" x14ac:dyDescent="0.5">
      <c r="A426" s="1" t="s">
        <v>864</v>
      </c>
      <c r="B426" s="1" t="s">
        <v>865</v>
      </c>
      <c r="C426" s="1">
        <v>64119</v>
      </c>
      <c r="D426" s="1">
        <v>3</v>
      </c>
      <c r="E426" s="1">
        <v>2</v>
      </c>
      <c r="F426" s="1">
        <v>111.87</v>
      </c>
      <c r="G426" s="1">
        <v>8.3056902000000002E-2</v>
      </c>
      <c r="H426" s="1">
        <v>0.99625991700000005</v>
      </c>
      <c r="I426" s="1">
        <v>0.55420292599999998</v>
      </c>
      <c r="K426" s="1">
        <v>1.2088257469999999</v>
      </c>
      <c r="L426" s="1" t="s">
        <v>2</v>
      </c>
      <c r="M426" s="1" t="s">
        <v>1</v>
      </c>
      <c r="N426" s="1">
        <v>18752.918539999999</v>
      </c>
      <c r="O426" s="1">
        <v>7071.1723249999995</v>
      </c>
      <c r="P426" s="1">
        <v>8661.8847499999993</v>
      </c>
      <c r="Q426" s="1">
        <v>7781.2362480000002</v>
      </c>
      <c r="R426" s="3">
        <f>AVERAGE('VTA_Proteome Morphine vs Saline'!N426:Q426)</f>
        <v>10566.802965749999</v>
      </c>
      <c r="S426" s="3">
        <f>_xlfn.STDEV.S('VTA_Proteome Morphine vs Saline'!N426:Q426)</f>
        <v>5496.0597133844067</v>
      </c>
      <c r="T426" s="1">
        <v>10314.170700000001</v>
      </c>
      <c r="U426" s="1">
        <v>21998.757529999999</v>
      </c>
      <c r="V426" s="1">
        <v>7927.0485779999999</v>
      </c>
      <c r="W426" s="1">
        <v>10853.71716</v>
      </c>
      <c r="X426" s="1">
        <f t="shared" si="22"/>
        <v>12773.423492</v>
      </c>
      <c r="Y426" s="1">
        <f t="shared" si="21"/>
        <v>6280.3220356870934</v>
      </c>
    </row>
    <row r="427" spans="1:25" x14ac:dyDescent="0.5">
      <c r="A427" s="1" t="s">
        <v>866</v>
      </c>
      <c r="B427" s="1" t="s">
        <v>867</v>
      </c>
      <c r="C427" s="1">
        <v>39852</v>
      </c>
      <c r="D427" s="1">
        <v>1</v>
      </c>
      <c r="E427" s="1">
        <v>1</v>
      </c>
      <c r="F427" s="1">
        <v>28</v>
      </c>
      <c r="G427" s="1">
        <v>5.8821597000000003E-2</v>
      </c>
      <c r="H427" s="1">
        <v>0.99625991700000005</v>
      </c>
      <c r="I427" s="1">
        <v>0.75609764300000004</v>
      </c>
      <c r="K427" s="1">
        <v>2.035265688</v>
      </c>
      <c r="L427" s="1" t="s">
        <v>2</v>
      </c>
      <c r="M427" s="1" t="s">
        <v>1</v>
      </c>
      <c r="N427" s="1">
        <v>492959.43550000002</v>
      </c>
      <c r="O427" s="1">
        <v>565094.52119999996</v>
      </c>
      <c r="P427" s="1">
        <v>3044710.0690000001</v>
      </c>
      <c r="Q427" s="1">
        <v>4487568.2039999999</v>
      </c>
      <c r="R427" s="3">
        <f>AVERAGE('VTA_Proteome Morphine vs Saline'!N427:Q427)</f>
        <v>2147583.0574249998</v>
      </c>
      <c r="S427" s="3">
        <f>_xlfn.STDEV.S('VTA_Proteome Morphine vs Saline'!N427:Q427)</f>
        <v>1959797.3244364553</v>
      </c>
      <c r="T427" s="1">
        <v>546103.40619999997</v>
      </c>
      <c r="U427" s="1">
        <v>462937.5025</v>
      </c>
      <c r="V427" s="1">
        <v>4508072.0329999998</v>
      </c>
      <c r="W427" s="1">
        <v>11966495.5</v>
      </c>
      <c r="X427" s="1">
        <f t="shared" si="22"/>
        <v>4370902.1104250001</v>
      </c>
      <c r="Y427" s="1">
        <f t="shared" si="21"/>
        <v>5404107.2969871815</v>
      </c>
    </row>
    <row r="428" spans="1:25" x14ac:dyDescent="0.5">
      <c r="A428" s="1" t="s">
        <v>868</v>
      </c>
      <c r="B428" s="1" t="s">
        <v>869</v>
      </c>
      <c r="C428" s="1">
        <v>136996</v>
      </c>
      <c r="D428" s="1">
        <v>1</v>
      </c>
      <c r="E428" s="1">
        <v>0</v>
      </c>
      <c r="F428" s="1">
        <v>32.200000000000003</v>
      </c>
      <c r="K428" s="1">
        <v>1</v>
      </c>
      <c r="L428" s="1" t="s">
        <v>364</v>
      </c>
      <c r="M428" s="1" t="s">
        <v>364</v>
      </c>
      <c r="R428" s="3"/>
      <c r="S428" s="3"/>
    </row>
    <row r="429" spans="1:25" x14ac:dyDescent="0.5">
      <c r="A429" s="1" t="s">
        <v>870</v>
      </c>
      <c r="B429" s="1" t="s">
        <v>871</v>
      </c>
      <c r="C429" s="1">
        <v>40649</v>
      </c>
      <c r="D429" s="1">
        <v>16</v>
      </c>
      <c r="E429" s="1">
        <v>15</v>
      </c>
      <c r="F429" s="1">
        <v>882.34</v>
      </c>
      <c r="G429" s="1">
        <v>5.3490284999999999E-2</v>
      </c>
      <c r="H429" s="1">
        <v>0.99625991700000005</v>
      </c>
      <c r="I429" s="1">
        <v>0.84450828499999997</v>
      </c>
      <c r="K429" s="1">
        <v>1.0212667529999999</v>
      </c>
      <c r="L429" s="1" t="s">
        <v>2</v>
      </c>
      <c r="M429" s="1" t="s">
        <v>1</v>
      </c>
      <c r="N429" s="1">
        <v>14139971.68</v>
      </c>
      <c r="O429" s="1">
        <v>15528714.49</v>
      </c>
      <c r="P429" s="1">
        <v>11488964.689999999</v>
      </c>
      <c r="Q429" s="1">
        <v>10782743.99</v>
      </c>
      <c r="R429" s="3">
        <f>AVERAGE('VTA_Proteome Morphine vs Saline'!N429:Q429)</f>
        <v>12985098.7125</v>
      </c>
      <c r="S429" s="3">
        <f>_xlfn.STDEV.S('VTA_Proteome Morphine vs Saline'!N429:Q429)</f>
        <v>2228040.7036683783</v>
      </c>
      <c r="T429" s="1">
        <v>14478843.91</v>
      </c>
      <c r="U429" s="1">
        <v>15218669.48</v>
      </c>
      <c r="V429" s="1">
        <v>12484571.210000001</v>
      </c>
      <c r="W429" s="1">
        <v>10862913.800000001</v>
      </c>
      <c r="X429" s="1">
        <f t="shared" ref="X429:X465" si="23">AVERAGE(T429:W429)</f>
        <v>13261249.600000001</v>
      </c>
      <c r="Y429" s="1">
        <f t="shared" ref="Y429:Y465" si="24">_xlfn.STDEV.S(T429:W429)</f>
        <v>1972246.8085425016</v>
      </c>
    </row>
    <row r="430" spans="1:25" x14ac:dyDescent="0.5">
      <c r="A430" s="1" t="s">
        <v>872</v>
      </c>
      <c r="B430" s="1" t="s">
        <v>873</v>
      </c>
      <c r="C430" s="1">
        <v>20398</v>
      </c>
      <c r="D430" s="1">
        <v>3</v>
      </c>
      <c r="E430" s="1">
        <v>3</v>
      </c>
      <c r="F430" s="1">
        <v>126.32</v>
      </c>
      <c r="G430" s="1">
        <v>5.3493282000000003E-2</v>
      </c>
      <c r="H430" s="1">
        <v>0.99625991700000005</v>
      </c>
      <c r="I430" s="1">
        <v>0.84444271999999998</v>
      </c>
      <c r="K430" s="1">
        <v>1.046236553</v>
      </c>
      <c r="L430" s="1" t="s">
        <v>2</v>
      </c>
      <c r="M430" s="1" t="s">
        <v>1</v>
      </c>
      <c r="N430" s="1">
        <v>199650.5252</v>
      </c>
      <c r="O430" s="1">
        <v>227725.79699999999</v>
      </c>
      <c r="P430" s="1">
        <v>567885.80709999998</v>
      </c>
      <c r="Q430" s="1">
        <v>363559.86450000003</v>
      </c>
      <c r="R430" s="3">
        <f>AVERAGE('VTA_Proteome Morphine vs Saline'!N430:Q430)</f>
        <v>339705.49844999996</v>
      </c>
      <c r="S430" s="3">
        <f>_xlfn.STDEV.S('VTA_Proteome Morphine vs Saline'!N430:Q430)</f>
        <v>168117.15469095364</v>
      </c>
      <c r="T430" s="1">
        <v>323397.83850000001</v>
      </c>
      <c r="U430" s="1">
        <v>179643.87549999999</v>
      </c>
      <c r="V430" s="1">
        <v>453156.01500000001</v>
      </c>
      <c r="W430" s="1">
        <v>465451.50939999998</v>
      </c>
      <c r="X430" s="1">
        <f t="shared" si="23"/>
        <v>355412.30960000004</v>
      </c>
      <c r="Y430" s="1">
        <f t="shared" si="24"/>
        <v>133643.71318762051</v>
      </c>
    </row>
    <row r="431" spans="1:25" x14ac:dyDescent="0.5">
      <c r="A431" s="1" t="s">
        <v>874</v>
      </c>
      <c r="B431" s="1" t="s">
        <v>875</v>
      </c>
      <c r="C431" s="1">
        <v>20823</v>
      </c>
      <c r="D431" s="1">
        <v>8</v>
      </c>
      <c r="E431" s="1">
        <v>7</v>
      </c>
      <c r="F431" s="1">
        <v>492.64</v>
      </c>
      <c r="G431" s="1">
        <v>0.37872062499999998</v>
      </c>
      <c r="H431" s="1">
        <v>0.977951083</v>
      </c>
      <c r="I431" s="1">
        <v>9.7568353999999996E-2</v>
      </c>
      <c r="K431" s="1">
        <v>1.3695876380000001</v>
      </c>
      <c r="L431" s="1" t="s">
        <v>2</v>
      </c>
      <c r="M431" s="1" t="s">
        <v>1</v>
      </c>
      <c r="N431" s="1">
        <v>2707406.023</v>
      </c>
      <c r="O431" s="1">
        <v>3356054.389</v>
      </c>
      <c r="P431" s="1">
        <v>3435883.602</v>
      </c>
      <c r="Q431" s="1">
        <v>3039582.355</v>
      </c>
      <c r="R431" s="3">
        <f>AVERAGE('VTA_Proteome Morphine vs Saline'!N431:Q431)</f>
        <v>3134731.5922500002</v>
      </c>
      <c r="S431" s="3">
        <f>_xlfn.STDEV.S('VTA_Proteome Morphine vs Saline'!N431:Q431)</f>
        <v>332333.58382895903</v>
      </c>
      <c r="T431" s="1">
        <v>5079434.1179999998</v>
      </c>
      <c r="U431" s="1">
        <v>3186612.4589999998</v>
      </c>
      <c r="V431" s="1">
        <v>3409971.0550000002</v>
      </c>
      <c r="W431" s="1">
        <v>5497140.9160000002</v>
      </c>
      <c r="X431" s="1">
        <f t="shared" si="23"/>
        <v>4293289.6370000001</v>
      </c>
      <c r="Y431" s="1">
        <f t="shared" si="24"/>
        <v>1165084.7094480896</v>
      </c>
    </row>
    <row r="432" spans="1:25" x14ac:dyDescent="0.5">
      <c r="A432" s="1" t="s">
        <v>876</v>
      </c>
      <c r="B432" s="1" t="s">
        <v>877</v>
      </c>
      <c r="C432" s="1">
        <v>20444</v>
      </c>
      <c r="D432" s="1">
        <v>11</v>
      </c>
      <c r="E432" s="1">
        <v>11</v>
      </c>
      <c r="F432" s="1">
        <v>615.85</v>
      </c>
      <c r="G432" s="1">
        <v>0.13458800900000001</v>
      </c>
      <c r="H432" s="1">
        <v>0.977951083</v>
      </c>
      <c r="I432" s="1">
        <v>0.35854926999999998</v>
      </c>
      <c r="K432" s="1">
        <v>1.1383168109999999</v>
      </c>
      <c r="L432" s="1" t="s">
        <v>2</v>
      </c>
      <c r="M432" s="1" t="s">
        <v>1</v>
      </c>
      <c r="N432" s="1">
        <v>8607390.6140000001</v>
      </c>
      <c r="O432" s="1">
        <v>10166128.83</v>
      </c>
      <c r="P432" s="1">
        <v>11852160.890000001</v>
      </c>
      <c r="Q432" s="1">
        <v>8971122.1089999992</v>
      </c>
      <c r="R432" s="3">
        <f>AVERAGE('VTA_Proteome Morphine vs Saline'!N432:Q432)</f>
        <v>9899200.6107499991</v>
      </c>
      <c r="S432" s="3">
        <f>_xlfn.STDEV.S('VTA_Proteome Morphine vs Saline'!N432:Q432)</f>
        <v>1462350.5393343051</v>
      </c>
      <c r="T432" s="1">
        <v>14345913.050000001</v>
      </c>
      <c r="U432" s="1">
        <v>8898645.3790000007</v>
      </c>
      <c r="V432" s="1">
        <v>10413316.5</v>
      </c>
      <c r="W432" s="1">
        <v>11415830.970000001</v>
      </c>
      <c r="X432" s="1">
        <f t="shared" si="23"/>
        <v>11268426.474750001</v>
      </c>
      <c r="Y432" s="1">
        <f t="shared" si="24"/>
        <v>2297805.2729184004</v>
      </c>
    </row>
    <row r="433" spans="1:25" x14ac:dyDescent="0.5">
      <c r="A433" s="1" t="s">
        <v>878</v>
      </c>
      <c r="B433" s="1" t="s">
        <v>879</v>
      </c>
      <c r="C433" s="1">
        <v>21525</v>
      </c>
      <c r="D433" s="1">
        <v>13</v>
      </c>
      <c r="E433" s="1">
        <v>13</v>
      </c>
      <c r="F433" s="1">
        <v>877.38</v>
      </c>
      <c r="G433" s="1">
        <v>0.36460648499999998</v>
      </c>
      <c r="H433" s="1">
        <v>0.977951083</v>
      </c>
      <c r="I433" s="1">
        <v>0.103870136</v>
      </c>
      <c r="K433" s="1">
        <v>1.2469728120000001</v>
      </c>
      <c r="L433" s="1" t="s">
        <v>2</v>
      </c>
      <c r="M433" s="1" t="s">
        <v>1</v>
      </c>
      <c r="N433" s="1">
        <v>22801007.02</v>
      </c>
      <c r="O433" s="1">
        <v>29579663.949999999</v>
      </c>
      <c r="P433" s="1">
        <v>32950732.809999999</v>
      </c>
      <c r="Q433" s="1">
        <v>26576633.890000001</v>
      </c>
      <c r="R433" s="3">
        <f>AVERAGE('VTA_Proteome Morphine vs Saline'!N433:Q433)</f>
        <v>27977009.4175</v>
      </c>
      <c r="S433" s="3">
        <f>_xlfn.STDEV.S('VTA_Proteome Morphine vs Saline'!N433:Q433)</f>
        <v>4322749.0625214605</v>
      </c>
      <c r="T433" s="1">
        <v>36537752.299999997</v>
      </c>
      <c r="U433" s="1">
        <v>28045650.82</v>
      </c>
      <c r="V433" s="1">
        <v>33254792.359999999</v>
      </c>
      <c r="W433" s="1">
        <v>41708084.990000002</v>
      </c>
      <c r="X433" s="1">
        <f t="shared" si="23"/>
        <v>34886570.1175</v>
      </c>
      <c r="Y433" s="1">
        <f t="shared" si="24"/>
        <v>5736443.2429954363</v>
      </c>
    </row>
    <row r="434" spans="1:25" x14ac:dyDescent="0.5">
      <c r="A434" s="1" t="s">
        <v>880</v>
      </c>
      <c r="B434" s="1" t="s">
        <v>881</v>
      </c>
      <c r="C434" s="1">
        <v>51517</v>
      </c>
      <c r="D434" s="1">
        <v>18</v>
      </c>
      <c r="E434" s="1">
        <v>18</v>
      </c>
      <c r="F434" s="1">
        <v>1023.95</v>
      </c>
      <c r="G434" s="1">
        <v>8.5165926000000003E-2</v>
      </c>
      <c r="H434" s="1">
        <v>0.99625991700000005</v>
      </c>
      <c r="I434" s="1">
        <v>0.54237492899999995</v>
      </c>
      <c r="K434" s="1">
        <v>1.0812345000000001</v>
      </c>
      <c r="L434" s="1" t="s">
        <v>1</v>
      </c>
      <c r="M434" s="1" t="s">
        <v>2</v>
      </c>
      <c r="N434" s="1">
        <v>5855298.5269999998</v>
      </c>
      <c r="O434" s="1">
        <v>5865114.7010000004</v>
      </c>
      <c r="P434" s="1">
        <v>4972224.9579999996</v>
      </c>
      <c r="Q434" s="1">
        <v>5610899.7750000004</v>
      </c>
      <c r="R434" s="3">
        <f>AVERAGE('VTA_Proteome Morphine vs Saline'!N434:Q434)</f>
        <v>5575884.4902500007</v>
      </c>
      <c r="S434" s="3">
        <f>_xlfn.STDEV.S('VTA_Proteome Morphine vs Saline'!N434:Q434)</f>
        <v>419268.10029933217</v>
      </c>
      <c r="T434" s="1">
        <v>5801195.5930000003</v>
      </c>
      <c r="U434" s="1">
        <v>6777902.1789999995</v>
      </c>
      <c r="V434" s="1">
        <v>2881765.2949999999</v>
      </c>
      <c r="W434" s="1">
        <v>5166982.2</v>
      </c>
      <c r="X434" s="1">
        <f t="shared" si="23"/>
        <v>5156961.3167500002</v>
      </c>
      <c r="Y434" s="1">
        <f t="shared" si="24"/>
        <v>1655204.3617124006</v>
      </c>
    </row>
    <row r="435" spans="1:25" x14ac:dyDescent="0.5">
      <c r="A435" s="1" t="s">
        <v>882</v>
      </c>
      <c r="B435" s="1" t="s">
        <v>883</v>
      </c>
      <c r="C435" s="1">
        <v>33401</v>
      </c>
      <c r="D435" s="1">
        <v>6</v>
      </c>
      <c r="E435" s="1">
        <v>6</v>
      </c>
      <c r="F435" s="1">
        <v>432.02</v>
      </c>
      <c r="G435" s="1">
        <v>0.15849711999999999</v>
      </c>
      <c r="H435" s="1">
        <v>0.977951083</v>
      </c>
      <c r="I435" s="1">
        <v>0.30427844100000001</v>
      </c>
      <c r="K435" s="1">
        <v>1.088314845</v>
      </c>
      <c r="L435" s="1" t="s">
        <v>2</v>
      </c>
      <c r="M435" s="1" t="s">
        <v>1</v>
      </c>
      <c r="N435" s="1">
        <v>3633961.3190000001</v>
      </c>
      <c r="O435" s="1">
        <v>3177838.5950000002</v>
      </c>
      <c r="P435" s="1">
        <v>2548415.56</v>
      </c>
      <c r="Q435" s="1">
        <v>3173047.7349999999</v>
      </c>
      <c r="R435" s="3">
        <f>AVERAGE('VTA_Proteome Morphine vs Saline'!N435:Q435)</f>
        <v>3133315.8022500002</v>
      </c>
      <c r="S435" s="3">
        <f>_xlfn.STDEV.S('VTA_Proteome Morphine vs Saline'!N435:Q435)</f>
        <v>445838.21145504084</v>
      </c>
      <c r="T435" s="1">
        <v>3473910.87</v>
      </c>
      <c r="U435" s="1">
        <v>3502039.8289999999</v>
      </c>
      <c r="V435" s="1">
        <v>3582889.8319999999</v>
      </c>
      <c r="W435" s="1">
        <v>3081295.8790000002</v>
      </c>
      <c r="X435" s="1">
        <f t="shared" si="23"/>
        <v>3410034.1025</v>
      </c>
      <c r="Y435" s="1">
        <f t="shared" si="24"/>
        <v>223974.11900035446</v>
      </c>
    </row>
    <row r="436" spans="1:25" x14ac:dyDescent="0.5">
      <c r="A436" s="1" t="s">
        <v>884</v>
      </c>
      <c r="B436" s="1" t="s">
        <v>885</v>
      </c>
      <c r="C436" s="1">
        <v>82285</v>
      </c>
      <c r="D436" s="1">
        <v>7</v>
      </c>
      <c r="E436" s="1">
        <v>7</v>
      </c>
      <c r="F436" s="1">
        <v>439.75</v>
      </c>
      <c r="G436" s="1">
        <v>5.0165765000000001E-2</v>
      </c>
      <c r="H436" s="1">
        <v>0.99625991700000005</v>
      </c>
      <c r="I436" s="1">
        <v>0.96582321100000001</v>
      </c>
      <c r="K436" s="1">
        <v>1.0489159509999999</v>
      </c>
      <c r="L436" s="1" t="s">
        <v>1</v>
      </c>
      <c r="M436" s="1" t="s">
        <v>2</v>
      </c>
      <c r="N436" s="1">
        <v>509682.34509999998</v>
      </c>
      <c r="O436" s="1">
        <v>906108.28119999997</v>
      </c>
      <c r="P436" s="1">
        <v>415250.52870000002</v>
      </c>
      <c r="Q436" s="1">
        <v>432147.76089999999</v>
      </c>
      <c r="R436" s="3">
        <f>AVERAGE('VTA_Proteome Morphine vs Saline'!N436:Q436)</f>
        <v>565797.22897499998</v>
      </c>
      <c r="S436" s="3">
        <f>_xlfn.STDEV.S('VTA_Proteome Morphine vs Saline'!N436:Q436)</f>
        <v>230569.57138010257</v>
      </c>
      <c r="T436" s="1">
        <v>560949.63470000005</v>
      </c>
      <c r="U436" s="1">
        <v>581437.47640000004</v>
      </c>
      <c r="V436" s="1">
        <v>620832.90689999994</v>
      </c>
      <c r="W436" s="1">
        <v>394425.61109999998</v>
      </c>
      <c r="X436" s="1">
        <f t="shared" si="23"/>
        <v>539411.40727500001</v>
      </c>
      <c r="Y436" s="1">
        <f t="shared" si="24"/>
        <v>99800.513392789086</v>
      </c>
    </row>
    <row r="437" spans="1:25" x14ac:dyDescent="0.5">
      <c r="A437" s="1" t="s">
        <v>886</v>
      </c>
      <c r="B437" s="1" t="s">
        <v>887</v>
      </c>
      <c r="C437" s="1">
        <v>50151</v>
      </c>
      <c r="D437" s="1">
        <v>9</v>
      </c>
      <c r="E437" s="1">
        <v>9</v>
      </c>
      <c r="F437" s="1">
        <v>346.74</v>
      </c>
      <c r="G437" s="1">
        <v>0.108619836</v>
      </c>
      <c r="H437" s="1">
        <v>0.98916351000000002</v>
      </c>
      <c r="I437" s="1">
        <v>0.43809933200000001</v>
      </c>
      <c r="K437" s="1">
        <v>1.1209164970000001</v>
      </c>
      <c r="L437" s="1" t="s">
        <v>1</v>
      </c>
      <c r="M437" s="1" t="s">
        <v>2</v>
      </c>
      <c r="N437" s="1">
        <v>1667646.193</v>
      </c>
      <c r="O437" s="1">
        <v>1926992.7320000001</v>
      </c>
      <c r="P437" s="1">
        <v>1640498.246</v>
      </c>
      <c r="Q437" s="1">
        <v>1809791.0390000001</v>
      </c>
      <c r="R437" s="3">
        <f>AVERAGE('VTA_Proteome Morphine vs Saline'!N437:Q437)</f>
        <v>1761232.0525</v>
      </c>
      <c r="S437" s="3">
        <f>_xlfn.STDEV.S('VTA_Proteome Morphine vs Saline'!N437:Q437)</f>
        <v>133128.43819477755</v>
      </c>
      <c r="T437" s="1">
        <v>1883149.889</v>
      </c>
      <c r="U437" s="1">
        <v>1849887.55</v>
      </c>
      <c r="V437" s="1">
        <v>862197.44169999997</v>
      </c>
      <c r="W437" s="1">
        <v>1689736.5930000001</v>
      </c>
      <c r="X437" s="1">
        <f t="shared" si="23"/>
        <v>1571242.8684250002</v>
      </c>
      <c r="Y437" s="1">
        <f t="shared" si="24"/>
        <v>480178.7958588269</v>
      </c>
    </row>
    <row r="438" spans="1:25" x14ac:dyDescent="0.5">
      <c r="A438" s="1" t="s">
        <v>888</v>
      </c>
      <c r="B438" s="1" t="s">
        <v>889</v>
      </c>
      <c r="C438" s="1">
        <v>42526</v>
      </c>
      <c r="D438" s="1">
        <v>6</v>
      </c>
      <c r="E438" s="1">
        <v>6</v>
      </c>
      <c r="F438" s="1">
        <v>272.54000000000002</v>
      </c>
      <c r="G438" s="1">
        <v>5.0643237000000001E-2</v>
      </c>
      <c r="H438" s="1">
        <v>0.99625991700000005</v>
      </c>
      <c r="I438" s="1">
        <v>0.93275893200000004</v>
      </c>
      <c r="K438" s="1">
        <v>1.0231342750000001</v>
      </c>
      <c r="L438" s="1" t="s">
        <v>2</v>
      </c>
      <c r="M438" s="1" t="s">
        <v>1</v>
      </c>
      <c r="N438" s="1">
        <v>981715.18709999998</v>
      </c>
      <c r="O438" s="1">
        <v>1053617.9010000001</v>
      </c>
      <c r="P438" s="1">
        <v>902255.74159999995</v>
      </c>
      <c r="Q438" s="1">
        <v>730314.06350000005</v>
      </c>
      <c r="R438" s="3">
        <f>AVERAGE('VTA_Proteome Morphine vs Saline'!N438:Q438)</f>
        <v>916975.72330000007</v>
      </c>
      <c r="S438" s="3">
        <f>_xlfn.STDEV.S('VTA_Proteome Morphine vs Saline'!N438:Q438)</f>
        <v>138950.27407943344</v>
      </c>
      <c r="T438" s="1">
        <v>921470.17550000001</v>
      </c>
      <c r="U438" s="1">
        <v>1233975.2890000001</v>
      </c>
      <c r="V438" s="1">
        <v>707149.27480000001</v>
      </c>
      <c r="W438" s="1">
        <v>890162.42890000006</v>
      </c>
      <c r="X438" s="1">
        <f t="shared" si="23"/>
        <v>938189.29205000016</v>
      </c>
      <c r="Y438" s="1">
        <f t="shared" si="24"/>
        <v>218673.99937260197</v>
      </c>
    </row>
    <row r="439" spans="1:25" x14ac:dyDescent="0.5">
      <c r="A439" s="1" t="s">
        <v>890</v>
      </c>
      <c r="B439" s="1" t="s">
        <v>891</v>
      </c>
      <c r="C439" s="1">
        <v>77909</v>
      </c>
      <c r="D439" s="1">
        <v>3</v>
      </c>
      <c r="E439" s="1">
        <v>3</v>
      </c>
      <c r="F439" s="1">
        <v>134.13</v>
      </c>
      <c r="G439" s="1">
        <v>6.5398971E-2</v>
      </c>
      <c r="H439" s="1">
        <v>0.99625991700000005</v>
      </c>
      <c r="I439" s="1">
        <v>0.68291757500000005</v>
      </c>
      <c r="K439" s="1">
        <v>1.1258589910000001</v>
      </c>
      <c r="L439" s="1" t="s">
        <v>1</v>
      </c>
      <c r="M439" s="1" t="s">
        <v>2</v>
      </c>
      <c r="N439" s="1">
        <v>183360.63149999999</v>
      </c>
      <c r="O439" s="1">
        <v>263899.75209999998</v>
      </c>
      <c r="P439" s="1">
        <v>179981.30069999999</v>
      </c>
      <c r="Q439" s="1">
        <v>111298.5509</v>
      </c>
      <c r="R439" s="3">
        <f>AVERAGE('VTA_Proteome Morphine vs Saline'!N439:Q439)</f>
        <v>184635.0588</v>
      </c>
      <c r="S439" s="3">
        <f>_xlfn.STDEV.S('VTA_Proteome Morphine vs Saline'!N439:Q439)</f>
        <v>62408.37717354433</v>
      </c>
      <c r="T439" s="1">
        <v>133845.28279999999</v>
      </c>
      <c r="U439" s="1">
        <v>187269.62950000001</v>
      </c>
      <c r="V439" s="1">
        <v>190283.46530000001</v>
      </c>
      <c r="W439" s="1">
        <v>144580.95989999999</v>
      </c>
      <c r="X439" s="1">
        <f t="shared" si="23"/>
        <v>163994.83437500001</v>
      </c>
      <c r="Y439" s="1">
        <f t="shared" si="24"/>
        <v>28975.28939358635</v>
      </c>
    </row>
    <row r="440" spans="1:25" x14ac:dyDescent="0.5">
      <c r="A440" s="1" t="s">
        <v>892</v>
      </c>
      <c r="B440" s="1" t="s">
        <v>893</v>
      </c>
      <c r="C440" s="1">
        <v>12285</v>
      </c>
      <c r="D440" s="1">
        <v>3</v>
      </c>
      <c r="E440" s="1">
        <v>1</v>
      </c>
      <c r="F440" s="1">
        <v>156.38999999999999</v>
      </c>
      <c r="G440" s="1">
        <v>0.21646473099999999</v>
      </c>
      <c r="H440" s="1">
        <v>0.977951083</v>
      </c>
      <c r="I440" s="1">
        <v>0.21485084400000001</v>
      </c>
      <c r="K440" s="1">
        <v>1.5453149420000001</v>
      </c>
      <c r="L440" s="1" t="s">
        <v>1</v>
      </c>
      <c r="M440" s="1" t="s">
        <v>2</v>
      </c>
      <c r="N440" s="1">
        <v>844752.55729999999</v>
      </c>
      <c r="O440" s="1">
        <v>1167133.81</v>
      </c>
      <c r="P440" s="1">
        <v>538146.83539999998</v>
      </c>
      <c r="Q440" s="1">
        <v>477081.93209999998</v>
      </c>
      <c r="R440" s="3">
        <f>AVERAGE('VTA_Proteome Morphine vs Saline'!N440:Q440)</f>
        <v>756778.78370000003</v>
      </c>
      <c r="S440" s="3">
        <f>_xlfn.STDEV.S('VTA_Proteome Morphine vs Saline'!N440:Q440)</f>
        <v>317364.61158710596</v>
      </c>
      <c r="T440" s="1">
        <v>613202.30099999998</v>
      </c>
      <c r="U440" s="1">
        <v>818732.70310000004</v>
      </c>
      <c r="V440" s="1">
        <v>257404.4809</v>
      </c>
      <c r="W440" s="1">
        <v>269559.0233</v>
      </c>
      <c r="X440" s="1">
        <f t="shared" si="23"/>
        <v>489724.62707500003</v>
      </c>
      <c r="Y440" s="1">
        <f t="shared" si="24"/>
        <v>274431.89407208998</v>
      </c>
    </row>
    <row r="441" spans="1:25" x14ac:dyDescent="0.5">
      <c r="A441" s="1" t="s">
        <v>894</v>
      </c>
      <c r="B441" s="1" t="s">
        <v>895</v>
      </c>
      <c r="C441" s="1">
        <v>44705</v>
      </c>
      <c r="D441" s="1">
        <v>20</v>
      </c>
      <c r="E441" s="1">
        <v>20</v>
      </c>
      <c r="F441" s="1">
        <v>1250.6600000000001</v>
      </c>
      <c r="G441" s="1">
        <v>5.4421721999999999E-2</v>
      </c>
      <c r="H441" s="1">
        <v>0.99625991700000005</v>
      </c>
      <c r="I441" s="1">
        <v>0.82540035599999995</v>
      </c>
      <c r="K441" s="1">
        <v>1.004661569</v>
      </c>
      <c r="L441" s="1" t="s">
        <v>1</v>
      </c>
      <c r="M441" s="1" t="s">
        <v>2</v>
      </c>
      <c r="N441" s="1">
        <v>24361632.210000001</v>
      </c>
      <c r="O441" s="1">
        <v>26370687.829999998</v>
      </c>
      <c r="P441" s="1">
        <v>22079122.899999999</v>
      </c>
      <c r="Q441" s="1">
        <v>24352058.690000001</v>
      </c>
      <c r="R441" s="3">
        <f>AVERAGE('VTA_Proteome Morphine vs Saline'!N441:Q441)</f>
        <v>24290875.407499999</v>
      </c>
      <c r="S441" s="3">
        <f>_xlfn.STDEV.S('VTA_Proteome Morphine vs Saline'!N441:Q441)</f>
        <v>1753683.6265772448</v>
      </c>
      <c r="T441" s="1">
        <v>25162198.670000002</v>
      </c>
      <c r="U441" s="1">
        <v>32652269.460000001</v>
      </c>
      <c r="V441" s="1">
        <v>15682627.289999999</v>
      </c>
      <c r="W441" s="1">
        <v>23215573.399999999</v>
      </c>
      <c r="X441" s="1">
        <f t="shared" si="23"/>
        <v>24178167.204999998</v>
      </c>
      <c r="Y441" s="1">
        <f t="shared" si="24"/>
        <v>6973270.6872526109</v>
      </c>
    </row>
    <row r="442" spans="1:25" x14ac:dyDescent="0.5">
      <c r="A442" s="1" t="s">
        <v>896</v>
      </c>
      <c r="B442" s="1" t="s">
        <v>897</v>
      </c>
      <c r="C442" s="1">
        <v>47327</v>
      </c>
      <c r="D442" s="1">
        <v>21</v>
      </c>
      <c r="E442" s="1">
        <v>21</v>
      </c>
      <c r="F442" s="1">
        <v>1425.81</v>
      </c>
      <c r="G442" s="1">
        <v>7.7419036999999996E-2</v>
      </c>
      <c r="H442" s="1">
        <v>0.99625991700000005</v>
      </c>
      <c r="I442" s="1">
        <v>0.58874031999999998</v>
      </c>
      <c r="K442" s="1">
        <v>1.0639005930000001</v>
      </c>
      <c r="L442" s="1" t="s">
        <v>1</v>
      </c>
      <c r="M442" s="1" t="s">
        <v>2</v>
      </c>
      <c r="N442" s="1">
        <v>40287306.700000003</v>
      </c>
      <c r="O442" s="1">
        <v>52380183.07</v>
      </c>
      <c r="P442" s="1">
        <v>36697557.130000003</v>
      </c>
      <c r="Q442" s="1">
        <v>39308386.799999997</v>
      </c>
      <c r="R442" s="3">
        <f>AVERAGE('VTA_Proteome Morphine vs Saline'!N442:Q442)</f>
        <v>42168358.424999997</v>
      </c>
      <c r="S442" s="3">
        <f>_xlfn.STDEV.S('VTA_Proteome Morphine vs Saline'!N442:Q442)</f>
        <v>6974449.1461700164</v>
      </c>
      <c r="T442" s="1">
        <v>42016758.399999999</v>
      </c>
      <c r="U442" s="1">
        <v>45857439.75</v>
      </c>
      <c r="V442" s="1">
        <v>33340844.710000001</v>
      </c>
      <c r="W442" s="1">
        <v>37327432.640000001</v>
      </c>
      <c r="X442" s="1">
        <f t="shared" si="23"/>
        <v>39635618.875</v>
      </c>
      <c r="Y442" s="1">
        <f t="shared" si="24"/>
        <v>5456885.1286516618</v>
      </c>
    </row>
    <row r="443" spans="1:25" x14ac:dyDescent="0.5">
      <c r="A443" s="1" t="s">
        <v>898</v>
      </c>
      <c r="B443" s="1" t="s">
        <v>899</v>
      </c>
      <c r="C443" s="1">
        <v>17000</v>
      </c>
      <c r="D443" s="1">
        <v>5</v>
      </c>
      <c r="E443" s="1">
        <v>5</v>
      </c>
      <c r="F443" s="1">
        <v>294.32</v>
      </c>
      <c r="G443" s="1">
        <v>0.227207361</v>
      </c>
      <c r="H443" s="1">
        <v>0.977951083</v>
      </c>
      <c r="I443" s="1">
        <v>0.202545735</v>
      </c>
      <c r="K443" s="1">
        <v>1.1608541020000001</v>
      </c>
      <c r="L443" s="1" t="s">
        <v>2</v>
      </c>
      <c r="M443" s="1" t="s">
        <v>1</v>
      </c>
      <c r="N443" s="1">
        <v>8461479.1300000008</v>
      </c>
      <c r="O443" s="1">
        <v>12632281.85</v>
      </c>
      <c r="P443" s="1">
        <v>10346393.529999999</v>
      </c>
      <c r="Q443" s="1">
        <v>9287294.6950000003</v>
      </c>
      <c r="R443" s="3">
        <f>AVERAGE('VTA_Proteome Morphine vs Saline'!N443:Q443)</f>
        <v>10181862.30125</v>
      </c>
      <c r="S443" s="3">
        <f>_xlfn.STDEV.S('VTA_Proteome Morphine vs Saline'!N443:Q443)</f>
        <v>1806617.0917124129</v>
      </c>
      <c r="T443" s="1">
        <v>13803783.140000001</v>
      </c>
      <c r="U443" s="1">
        <v>10950606.92</v>
      </c>
      <c r="V443" s="1">
        <v>10282606.83</v>
      </c>
      <c r="W443" s="1">
        <v>12241629.57</v>
      </c>
      <c r="X443" s="1">
        <f t="shared" si="23"/>
        <v>11819656.615</v>
      </c>
      <c r="Y443" s="1">
        <f t="shared" si="24"/>
        <v>1552695.3613966678</v>
      </c>
    </row>
    <row r="444" spans="1:25" x14ac:dyDescent="0.5">
      <c r="A444" s="1" t="s">
        <v>900</v>
      </c>
      <c r="B444" s="1" t="s">
        <v>901</v>
      </c>
      <c r="C444" s="1">
        <v>34370</v>
      </c>
      <c r="D444" s="1">
        <v>26</v>
      </c>
      <c r="E444" s="1">
        <v>26</v>
      </c>
      <c r="F444" s="1">
        <v>1408.29</v>
      </c>
      <c r="G444" s="1">
        <v>5.0033444000000003E-2</v>
      </c>
      <c r="H444" s="1">
        <v>0.99802194499999997</v>
      </c>
      <c r="I444" s="1">
        <v>0.98464342000000005</v>
      </c>
      <c r="K444" s="1">
        <v>1.0033103720000001</v>
      </c>
      <c r="L444" s="1" t="s">
        <v>2</v>
      </c>
      <c r="M444" s="1" t="s">
        <v>1</v>
      </c>
      <c r="N444" s="1">
        <v>30831102.57</v>
      </c>
      <c r="O444" s="1">
        <v>26650500.649999999</v>
      </c>
      <c r="P444" s="1">
        <v>31985340.829999998</v>
      </c>
      <c r="Q444" s="1">
        <v>31170889.399999999</v>
      </c>
      <c r="R444" s="3">
        <f>AVERAGE('VTA_Proteome Morphine vs Saline'!N444:Q444)</f>
        <v>30159458.362499997</v>
      </c>
      <c r="S444" s="3">
        <f>_xlfn.STDEV.S('VTA_Proteome Morphine vs Saline'!N444:Q444)</f>
        <v>2388913.9581494457</v>
      </c>
      <c r="T444" s="1">
        <v>31325570.16</v>
      </c>
      <c r="U444" s="1">
        <v>34485011.780000001</v>
      </c>
      <c r="V444" s="1">
        <v>27713657.760000002</v>
      </c>
      <c r="W444" s="1">
        <v>27512949.789999999</v>
      </c>
      <c r="X444" s="1">
        <f t="shared" si="23"/>
        <v>30259297.372500002</v>
      </c>
      <c r="Y444" s="1">
        <f t="shared" si="24"/>
        <v>3317444.0960750114</v>
      </c>
    </row>
    <row r="445" spans="1:25" x14ac:dyDescent="0.5">
      <c r="A445" s="1" t="s">
        <v>902</v>
      </c>
      <c r="B445" s="1" t="s">
        <v>903</v>
      </c>
      <c r="C445" s="1">
        <v>16310</v>
      </c>
      <c r="D445" s="1">
        <v>5</v>
      </c>
      <c r="E445" s="1">
        <v>5</v>
      </c>
      <c r="F445" s="1">
        <v>246.09</v>
      </c>
      <c r="G445" s="1">
        <v>5.0553903999999997E-2</v>
      </c>
      <c r="H445" s="1">
        <v>0.99625991700000005</v>
      </c>
      <c r="I445" s="1">
        <v>0.93758822200000003</v>
      </c>
      <c r="K445" s="1">
        <v>1.012004098</v>
      </c>
      <c r="L445" s="1" t="s">
        <v>2</v>
      </c>
      <c r="M445" s="1" t="s">
        <v>1</v>
      </c>
      <c r="N445" s="1">
        <v>2557599.8309999998</v>
      </c>
      <c r="O445" s="1">
        <v>3075000.7779999999</v>
      </c>
      <c r="P445" s="1">
        <v>4164977.0529999998</v>
      </c>
      <c r="Q445" s="1">
        <v>4647740.4680000003</v>
      </c>
      <c r="R445" s="3">
        <f>AVERAGE('VTA_Proteome Morphine vs Saline'!N445:Q445)</f>
        <v>3611329.5324999997</v>
      </c>
      <c r="S445" s="3">
        <f>_xlfn.STDEV.S('VTA_Proteome Morphine vs Saline'!N445:Q445)</f>
        <v>962404.63093001128</v>
      </c>
      <c r="T445" s="1">
        <v>2842089.0469999998</v>
      </c>
      <c r="U445" s="1">
        <v>2210300.926</v>
      </c>
      <c r="V445" s="1">
        <v>5481265.6459999997</v>
      </c>
      <c r="W445" s="1">
        <v>4085065.5279999999</v>
      </c>
      <c r="X445" s="1">
        <f t="shared" si="23"/>
        <v>3654680.28675</v>
      </c>
      <c r="Y445" s="1">
        <f t="shared" si="24"/>
        <v>1445473.6007264517</v>
      </c>
    </row>
    <row r="446" spans="1:25" x14ac:dyDescent="0.5">
      <c r="A446" s="1" t="s">
        <v>904</v>
      </c>
      <c r="B446" s="1" t="s">
        <v>905</v>
      </c>
      <c r="C446" s="1">
        <v>46990</v>
      </c>
      <c r="D446" s="1">
        <v>9</v>
      </c>
      <c r="E446" s="1">
        <v>9</v>
      </c>
      <c r="F446" s="1">
        <v>408.79</v>
      </c>
      <c r="G446" s="1">
        <v>5.0382562999999998E-2</v>
      </c>
      <c r="H446" s="1">
        <v>0.99625991700000005</v>
      </c>
      <c r="I446" s="1">
        <v>0.94810893600000001</v>
      </c>
      <c r="K446" s="1">
        <v>1.001118301</v>
      </c>
      <c r="L446" s="1" t="s">
        <v>2</v>
      </c>
      <c r="M446" s="1" t="s">
        <v>1</v>
      </c>
      <c r="N446" s="1">
        <v>1612808.862</v>
      </c>
      <c r="O446" s="1">
        <v>2030279.554</v>
      </c>
      <c r="P446" s="1">
        <v>2174807.969</v>
      </c>
      <c r="Q446" s="1">
        <v>2040942.1529999999</v>
      </c>
      <c r="R446" s="3">
        <f>AVERAGE('VTA_Proteome Morphine vs Saline'!N446:Q446)</f>
        <v>1964709.6344999999</v>
      </c>
      <c r="S446" s="3">
        <f>_xlfn.STDEV.S('VTA_Proteome Morphine vs Saline'!N446:Q446)</f>
        <v>243643.36988438611</v>
      </c>
      <c r="T446" s="1">
        <v>2164910.8930000002</v>
      </c>
      <c r="U446" s="1">
        <v>1450320.7549999999</v>
      </c>
      <c r="V446" s="1">
        <v>2336742.3840000001</v>
      </c>
      <c r="W446" s="1">
        <v>1915653.0530000001</v>
      </c>
      <c r="X446" s="1">
        <f t="shared" si="23"/>
        <v>1966906.77125</v>
      </c>
      <c r="Y446" s="1">
        <f t="shared" si="24"/>
        <v>385344.89681654202</v>
      </c>
    </row>
    <row r="447" spans="1:25" x14ac:dyDescent="0.5">
      <c r="A447" s="1" t="s">
        <v>906</v>
      </c>
      <c r="B447" s="1" t="s">
        <v>907</v>
      </c>
      <c r="C447" s="1">
        <v>58922</v>
      </c>
      <c r="D447" s="1">
        <v>8</v>
      </c>
      <c r="E447" s="1">
        <v>8</v>
      </c>
      <c r="F447" s="1">
        <v>349.88</v>
      </c>
      <c r="G447" s="1">
        <v>9.3679002999999997E-2</v>
      </c>
      <c r="H447" s="1">
        <v>0.99625991700000005</v>
      </c>
      <c r="I447" s="1">
        <v>0.49944973199999998</v>
      </c>
      <c r="K447" s="1">
        <v>1.0705043750000001</v>
      </c>
      <c r="L447" s="1" t="s">
        <v>1</v>
      </c>
      <c r="M447" s="1" t="s">
        <v>2</v>
      </c>
      <c r="N447" s="1">
        <v>2870160.8369999998</v>
      </c>
      <c r="O447" s="1">
        <v>3513806.7230000002</v>
      </c>
      <c r="P447" s="1">
        <v>3568455.7710000002</v>
      </c>
      <c r="Q447" s="1">
        <v>3354774.7050000001</v>
      </c>
      <c r="R447" s="3">
        <f>AVERAGE('VTA_Proteome Morphine vs Saline'!N447:Q447)</f>
        <v>3326799.5090000001</v>
      </c>
      <c r="S447" s="3">
        <f>_xlfn.STDEV.S('VTA_Proteome Morphine vs Saline'!N447:Q447)</f>
        <v>317632.35320572369</v>
      </c>
      <c r="T447" s="1">
        <v>3439972.301</v>
      </c>
      <c r="U447" s="1">
        <v>3546326.22</v>
      </c>
      <c r="V447" s="1">
        <v>2329251.1269999999</v>
      </c>
      <c r="W447" s="1">
        <v>3115224.429</v>
      </c>
      <c r="X447" s="1">
        <f t="shared" si="23"/>
        <v>3107693.5192499999</v>
      </c>
      <c r="Y447" s="1">
        <f t="shared" si="24"/>
        <v>550405.03498850076</v>
      </c>
    </row>
    <row r="448" spans="1:25" x14ac:dyDescent="0.5">
      <c r="A448" s="1" t="s">
        <v>908</v>
      </c>
      <c r="B448" s="1" t="s">
        <v>909</v>
      </c>
      <c r="C448" s="1">
        <v>57232</v>
      </c>
      <c r="D448" s="1">
        <v>1</v>
      </c>
      <c r="E448" s="1">
        <v>1</v>
      </c>
      <c r="F448" s="1">
        <v>33.99</v>
      </c>
      <c r="G448" s="1">
        <v>0.13088992399999999</v>
      </c>
      <c r="H448" s="1">
        <v>0.977951083</v>
      </c>
      <c r="I448" s="1">
        <v>0.368329087</v>
      </c>
      <c r="K448" s="1">
        <v>1.1173385790000001</v>
      </c>
      <c r="L448" s="1" t="s">
        <v>2</v>
      </c>
      <c r="M448" s="1" t="s">
        <v>1</v>
      </c>
      <c r="N448" s="1">
        <v>18217.645840000001</v>
      </c>
      <c r="O448" s="1">
        <v>19646.740399999999</v>
      </c>
      <c r="P448" s="1">
        <v>24781.291860000001</v>
      </c>
      <c r="Q448" s="1">
        <v>29133.13855</v>
      </c>
      <c r="R448" s="3">
        <f>AVERAGE('VTA_Proteome Morphine vs Saline'!N448:Q448)</f>
        <v>22944.704162500002</v>
      </c>
      <c r="S448" s="3">
        <f>_xlfn.STDEV.S('VTA_Proteome Morphine vs Saline'!N448:Q448)</f>
        <v>4996.3793524938328</v>
      </c>
      <c r="T448" s="1">
        <v>25881.495650000001</v>
      </c>
      <c r="U448" s="1">
        <v>28663.502570000001</v>
      </c>
      <c r="V448" s="1">
        <v>26817.082180000001</v>
      </c>
      <c r="W448" s="1">
        <v>21185.932140000001</v>
      </c>
      <c r="X448" s="1">
        <f t="shared" si="23"/>
        <v>25637.003135000003</v>
      </c>
      <c r="Y448" s="1">
        <f t="shared" si="24"/>
        <v>3184.550987445697</v>
      </c>
    </row>
    <row r="449" spans="1:25" x14ac:dyDescent="0.5">
      <c r="A449" s="1" t="s">
        <v>910</v>
      </c>
      <c r="B449" s="1" t="s">
        <v>911</v>
      </c>
      <c r="C449" s="1">
        <v>33416</v>
      </c>
      <c r="D449" s="1">
        <v>3</v>
      </c>
      <c r="E449" s="1">
        <v>3</v>
      </c>
      <c r="F449" s="1">
        <v>95.5</v>
      </c>
      <c r="G449" s="1">
        <v>5.1017466999999997E-2</v>
      </c>
      <c r="H449" s="1">
        <v>0.99625991700000005</v>
      </c>
      <c r="I449" s="1">
        <v>0.91551298400000003</v>
      </c>
      <c r="K449" s="1">
        <v>1.0584447429999999</v>
      </c>
      <c r="L449" s="1" t="s">
        <v>1</v>
      </c>
      <c r="M449" s="1" t="s">
        <v>2</v>
      </c>
      <c r="N449" s="1">
        <v>58906.215640000002</v>
      </c>
      <c r="O449" s="1">
        <v>57600.116430000002</v>
      </c>
      <c r="P449" s="1">
        <v>19961.223880000001</v>
      </c>
      <c r="Q449" s="1">
        <v>72261.278699999995</v>
      </c>
      <c r="R449" s="3">
        <f>AVERAGE('VTA_Proteome Morphine vs Saline'!N449:Q449)</f>
        <v>52182.208662500001</v>
      </c>
      <c r="S449" s="3">
        <f>_xlfn.STDEV.S('VTA_Proteome Morphine vs Saline'!N449:Q449)</f>
        <v>22479.078483006735</v>
      </c>
      <c r="T449" s="1">
        <v>37631.468919999999</v>
      </c>
      <c r="U449" s="1">
        <v>54491.110679999998</v>
      </c>
      <c r="V449" s="1">
        <v>57850.579160000001</v>
      </c>
      <c r="W449" s="1">
        <v>47230.177640000002</v>
      </c>
      <c r="X449" s="1">
        <f t="shared" si="23"/>
        <v>49300.8341</v>
      </c>
      <c r="Y449" s="1">
        <f t="shared" si="24"/>
        <v>8953.5619252419638</v>
      </c>
    </row>
    <row r="450" spans="1:25" x14ac:dyDescent="0.5">
      <c r="A450" s="1" t="s">
        <v>912</v>
      </c>
      <c r="B450" s="1" t="s">
        <v>913</v>
      </c>
      <c r="C450" s="1">
        <v>41030</v>
      </c>
      <c r="D450" s="1">
        <v>7</v>
      </c>
      <c r="E450" s="1">
        <v>6</v>
      </c>
      <c r="F450" s="1">
        <v>297.19</v>
      </c>
      <c r="G450" s="1">
        <v>5.5443514999999999E-2</v>
      </c>
      <c r="H450" s="1">
        <v>0.99625991700000005</v>
      </c>
      <c r="I450" s="1">
        <v>0.80677505699999996</v>
      </c>
      <c r="K450" s="1">
        <v>1.041810109</v>
      </c>
      <c r="L450" s="1" t="s">
        <v>1</v>
      </c>
      <c r="M450" s="1" t="s">
        <v>2</v>
      </c>
      <c r="N450" s="1">
        <v>267054.00030000001</v>
      </c>
      <c r="O450" s="1">
        <v>476329.85479999997</v>
      </c>
      <c r="P450" s="1">
        <v>306284.71429999999</v>
      </c>
      <c r="Q450" s="1">
        <v>381439.59779999999</v>
      </c>
      <c r="R450" s="3">
        <f>AVERAGE('VTA_Proteome Morphine vs Saline'!N450:Q450)</f>
        <v>357777.04180000001</v>
      </c>
      <c r="S450" s="3">
        <f>_xlfn.STDEV.S('VTA_Proteome Morphine vs Saline'!N450:Q450)</f>
        <v>92189.688644381604</v>
      </c>
      <c r="T450" s="1">
        <v>469748.84740000003</v>
      </c>
      <c r="U450" s="1">
        <v>293437.06069999997</v>
      </c>
      <c r="V450" s="1">
        <v>376244.04009999998</v>
      </c>
      <c r="W450" s="1">
        <v>234244.7309</v>
      </c>
      <c r="X450" s="1">
        <f t="shared" si="23"/>
        <v>343418.66977500002</v>
      </c>
      <c r="Y450" s="1">
        <f t="shared" si="24"/>
        <v>102394.54557567292</v>
      </c>
    </row>
    <row r="451" spans="1:25" x14ac:dyDescent="0.5">
      <c r="A451" s="1" t="s">
        <v>914</v>
      </c>
      <c r="B451" s="1" t="s">
        <v>915</v>
      </c>
      <c r="C451" s="1">
        <v>44415</v>
      </c>
      <c r="D451" s="1">
        <v>10</v>
      </c>
      <c r="E451" s="1">
        <v>10</v>
      </c>
      <c r="F451" s="1">
        <v>565.78</v>
      </c>
      <c r="G451" s="1">
        <v>0.513989433</v>
      </c>
      <c r="H451" s="1">
        <v>0.977951083</v>
      </c>
      <c r="I451" s="1">
        <v>5.4911512000000003E-2</v>
      </c>
      <c r="K451" s="1">
        <v>1.124399054</v>
      </c>
      <c r="L451" s="1" t="s">
        <v>2</v>
      </c>
      <c r="M451" s="1" t="s">
        <v>1</v>
      </c>
      <c r="N451" s="1">
        <v>2869444.3119999999</v>
      </c>
      <c r="O451" s="1">
        <v>3097117.642</v>
      </c>
      <c r="P451" s="1">
        <v>2617218.7370000002</v>
      </c>
      <c r="Q451" s="1">
        <v>2847300.0430000001</v>
      </c>
      <c r="R451" s="3">
        <f>AVERAGE('VTA_Proteome Morphine vs Saline'!N451:Q451)</f>
        <v>2857770.1834999998</v>
      </c>
      <c r="S451" s="3">
        <f>_xlfn.STDEV.S('VTA_Proteome Morphine vs Saline'!N451:Q451)</f>
        <v>196127.60592870458</v>
      </c>
      <c r="T451" s="1">
        <v>3339794.7450000001</v>
      </c>
      <c r="U451" s="1">
        <v>3394345.5950000002</v>
      </c>
      <c r="V451" s="1">
        <v>3217748.523</v>
      </c>
      <c r="W451" s="1">
        <v>2901207.4989999998</v>
      </c>
      <c r="X451" s="1">
        <f t="shared" si="23"/>
        <v>3213274.0904999999</v>
      </c>
      <c r="Y451" s="1">
        <f t="shared" si="24"/>
        <v>220756.23345946317</v>
      </c>
    </row>
    <row r="452" spans="1:25" x14ac:dyDescent="0.5">
      <c r="A452" s="1" t="s">
        <v>916</v>
      </c>
      <c r="B452" s="1" t="s">
        <v>917</v>
      </c>
      <c r="C452" s="1">
        <v>83435</v>
      </c>
      <c r="D452" s="1">
        <v>7</v>
      </c>
      <c r="E452" s="1">
        <v>7</v>
      </c>
      <c r="F452" s="1">
        <v>338.62</v>
      </c>
      <c r="G452" s="1">
        <v>5.1650909000000002E-2</v>
      </c>
      <c r="H452" s="1">
        <v>0.99625991700000005</v>
      </c>
      <c r="I452" s="1">
        <v>0.89255574199999999</v>
      </c>
      <c r="K452" s="1">
        <v>1.0070114569999999</v>
      </c>
      <c r="L452" s="1" t="s">
        <v>2</v>
      </c>
      <c r="M452" s="1" t="s">
        <v>1</v>
      </c>
      <c r="N452" s="1">
        <v>548163.40359999996</v>
      </c>
      <c r="O452" s="1">
        <v>718671.85230000003</v>
      </c>
      <c r="P452" s="1">
        <v>995453.27720000001</v>
      </c>
      <c r="Q452" s="1">
        <v>615712.30260000005</v>
      </c>
      <c r="R452" s="3">
        <f>AVERAGE('VTA_Proteome Morphine vs Saline'!N452:Q452)</f>
        <v>719500.20892500004</v>
      </c>
      <c r="S452" s="3">
        <f>_xlfn.STDEV.S('VTA_Proteome Morphine vs Saline'!N452:Q452)</f>
        <v>196874.75919425604</v>
      </c>
      <c r="T452" s="1">
        <v>833098.00870000001</v>
      </c>
      <c r="U452" s="1">
        <v>646104.44990000001</v>
      </c>
      <c r="V452" s="1">
        <v>592606.91119999997</v>
      </c>
      <c r="W452" s="1">
        <v>826370.44530000002</v>
      </c>
      <c r="X452" s="1">
        <f t="shared" si="23"/>
        <v>724544.95377500006</v>
      </c>
      <c r="Y452" s="1">
        <f t="shared" si="24"/>
        <v>123440.61485122303</v>
      </c>
    </row>
    <row r="453" spans="1:25" x14ac:dyDescent="0.5">
      <c r="A453" s="1" t="s">
        <v>918</v>
      </c>
      <c r="B453" s="1" t="s">
        <v>919</v>
      </c>
      <c r="C453" s="1">
        <v>34389</v>
      </c>
      <c r="D453" s="1">
        <v>13</v>
      </c>
      <c r="E453" s="1">
        <v>12</v>
      </c>
      <c r="F453" s="1">
        <v>752.88</v>
      </c>
      <c r="G453" s="1">
        <v>6.7719123000000006E-2</v>
      </c>
      <c r="H453" s="1">
        <v>0.99625991700000005</v>
      </c>
      <c r="I453" s="1">
        <v>0.66176497599999995</v>
      </c>
      <c r="K453" s="1">
        <v>1.04124014</v>
      </c>
      <c r="L453" s="1" t="s">
        <v>2</v>
      </c>
      <c r="M453" s="1" t="s">
        <v>1</v>
      </c>
      <c r="N453" s="1">
        <v>34971805.990000002</v>
      </c>
      <c r="O453" s="1">
        <v>44120623.780000001</v>
      </c>
      <c r="P453" s="1">
        <v>34263983.850000001</v>
      </c>
      <c r="Q453" s="1">
        <v>37006592.469999999</v>
      </c>
      <c r="R453" s="3">
        <f>AVERAGE('VTA_Proteome Morphine vs Saline'!N453:Q453)</f>
        <v>37590751.522500001</v>
      </c>
      <c r="S453" s="3">
        <f>_xlfn.STDEV.S('VTA_Proteome Morphine vs Saline'!N453:Q453)</f>
        <v>4505801.1624600124</v>
      </c>
      <c r="T453" s="1">
        <v>41967271.920000002</v>
      </c>
      <c r="U453" s="1">
        <v>39837255.520000003</v>
      </c>
      <c r="V453" s="1">
        <v>32255054.84</v>
      </c>
      <c r="W453" s="1">
        <v>42504415.18</v>
      </c>
      <c r="X453" s="1">
        <f t="shared" si="23"/>
        <v>39140999.365000002</v>
      </c>
      <c r="Y453" s="1">
        <f t="shared" si="24"/>
        <v>4732912.6738366932</v>
      </c>
    </row>
    <row r="454" spans="1:25" x14ac:dyDescent="0.5">
      <c r="A454" s="1" t="s">
        <v>920</v>
      </c>
      <c r="B454" s="1" t="s">
        <v>921</v>
      </c>
      <c r="C454" s="1">
        <v>25771</v>
      </c>
      <c r="D454" s="1">
        <v>2</v>
      </c>
      <c r="E454" s="1">
        <v>2</v>
      </c>
      <c r="F454" s="1">
        <v>75.88</v>
      </c>
      <c r="G454" s="1">
        <v>9.7702521000000001E-2</v>
      </c>
      <c r="H454" s="1">
        <v>0.99332116299999995</v>
      </c>
      <c r="I454" s="1">
        <v>0.48140798600000001</v>
      </c>
      <c r="K454" s="1">
        <v>1.197019879</v>
      </c>
      <c r="L454" s="1" t="s">
        <v>2</v>
      </c>
      <c r="M454" s="1" t="s">
        <v>1</v>
      </c>
      <c r="N454" s="1">
        <v>56867.882919999996</v>
      </c>
      <c r="O454" s="1">
        <v>86370.424169999998</v>
      </c>
      <c r="P454" s="1">
        <v>94250.667889999997</v>
      </c>
      <c r="Q454" s="1">
        <v>151597.03760000001</v>
      </c>
      <c r="R454" s="3">
        <f>AVERAGE('VTA_Proteome Morphine vs Saline'!N454:Q454)</f>
        <v>97271.503144999995</v>
      </c>
      <c r="S454" s="3">
        <f>_xlfn.STDEV.S('VTA_Proteome Morphine vs Saline'!N454:Q454)</f>
        <v>39630.271214331719</v>
      </c>
      <c r="T454" s="1">
        <v>88421.818660000004</v>
      </c>
      <c r="U454" s="1">
        <v>179743.8702</v>
      </c>
      <c r="V454" s="1">
        <v>108398.6195</v>
      </c>
      <c r="W454" s="1">
        <v>89179.383230000007</v>
      </c>
      <c r="X454" s="1">
        <f t="shared" si="23"/>
        <v>116435.92289750002</v>
      </c>
      <c r="Y454" s="1">
        <f t="shared" si="24"/>
        <v>43205.722724484396</v>
      </c>
    </row>
    <row r="455" spans="1:25" x14ac:dyDescent="0.5">
      <c r="A455" s="1" t="s">
        <v>922</v>
      </c>
      <c r="B455" s="1" t="s">
        <v>923</v>
      </c>
      <c r="C455" s="1">
        <v>59602</v>
      </c>
      <c r="D455" s="1">
        <v>5</v>
      </c>
      <c r="E455" s="1">
        <v>5</v>
      </c>
      <c r="F455" s="1">
        <v>256.23</v>
      </c>
      <c r="G455" s="1">
        <v>5.2306168E-2</v>
      </c>
      <c r="H455" s="1">
        <v>0.99625991700000005</v>
      </c>
      <c r="I455" s="1">
        <v>0.87322410100000003</v>
      </c>
      <c r="K455" s="1">
        <v>1.018288522</v>
      </c>
      <c r="L455" s="1" t="s">
        <v>1</v>
      </c>
      <c r="M455" s="1" t="s">
        <v>2</v>
      </c>
      <c r="N455" s="1">
        <v>276143.85960000003</v>
      </c>
      <c r="O455" s="1">
        <v>228408.3879</v>
      </c>
      <c r="P455" s="1">
        <v>314979.27230000001</v>
      </c>
      <c r="Q455" s="1">
        <v>321644.66710000002</v>
      </c>
      <c r="R455" s="3">
        <f>AVERAGE('VTA_Proteome Morphine vs Saline'!N455:Q455)</f>
        <v>285294.04672500002</v>
      </c>
      <c r="S455" s="3">
        <f>_xlfn.STDEV.S('VTA_Proteome Morphine vs Saline'!N455:Q455)</f>
        <v>42904.095855224077</v>
      </c>
      <c r="T455" s="1">
        <v>298521.7058</v>
      </c>
      <c r="U455" s="1">
        <v>221117.50870000001</v>
      </c>
      <c r="V455" s="1">
        <v>324703.66039999999</v>
      </c>
      <c r="W455" s="1">
        <v>276337.71999999997</v>
      </c>
      <c r="X455" s="1">
        <f t="shared" si="23"/>
        <v>280170.14872499998</v>
      </c>
      <c r="Y455" s="1">
        <f t="shared" si="24"/>
        <v>44052.677228664994</v>
      </c>
    </row>
    <row r="456" spans="1:25" x14ac:dyDescent="0.5">
      <c r="A456" s="1" t="s">
        <v>924</v>
      </c>
      <c r="B456" s="1" t="s">
        <v>925</v>
      </c>
      <c r="C456" s="1">
        <v>59287</v>
      </c>
      <c r="D456" s="1">
        <v>1</v>
      </c>
      <c r="E456" s="1">
        <v>1</v>
      </c>
      <c r="F456" s="1">
        <v>45.74</v>
      </c>
      <c r="G456" s="1">
        <v>6.6020547999999998E-2</v>
      </c>
      <c r="H456" s="1">
        <v>0.99625991700000005</v>
      </c>
      <c r="I456" s="1">
        <v>0.67706731200000003</v>
      </c>
      <c r="K456" s="1">
        <v>1.1228814300000001</v>
      </c>
      <c r="L456" s="1" t="s">
        <v>1</v>
      </c>
      <c r="M456" s="1" t="s">
        <v>2</v>
      </c>
      <c r="N456" s="1">
        <v>6280.5569079999996</v>
      </c>
      <c r="O456" s="1">
        <v>15591.36556</v>
      </c>
      <c r="P456" s="1">
        <v>55530.471519999999</v>
      </c>
      <c r="Q456" s="1">
        <v>40424.755550000002</v>
      </c>
      <c r="R456" s="3">
        <f>AVERAGE('VTA_Proteome Morphine vs Saline'!N456:Q456)</f>
        <v>29456.787384499999</v>
      </c>
      <c r="S456" s="3">
        <f>_xlfn.STDEV.S('VTA_Proteome Morphine vs Saline'!N456:Q456)</f>
        <v>22579.643572241599</v>
      </c>
      <c r="T456" s="1">
        <v>2902.0395920000001</v>
      </c>
      <c r="U456" s="1">
        <v>7695.9704069999998</v>
      </c>
      <c r="V456" s="1">
        <v>49090.30431</v>
      </c>
      <c r="W456" s="1">
        <v>45244.536469999999</v>
      </c>
      <c r="X456" s="1">
        <f t="shared" si="23"/>
        <v>26233.21269475</v>
      </c>
      <c r="Y456" s="1">
        <f t="shared" si="24"/>
        <v>24302.606573373632</v>
      </c>
    </row>
    <row r="457" spans="1:25" x14ac:dyDescent="0.5">
      <c r="A457" s="1" t="s">
        <v>926</v>
      </c>
      <c r="B457" s="1" t="s">
        <v>927</v>
      </c>
      <c r="C457" s="1">
        <v>64205</v>
      </c>
      <c r="D457" s="1">
        <v>19</v>
      </c>
      <c r="E457" s="1">
        <v>19</v>
      </c>
      <c r="F457" s="1">
        <v>994.15</v>
      </c>
      <c r="G457" s="1">
        <v>5.1808396E-2</v>
      </c>
      <c r="H457" s="1">
        <v>0.99625991700000005</v>
      </c>
      <c r="I457" s="1">
        <v>0.88759317999999998</v>
      </c>
      <c r="K457" s="1">
        <v>1.0446489839999999</v>
      </c>
      <c r="L457" s="1" t="s">
        <v>1</v>
      </c>
      <c r="M457" s="1" t="s">
        <v>2</v>
      </c>
      <c r="N457" s="1">
        <v>4821678.8480000002</v>
      </c>
      <c r="O457" s="1">
        <v>5699319.7910000002</v>
      </c>
      <c r="P457" s="1">
        <v>9224918.9629999995</v>
      </c>
      <c r="Q457" s="1">
        <v>6706018.1919999998</v>
      </c>
      <c r="R457" s="3">
        <f>AVERAGE('VTA_Proteome Morphine vs Saline'!N457:Q457)</f>
        <v>6612983.9484999999</v>
      </c>
      <c r="S457" s="3">
        <f>_xlfn.STDEV.S('VTA_Proteome Morphine vs Saline'!N457:Q457)</f>
        <v>1903892.1578538544</v>
      </c>
      <c r="T457" s="1">
        <v>5714554.2599999998</v>
      </c>
      <c r="U457" s="1">
        <v>5465031.6689999998</v>
      </c>
      <c r="V457" s="1">
        <v>6427036.7259999998</v>
      </c>
      <c r="W457" s="1">
        <v>7714740.0350000001</v>
      </c>
      <c r="X457" s="1">
        <f t="shared" si="23"/>
        <v>6330340.6725000003</v>
      </c>
      <c r="Y457" s="1">
        <f t="shared" si="24"/>
        <v>1008937.4442138992</v>
      </c>
    </row>
    <row r="458" spans="1:25" x14ac:dyDescent="0.5">
      <c r="A458" s="1" t="s">
        <v>928</v>
      </c>
      <c r="B458" s="1" t="s">
        <v>929</v>
      </c>
      <c r="C458" s="1">
        <v>37143</v>
      </c>
      <c r="D458" s="1">
        <v>6</v>
      </c>
      <c r="E458" s="1">
        <v>6</v>
      </c>
      <c r="F458" s="1">
        <v>355.18</v>
      </c>
      <c r="G458" s="1">
        <v>6.5703389000000001E-2</v>
      </c>
      <c r="H458" s="1">
        <v>0.99625991700000005</v>
      </c>
      <c r="I458" s="1">
        <v>0.68003462000000003</v>
      </c>
      <c r="K458" s="1">
        <v>1.0498060279999999</v>
      </c>
      <c r="L458" s="1" t="s">
        <v>1</v>
      </c>
      <c r="M458" s="1" t="s">
        <v>2</v>
      </c>
      <c r="N458" s="1">
        <v>1823005.203</v>
      </c>
      <c r="O458" s="1">
        <v>2196554.4190000002</v>
      </c>
      <c r="P458" s="1">
        <v>2460883.2209999999</v>
      </c>
      <c r="Q458" s="1">
        <v>2631295.338</v>
      </c>
      <c r="R458" s="3">
        <f>AVERAGE('VTA_Proteome Morphine vs Saline'!N458:Q458)</f>
        <v>2277934.54525</v>
      </c>
      <c r="S458" s="3">
        <f>_xlfn.STDEV.S('VTA_Proteome Morphine vs Saline'!N458:Q458)</f>
        <v>352097.28731326055</v>
      </c>
      <c r="T458" s="1">
        <v>1992782.507</v>
      </c>
      <c r="U458" s="1">
        <v>1861396.0090000001</v>
      </c>
      <c r="V458" s="1">
        <v>2135662.1869999999</v>
      </c>
      <c r="W458" s="1">
        <v>2689608.5809999998</v>
      </c>
      <c r="X458" s="1">
        <f t="shared" si="23"/>
        <v>2169862.321</v>
      </c>
      <c r="Y458" s="1">
        <f t="shared" si="24"/>
        <v>364149.48858711019</v>
      </c>
    </row>
    <row r="459" spans="1:25" x14ac:dyDescent="0.5">
      <c r="A459" s="1" t="s">
        <v>930</v>
      </c>
      <c r="B459" s="1" t="s">
        <v>931</v>
      </c>
      <c r="C459" s="1">
        <v>38702</v>
      </c>
      <c r="D459" s="1">
        <v>1</v>
      </c>
      <c r="E459" s="1">
        <v>1</v>
      </c>
      <c r="F459" s="1">
        <v>77.92</v>
      </c>
      <c r="G459" s="1">
        <v>0.14848705500000001</v>
      </c>
      <c r="H459" s="1">
        <v>0.977951083</v>
      </c>
      <c r="I459" s="1">
        <v>0.325301954</v>
      </c>
      <c r="K459" s="1">
        <v>1.1824624859999999</v>
      </c>
      <c r="L459" s="1" t="s">
        <v>2</v>
      </c>
      <c r="M459" s="1" t="s">
        <v>1</v>
      </c>
      <c r="N459" s="1">
        <v>94822.451549999998</v>
      </c>
      <c r="O459" s="1">
        <v>112171.22199999999</v>
      </c>
      <c r="P459" s="1">
        <v>123218.27800000001</v>
      </c>
      <c r="Q459" s="1">
        <v>126792.2641</v>
      </c>
      <c r="R459" s="3">
        <f>AVERAGE('VTA_Proteome Morphine vs Saline'!N459:Q459)</f>
        <v>114251.05391250001</v>
      </c>
      <c r="S459" s="3">
        <f>_xlfn.STDEV.S('VTA_Proteome Morphine vs Saline'!N459:Q459)</f>
        <v>14369.984357992857</v>
      </c>
      <c r="T459" s="1">
        <v>174951.8897</v>
      </c>
      <c r="U459" s="1">
        <v>151294.0166</v>
      </c>
      <c r="V459" s="1">
        <v>107249.10860000001</v>
      </c>
      <c r="W459" s="1">
        <v>106895.3259</v>
      </c>
      <c r="X459" s="1">
        <f t="shared" si="23"/>
        <v>135097.58520000003</v>
      </c>
      <c r="Y459" s="1">
        <f t="shared" si="24"/>
        <v>33771.75869390869</v>
      </c>
    </row>
    <row r="460" spans="1:25" x14ac:dyDescent="0.5">
      <c r="A460" s="1" t="s">
        <v>932</v>
      </c>
      <c r="B460" s="1" t="s">
        <v>933</v>
      </c>
      <c r="C460" s="1">
        <v>46467</v>
      </c>
      <c r="D460" s="1">
        <v>29</v>
      </c>
      <c r="E460" s="1">
        <v>29</v>
      </c>
      <c r="F460" s="1">
        <v>1665.43</v>
      </c>
      <c r="G460" s="1">
        <v>7.8519082000000004E-2</v>
      </c>
      <c r="H460" s="1">
        <v>0.99625991700000005</v>
      </c>
      <c r="I460" s="1">
        <v>0.58163195599999995</v>
      </c>
      <c r="K460" s="1">
        <v>1.032460331</v>
      </c>
      <c r="L460" s="1" t="s">
        <v>1</v>
      </c>
      <c r="M460" s="1" t="s">
        <v>2</v>
      </c>
      <c r="N460" s="1">
        <v>13708084.59</v>
      </c>
      <c r="O460" s="1">
        <v>14187260.529999999</v>
      </c>
      <c r="P460" s="1">
        <v>15643104.970000001</v>
      </c>
      <c r="Q460" s="1">
        <v>16417303.390000001</v>
      </c>
      <c r="R460" s="3">
        <f>AVERAGE('VTA_Proteome Morphine vs Saline'!N460:Q460)</f>
        <v>14988938.369999999</v>
      </c>
      <c r="S460" s="3">
        <f>_xlfn.STDEV.S('VTA_Proteome Morphine vs Saline'!N460:Q460)</f>
        <v>1258495.7072900592</v>
      </c>
      <c r="T460" s="1">
        <v>15300836.199999999</v>
      </c>
      <c r="U460" s="1">
        <v>14454253.01</v>
      </c>
      <c r="V460" s="1">
        <v>13241989.560000001</v>
      </c>
      <c r="W460" s="1">
        <v>15073678.68</v>
      </c>
      <c r="X460" s="1">
        <f t="shared" si="23"/>
        <v>14517689.362500001</v>
      </c>
      <c r="Y460" s="1">
        <f t="shared" si="24"/>
        <v>922655.09033755551</v>
      </c>
    </row>
    <row r="461" spans="1:25" x14ac:dyDescent="0.5">
      <c r="A461" s="1" t="s">
        <v>934</v>
      </c>
      <c r="B461" s="1" t="s">
        <v>935</v>
      </c>
      <c r="C461" s="1">
        <v>112145</v>
      </c>
      <c r="D461" s="1">
        <v>91</v>
      </c>
      <c r="E461" s="1">
        <v>61</v>
      </c>
      <c r="F461" s="1">
        <v>7924.35</v>
      </c>
      <c r="G461" s="1">
        <v>0.37407579499999999</v>
      </c>
      <c r="H461" s="1">
        <v>0.977951083</v>
      </c>
      <c r="I461" s="1">
        <v>9.9590680000000001E-2</v>
      </c>
      <c r="K461" s="1">
        <v>1.049108857</v>
      </c>
      <c r="L461" s="1" t="s">
        <v>2</v>
      </c>
      <c r="M461" s="1" t="s">
        <v>1</v>
      </c>
      <c r="N461" s="1">
        <v>571791987.20000005</v>
      </c>
      <c r="O461" s="1">
        <v>601433679</v>
      </c>
      <c r="P461" s="1">
        <v>603212139</v>
      </c>
      <c r="Q461" s="1">
        <v>575246069.29999995</v>
      </c>
      <c r="R461" s="3">
        <f>AVERAGE('VTA_Proteome Morphine vs Saline'!N461:Q461)</f>
        <v>587920968.625</v>
      </c>
      <c r="S461" s="3">
        <f>_xlfn.STDEV.S('VTA_Proteome Morphine vs Saline'!N461:Q461)</f>
        <v>16705391.82243057</v>
      </c>
      <c r="T461" s="1">
        <v>603579931.39999998</v>
      </c>
      <c r="U461" s="1">
        <v>588923001.29999995</v>
      </c>
      <c r="V461" s="1">
        <v>635425476.20000005</v>
      </c>
      <c r="W461" s="1">
        <v>639243972.39999998</v>
      </c>
      <c r="X461" s="1">
        <f t="shared" si="23"/>
        <v>616793095.32499993</v>
      </c>
      <c r="Y461" s="1">
        <f t="shared" si="24"/>
        <v>24512155.762526561</v>
      </c>
    </row>
    <row r="462" spans="1:25" x14ac:dyDescent="0.5">
      <c r="A462" s="1" t="s">
        <v>936</v>
      </c>
      <c r="B462" s="1" t="s">
        <v>937</v>
      </c>
      <c r="C462" s="1">
        <v>111620</v>
      </c>
      <c r="D462" s="1">
        <v>88</v>
      </c>
      <c r="E462" s="1">
        <v>59</v>
      </c>
      <c r="F462" s="1">
        <v>7696.37</v>
      </c>
      <c r="G462" s="1">
        <v>7.4839910999999995E-2</v>
      </c>
      <c r="H462" s="1">
        <v>0.99625991700000005</v>
      </c>
      <c r="I462" s="1">
        <v>0.60621292100000002</v>
      </c>
      <c r="K462" s="1">
        <v>1.0202462649999999</v>
      </c>
      <c r="L462" s="1" t="s">
        <v>2</v>
      </c>
      <c r="M462" s="1" t="s">
        <v>1</v>
      </c>
      <c r="N462" s="1">
        <v>958239351.70000005</v>
      </c>
      <c r="O462" s="1">
        <v>957064634.60000002</v>
      </c>
      <c r="P462" s="1">
        <v>942413962.20000005</v>
      </c>
      <c r="Q462" s="1">
        <v>942094642.10000002</v>
      </c>
      <c r="R462" s="3">
        <f>AVERAGE('VTA_Proteome Morphine vs Saline'!N462:Q462)</f>
        <v>949953147.64999998</v>
      </c>
      <c r="S462" s="3">
        <f>_xlfn.STDEV.S('VTA_Proteome Morphine vs Saline'!N462:Q462)</f>
        <v>8903741.7401736081</v>
      </c>
      <c r="T462" s="1">
        <v>973054871</v>
      </c>
      <c r="U462" s="1">
        <v>890584285.79999995</v>
      </c>
      <c r="V462" s="1">
        <v>963968325.20000005</v>
      </c>
      <c r="W462" s="1">
        <v>1049137121</v>
      </c>
      <c r="X462" s="1">
        <f t="shared" si="23"/>
        <v>969186150.75</v>
      </c>
      <c r="Y462" s="1">
        <f t="shared" si="24"/>
        <v>64839811.631891266</v>
      </c>
    </row>
    <row r="463" spans="1:25" x14ac:dyDescent="0.5">
      <c r="A463" s="1" t="s">
        <v>938</v>
      </c>
      <c r="B463" s="1" t="s">
        <v>939</v>
      </c>
      <c r="C463" s="1">
        <v>35179</v>
      </c>
      <c r="D463" s="1">
        <v>26</v>
      </c>
      <c r="E463" s="1">
        <v>26</v>
      </c>
      <c r="F463" s="1">
        <v>1405.4</v>
      </c>
      <c r="G463" s="1">
        <v>5.0944354999999997E-2</v>
      </c>
      <c r="H463" s="1">
        <v>0.99625991700000005</v>
      </c>
      <c r="I463" s="1">
        <v>0.91858973799999999</v>
      </c>
      <c r="K463" s="1">
        <v>1.0435969409999999</v>
      </c>
      <c r="L463" s="1" t="s">
        <v>2</v>
      </c>
      <c r="M463" s="1" t="s">
        <v>1</v>
      </c>
      <c r="N463" s="1">
        <v>693885883.60000002</v>
      </c>
      <c r="O463" s="1">
        <v>772172414.39999998</v>
      </c>
      <c r="P463" s="1">
        <v>579969396.79999995</v>
      </c>
      <c r="Q463" s="1">
        <v>638699506.89999998</v>
      </c>
      <c r="R463" s="3">
        <f>AVERAGE('VTA_Proteome Morphine vs Saline'!N463:Q463)</f>
        <v>671181800.42499995</v>
      </c>
      <c r="S463" s="3">
        <f>_xlfn.STDEV.S('VTA_Proteome Morphine vs Saline'!N463:Q463)</f>
        <v>81831903.867132634</v>
      </c>
      <c r="T463" s="1">
        <v>761751673.20000005</v>
      </c>
      <c r="U463" s="1">
        <v>927038787.70000005</v>
      </c>
      <c r="V463" s="1">
        <v>462242703.39999998</v>
      </c>
      <c r="W463" s="1">
        <v>650739929.60000002</v>
      </c>
      <c r="X463" s="1">
        <f t="shared" si="23"/>
        <v>700443273.47500002</v>
      </c>
      <c r="Y463" s="1">
        <f t="shared" si="24"/>
        <v>195204321.09300599</v>
      </c>
    </row>
    <row r="464" spans="1:25" x14ac:dyDescent="0.5">
      <c r="A464" s="1" t="s">
        <v>940</v>
      </c>
      <c r="B464" s="1" t="s">
        <v>941</v>
      </c>
      <c r="C464" s="1">
        <v>33391</v>
      </c>
      <c r="D464" s="1">
        <v>16</v>
      </c>
      <c r="E464" s="1">
        <v>16</v>
      </c>
      <c r="F464" s="1">
        <v>1215.07</v>
      </c>
      <c r="G464" s="1">
        <v>5.1059582999999999E-2</v>
      </c>
      <c r="H464" s="1">
        <v>0.99625991700000005</v>
      </c>
      <c r="I464" s="1">
        <v>0.91379151300000006</v>
      </c>
      <c r="K464" s="1">
        <v>1.0019453629999999</v>
      </c>
      <c r="L464" s="1" t="s">
        <v>2</v>
      </c>
      <c r="M464" s="1" t="s">
        <v>1</v>
      </c>
      <c r="N464" s="1">
        <v>101747188.2</v>
      </c>
      <c r="O464" s="1">
        <v>115352805</v>
      </c>
      <c r="P464" s="1">
        <v>113088831.7</v>
      </c>
      <c r="Q464" s="1">
        <v>108811751.8</v>
      </c>
      <c r="R464" s="3">
        <f>AVERAGE('VTA_Proteome Morphine vs Saline'!N464:Q464)</f>
        <v>109750144.175</v>
      </c>
      <c r="S464" s="3">
        <f>_xlfn.STDEV.S('VTA_Proteome Morphine vs Saline'!N464:Q464)</f>
        <v>5985107.2754748687</v>
      </c>
      <c r="T464" s="1">
        <v>111101220</v>
      </c>
      <c r="U464" s="1">
        <v>134793282.09999999</v>
      </c>
      <c r="V464" s="1">
        <v>82585715.370000005</v>
      </c>
      <c r="W464" s="1">
        <v>111374374.59999999</v>
      </c>
      <c r="X464" s="1">
        <f t="shared" si="23"/>
        <v>109963648.01750001</v>
      </c>
      <c r="Y464" s="1">
        <f t="shared" si="24"/>
        <v>21364660.417207789</v>
      </c>
    </row>
    <row r="465" spans="1:25" x14ac:dyDescent="0.5">
      <c r="A465" s="1" t="s">
        <v>942</v>
      </c>
      <c r="B465" s="1" t="s">
        <v>943</v>
      </c>
      <c r="C465" s="1">
        <v>31809</v>
      </c>
      <c r="D465" s="1">
        <v>5</v>
      </c>
      <c r="E465" s="1">
        <v>5</v>
      </c>
      <c r="F465" s="1">
        <v>380.61</v>
      </c>
      <c r="G465" s="1">
        <v>5.5000654000000003E-2</v>
      </c>
      <c r="H465" s="1">
        <v>0.99625991700000005</v>
      </c>
      <c r="I465" s="1">
        <v>0.81459412499999995</v>
      </c>
      <c r="K465" s="1">
        <v>1.0333947299999999</v>
      </c>
      <c r="L465" s="1" t="s">
        <v>2</v>
      </c>
      <c r="M465" s="1" t="s">
        <v>1</v>
      </c>
      <c r="N465" s="1">
        <v>8947168.1549999993</v>
      </c>
      <c r="O465" s="1">
        <v>9406127.0390000008</v>
      </c>
      <c r="P465" s="1">
        <v>7881778.5599999996</v>
      </c>
      <c r="Q465" s="1">
        <v>6816991.8459999999</v>
      </c>
      <c r="R465" s="3">
        <f>AVERAGE('VTA_Proteome Morphine vs Saline'!N465:Q465)</f>
        <v>8263016.3999999994</v>
      </c>
      <c r="S465" s="3">
        <f>_xlfn.STDEV.S('VTA_Proteome Morphine vs Saline'!N465:Q465)</f>
        <v>1156300.8343107649</v>
      </c>
      <c r="T465" s="1">
        <v>8789148.0059999991</v>
      </c>
      <c r="U465" s="1">
        <v>9374065.8090000004</v>
      </c>
      <c r="V465" s="1">
        <v>9550514.523</v>
      </c>
      <c r="W465" s="1">
        <v>6442102.0769999996</v>
      </c>
      <c r="X465" s="1">
        <f t="shared" si="23"/>
        <v>8538957.6037499998</v>
      </c>
      <c r="Y465" s="1">
        <f t="shared" si="24"/>
        <v>1435275.9842388546</v>
      </c>
    </row>
    <row r="466" spans="1:25" x14ac:dyDescent="0.5">
      <c r="A466" s="1" t="s">
        <v>944</v>
      </c>
      <c r="B466" s="1" t="s">
        <v>945</v>
      </c>
      <c r="C466" s="1">
        <v>109339</v>
      </c>
      <c r="D466" s="1">
        <v>17</v>
      </c>
      <c r="E466" s="1">
        <v>0</v>
      </c>
      <c r="F466" s="1">
        <v>984.4</v>
      </c>
      <c r="K466" s="1">
        <v>1</v>
      </c>
      <c r="L466" s="1" t="s">
        <v>364</v>
      </c>
      <c r="M466" s="1" t="s">
        <v>364</v>
      </c>
      <c r="R466" s="3"/>
      <c r="S466" s="3"/>
    </row>
    <row r="467" spans="1:25" x14ac:dyDescent="0.5">
      <c r="A467" s="1" t="s">
        <v>946</v>
      </c>
      <c r="B467" s="1" t="s">
        <v>947</v>
      </c>
      <c r="C467" s="1">
        <v>114694</v>
      </c>
      <c r="D467" s="1">
        <v>48</v>
      </c>
      <c r="E467" s="1">
        <v>31</v>
      </c>
      <c r="F467" s="1">
        <v>3240.26</v>
      </c>
      <c r="G467" s="1">
        <v>0.201767793</v>
      </c>
      <c r="H467" s="1">
        <v>0.977951083</v>
      </c>
      <c r="I467" s="1">
        <v>0.23346514700000001</v>
      </c>
      <c r="K467" s="1">
        <v>1.0567631529999999</v>
      </c>
      <c r="L467" s="1" t="s">
        <v>1</v>
      </c>
      <c r="M467" s="1" t="s">
        <v>2</v>
      </c>
      <c r="N467" s="1">
        <v>37787772.460000001</v>
      </c>
      <c r="O467" s="1">
        <v>35409045.07</v>
      </c>
      <c r="P467" s="1">
        <v>34719697.670000002</v>
      </c>
      <c r="Q467" s="1">
        <v>34023210.710000001</v>
      </c>
      <c r="R467" s="3">
        <f>AVERAGE('VTA_Proteome Morphine vs Saline'!N467:Q467)</f>
        <v>35484931.477499999</v>
      </c>
      <c r="S467" s="3">
        <f>_xlfn.STDEV.S('VTA_Proteome Morphine vs Saline'!N467:Q467)</f>
        <v>1636158.6842160264</v>
      </c>
      <c r="T467" s="1">
        <v>35630696.109999999</v>
      </c>
      <c r="U467" s="1">
        <v>30562848.050000001</v>
      </c>
      <c r="V467" s="1">
        <v>35330761.270000003</v>
      </c>
      <c r="W467" s="1">
        <v>32791246.239999998</v>
      </c>
      <c r="X467" s="1">
        <f>AVERAGE(T467:W467)</f>
        <v>33578887.917500004</v>
      </c>
      <c r="Y467" s="1">
        <f>_xlfn.STDEV.S(T467:W467)</f>
        <v>2380185.7768175816</v>
      </c>
    </row>
    <row r="468" spans="1:25" x14ac:dyDescent="0.5">
      <c r="A468" s="1" t="s">
        <v>948</v>
      </c>
      <c r="B468" s="1" t="s">
        <v>949</v>
      </c>
      <c r="C468" s="1">
        <v>116210</v>
      </c>
      <c r="D468" s="1">
        <v>3</v>
      </c>
      <c r="E468" s="1">
        <v>0</v>
      </c>
      <c r="F468" s="1">
        <v>116.47</v>
      </c>
      <c r="K468" s="1">
        <v>1</v>
      </c>
      <c r="L468" s="1" t="s">
        <v>364</v>
      </c>
      <c r="M468" s="1" t="s">
        <v>364</v>
      </c>
      <c r="R468" s="3"/>
      <c r="S468" s="3"/>
    </row>
    <row r="469" spans="1:25" x14ac:dyDescent="0.5">
      <c r="A469" s="1" t="s">
        <v>950</v>
      </c>
      <c r="B469" s="1" t="s">
        <v>951</v>
      </c>
      <c r="C469" s="1">
        <v>134608</v>
      </c>
      <c r="D469" s="1">
        <v>35</v>
      </c>
      <c r="E469" s="1">
        <v>13</v>
      </c>
      <c r="F469" s="1">
        <v>2464.65</v>
      </c>
      <c r="G469" s="1">
        <v>0.10257217</v>
      </c>
      <c r="H469" s="1">
        <v>0.99063050699999999</v>
      </c>
      <c r="I469" s="1">
        <v>0.46115875099999998</v>
      </c>
      <c r="K469" s="1">
        <v>1.1138099020000001</v>
      </c>
      <c r="L469" s="1" t="s">
        <v>1</v>
      </c>
      <c r="M469" s="1" t="s">
        <v>2</v>
      </c>
      <c r="N469" s="1">
        <v>6192598.8320000004</v>
      </c>
      <c r="O469" s="1">
        <v>4015315.844</v>
      </c>
      <c r="P469" s="1">
        <v>6137324.8140000002</v>
      </c>
      <c r="Q469" s="1">
        <v>5088198.3380000005</v>
      </c>
      <c r="R469" s="3">
        <f>AVERAGE('VTA_Proteome Morphine vs Saline'!N469:Q469)</f>
        <v>5358359.4570000004</v>
      </c>
      <c r="S469" s="3">
        <f>_xlfn.STDEV.S('VTA_Proteome Morphine vs Saline'!N469:Q469)</f>
        <v>1029481.3481952864</v>
      </c>
      <c r="T469" s="1">
        <v>5695414.5590000004</v>
      </c>
      <c r="U469" s="1">
        <v>4113642.3089999999</v>
      </c>
      <c r="V469" s="1">
        <v>5262215.2769999998</v>
      </c>
      <c r="W469" s="1">
        <v>4172081.486</v>
      </c>
      <c r="X469" s="1">
        <f t="shared" ref="X469:X479" si="25">AVERAGE(T469:W469)</f>
        <v>4810838.4077500002</v>
      </c>
      <c r="Y469" s="1">
        <f t="shared" ref="Y469:Y479" si="26">_xlfn.STDEV.S(T469:W469)</f>
        <v>791687.82792418404</v>
      </c>
    </row>
    <row r="470" spans="1:25" x14ac:dyDescent="0.5">
      <c r="A470" s="1" t="s">
        <v>952</v>
      </c>
      <c r="B470" s="1" t="s">
        <v>953</v>
      </c>
      <c r="C470" s="1">
        <v>136724</v>
      </c>
      <c r="D470" s="1">
        <v>43</v>
      </c>
      <c r="E470" s="1">
        <v>24</v>
      </c>
      <c r="F470" s="1">
        <v>3056.49</v>
      </c>
      <c r="G470" s="1">
        <v>5.3832814999999999E-2</v>
      </c>
      <c r="H470" s="1">
        <v>0.99625991700000005</v>
      </c>
      <c r="I470" s="1">
        <v>0.837199111</v>
      </c>
      <c r="K470" s="1">
        <v>1.017206319</v>
      </c>
      <c r="L470" s="1" t="s">
        <v>1</v>
      </c>
      <c r="M470" s="1" t="s">
        <v>2</v>
      </c>
      <c r="N470" s="1">
        <v>23743133.100000001</v>
      </c>
      <c r="O470" s="1">
        <v>18567271.219999999</v>
      </c>
      <c r="P470" s="1">
        <v>22809023.109999999</v>
      </c>
      <c r="Q470" s="1">
        <v>20118077.82</v>
      </c>
      <c r="R470" s="3">
        <f>AVERAGE('VTA_Proteome Morphine vs Saline'!N470:Q470)</f>
        <v>21309376.3125</v>
      </c>
      <c r="S470" s="3">
        <f>_xlfn.STDEV.S('VTA_Proteome Morphine vs Saline'!N470:Q470)</f>
        <v>2388196.3246001881</v>
      </c>
      <c r="T470" s="1">
        <v>24243413.27</v>
      </c>
      <c r="U470" s="1">
        <v>18819088.98</v>
      </c>
      <c r="V470" s="1">
        <v>21449698</v>
      </c>
      <c r="W470" s="1">
        <v>19283489.649999999</v>
      </c>
      <c r="X470" s="1">
        <f t="shared" si="25"/>
        <v>20948922.475000001</v>
      </c>
      <c r="Y470" s="1">
        <f t="shared" si="26"/>
        <v>2477519.1177055696</v>
      </c>
    </row>
    <row r="471" spans="1:25" x14ac:dyDescent="0.5">
      <c r="A471" s="1" t="s">
        <v>954</v>
      </c>
      <c r="B471" s="1" t="s">
        <v>955</v>
      </c>
      <c r="C471" s="1">
        <v>138471</v>
      </c>
      <c r="D471" s="1">
        <v>43</v>
      </c>
      <c r="E471" s="1">
        <v>22</v>
      </c>
      <c r="F471" s="1">
        <v>2728.09</v>
      </c>
      <c r="G471" s="1">
        <v>0.18033577000000001</v>
      </c>
      <c r="H471" s="1">
        <v>0.977951083</v>
      </c>
      <c r="I471" s="1">
        <v>0.26506390099999999</v>
      </c>
      <c r="K471" s="1">
        <v>1.222150311</v>
      </c>
      <c r="L471" s="1" t="s">
        <v>1</v>
      </c>
      <c r="M471" s="1" t="s">
        <v>2</v>
      </c>
      <c r="N471" s="1">
        <v>13940922.619999999</v>
      </c>
      <c r="O471" s="1">
        <v>7944917.9479999999</v>
      </c>
      <c r="P471" s="1">
        <v>12335477.34</v>
      </c>
      <c r="Q471" s="1">
        <v>9275551.0810000002</v>
      </c>
      <c r="R471" s="3">
        <f>AVERAGE('VTA_Proteome Morphine vs Saline'!N471:Q471)</f>
        <v>10874217.24725</v>
      </c>
      <c r="S471" s="3">
        <f>_xlfn.STDEV.S('VTA_Proteome Morphine vs Saline'!N471:Q471)</f>
        <v>2749332.6946501262</v>
      </c>
      <c r="T471" s="1">
        <v>9826743.9550000001</v>
      </c>
      <c r="U471" s="1">
        <v>8152370.176</v>
      </c>
      <c r="V471" s="1">
        <v>10249343.35</v>
      </c>
      <c r="W471" s="1">
        <v>7361983.9019999998</v>
      </c>
      <c r="X471" s="1">
        <f t="shared" si="25"/>
        <v>8897610.3457500003</v>
      </c>
      <c r="Y471" s="1">
        <f t="shared" si="26"/>
        <v>1366748.3143053974</v>
      </c>
    </row>
    <row r="472" spans="1:25" x14ac:dyDescent="0.5">
      <c r="A472" s="1" t="s">
        <v>956</v>
      </c>
      <c r="B472" s="1" t="s">
        <v>957</v>
      </c>
      <c r="C472" s="1">
        <v>133010</v>
      </c>
      <c r="D472" s="1">
        <v>39</v>
      </c>
      <c r="E472" s="1">
        <v>22</v>
      </c>
      <c r="F472" s="1">
        <v>2547.98</v>
      </c>
      <c r="G472" s="1">
        <v>0.108969394</v>
      </c>
      <c r="H472" s="1">
        <v>0.98916351000000002</v>
      </c>
      <c r="I472" s="1">
        <v>0.43683014599999997</v>
      </c>
      <c r="K472" s="1">
        <v>1.092024723</v>
      </c>
      <c r="L472" s="1" t="s">
        <v>1</v>
      </c>
      <c r="M472" s="1" t="s">
        <v>2</v>
      </c>
      <c r="N472" s="1">
        <v>12481825.99</v>
      </c>
      <c r="O472" s="1">
        <v>8711831.7489999998</v>
      </c>
      <c r="P472" s="1">
        <v>12139759.470000001</v>
      </c>
      <c r="Q472" s="1">
        <v>11283867.039999999</v>
      </c>
      <c r="R472" s="3">
        <f>AVERAGE('VTA_Proteome Morphine vs Saline'!N472:Q472)</f>
        <v>11154321.062249999</v>
      </c>
      <c r="S472" s="3">
        <f>_xlfn.STDEV.S('VTA_Proteome Morphine vs Saline'!N472:Q472)</f>
        <v>1704493.5117077117</v>
      </c>
      <c r="T472" s="1">
        <v>11091420.02</v>
      </c>
      <c r="U472" s="1">
        <v>8760372.7039999999</v>
      </c>
      <c r="V472" s="1">
        <v>11147533.73</v>
      </c>
      <c r="W472" s="1">
        <v>9858067.4570000004</v>
      </c>
      <c r="X472" s="1">
        <f t="shared" si="25"/>
        <v>10214348.47775</v>
      </c>
      <c r="Y472" s="1">
        <f t="shared" si="26"/>
        <v>1137405.0761331343</v>
      </c>
    </row>
    <row r="473" spans="1:25" x14ac:dyDescent="0.5">
      <c r="A473" s="1" t="s">
        <v>958</v>
      </c>
      <c r="B473" s="1" t="s">
        <v>959</v>
      </c>
      <c r="C473" s="1">
        <v>100435</v>
      </c>
      <c r="D473" s="1">
        <v>5</v>
      </c>
      <c r="E473" s="1">
        <v>5</v>
      </c>
      <c r="F473" s="1">
        <v>199.99</v>
      </c>
      <c r="G473" s="1">
        <v>7.3140885000000003E-2</v>
      </c>
      <c r="H473" s="1">
        <v>0.99625991700000005</v>
      </c>
      <c r="I473" s="1">
        <v>0.61840594599999998</v>
      </c>
      <c r="K473" s="1">
        <v>1.0820628960000001</v>
      </c>
      <c r="L473" s="1" t="s">
        <v>1</v>
      </c>
      <c r="M473" s="1" t="s">
        <v>2</v>
      </c>
      <c r="N473" s="1">
        <v>215538.11689999999</v>
      </c>
      <c r="O473" s="1">
        <v>205704.5533</v>
      </c>
      <c r="P473" s="1">
        <v>231459.99489999999</v>
      </c>
      <c r="Q473" s="1">
        <v>142437.08960000001</v>
      </c>
      <c r="R473" s="3">
        <f>AVERAGE('VTA_Proteome Morphine vs Saline'!N473:Q473)</f>
        <v>198784.93867499998</v>
      </c>
      <c r="S473" s="3">
        <f>_xlfn.STDEV.S('VTA_Proteome Morphine vs Saline'!N473:Q473)</f>
        <v>39035.408891086845</v>
      </c>
      <c r="T473" s="1">
        <v>194721.18340000001</v>
      </c>
      <c r="U473" s="1">
        <v>166461.9437</v>
      </c>
      <c r="V473" s="1">
        <v>229142.4743</v>
      </c>
      <c r="W473" s="1">
        <v>144511.30840000001</v>
      </c>
      <c r="X473" s="1">
        <f t="shared" si="25"/>
        <v>183709.22745000001</v>
      </c>
      <c r="Y473" s="1">
        <f t="shared" si="26"/>
        <v>36603.22730662395</v>
      </c>
    </row>
    <row r="474" spans="1:25" x14ac:dyDescent="0.5">
      <c r="A474" s="1" t="s">
        <v>960</v>
      </c>
      <c r="B474" s="1" t="s">
        <v>961</v>
      </c>
      <c r="C474" s="1">
        <v>28850</v>
      </c>
      <c r="D474" s="1">
        <v>27</v>
      </c>
      <c r="E474" s="1">
        <v>27</v>
      </c>
      <c r="F474" s="1">
        <v>1536.4</v>
      </c>
      <c r="G474" s="1">
        <v>0.20123498400000001</v>
      </c>
      <c r="H474" s="1">
        <v>0.977951083</v>
      </c>
      <c r="I474" s="1">
        <v>0.23418266400000001</v>
      </c>
      <c r="K474" s="1">
        <v>1.116147496</v>
      </c>
      <c r="L474" s="1" t="s">
        <v>2</v>
      </c>
      <c r="M474" s="1" t="s">
        <v>1</v>
      </c>
      <c r="N474" s="1">
        <v>135710882.5</v>
      </c>
      <c r="O474" s="1">
        <v>143455443.59999999</v>
      </c>
      <c r="P474" s="1">
        <v>187002994.69999999</v>
      </c>
      <c r="Q474" s="1">
        <v>150036619</v>
      </c>
      <c r="R474" s="3">
        <f>AVERAGE('VTA_Proteome Morphine vs Saline'!N474:Q474)</f>
        <v>154051484.94999999</v>
      </c>
      <c r="S474" s="3">
        <f>_xlfn.STDEV.S('VTA_Proteome Morphine vs Saline'!N474:Q474)</f>
        <v>22734518.057502136</v>
      </c>
      <c r="T474" s="1">
        <v>158609668.80000001</v>
      </c>
      <c r="U474" s="1">
        <v>155987030.5</v>
      </c>
      <c r="V474" s="1">
        <v>183861819.80000001</v>
      </c>
      <c r="W474" s="1">
        <v>189318197.59999999</v>
      </c>
      <c r="X474" s="1">
        <f t="shared" si="25"/>
        <v>171944179.17500001</v>
      </c>
      <c r="Y474" s="1">
        <f t="shared" si="26"/>
        <v>17091191.055393871</v>
      </c>
    </row>
    <row r="475" spans="1:25" x14ac:dyDescent="0.5">
      <c r="A475" s="1" t="s">
        <v>962</v>
      </c>
      <c r="B475" s="1" t="s">
        <v>963</v>
      </c>
      <c r="C475" s="1">
        <v>14235</v>
      </c>
      <c r="D475" s="1">
        <v>1</v>
      </c>
      <c r="E475" s="1">
        <v>1</v>
      </c>
      <c r="F475" s="1">
        <v>59.8</v>
      </c>
      <c r="G475" s="1">
        <v>7.8037254E-2</v>
      </c>
      <c r="H475" s="1">
        <v>0.99625991700000005</v>
      </c>
      <c r="I475" s="1">
        <v>0.58472156500000005</v>
      </c>
      <c r="K475" s="1">
        <v>1.4034802449999999</v>
      </c>
      <c r="L475" s="1" t="s">
        <v>1</v>
      </c>
      <c r="M475" s="1" t="s">
        <v>2</v>
      </c>
      <c r="N475" s="1">
        <v>87224.758050000004</v>
      </c>
      <c r="O475" s="1">
        <v>78940.927469999995</v>
      </c>
      <c r="P475" s="1">
        <v>17103.83828</v>
      </c>
      <c r="Q475" s="1">
        <v>44162.896399999998</v>
      </c>
      <c r="R475" s="3">
        <f>AVERAGE('VTA_Proteome Morphine vs Saline'!N475:Q475)</f>
        <v>56858.105049999998</v>
      </c>
      <c r="S475" s="3">
        <f>_xlfn.STDEV.S('VTA_Proteome Morphine vs Saline'!N475:Q475)</f>
        <v>32410.670617061842</v>
      </c>
      <c r="T475" s="1">
        <v>22160.80458</v>
      </c>
      <c r="U475" s="1">
        <v>43939.541740000001</v>
      </c>
      <c r="V475" s="1">
        <v>27712.85914</v>
      </c>
      <c r="W475" s="1">
        <v>68235.687669999999</v>
      </c>
      <c r="X475" s="1">
        <f t="shared" si="25"/>
        <v>40512.223282499996</v>
      </c>
      <c r="Y475" s="1">
        <f t="shared" si="26"/>
        <v>20663.456312218463</v>
      </c>
    </row>
    <row r="476" spans="1:25" x14ac:dyDescent="0.5">
      <c r="A476" s="1" t="s">
        <v>964</v>
      </c>
      <c r="B476" s="1" t="s">
        <v>965</v>
      </c>
      <c r="C476" s="1">
        <v>40691</v>
      </c>
      <c r="D476" s="1">
        <v>11</v>
      </c>
      <c r="E476" s="1">
        <v>10</v>
      </c>
      <c r="F476" s="1">
        <v>448.58</v>
      </c>
      <c r="G476" s="1">
        <v>5.285252E-2</v>
      </c>
      <c r="H476" s="1">
        <v>0.99625991700000005</v>
      </c>
      <c r="I476" s="1">
        <v>0.85920143900000001</v>
      </c>
      <c r="K476" s="1">
        <v>1.0173351879999999</v>
      </c>
      <c r="L476" s="1" t="s">
        <v>1</v>
      </c>
      <c r="M476" s="1" t="s">
        <v>2</v>
      </c>
      <c r="N476" s="1">
        <v>4031710.0890000002</v>
      </c>
      <c r="O476" s="1">
        <v>3790084.31</v>
      </c>
      <c r="P476" s="1">
        <v>4909129.7949999999</v>
      </c>
      <c r="Q476" s="1">
        <v>3695871.2930000001</v>
      </c>
      <c r="R476" s="3">
        <f>AVERAGE('VTA_Proteome Morphine vs Saline'!N476:Q476)</f>
        <v>4106698.8717499999</v>
      </c>
      <c r="S476" s="3">
        <f>_xlfn.STDEV.S('VTA_Proteome Morphine vs Saline'!N476:Q476)</f>
        <v>553336.18000268948</v>
      </c>
      <c r="T476" s="1">
        <v>3981298.9380000001</v>
      </c>
      <c r="U476" s="1">
        <v>4513281.483</v>
      </c>
      <c r="V476" s="1">
        <v>4289672.7889999999</v>
      </c>
      <c r="W476" s="1">
        <v>3362632.9739999999</v>
      </c>
      <c r="X476" s="1">
        <f t="shared" si="25"/>
        <v>4036721.5460000001</v>
      </c>
      <c r="Y476" s="1">
        <f t="shared" si="26"/>
        <v>499520.02738202293</v>
      </c>
    </row>
    <row r="477" spans="1:25" x14ac:dyDescent="0.5">
      <c r="A477" s="1" t="s">
        <v>966</v>
      </c>
      <c r="B477" s="1" t="s">
        <v>967</v>
      </c>
      <c r="C477" s="1">
        <v>66718</v>
      </c>
      <c r="D477" s="1">
        <v>26</v>
      </c>
      <c r="E477" s="1">
        <v>26</v>
      </c>
      <c r="F477" s="1">
        <v>1264.0999999999999</v>
      </c>
      <c r="G477" s="1">
        <v>5.1703122999999997E-2</v>
      </c>
      <c r="H477" s="1">
        <v>0.99625991700000005</v>
      </c>
      <c r="I477" s="1">
        <v>0.89088453199999995</v>
      </c>
      <c r="K477" s="1">
        <v>1.0179258280000001</v>
      </c>
      <c r="L477" s="1" t="s">
        <v>2</v>
      </c>
      <c r="M477" s="1" t="s">
        <v>1</v>
      </c>
      <c r="N477" s="1">
        <v>6097930.1710000001</v>
      </c>
      <c r="O477" s="1">
        <v>5752702.6500000004</v>
      </c>
      <c r="P477" s="1">
        <v>7614512.9199999999</v>
      </c>
      <c r="Q477" s="1">
        <v>7631806.443</v>
      </c>
      <c r="R477" s="3">
        <f>AVERAGE('VTA_Proteome Morphine vs Saline'!N477:Q477)</f>
        <v>6774238.0460000001</v>
      </c>
      <c r="S477" s="3">
        <f>_xlfn.STDEV.S('VTA_Proteome Morphine vs Saline'!N477:Q477)</f>
        <v>990355.54667280673</v>
      </c>
      <c r="T477" s="1">
        <v>6239850.3839999996</v>
      </c>
      <c r="U477" s="1">
        <v>5950579.9900000002</v>
      </c>
      <c r="V477" s="1">
        <v>8574307.2579999994</v>
      </c>
      <c r="W477" s="1">
        <v>6817949.8490000004</v>
      </c>
      <c r="X477" s="1">
        <f t="shared" si="25"/>
        <v>6895671.8702499997</v>
      </c>
      <c r="Y477" s="1">
        <f t="shared" si="26"/>
        <v>1175749.1174474591</v>
      </c>
    </row>
    <row r="478" spans="1:25" x14ac:dyDescent="0.5">
      <c r="A478" s="1" t="s">
        <v>968</v>
      </c>
      <c r="B478" s="1" t="s">
        <v>969</v>
      </c>
      <c r="C478" s="1">
        <v>47298</v>
      </c>
      <c r="D478" s="1">
        <v>13</v>
      </c>
      <c r="E478" s="1">
        <v>13</v>
      </c>
      <c r="F478" s="1">
        <v>494.91</v>
      </c>
      <c r="G478" s="1">
        <v>7.8652334000000004E-2</v>
      </c>
      <c r="H478" s="1">
        <v>0.99625991700000005</v>
      </c>
      <c r="I478" s="1">
        <v>0.58078395400000005</v>
      </c>
      <c r="K478" s="1">
        <v>1.0959500849999999</v>
      </c>
      <c r="L478" s="1" t="s">
        <v>1</v>
      </c>
      <c r="M478" s="1" t="s">
        <v>2</v>
      </c>
      <c r="N478" s="1">
        <v>2374780.6940000001</v>
      </c>
      <c r="O478" s="1">
        <v>2935378.1779999998</v>
      </c>
      <c r="P478" s="1">
        <v>1765084.1410000001</v>
      </c>
      <c r="Q478" s="1">
        <v>2017950.135</v>
      </c>
      <c r="R478" s="3">
        <f>AVERAGE('VTA_Proteome Morphine vs Saline'!N478:Q478)</f>
        <v>2273298.287</v>
      </c>
      <c r="S478" s="3">
        <f>_xlfn.STDEV.S('VTA_Proteome Morphine vs Saline'!N478:Q478)</f>
        <v>507323.94579184154</v>
      </c>
      <c r="T478" s="1">
        <v>2209582.7769999998</v>
      </c>
      <c r="U478" s="1">
        <v>2694460.0950000002</v>
      </c>
      <c r="V478" s="1">
        <v>1528530.885</v>
      </c>
      <c r="W478" s="1">
        <v>1864513.19</v>
      </c>
      <c r="X478" s="1">
        <f t="shared" si="25"/>
        <v>2074271.7367499997</v>
      </c>
      <c r="Y478" s="1">
        <f t="shared" si="26"/>
        <v>498255.08946250327</v>
      </c>
    </row>
    <row r="479" spans="1:25" x14ac:dyDescent="0.5">
      <c r="A479" s="1" t="s">
        <v>970</v>
      </c>
      <c r="B479" s="1" t="s">
        <v>971</v>
      </c>
      <c r="C479" s="1">
        <v>42091</v>
      </c>
      <c r="D479" s="1">
        <v>4</v>
      </c>
      <c r="E479" s="1">
        <v>4</v>
      </c>
      <c r="F479" s="1">
        <v>326.04000000000002</v>
      </c>
      <c r="G479" s="1">
        <v>5.3156355000000002E-2</v>
      </c>
      <c r="H479" s="1">
        <v>0.99625991700000005</v>
      </c>
      <c r="I479" s="1">
        <v>0.85200749399999998</v>
      </c>
      <c r="K479" s="1">
        <v>1.0259171520000001</v>
      </c>
      <c r="L479" s="1" t="s">
        <v>2</v>
      </c>
      <c r="M479" s="1" t="s">
        <v>1</v>
      </c>
      <c r="N479" s="1">
        <v>1800687.767</v>
      </c>
      <c r="O479" s="1">
        <v>1788432.9750000001</v>
      </c>
      <c r="P479" s="1">
        <v>2292035.0989999999</v>
      </c>
      <c r="Q479" s="1">
        <v>2385083.7919999999</v>
      </c>
      <c r="R479" s="3">
        <f>AVERAGE('VTA_Proteome Morphine vs Saline'!N479:Q479)</f>
        <v>2066559.9082499999</v>
      </c>
      <c r="S479" s="3">
        <f>_xlfn.STDEV.S('VTA_Proteome Morphine vs Saline'!N479:Q479)</f>
        <v>316406.44360002305</v>
      </c>
      <c r="T479" s="1">
        <v>2003276.6029999999</v>
      </c>
      <c r="U479" s="1">
        <v>1728944.7120000001</v>
      </c>
      <c r="V479" s="1">
        <v>2639288.412</v>
      </c>
      <c r="W479" s="1">
        <v>2108967.298</v>
      </c>
      <c r="X479" s="1">
        <f t="shared" si="25"/>
        <v>2120119.2562500001</v>
      </c>
      <c r="Y479" s="1">
        <f t="shared" si="26"/>
        <v>381370.64567280299</v>
      </c>
    </row>
    <row r="480" spans="1:25" x14ac:dyDescent="0.5">
      <c r="A480" s="1" t="s">
        <v>972</v>
      </c>
      <c r="B480" s="1" t="s">
        <v>973</v>
      </c>
      <c r="C480" s="1">
        <v>72620</v>
      </c>
      <c r="D480" s="1">
        <v>1</v>
      </c>
      <c r="E480" s="1">
        <v>0</v>
      </c>
      <c r="F480" s="1">
        <v>28.93</v>
      </c>
      <c r="K480" s="1">
        <v>1</v>
      </c>
      <c r="L480" s="1" t="s">
        <v>364</v>
      </c>
      <c r="M480" s="1" t="s">
        <v>364</v>
      </c>
      <c r="R480" s="3"/>
      <c r="S480" s="3"/>
    </row>
    <row r="481" spans="1:25" x14ac:dyDescent="0.5">
      <c r="A481" s="1" t="s">
        <v>974</v>
      </c>
      <c r="B481" s="1" t="s">
        <v>975</v>
      </c>
      <c r="C481" s="1">
        <v>35799</v>
      </c>
      <c r="D481" s="1">
        <v>6</v>
      </c>
      <c r="E481" s="1">
        <v>6</v>
      </c>
      <c r="F481" s="1">
        <v>477.21</v>
      </c>
      <c r="G481" s="1">
        <v>0.10166331000000001</v>
      </c>
      <c r="H481" s="1">
        <v>0.99073103399999995</v>
      </c>
      <c r="I481" s="1">
        <v>0.46481655</v>
      </c>
      <c r="K481" s="1">
        <v>1.1940706510000001</v>
      </c>
      <c r="L481" s="1" t="s">
        <v>2</v>
      </c>
      <c r="M481" s="1" t="s">
        <v>1</v>
      </c>
      <c r="N481" s="1">
        <v>3506341.5830000001</v>
      </c>
      <c r="O481" s="1">
        <v>5523751.0970000001</v>
      </c>
      <c r="P481" s="1">
        <v>3515219.48</v>
      </c>
      <c r="Q481" s="1">
        <v>4511867.0140000004</v>
      </c>
      <c r="R481" s="3">
        <f>AVERAGE('VTA_Proteome Morphine vs Saline'!N481:Q481)</f>
        <v>4264294.7935000006</v>
      </c>
      <c r="S481" s="3">
        <f>_xlfn.STDEV.S('VTA_Proteome Morphine vs Saline'!N481:Q481)</f>
        <v>963176.8753092658</v>
      </c>
      <c r="T481" s="1">
        <v>4565679.3720000004</v>
      </c>
      <c r="U481" s="1">
        <v>7856128.0449999999</v>
      </c>
      <c r="V481" s="1">
        <v>3949059.38</v>
      </c>
      <c r="W481" s="1">
        <v>3996610.2349999999</v>
      </c>
      <c r="X481" s="1">
        <f t="shared" ref="X481:X499" si="27">AVERAGE(T481:W481)</f>
        <v>5091869.2579999994</v>
      </c>
      <c r="Y481" s="1">
        <f t="shared" ref="Y481:Y499" si="28">_xlfn.STDEV.S(T481:W481)</f>
        <v>1864010.8353004744</v>
      </c>
    </row>
    <row r="482" spans="1:25" x14ac:dyDescent="0.5">
      <c r="A482" s="1" t="s">
        <v>976</v>
      </c>
      <c r="B482" s="1" t="s">
        <v>977</v>
      </c>
      <c r="C482" s="1">
        <v>32377</v>
      </c>
      <c r="D482" s="1">
        <v>4</v>
      </c>
      <c r="E482" s="1">
        <v>4</v>
      </c>
      <c r="F482" s="1">
        <v>170.44</v>
      </c>
      <c r="G482" s="1">
        <v>0.108187806</v>
      </c>
      <c r="H482" s="1">
        <v>0.98916351000000002</v>
      </c>
      <c r="I482" s="1">
        <v>0.43967709799999999</v>
      </c>
      <c r="K482" s="1">
        <v>1.132820739</v>
      </c>
      <c r="L482" s="1" t="s">
        <v>2</v>
      </c>
      <c r="M482" s="1" t="s">
        <v>1</v>
      </c>
      <c r="N482" s="1">
        <v>211457.72260000001</v>
      </c>
      <c r="O482" s="1">
        <v>286671.71299999999</v>
      </c>
      <c r="P482" s="1">
        <v>260640.50260000001</v>
      </c>
      <c r="Q482" s="1">
        <v>307601.94910000003</v>
      </c>
      <c r="R482" s="3">
        <f>AVERAGE('VTA_Proteome Morphine vs Saline'!N482:Q482)</f>
        <v>266592.97182500002</v>
      </c>
      <c r="S482" s="3">
        <f>_xlfn.STDEV.S('VTA_Proteome Morphine vs Saline'!N482:Q482)</f>
        <v>41473.765447937345</v>
      </c>
      <c r="T482" s="1">
        <v>350522.60629999998</v>
      </c>
      <c r="U482" s="1">
        <v>253878.0514</v>
      </c>
      <c r="V482" s="1">
        <v>234993.4639</v>
      </c>
      <c r="W482" s="1">
        <v>368614.06790000002</v>
      </c>
      <c r="X482" s="1">
        <f t="shared" si="27"/>
        <v>302002.04737499997</v>
      </c>
      <c r="Y482" s="1">
        <f t="shared" si="28"/>
        <v>67323.782733754546</v>
      </c>
    </row>
    <row r="483" spans="1:25" x14ac:dyDescent="0.5">
      <c r="A483" s="1" t="s">
        <v>978</v>
      </c>
      <c r="B483" s="1" t="s">
        <v>979</v>
      </c>
      <c r="C483" s="1">
        <v>77386</v>
      </c>
      <c r="D483" s="1">
        <v>11</v>
      </c>
      <c r="E483" s="1">
        <v>11</v>
      </c>
      <c r="F483" s="1">
        <v>499.42</v>
      </c>
      <c r="G483" s="1">
        <v>0.190652141</v>
      </c>
      <c r="H483" s="1">
        <v>0.977951083</v>
      </c>
      <c r="I483" s="1">
        <v>0.24912121100000001</v>
      </c>
      <c r="K483" s="1">
        <v>1.295972248</v>
      </c>
      <c r="L483" s="1" t="s">
        <v>1</v>
      </c>
      <c r="M483" s="1" t="s">
        <v>2</v>
      </c>
      <c r="N483" s="1">
        <v>991658.29920000001</v>
      </c>
      <c r="O483" s="1">
        <v>982533.33909999998</v>
      </c>
      <c r="P483" s="1">
        <v>1539215.183</v>
      </c>
      <c r="Q483" s="1">
        <v>1422773.352</v>
      </c>
      <c r="R483" s="3">
        <f>AVERAGE('VTA_Proteome Morphine vs Saline'!N483:Q483)</f>
        <v>1234045.043325</v>
      </c>
      <c r="S483" s="3">
        <f>_xlfn.STDEV.S('VTA_Proteome Morphine vs Saline'!N483:Q483)</f>
        <v>289111.66224273253</v>
      </c>
      <c r="T483" s="1">
        <v>563182.51139999996</v>
      </c>
      <c r="U483" s="1">
        <v>745043.34629999998</v>
      </c>
      <c r="V483" s="1">
        <v>1364610.5490000001</v>
      </c>
      <c r="W483" s="1">
        <v>1136026.152</v>
      </c>
      <c r="X483" s="1">
        <f t="shared" si="27"/>
        <v>952215.63967499998</v>
      </c>
      <c r="Y483" s="1">
        <f t="shared" si="28"/>
        <v>364290.63475748955</v>
      </c>
    </row>
    <row r="484" spans="1:25" x14ac:dyDescent="0.5">
      <c r="A484" s="1" t="s">
        <v>980</v>
      </c>
      <c r="B484" s="1" t="s">
        <v>981</v>
      </c>
      <c r="C484" s="1">
        <v>25000</v>
      </c>
      <c r="D484" s="1">
        <v>2</v>
      </c>
      <c r="E484" s="1">
        <v>2</v>
      </c>
      <c r="F484" s="1">
        <v>82.58</v>
      </c>
      <c r="G484" s="1">
        <v>0.173141774</v>
      </c>
      <c r="H484" s="1">
        <v>0.977951083</v>
      </c>
      <c r="I484" s="1">
        <v>0.27709375800000002</v>
      </c>
      <c r="K484" s="1">
        <v>1.3989680520000001</v>
      </c>
      <c r="L484" s="1" t="s">
        <v>2</v>
      </c>
      <c r="M484" s="1" t="s">
        <v>1</v>
      </c>
      <c r="N484" s="1">
        <v>32488.164980000001</v>
      </c>
      <c r="O484" s="1">
        <v>59221.314939999997</v>
      </c>
      <c r="P484" s="1">
        <v>152245.8866</v>
      </c>
      <c r="Q484" s="1">
        <v>132270.4743</v>
      </c>
      <c r="R484" s="3">
        <f>AVERAGE('VTA_Proteome Morphine vs Saline'!N484:Q484)</f>
        <v>94056.460204999996</v>
      </c>
      <c r="S484" s="3">
        <f>_xlfn.STDEV.S('VTA_Proteome Morphine vs Saline'!N484:Q484)</f>
        <v>57301.723476053769</v>
      </c>
      <c r="T484" s="1">
        <v>78147.508260000002</v>
      </c>
      <c r="U484" s="1">
        <v>155390.52189999999</v>
      </c>
      <c r="V484" s="1">
        <v>156857.25030000001</v>
      </c>
      <c r="W484" s="1">
        <v>135932.65109999999</v>
      </c>
      <c r="X484" s="1">
        <f t="shared" si="27"/>
        <v>131581.98289000001</v>
      </c>
      <c r="Y484" s="1">
        <f t="shared" si="28"/>
        <v>36877.531846619488</v>
      </c>
    </row>
    <row r="485" spans="1:25" x14ac:dyDescent="0.5">
      <c r="A485" s="1" t="s">
        <v>982</v>
      </c>
      <c r="B485" s="1" t="s">
        <v>983</v>
      </c>
      <c r="C485" s="1">
        <v>63335</v>
      </c>
      <c r="D485" s="1">
        <v>36</v>
      </c>
      <c r="E485" s="1">
        <v>35</v>
      </c>
      <c r="F485" s="1">
        <v>2253.96</v>
      </c>
      <c r="G485" s="1">
        <v>6.8644073E-2</v>
      </c>
      <c r="H485" s="1">
        <v>0.99625991700000005</v>
      </c>
      <c r="I485" s="1">
        <v>0.65381671900000005</v>
      </c>
      <c r="K485" s="1">
        <v>1.036595328</v>
      </c>
      <c r="L485" s="1" t="s">
        <v>2</v>
      </c>
      <c r="M485" s="1" t="s">
        <v>1</v>
      </c>
      <c r="N485" s="1">
        <v>15403953.960000001</v>
      </c>
      <c r="O485" s="1">
        <v>18289603.789999999</v>
      </c>
      <c r="P485" s="1">
        <v>22225269.670000002</v>
      </c>
      <c r="Q485" s="1">
        <v>20478956.859999999</v>
      </c>
      <c r="R485" s="3">
        <f>AVERAGE('VTA_Proteome Morphine vs Saline'!N485:Q485)</f>
        <v>19099446.07</v>
      </c>
      <c r="S485" s="3">
        <f>_xlfn.STDEV.S('VTA_Proteome Morphine vs Saline'!N485:Q485)</f>
        <v>2943146.2559417174</v>
      </c>
      <c r="T485" s="1">
        <v>18841746.68</v>
      </c>
      <c r="U485" s="1">
        <v>18267414.850000001</v>
      </c>
      <c r="V485" s="1">
        <v>19924835.260000002</v>
      </c>
      <c r="W485" s="1">
        <v>22159589.5</v>
      </c>
      <c r="X485" s="1">
        <f t="shared" si="27"/>
        <v>19798396.572500002</v>
      </c>
      <c r="Y485" s="1">
        <f t="shared" si="28"/>
        <v>1717585.7896111107</v>
      </c>
    </row>
    <row r="486" spans="1:25" x14ac:dyDescent="0.5">
      <c r="A486" s="1" t="s">
        <v>984</v>
      </c>
      <c r="B486" s="1" t="s">
        <v>985</v>
      </c>
      <c r="C486" s="1">
        <v>60547</v>
      </c>
      <c r="D486" s="1">
        <v>9</v>
      </c>
      <c r="E486" s="1">
        <v>8</v>
      </c>
      <c r="F486" s="1">
        <v>411.92</v>
      </c>
      <c r="G486" s="1">
        <v>5.1565223E-2</v>
      </c>
      <c r="H486" s="1">
        <v>0.99625991700000005</v>
      </c>
      <c r="I486" s="1">
        <v>0.89535813900000005</v>
      </c>
      <c r="K486" s="1">
        <v>1.0734436549999999</v>
      </c>
      <c r="L486" s="1" t="s">
        <v>1</v>
      </c>
      <c r="M486" s="1" t="s">
        <v>2</v>
      </c>
      <c r="N486" s="1">
        <v>458344.94890000002</v>
      </c>
      <c r="O486" s="1">
        <v>652633.69979999994</v>
      </c>
      <c r="P486" s="1">
        <v>1127489.19</v>
      </c>
      <c r="Q486" s="1">
        <v>723809.32709999999</v>
      </c>
      <c r="R486" s="3">
        <f>AVERAGE('VTA_Proteome Morphine vs Saline'!N486:Q486)</f>
        <v>740569.29145000002</v>
      </c>
      <c r="S486" s="3">
        <f>_xlfn.STDEV.S('VTA_Proteome Morphine vs Saline'!N486:Q486)</f>
        <v>281289.383675466</v>
      </c>
      <c r="T486" s="1">
        <v>684427.33689999999</v>
      </c>
      <c r="U486" s="1">
        <v>571252.16</v>
      </c>
      <c r="V486" s="1">
        <v>830439.55489999999</v>
      </c>
      <c r="W486" s="1">
        <v>673482.86410000001</v>
      </c>
      <c r="X486" s="1">
        <f t="shared" si="27"/>
        <v>689900.47897499998</v>
      </c>
      <c r="Y486" s="1">
        <f t="shared" si="28"/>
        <v>106658.56555664507</v>
      </c>
    </row>
    <row r="487" spans="1:25" x14ac:dyDescent="0.5">
      <c r="A487" s="1" t="s">
        <v>986</v>
      </c>
      <c r="B487" s="1" t="s">
        <v>987</v>
      </c>
      <c r="C487" s="1">
        <v>5763</v>
      </c>
      <c r="D487" s="1">
        <v>1</v>
      </c>
      <c r="E487" s="1">
        <v>1</v>
      </c>
      <c r="F487" s="1">
        <v>34.4</v>
      </c>
      <c r="G487" s="1">
        <v>0.13083710900000001</v>
      </c>
      <c r="H487" s="1">
        <v>0.977951083</v>
      </c>
      <c r="I487" s="1">
        <v>0.368471928</v>
      </c>
      <c r="K487" s="1">
        <v>1.4923322240000001</v>
      </c>
      <c r="L487" s="1" t="s">
        <v>1</v>
      </c>
      <c r="M487" s="1" t="s">
        <v>2</v>
      </c>
      <c r="N487" s="1">
        <v>53795.370499999997</v>
      </c>
      <c r="O487" s="1">
        <v>23454.482169999999</v>
      </c>
      <c r="P487" s="1">
        <v>16846.806540000001</v>
      </c>
      <c r="Q487" s="1">
        <v>15199.52456</v>
      </c>
      <c r="R487" s="3">
        <f>AVERAGE('VTA_Proteome Morphine vs Saline'!N487:Q487)</f>
        <v>27324.045942500001</v>
      </c>
      <c r="S487" s="3">
        <f>_xlfn.STDEV.S('VTA_Proteome Morphine vs Saline'!N487:Q487)</f>
        <v>18004.454188431118</v>
      </c>
      <c r="T487" s="1">
        <v>2729.7057759999998</v>
      </c>
      <c r="U487" s="1">
        <v>28116.0815</v>
      </c>
      <c r="V487" s="1">
        <v>12022.046319999999</v>
      </c>
      <c r="W487" s="1">
        <v>30370.673210000001</v>
      </c>
      <c r="X487" s="1">
        <f t="shared" si="27"/>
        <v>18309.626701499998</v>
      </c>
      <c r="Y487" s="1">
        <f t="shared" si="28"/>
        <v>13214.928448461615</v>
      </c>
    </row>
    <row r="488" spans="1:25" x14ac:dyDescent="0.5">
      <c r="A488" s="1" t="s">
        <v>988</v>
      </c>
      <c r="B488" s="1" t="s">
        <v>989</v>
      </c>
      <c r="C488" s="1">
        <v>18752</v>
      </c>
      <c r="D488" s="1">
        <v>16</v>
      </c>
      <c r="E488" s="1">
        <v>16</v>
      </c>
      <c r="F488" s="1">
        <v>1175.99</v>
      </c>
      <c r="G488" s="1">
        <v>5.4320194000000002E-2</v>
      </c>
      <c r="H488" s="1">
        <v>0.99625991700000005</v>
      </c>
      <c r="I488" s="1">
        <v>0.82737199400000006</v>
      </c>
      <c r="K488" s="1">
        <v>1.0082865110000001</v>
      </c>
      <c r="L488" s="1" t="s">
        <v>1</v>
      </c>
      <c r="M488" s="1" t="s">
        <v>2</v>
      </c>
      <c r="N488" s="1">
        <v>177926868.59999999</v>
      </c>
      <c r="O488" s="1">
        <v>187948073</v>
      </c>
      <c r="P488" s="1">
        <v>185216223.19999999</v>
      </c>
      <c r="Q488" s="1">
        <v>164544841.40000001</v>
      </c>
      <c r="R488" s="3">
        <f>AVERAGE('VTA_Proteome Morphine vs Saline'!N488:Q488)</f>
        <v>178909001.54999998</v>
      </c>
      <c r="S488" s="3">
        <f>_xlfn.STDEV.S('VTA_Proteome Morphine vs Saline'!N488:Q488)</f>
        <v>10468676.127170319</v>
      </c>
      <c r="T488" s="1">
        <v>160979872.69999999</v>
      </c>
      <c r="U488" s="1">
        <v>194013621.5</v>
      </c>
      <c r="V488" s="1">
        <v>129279736.2</v>
      </c>
      <c r="W488" s="1">
        <v>225481386.30000001</v>
      </c>
      <c r="X488" s="1">
        <f t="shared" si="27"/>
        <v>177438654.17500001</v>
      </c>
      <c r="Y488" s="1">
        <f t="shared" si="28"/>
        <v>41525118.984472938</v>
      </c>
    </row>
    <row r="489" spans="1:25" x14ac:dyDescent="0.5">
      <c r="A489" s="1" t="s">
        <v>990</v>
      </c>
      <c r="B489" s="1" t="s">
        <v>991</v>
      </c>
      <c r="C489" s="1">
        <v>8249</v>
      </c>
      <c r="D489" s="1">
        <v>1</v>
      </c>
      <c r="E489" s="1">
        <v>1</v>
      </c>
      <c r="F489" s="1">
        <v>51.08</v>
      </c>
      <c r="G489" s="1">
        <v>0.12163818699999999</v>
      </c>
      <c r="H489" s="1">
        <v>0.980464212</v>
      </c>
      <c r="I489" s="1">
        <v>0.39483648300000002</v>
      </c>
      <c r="K489" s="1">
        <v>1.305783103</v>
      </c>
      <c r="L489" s="1" t="s">
        <v>2</v>
      </c>
      <c r="M489" s="1" t="s">
        <v>1</v>
      </c>
      <c r="N489" s="1">
        <v>83074.017730000007</v>
      </c>
      <c r="O489" s="1">
        <v>56456.700340000003</v>
      </c>
      <c r="P489" s="1">
        <v>33047.672559999999</v>
      </c>
      <c r="Q489" s="1">
        <v>45606.364020000001</v>
      </c>
      <c r="R489" s="3">
        <f>AVERAGE('VTA_Proteome Morphine vs Saline'!N489:Q489)</f>
        <v>54546.188662500004</v>
      </c>
      <c r="S489" s="3">
        <f>_xlfn.STDEV.S('VTA_Proteome Morphine vs Saline'!N489:Q489)</f>
        <v>21288.445578313622</v>
      </c>
      <c r="T489" s="1">
        <v>100779.67110000001</v>
      </c>
      <c r="U489" s="1">
        <v>86070.92641</v>
      </c>
      <c r="V489" s="1">
        <v>58457.613660000003</v>
      </c>
      <c r="W489" s="1">
        <v>39593.754719999997</v>
      </c>
      <c r="X489" s="1">
        <f t="shared" si="27"/>
        <v>71225.491472499998</v>
      </c>
      <c r="Y489" s="1">
        <f t="shared" si="28"/>
        <v>27431.259211299261</v>
      </c>
    </row>
    <row r="490" spans="1:25" x14ac:dyDescent="0.5">
      <c r="A490" s="1" t="s">
        <v>992</v>
      </c>
      <c r="B490" s="1" t="s">
        <v>993</v>
      </c>
      <c r="C490" s="1">
        <v>11426</v>
      </c>
      <c r="D490" s="1">
        <v>1</v>
      </c>
      <c r="E490" s="1">
        <v>1</v>
      </c>
      <c r="F490" s="1">
        <v>34.22</v>
      </c>
      <c r="G490" s="1">
        <v>6.2102801999999999E-2</v>
      </c>
      <c r="H490" s="1">
        <v>0.99625991700000005</v>
      </c>
      <c r="I490" s="1">
        <v>0.71662548299999995</v>
      </c>
      <c r="K490" s="1">
        <v>1.2009092210000001</v>
      </c>
      <c r="L490" s="1" t="s">
        <v>1</v>
      </c>
      <c r="M490" s="1" t="s">
        <v>2</v>
      </c>
      <c r="N490" s="1">
        <v>19967.02591</v>
      </c>
      <c r="O490" s="1">
        <v>14840.53558</v>
      </c>
      <c r="P490" s="1">
        <v>73547.832330000005</v>
      </c>
      <c r="Q490" s="1">
        <v>115255.18339999999</v>
      </c>
      <c r="R490" s="3">
        <f>AVERAGE('VTA_Proteome Morphine vs Saline'!N490:Q490)</f>
        <v>55902.644304999994</v>
      </c>
      <c r="S490" s="3">
        <f>_xlfn.STDEV.S('VTA_Proteome Morphine vs Saline'!N490:Q490)</f>
        <v>47649.910807317334</v>
      </c>
      <c r="T490" s="1">
        <v>17710.431390000002</v>
      </c>
      <c r="U490" s="1">
        <v>25254.074809999998</v>
      </c>
      <c r="V490" s="1">
        <v>128065.4344</v>
      </c>
      <c r="W490" s="1">
        <v>15171.125459999999</v>
      </c>
      <c r="X490" s="1">
        <f t="shared" si="27"/>
        <v>46550.266515000003</v>
      </c>
      <c r="Y490" s="1">
        <f t="shared" si="28"/>
        <v>54511.885431352232</v>
      </c>
    </row>
    <row r="491" spans="1:25" x14ac:dyDescent="0.5">
      <c r="A491" s="1" t="s">
        <v>994</v>
      </c>
      <c r="B491" s="1" t="s">
        <v>995</v>
      </c>
      <c r="C491" s="1">
        <v>23309</v>
      </c>
      <c r="D491" s="1">
        <v>5</v>
      </c>
      <c r="E491" s="1">
        <v>5</v>
      </c>
      <c r="F491" s="1">
        <v>213.54</v>
      </c>
      <c r="G491" s="1">
        <v>9.3940357000000002E-2</v>
      </c>
      <c r="H491" s="1">
        <v>0.99625991700000005</v>
      </c>
      <c r="I491" s="1">
        <v>0.498238391</v>
      </c>
      <c r="K491" s="1">
        <v>1.121101527</v>
      </c>
      <c r="L491" s="1" t="s">
        <v>2</v>
      </c>
      <c r="M491" s="1" t="s">
        <v>1</v>
      </c>
      <c r="N491" s="1">
        <v>714091.63899999997</v>
      </c>
      <c r="O491" s="1">
        <v>790911.97970000003</v>
      </c>
      <c r="P491" s="1">
        <v>1327422.8629999999</v>
      </c>
      <c r="Q491" s="1">
        <v>983702.49549999996</v>
      </c>
      <c r="R491" s="3">
        <f>AVERAGE('VTA_Proteome Morphine vs Saline'!N491:Q491)</f>
        <v>954032.2442999999</v>
      </c>
      <c r="S491" s="3">
        <f>_xlfn.STDEV.S('VTA_Proteome Morphine vs Saline'!N491:Q491)</f>
        <v>273544.99491816986</v>
      </c>
      <c r="T491" s="1">
        <v>789494.69869999995</v>
      </c>
      <c r="U491" s="1">
        <v>997704.77520000003</v>
      </c>
      <c r="V491" s="1">
        <v>1233317.976</v>
      </c>
      <c r="W491" s="1">
        <v>1257750.5730000001</v>
      </c>
      <c r="X491" s="1">
        <f t="shared" si="27"/>
        <v>1069567.0057250001</v>
      </c>
      <c r="Y491" s="1">
        <f t="shared" si="28"/>
        <v>220478.35312994834</v>
      </c>
    </row>
    <row r="492" spans="1:25" x14ac:dyDescent="0.5">
      <c r="A492" s="1" t="s">
        <v>996</v>
      </c>
      <c r="B492" s="1" t="s">
        <v>997</v>
      </c>
      <c r="C492" s="1">
        <v>161990</v>
      </c>
      <c r="D492" s="1">
        <v>1</v>
      </c>
      <c r="E492" s="1">
        <v>1</v>
      </c>
      <c r="F492" s="1">
        <v>28.93</v>
      </c>
      <c r="G492" s="1">
        <v>5.4310248999999998E-2</v>
      </c>
      <c r="H492" s="1">
        <v>0.99625991700000005</v>
      </c>
      <c r="I492" s="1">
        <v>0.82756645100000004</v>
      </c>
      <c r="K492" s="1">
        <v>1.9684884739999999</v>
      </c>
      <c r="L492" s="1" t="s">
        <v>1</v>
      </c>
      <c r="M492" s="1" t="s">
        <v>2</v>
      </c>
      <c r="N492" s="1">
        <v>3247.1415059999999</v>
      </c>
      <c r="O492" s="1">
        <v>1866.2029279999999</v>
      </c>
      <c r="P492" s="1">
        <v>0</v>
      </c>
      <c r="Q492" s="1">
        <v>2031.8655369999999</v>
      </c>
      <c r="R492" s="3">
        <f>AVERAGE('VTA_Proteome Morphine vs Saline'!N492:Q492)</f>
        <v>1786.3024927499998</v>
      </c>
      <c r="S492" s="3">
        <f>_xlfn.STDEV.S('VTA_Proteome Morphine vs Saline'!N492:Q492)</f>
        <v>1340.5984368299314</v>
      </c>
      <c r="T492" s="1">
        <v>347.61738819999999</v>
      </c>
      <c r="U492" s="1">
        <v>1907.883043</v>
      </c>
      <c r="V492" s="1">
        <v>1374.2947469999999</v>
      </c>
      <c r="W492" s="1">
        <v>0</v>
      </c>
      <c r="X492" s="1">
        <f t="shared" si="27"/>
        <v>907.44879455</v>
      </c>
      <c r="Y492" s="1">
        <f t="shared" si="28"/>
        <v>886.13173344537802</v>
      </c>
    </row>
    <row r="493" spans="1:25" x14ac:dyDescent="0.5">
      <c r="A493" s="1" t="s">
        <v>998</v>
      </c>
      <c r="B493" s="1" t="s">
        <v>999</v>
      </c>
      <c r="C493" s="1">
        <v>7625</v>
      </c>
      <c r="D493" s="1">
        <v>1</v>
      </c>
      <c r="E493" s="1">
        <v>1</v>
      </c>
      <c r="F493" s="1">
        <v>30.48</v>
      </c>
      <c r="G493" s="1">
        <v>0.131146395</v>
      </c>
      <c r="H493" s="1">
        <v>0.977951083</v>
      </c>
      <c r="I493" s="1">
        <v>0.36763674600000001</v>
      </c>
      <c r="K493" s="1">
        <v>1.1949173310000001</v>
      </c>
      <c r="L493" s="1" t="s">
        <v>2</v>
      </c>
      <c r="M493" s="1" t="s">
        <v>1</v>
      </c>
      <c r="N493" s="1">
        <v>69124.841069999995</v>
      </c>
      <c r="O493" s="1">
        <v>60096.634559999999</v>
      </c>
      <c r="P493" s="1">
        <v>69109.849319999994</v>
      </c>
      <c r="Q493" s="1">
        <v>65836.610589999997</v>
      </c>
      <c r="R493" s="3">
        <f>AVERAGE('VTA_Proteome Morphine vs Saline'!N493:Q493)</f>
        <v>66041.983884999994</v>
      </c>
      <c r="S493" s="3">
        <f>_xlfn.STDEV.S('VTA_Proteome Morphine vs Saline'!N493:Q493)</f>
        <v>4254.6117542008033</v>
      </c>
      <c r="T493" s="1">
        <v>85785.018949999998</v>
      </c>
      <c r="U493" s="1">
        <v>75900.336200000005</v>
      </c>
      <c r="V493" s="1">
        <v>102936.2561</v>
      </c>
      <c r="W493" s="1">
        <v>51037.233209999999</v>
      </c>
      <c r="X493" s="1">
        <f t="shared" si="27"/>
        <v>78914.711114999998</v>
      </c>
      <c r="Y493" s="1">
        <f t="shared" si="28"/>
        <v>21683.142328284936</v>
      </c>
    </row>
    <row r="494" spans="1:25" x14ac:dyDescent="0.5">
      <c r="A494" s="1" t="s">
        <v>1000</v>
      </c>
      <c r="B494" s="1" t="s">
        <v>1001</v>
      </c>
      <c r="C494" s="1">
        <v>59717</v>
      </c>
      <c r="D494" s="1">
        <v>51</v>
      </c>
      <c r="E494" s="1">
        <v>51</v>
      </c>
      <c r="F494" s="1">
        <v>4897.66</v>
      </c>
      <c r="G494" s="1">
        <v>6.0154878000000002E-2</v>
      </c>
      <c r="H494" s="1">
        <v>0.99625991700000005</v>
      </c>
      <c r="I494" s="1">
        <v>0.73917956900000004</v>
      </c>
      <c r="K494" s="1">
        <v>1.0134232729999999</v>
      </c>
      <c r="L494" s="1" t="s">
        <v>2</v>
      </c>
      <c r="M494" s="1" t="s">
        <v>1</v>
      </c>
      <c r="N494" s="1">
        <v>1728268629</v>
      </c>
      <c r="O494" s="1">
        <v>1553147406</v>
      </c>
      <c r="P494" s="1">
        <v>1663748445</v>
      </c>
      <c r="Q494" s="1">
        <v>1606051789</v>
      </c>
      <c r="R494" s="3">
        <f>AVERAGE('VTA_Proteome Morphine vs Saline'!N494:Q494)</f>
        <v>1637804067.25</v>
      </c>
      <c r="S494" s="3">
        <f>_xlfn.STDEV.S('VTA_Proteome Morphine vs Saline'!N494:Q494)</f>
        <v>75347871.320334226</v>
      </c>
      <c r="T494" s="1">
        <v>1750394539</v>
      </c>
      <c r="U494" s="1">
        <v>1691424137</v>
      </c>
      <c r="V494" s="1">
        <v>1669288973</v>
      </c>
      <c r="W494" s="1">
        <v>1528047385</v>
      </c>
      <c r="X494" s="1">
        <f t="shared" si="27"/>
        <v>1659788758.5</v>
      </c>
      <c r="Y494" s="1">
        <f t="shared" si="28"/>
        <v>94262484.938008696</v>
      </c>
    </row>
    <row r="495" spans="1:25" x14ac:dyDescent="0.5">
      <c r="A495" s="1" t="s">
        <v>1002</v>
      </c>
      <c r="B495" s="1" t="s">
        <v>1003</v>
      </c>
      <c r="C495" s="1">
        <v>56318</v>
      </c>
      <c r="D495" s="1">
        <v>50</v>
      </c>
      <c r="E495" s="1">
        <v>50</v>
      </c>
      <c r="F495" s="1">
        <v>5874.7</v>
      </c>
      <c r="G495" s="1">
        <v>5.4166763E-2</v>
      </c>
      <c r="H495" s="1">
        <v>0.99625991700000005</v>
      </c>
      <c r="I495" s="1">
        <v>0.83039902499999996</v>
      </c>
      <c r="K495" s="1">
        <v>1.0418426089999999</v>
      </c>
      <c r="L495" s="1" t="s">
        <v>2</v>
      </c>
      <c r="M495" s="1" t="s">
        <v>1</v>
      </c>
      <c r="N495" s="1">
        <v>2795737157</v>
      </c>
      <c r="O495" s="1">
        <v>2640707201</v>
      </c>
      <c r="P495" s="1">
        <v>2031958949</v>
      </c>
      <c r="Q495" s="1">
        <v>1927857458</v>
      </c>
      <c r="R495" s="3">
        <f>AVERAGE('VTA_Proteome Morphine vs Saline'!N495:Q495)</f>
        <v>2349065191.25</v>
      </c>
      <c r="S495" s="3">
        <f>_xlfn.STDEV.S('VTA_Proteome Morphine vs Saline'!N495:Q495)</f>
        <v>433029340.90794432</v>
      </c>
      <c r="T495" s="1">
        <v>2369768665</v>
      </c>
      <c r="U495" s="1">
        <v>3246065274</v>
      </c>
      <c r="V495" s="1">
        <v>2331307002</v>
      </c>
      <c r="W495" s="1">
        <v>1842283886</v>
      </c>
      <c r="X495" s="1">
        <f t="shared" si="27"/>
        <v>2447356206.75</v>
      </c>
      <c r="Y495" s="1">
        <f t="shared" si="28"/>
        <v>584104993.98740232</v>
      </c>
    </row>
    <row r="496" spans="1:25" x14ac:dyDescent="0.5">
      <c r="A496" s="1" t="s">
        <v>1004</v>
      </c>
      <c r="B496" s="1" t="s">
        <v>1005</v>
      </c>
      <c r="C496" s="1">
        <v>17584</v>
      </c>
      <c r="D496" s="1">
        <v>2</v>
      </c>
      <c r="E496" s="1">
        <v>2</v>
      </c>
      <c r="F496" s="1">
        <v>185.54</v>
      </c>
      <c r="G496" s="1">
        <v>8.3100797000000004E-2</v>
      </c>
      <c r="H496" s="1">
        <v>0.99625991700000005</v>
      </c>
      <c r="I496" s="1">
        <v>0.55395120499999995</v>
      </c>
      <c r="K496" s="1">
        <v>1.689726893</v>
      </c>
      <c r="L496" s="1" t="s">
        <v>1</v>
      </c>
      <c r="M496" s="1" t="s">
        <v>2</v>
      </c>
      <c r="N496" s="1">
        <v>2225024.4759999998</v>
      </c>
      <c r="O496" s="1">
        <v>1745155.2039999999</v>
      </c>
      <c r="P496" s="1">
        <v>9361434.7290000003</v>
      </c>
      <c r="Q496" s="1">
        <v>15846571.789999999</v>
      </c>
      <c r="R496" s="3">
        <f>AVERAGE('VTA_Proteome Morphine vs Saline'!N496:Q496)</f>
        <v>7294546.5497500002</v>
      </c>
      <c r="S496" s="3">
        <f>_xlfn.STDEV.S('VTA_Proteome Morphine vs Saline'!N496:Q496)</f>
        <v>6680942.0697962428</v>
      </c>
      <c r="T496" s="1">
        <v>1593003.862</v>
      </c>
      <c r="U496" s="1">
        <v>1089391.58</v>
      </c>
      <c r="V496" s="1">
        <v>8100038.3530000001</v>
      </c>
      <c r="W496" s="1">
        <v>6485555.676</v>
      </c>
      <c r="X496" s="1">
        <f t="shared" si="27"/>
        <v>4316997.3677500002</v>
      </c>
      <c r="Y496" s="1">
        <f t="shared" si="28"/>
        <v>3504835.8959608399</v>
      </c>
    </row>
    <row r="497" spans="1:25" x14ac:dyDescent="0.5">
      <c r="A497" s="1" t="s">
        <v>1006</v>
      </c>
      <c r="B497" s="1" t="s">
        <v>1007</v>
      </c>
      <c r="C497" s="1">
        <v>30172</v>
      </c>
      <c r="D497" s="1">
        <v>25</v>
      </c>
      <c r="E497" s="1">
        <v>25</v>
      </c>
      <c r="F497" s="1">
        <v>1626.56</v>
      </c>
      <c r="G497" s="1">
        <v>0.111682902</v>
      </c>
      <c r="H497" s="1">
        <v>0.98654470999999999</v>
      </c>
      <c r="I497" s="1">
        <v>0.42719623099999998</v>
      </c>
      <c r="K497" s="1">
        <v>1.0858019430000001</v>
      </c>
      <c r="L497" s="1" t="s">
        <v>1</v>
      </c>
      <c r="M497" s="1" t="s">
        <v>2</v>
      </c>
      <c r="N497" s="1">
        <v>192675206.5</v>
      </c>
      <c r="O497" s="1">
        <v>169924082.80000001</v>
      </c>
      <c r="P497" s="1">
        <v>187129450.30000001</v>
      </c>
      <c r="Q497" s="1">
        <v>150482202.30000001</v>
      </c>
      <c r="R497" s="3">
        <f>AVERAGE('VTA_Proteome Morphine vs Saline'!N497:Q497)</f>
        <v>175052735.47500002</v>
      </c>
      <c r="S497" s="3">
        <f>_xlfn.STDEV.S('VTA_Proteome Morphine vs Saline'!N497:Q497)</f>
        <v>19029912.460438862</v>
      </c>
      <c r="T497" s="1">
        <v>165587714.5</v>
      </c>
      <c r="U497" s="1">
        <v>201905594.40000001</v>
      </c>
      <c r="V497" s="1">
        <v>141930625.19999999</v>
      </c>
      <c r="W497" s="1">
        <v>135455131.30000001</v>
      </c>
      <c r="X497" s="1">
        <f t="shared" si="27"/>
        <v>161219766.34999999</v>
      </c>
      <c r="Y497" s="1">
        <f t="shared" si="28"/>
        <v>30057184.170175623</v>
      </c>
    </row>
    <row r="498" spans="1:25" x14ac:dyDescent="0.5">
      <c r="A498" s="1" t="s">
        <v>1008</v>
      </c>
      <c r="B498" s="1" t="s">
        <v>1009</v>
      </c>
      <c r="C498" s="1">
        <v>10446</v>
      </c>
      <c r="D498" s="1">
        <v>2</v>
      </c>
      <c r="E498" s="1">
        <v>2</v>
      </c>
      <c r="F498" s="1">
        <v>88.54</v>
      </c>
      <c r="G498" s="1">
        <v>7.7676757999999999E-2</v>
      </c>
      <c r="H498" s="1">
        <v>0.99625991700000005</v>
      </c>
      <c r="I498" s="1">
        <v>0.58705742299999997</v>
      </c>
      <c r="K498" s="1">
        <v>1.046251965</v>
      </c>
      <c r="L498" s="1" t="s">
        <v>2</v>
      </c>
      <c r="M498" s="1" t="s">
        <v>1</v>
      </c>
      <c r="N498" s="1">
        <v>1691650.0220000001</v>
      </c>
      <c r="O498" s="1">
        <v>1199843.5619999999</v>
      </c>
      <c r="P498" s="1">
        <v>1353549.9809999999</v>
      </c>
      <c r="Q498" s="1">
        <v>1367869.0619999999</v>
      </c>
      <c r="R498" s="3">
        <f>AVERAGE('VTA_Proteome Morphine vs Saline'!N498:Q498)</f>
        <v>1403228.1567499998</v>
      </c>
      <c r="S498" s="3">
        <f>_xlfn.STDEV.S('VTA_Proteome Morphine vs Saline'!N498:Q498)</f>
        <v>206777.37824634797</v>
      </c>
      <c r="T498" s="1">
        <v>1635982.926</v>
      </c>
      <c r="U498" s="1">
        <v>1296945.834</v>
      </c>
      <c r="V498" s="1">
        <v>1505447.625</v>
      </c>
      <c r="W498" s="1">
        <v>1434144.48</v>
      </c>
      <c r="X498" s="1">
        <f t="shared" si="27"/>
        <v>1468130.2162500001</v>
      </c>
      <c r="Y498" s="1">
        <f t="shared" si="28"/>
        <v>141452.28189628824</v>
      </c>
    </row>
    <row r="499" spans="1:25" x14ac:dyDescent="0.5">
      <c r="A499" s="1" t="s">
        <v>1010</v>
      </c>
      <c r="B499" s="1" t="s">
        <v>1011</v>
      </c>
      <c r="C499" s="1">
        <v>158568</v>
      </c>
      <c r="D499" s="1">
        <v>4</v>
      </c>
      <c r="E499" s="1">
        <v>4</v>
      </c>
      <c r="F499" s="1">
        <v>144.13</v>
      </c>
      <c r="G499" s="1">
        <v>0.13725256999999999</v>
      </c>
      <c r="H499" s="1">
        <v>0.977951083</v>
      </c>
      <c r="I499" s="1">
        <v>0.351762888</v>
      </c>
      <c r="K499" s="1">
        <v>1.3450141149999999</v>
      </c>
      <c r="L499" s="1" t="s">
        <v>1</v>
      </c>
      <c r="M499" s="1" t="s">
        <v>2</v>
      </c>
      <c r="N499" s="1">
        <v>16348.531209999999</v>
      </c>
      <c r="O499" s="1">
        <v>18797.82303</v>
      </c>
      <c r="P499" s="1">
        <v>41252.971400000002</v>
      </c>
      <c r="Q499" s="1">
        <v>26357.072530000001</v>
      </c>
      <c r="R499" s="3">
        <f>AVERAGE('VTA_Proteome Morphine vs Saline'!N499:Q499)</f>
        <v>25689.0995425</v>
      </c>
      <c r="S499" s="3">
        <f>_xlfn.STDEV.S('VTA_Proteome Morphine vs Saline'!N499:Q499)</f>
        <v>11216.300695186836</v>
      </c>
      <c r="T499" s="1">
        <v>17390.74425</v>
      </c>
      <c r="U499" s="1">
        <v>11003.14875</v>
      </c>
      <c r="V499" s="1">
        <v>29984.61116</v>
      </c>
      <c r="W499" s="1">
        <v>18019.503120000001</v>
      </c>
      <c r="X499" s="1">
        <f t="shared" si="27"/>
        <v>19099.501819999998</v>
      </c>
      <c r="Y499" s="1">
        <f t="shared" si="28"/>
        <v>7918.8127898670928</v>
      </c>
    </row>
    <row r="500" spans="1:25" x14ac:dyDescent="0.5">
      <c r="A500" s="1" t="s">
        <v>1012</v>
      </c>
      <c r="B500" s="1" t="s">
        <v>1013</v>
      </c>
      <c r="C500" s="1">
        <v>68341</v>
      </c>
      <c r="D500" s="1">
        <v>1</v>
      </c>
      <c r="E500" s="1">
        <v>0</v>
      </c>
      <c r="F500" s="1">
        <v>33.340000000000003</v>
      </c>
      <c r="K500" s="1">
        <v>1</v>
      </c>
      <c r="L500" s="1" t="s">
        <v>364</v>
      </c>
      <c r="M500" s="1" t="s">
        <v>364</v>
      </c>
      <c r="R500" s="3"/>
      <c r="S500" s="3"/>
    </row>
    <row r="501" spans="1:25" x14ac:dyDescent="0.5">
      <c r="A501" s="1" t="s">
        <v>1014</v>
      </c>
      <c r="B501" s="1" t="s">
        <v>1015</v>
      </c>
      <c r="C501" s="1">
        <v>53692</v>
      </c>
      <c r="D501" s="1">
        <v>26</v>
      </c>
      <c r="E501" s="1">
        <v>26</v>
      </c>
      <c r="F501" s="1">
        <v>1882.49</v>
      </c>
      <c r="G501" s="1">
        <v>0.48618044799999999</v>
      </c>
      <c r="H501" s="1">
        <v>0.977951083</v>
      </c>
      <c r="I501" s="1">
        <v>6.1662955999999998E-2</v>
      </c>
      <c r="K501" s="1">
        <v>1.178229545</v>
      </c>
      <c r="L501" s="1" t="s">
        <v>2</v>
      </c>
      <c r="M501" s="1" t="s">
        <v>1</v>
      </c>
      <c r="N501" s="1">
        <v>14184272.5</v>
      </c>
      <c r="O501" s="1">
        <v>17252721.870000001</v>
      </c>
      <c r="P501" s="1">
        <v>14631718.99</v>
      </c>
      <c r="Q501" s="1">
        <v>15610518.470000001</v>
      </c>
      <c r="R501" s="3">
        <f>AVERAGE('VTA_Proteome Morphine vs Saline'!N501:Q501)</f>
        <v>15419807.9575</v>
      </c>
      <c r="S501" s="3">
        <f>_xlfn.STDEV.S('VTA_Proteome Morphine vs Saline'!N501:Q501)</f>
        <v>1359359.6528818295</v>
      </c>
      <c r="T501" s="1">
        <v>18973456.449999999</v>
      </c>
      <c r="U501" s="1">
        <v>20424138.399999999</v>
      </c>
      <c r="V501" s="1">
        <v>15723880.18</v>
      </c>
      <c r="W501" s="1">
        <v>17550818.25</v>
      </c>
      <c r="X501" s="1">
        <f t="shared" ref="X501:X543" si="29">AVERAGE(T501:W501)</f>
        <v>18168073.32</v>
      </c>
      <c r="Y501" s="1">
        <f t="shared" ref="Y501:Y543" si="30">_xlfn.STDEV.S(T501:W501)</f>
        <v>2007781.1599165683</v>
      </c>
    </row>
    <row r="502" spans="1:25" x14ac:dyDescent="0.5">
      <c r="A502" s="1" t="s">
        <v>1016</v>
      </c>
      <c r="B502" s="1" t="s">
        <v>1017</v>
      </c>
      <c r="C502" s="1">
        <v>33320</v>
      </c>
      <c r="D502" s="1">
        <v>18</v>
      </c>
      <c r="E502" s="1">
        <v>18</v>
      </c>
      <c r="F502" s="1">
        <v>1057.56</v>
      </c>
      <c r="G502" s="1">
        <v>5.4277027999999998E-2</v>
      </c>
      <c r="H502" s="1">
        <v>0.99625991700000005</v>
      </c>
      <c r="I502" s="1">
        <v>0.82821774599999998</v>
      </c>
      <c r="K502" s="1">
        <v>1.024712214</v>
      </c>
      <c r="L502" s="1" t="s">
        <v>2</v>
      </c>
      <c r="M502" s="1" t="s">
        <v>1</v>
      </c>
      <c r="N502" s="1">
        <v>46887982.039999999</v>
      </c>
      <c r="O502" s="1">
        <v>40570049.719999999</v>
      </c>
      <c r="P502" s="1">
        <v>42374431.5</v>
      </c>
      <c r="Q502" s="1">
        <v>39451975.68</v>
      </c>
      <c r="R502" s="3">
        <f>AVERAGE('VTA_Proteome Morphine vs Saline'!N502:Q502)</f>
        <v>42321109.734999999</v>
      </c>
      <c r="S502" s="3">
        <f>_xlfn.STDEV.S('VTA_Proteome Morphine vs Saline'!N502:Q502)</f>
        <v>3274004.0349441268</v>
      </c>
      <c r="T502" s="1">
        <v>43340821.520000003</v>
      </c>
      <c r="U502" s="1">
        <v>52532484.630000003</v>
      </c>
      <c r="V502" s="1">
        <v>37750788.43</v>
      </c>
      <c r="W502" s="1">
        <v>39843737.649999999</v>
      </c>
      <c r="X502" s="1">
        <f t="shared" si="29"/>
        <v>43366958.057500005</v>
      </c>
      <c r="Y502" s="1">
        <f t="shared" si="30"/>
        <v>6531003.082591882</v>
      </c>
    </row>
    <row r="503" spans="1:25" x14ac:dyDescent="0.5">
      <c r="A503" s="1" t="s">
        <v>1018</v>
      </c>
      <c r="B503" s="1" t="s">
        <v>1019</v>
      </c>
      <c r="C503" s="1">
        <v>46170</v>
      </c>
      <c r="D503" s="1">
        <v>2</v>
      </c>
      <c r="E503" s="1">
        <v>2</v>
      </c>
      <c r="F503" s="1">
        <v>81.78</v>
      </c>
      <c r="G503" s="1">
        <v>7.5414278000000001E-2</v>
      </c>
      <c r="H503" s="1">
        <v>0.99625991700000005</v>
      </c>
      <c r="I503" s="1">
        <v>0.60221831100000001</v>
      </c>
      <c r="K503" s="1">
        <v>1.321961688</v>
      </c>
      <c r="L503" s="1" t="s">
        <v>2</v>
      </c>
      <c r="M503" s="1" t="s">
        <v>1</v>
      </c>
      <c r="N503" s="1">
        <v>16465.185720000001</v>
      </c>
      <c r="O503" s="1">
        <v>0</v>
      </c>
      <c r="P503" s="1">
        <v>11594.554469999999</v>
      </c>
      <c r="Q503" s="1">
        <v>7417.8801970000004</v>
      </c>
      <c r="R503" s="3">
        <f>AVERAGE('VTA_Proteome Morphine vs Saline'!N503:Q503)</f>
        <v>8869.4050967500007</v>
      </c>
      <c r="S503" s="3">
        <f>_xlfn.STDEV.S('VTA_Proteome Morphine vs Saline'!N503:Q503)</f>
        <v>6973.6550361082545</v>
      </c>
      <c r="T503" s="1">
        <v>33363.610009999997</v>
      </c>
      <c r="U503" s="1">
        <v>0</v>
      </c>
      <c r="V503" s="1">
        <v>0</v>
      </c>
      <c r="W503" s="1">
        <v>13536.44493</v>
      </c>
      <c r="X503" s="1">
        <f t="shared" si="29"/>
        <v>11725.013734999999</v>
      </c>
      <c r="Y503" s="1">
        <f t="shared" si="30"/>
        <v>15774.050694083411</v>
      </c>
    </row>
    <row r="504" spans="1:25" x14ac:dyDescent="0.5">
      <c r="A504" s="1" t="s">
        <v>1020</v>
      </c>
      <c r="B504" s="1" t="s">
        <v>1021</v>
      </c>
      <c r="C504" s="1">
        <v>92977</v>
      </c>
      <c r="D504" s="1">
        <v>1</v>
      </c>
      <c r="E504" s="1">
        <v>1</v>
      </c>
      <c r="F504" s="1">
        <v>37.700000000000003</v>
      </c>
      <c r="G504" s="1">
        <v>0.23500853599999999</v>
      </c>
      <c r="H504" s="1">
        <v>0.977951083</v>
      </c>
      <c r="I504" s="1">
        <v>0.19421727499999999</v>
      </c>
      <c r="K504" s="1">
        <v>1.5216763090000001</v>
      </c>
      <c r="L504" s="1" t="s">
        <v>1</v>
      </c>
      <c r="M504" s="1" t="s">
        <v>2</v>
      </c>
      <c r="N504" s="1">
        <v>10123.79197</v>
      </c>
      <c r="O504" s="1">
        <v>7867.2638660000002</v>
      </c>
      <c r="P504" s="1">
        <v>8293.1900060000007</v>
      </c>
      <c r="Q504" s="1">
        <v>4093.3580809999999</v>
      </c>
      <c r="R504" s="3">
        <f>AVERAGE('VTA_Proteome Morphine vs Saline'!N504:Q504)</f>
        <v>7594.4009807499997</v>
      </c>
      <c r="S504" s="3">
        <f>_xlfn.STDEV.S('VTA_Proteome Morphine vs Saline'!N504:Q504)</f>
        <v>2530.999829997741</v>
      </c>
      <c r="T504" s="1">
        <v>7079.9118200000003</v>
      </c>
      <c r="U504" s="1">
        <v>5243.7182460000004</v>
      </c>
      <c r="V504" s="1">
        <v>5166.5533770000002</v>
      </c>
      <c r="W504" s="1">
        <v>2473.0661190000001</v>
      </c>
      <c r="X504" s="1">
        <f t="shared" si="29"/>
        <v>4990.8123905000002</v>
      </c>
      <c r="Y504" s="1">
        <f t="shared" si="30"/>
        <v>1897.2110214796503</v>
      </c>
    </row>
    <row r="505" spans="1:25" x14ac:dyDescent="0.5">
      <c r="A505" s="1" t="s">
        <v>1022</v>
      </c>
      <c r="B505" s="1" t="s">
        <v>1023</v>
      </c>
      <c r="C505" s="1">
        <v>26142</v>
      </c>
      <c r="D505" s="1">
        <v>5</v>
      </c>
      <c r="E505" s="1">
        <v>5</v>
      </c>
      <c r="F505" s="1">
        <v>240.65</v>
      </c>
      <c r="G505" s="1">
        <v>0.13561232000000001</v>
      </c>
      <c r="H505" s="1">
        <v>0.977951083</v>
      </c>
      <c r="I505" s="1">
        <v>0.35591542900000001</v>
      </c>
      <c r="K505" s="1">
        <v>1.0740941479999999</v>
      </c>
      <c r="L505" s="1" t="s">
        <v>1</v>
      </c>
      <c r="M505" s="1" t="s">
        <v>2</v>
      </c>
      <c r="N505" s="1">
        <v>1429376.9620000001</v>
      </c>
      <c r="O505" s="1">
        <v>1452785.818</v>
      </c>
      <c r="P505" s="1">
        <v>1767076.7709999999</v>
      </c>
      <c r="Q505" s="1">
        <v>1316530.237</v>
      </c>
      <c r="R505" s="3">
        <f>AVERAGE('VTA_Proteome Morphine vs Saline'!N505:Q505)</f>
        <v>1491442.4469999999</v>
      </c>
      <c r="S505" s="3">
        <f>_xlfn.STDEV.S('VTA_Proteome Morphine vs Saline'!N505:Q505)</f>
        <v>193145.04149986111</v>
      </c>
      <c r="T505" s="1">
        <v>1304637.8330000001</v>
      </c>
      <c r="U505" s="1">
        <v>1442407.868</v>
      </c>
      <c r="V505" s="1">
        <v>1423780.4129999999</v>
      </c>
      <c r="W505" s="1">
        <v>1383407.4669999999</v>
      </c>
      <c r="X505" s="1">
        <f t="shared" si="29"/>
        <v>1388558.3952500001</v>
      </c>
      <c r="Y505" s="1">
        <f t="shared" si="30"/>
        <v>61127.050967710042</v>
      </c>
    </row>
    <row r="506" spans="1:25" x14ac:dyDescent="0.5">
      <c r="A506" s="1" t="s">
        <v>1024</v>
      </c>
      <c r="B506" s="1" t="s">
        <v>1025</v>
      </c>
      <c r="C506" s="1">
        <v>136550</v>
      </c>
      <c r="D506" s="1">
        <v>3</v>
      </c>
      <c r="E506" s="1">
        <v>2</v>
      </c>
      <c r="F506" s="1">
        <v>152.66</v>
      </c>
      <c r="G506" s="1">
        <v>0.43354126599999998</v>
      </c>
      <c r="H506" s="1">
        <v>0.977951083</v>
      </c>
      <c r="I506" s="1">
        <v>7.6970016000000002E-2</v>
      </c>
      <c r="K506" s="1">
        <v>1.388455099</v>
      </c>
      <c r="L506" s="1" t="s">
        <v>2</v>
      </c>
      <c r="M506" s="1" t="s">
        <v>1</v>
      </c>
      <c r="N506" s="1">
        <v>32279.122230000001</v>
      </c>
      <c r="O506" s="1">
        <v>55841.748099999997</v>
      </c>
      <c r="P506" s="1">
        <v>61146.801820000001</v>
      </c>
      <c r="Q506" s="1">
        <v>34849.679709999997</v>
      </c>
      <c r="R506" s="3">
        <f>AVERAGE('VTA_Proteome Morphine vs Saline'!N506:Q506)</f>
        <v>46029.337964999999</v>
      </c>
      <c r="S506" s="3">
        <f>_xlfn.STDEV.S('VTA_Proteome Morphine vs Saline'!N506:Q506)</f>
        <v>14593.083950080749</v>
      </c>
      <c r="T506" s="1">
        <v>69548.313840000003</v>
      </c>
      <c r="U506" s="1">
        <v>68888.019459999996</v>
      </c>
      <c r="V506" s="1">
        <v>55794.806830000001</v>
      </c>
      <c r="W506" s="1">
        <v>61407.535900000003</v>
      </c>
      <c r="X506" s="1">
        <f t="shared" si="29"/>
        <v>63909.669007500008</v>
      </c>
      <c r="Y506" s="1">
        <f t="shared" si="30"/>
        <v>6549.5533441208418</v>
      </c>
    </row>
    <row r="507" spans="1:25" x14ac:dyDescent="0.5">
      <c r="A507" s="1" t="s">
        <v>1026</v>
      </c>
      <c r="B507" s="1" t="s">
        <v>1027</v>
      </c>
      <c r="C507" s="1">
        <v>135322</v>
      </c>
      <c r="D507" s="1">
        <v>11</v>
      </c>
      <c r="E507" s="1">
        <v>10</v>
      </c>
      <c r="F507" s="1">
        <v>442.04</v>
      </c>
      <c r="G507" s="1">
        <v>0.18382847299999999</v>
      </c>
      <c r="H507" s="1">
        <v>0.977951083</v>
      </c>
      <c r="I507" s="1">
        <v>0.25950198299999999</v>
      </c>
      <c r="K507" s="1">
        <v>1.0993708209999999</v>
      </c>
      <c r="L507" s="1" t="s">
        <v>2</v>
      </c>
      <c r="M507" s="1" t="s">
        <v>1</v>
      </c>
      <c r="N507" s="1">
        <v>462183.63339999999</v>
      </c>
      <c r="O507" s="1">
        <v>362966.30420000001</v>
      </c>
      <c r="P507" s="1">
        <v>451643.30800000002</v>
      </c>
      <c r="Q507" s="1">
        <v>488769.25339999999</v>
      </c>
      <c r="R507" s="3">
        <f>AVERAGE('VTA_Proteome Morphine vs Saline'!N507:Q507)</f>
        <v>441390.62475000002</v>
      </c>
      <c r="S507" s="3">
        <f>_xlfn.STDEV.S('VTA_Proteome Morphine vs Saline'!N507:Q507)</f>
        <v>54566.703000479043</v>
      </c>
      <c r="T507" s="1">
        <v>529424.38009999995</v>
      </c>
      <c r="U507" s="1">
        <v>433271.90590000001</v>
      </c>
      <c r="V507" s="1">
        <v>507171.8077</v>
      </c>
      <c r="W507" s="1">
        <v>471139.80040000001</v>
      </c>
      <c r="X507" s="1">
        <f t="shared" si="29"/>
        <v>485251.97352500004</v>
      </c>
      <c r="Y507" s="1">
        <f t="shared" si="30"/>
        <v>42161.441679557327</v>
      </c>
    </row>
    <row r="508" spans="1:25" x14ac:dyDescent="0.5">
      <c r="A508" s="1" t="s">
        <v>1028</v>
      </c>
      <c r="B508" s="1" t="s">
        <v>1029</v>
      </c>
      <c r="C508" s="1">
        <v>59242</v>
      </c>
      <c r="D508" s="1">
        <v>2</v>
      </c>
      <c r="E508" s="1">
        <v>2</v>
      </c>
      <c r="F508" s="1">
        <v>104.57</v>
      </c>
      <c r="G508" s="1">
        <v>5.0466983E-2</v>
      </c>
      <c r="H508" s="1">
        <v>0.99625991700000005</v>
      </c>
      <c r="I508" s="1">
        <v>0.94268116999999996</v>
      </c>
      <c r="K508" s="1">
        <v>1.0301188800000001</v>
      </c>
      <c r="L508" s="1" t="s">
        <v>1</v>
      </c>
      <c r="M508" s="1" t="s">
        <v>2</v>
      </c>
      <c r="N508" s="1">
        <v>70387.183359999995</v>
      </c>
      <c r="O508" s="1">
        <v>70558.552379999994</v>
      </c>
      <c r="P508" s="1">
        <v>129973.25509999999</v>
      </c>
      <c r="Q508" s="1">
        <v>97002.9712</v>
      </c>
      <c r="R508" s="3">
        <f>AVERAGE('VTA_Proteome Morphine vs Saline'!N508:Q508)</f>
        <v>91980.490510000003</v>
      </c>
      <c r="S508" s="3">
        <f>_xlfn.STDEV.S('VTA_Proteome Morphine vs Saline'!N508:Q508)</f>
        <v>28247.98411918019</v>
      </c>
      <c r="T508" s="1">
        <v>79707.61563</v>
      </c>
      <c r="U508" s="1">
        <v>74616.696760000006</v>
      </c>
      <c r="V508" s="1">
        <v>119100.2727</v>
      </c>
      <c r="W508" s="1">
        <v>83739.980030000006</v>
      </c>
      <c r="X508" s="1">
        <f t="shared" si="29"/>
        <v>89291.141280000011</v>
      </c>
      <c r="Y508" s="1">
        <f t="shared" si="30"/>
        <v>20220.311513369372</v>
      </c>
    </row>
    <row r="509" spans="1:25" x14ac:dyDescent="0.5">
      <c r="A509" s="1" t="s">
        <v>1030</v>
      </c>
      <c r="B509" s="1" t="s">
        <v>1031</v>
      </c>
      <c r="C509" s="1">
        <v>19196</v>
      </c>
      <c r="D509" s="1">
        <v>1</v>
      </c>
      <c r="E509" s="1">
        <v>1</v>
      </c>
      <c r="F509" s="1">
        <v>34.700000000000003</v>
      </c>
      <c r="G509" s="1">
        <v>6.1572276000000002E-2</v>
      </c>
      <c r="H509" s="1">
        <v>0.99625991700000005</v>
      </c>
      <c r="I509" s="1">
        <v>0.72254423400000001</v>
      </c>
      <c r="K509" s="1">
        <v>1.077662992</v>
      </c>
      <c r="L509" s="1" t="s">
        <v>2</v>
      </c>
      <c r="M509" s="1" t="s">
        <v>1</v>
      </c>
      <c r="N509" s="1">
        <v>97426.94558</v>
      </c>
      <c r="O509" s="1">
        <v>103024.2941</v>
      </c>
      <c r="P509" s="1">
        <v>140216.63860000001</v>
      </c>
      <c r="Q509" s="1">
        <v>150398.40289999999</v>
      </c>
      <c r="R509" s="3">
        <f>AVERAGE('VTA_Proteome Morphine vs Saline'!N509:Q509)</f>
        <v>122766.570295</v>
      </c>
      <c r="S509" s="3">
        <f>_xlfn.STDEV.S('VTA_Proteome Morphine vs Saline'!N509:Q509)</f>
        <v>26456.738946291229</v>
      </c>
      <c r="T509" s="1">
        <v>120080.11259999999</v>
      </c>
      <c r="U509" s="1">
        <v>89774.327919999996</v>
      </c>
      <c r="V509" s="1">
        <v>159555.85870000001</v>
      </c>
      <c r="W509" s="1">
        <v>159793.6587</v>
      </c>
      <c r="X509" s="1">
        <f t="shared" si="29"/>
        <v>132300.98948000002</v>
      </c>
      <c r="Y509" s="1">
        <f t="shared" si="30"/>
        <v>33943.784567008821</v>
      </c>
    </row>
    <row r="510" spans="1:25" x14ac:dyDescent="0.5">
      <c r="A510" s="1" t="s">
        <v>1032</v>
      </c>
      <c r="B510" s="1" t="s">
        <v>1033</v>
      </c>
      <c r="C510" s="1">
        <v>36855</v>
      </c>
      <c r="D510" s="1">
        <v>4</v>
      </c>
      <c r="E510" s="1">
        <v>4</v>
      </c>
      <c r="F510" s="1">
        <v>228.3</v>
      </c>
      <c r="G510" s="1">
        <v>6.6645551999999997E-2</v>
      </c>
      <c r="H510" s="1">
        <v>0.99625991700000005</v>
      </c>
      <c r="I510" s="1">
        <v>0.67132436200000001</v>
      </c>
      <c r="K510" s="1">
        <v>1.174983007</v>
      </c>
      <c r="L510" s="1" t="s">
        <v>2</v>
      </c>
      <c r="M510" s="1" t="s">
        <v>1</v>
      </c>
      <c r="N510" s="1">
        <v>1565137.0719999999</v>
      </c>
      <c r="O510" s="1">
        <v>2445228.5580000002</v>
      </c>
      <c r="P510" s="1">
        <v>1538018.676</v>
      </c>
      <c r="Q510" s="1">
        <v>1981500.0249999999</v>
      </c>
      <c r="R510" s="3">
        <f>AVERAGE('VTA_Proteome Morphine vs Saline'!N510:Q510)</f>
        <v>1882471.0827500001</v>
      </c>
      <c r="S510" s="3">
        <f>_xlfn.STDEV.S('VTA_Proteome Morphine vs Saline'!N510:Q510)</f>
        <v>426556.3824581916</v>
      </c>
      <c r="T510" s="1">
        <v>2473308.67</v>
      </c>
      <c r="U510" s="1">
        <v>3165249.86</v>
      </c>
      <c r="V510" s="1">
        <v>1106512.6229999999</v>
      </c>
      <c r="W510" s="1">
        <v>2102414.9780000001</v>
      </c>
      <c r="X510" s="1">
        <f t="shared" si="29"/>
        <v>2211871.5327499998</v>
      </c>
      <c r="Y510" s="1">
        <f t="shared" si="30"/>
        <v>858502.31378933741</v>
      </c>
    </row>
    <row r="511" spans="1:25" x14ac:dyDescent="0.5">
      <c r="A511" s="1" t="s">
        <v>1034</v>
      </c>
      <c r="B511" s="1" t="s">
        <v>1035</v>
      </c>
      <c r="C511" s="1">
        <v>43531</v>
      </c>
      <c r="D511" s="1">
        <v>1</v>
      </c>
      <c r="E511" s="1">
        <v>1</v>
      </c>
      <c r="F511" s="1">
        <v>43.11</v>
      </c>
      <c r="G511" s="1">
        <v>0.40790976400000001</v>
      </c>
      <c r="H511" s="1">
        <v>0.977951083</v>
      </c>
      <c r="I511" s="1">
        <v>8.5906393999999997E-2</v>
      </c>
      <c r="K511" s="1">
        <v>7.7668981209999997</v>
      </c>
      <c r="L511" s="1" t="s">
        <v>2</v>
      </c>
      <c r="M511" s="1" t="s">
        <v>1</v>
      </c>
      <c r="N511" s="1">
        <v>21936.424719999999</v>
      </c>
      <c r="O511" s="1">
        <v>38560.53095</v>
      </c>
      <c r="P511" s="1">
        <v>3106.8397850000001</v>
      </c>
      <c r="Q511" s="1">
        <v>3223.5031680000002</v>
      </c>
      <c r="R511" s="3">
        <f>AVERAGE('VTA_Proteome Morphine vs Saline'!N511:Q511)</f>
        <v>16706.824655749999</v>
      </c>
      <c r="S511" s="3">
        <f>_xlfn.STDEV.S('VTA_Proteome Morphine vs Saline'!N511:Q511)</f>
        <v>17045.945191882591</v>
      </c>
      <c r="T511" s="1">
        <v>183481.0097</v>
      </c>
      <c r="U511" s="1">
        <v>92724.309250000006</v>
      </c>
      <c r="V511" s="1">
        <v>234653.8033</v>
      </c>
      <c r="W511" s="1">
        <v>8181.697932</v>
      </c>
      <c r="X511" s="1">
        <f t="shared" si="29"/>
        <v>129760.2050455</v>
      </c>
      <c r="Y511" s="1">
        <f t="shared" si="30"/>
        <v>100069.28062901538</v>
      </c>
    </row>
    <row r="512" spans="1:25" x14ac:dyDescent="0.5">
      <c r="A512" s="1" t="s">
        <v>1036</v>
      </c>
      <c r="B512" s="1" t="s">
        <v>1037</v>
      </c>
      <c r="C512" s="1">
        <v>35722</v>
      </c>
      <c r="D512" s="1">
        <v>2</v>
      </c>
      <c r="E512" s="1">
        <v>2</v>
      </c>
      <c r="F512" s="1">
        <v>86.15</v>
      </c>
      <c r="G512" s="1">
        <v>0.114273468</v>
      </c>
      <c r="H512" s="1">
        <v>0.98654470999999999</v>
      </c>
      <c r="I512" s="1">
        <v>0.41834318500000001</v>
      </c>
      <c r="K512" s="1">
        <v>1.103972792</v>
      </c>
      <c r="L512" s="1" t="s">
        <v>2</v>
      </c>
      <c r="M512" s="1" t="s">
        <v>1</v>
      </c>
      <c r="N512" s="1">
        <v>144547.40040000001</v>
      </c>
      <c r="O512" s="1">
        <v>155171.81210000001</v>
      </c>
      <c r="P512" s="1">
        <v>91945.438460000005</v>
      </c>
      <c r="Q512" s="1">
        <v>153635.5765</v>
      </c>
      <c r="R512" s="3">
        <f>AVERAGE('VTA_Proteome Morphine vs Saline'!N512:Q512)</f>
        <v>136325.05686499999</v>
      </c>
      <c r="S512" s="3">
        <f>_xlfn.STDEV.S('VTA_Proteome Morphine vs Saline'!N512:Q512)</f>
        <v>29955.587881076601</v>
      </c>
      <c r="T512" s="1">
        <v>154625.7084</v>
      </c>
      <c r="U512" s="1">
        <v>169308.30979999999</v>
      </c>
      <c r="V512" s="1">
        <v>134727.1525</v>
      </c>
      <c r="W512" s="1">
        <v>143335.44399999999</v>
      </c>
      <c r="X512" s="1">
        <f t="shared" si="29"/>
        <v>150499.15367500001</v>
      </c>
      <c r="Y512" s="1">
        <f t="shared" si="30"/>
        <v>14954.236472261349</v>
      </c>
    </row>
    <row r="513" spans="1:25" x14ac:dyDescent="0.5">
      <c r="A513" s="1" t="s">
        <v>1038</v>
      </c>
      <c r="B513" s="1" t="s">
        <v>1039</v>
      </c>
      <c r="C513" s="1">
        <v>55771</v>
      </c>
      <c r="D513" s="1">
        <v>1</v>
      </c>
      <c r="E513" s="1">
        <v>1</v>
      </c>
      <c r="F513" s="1">
        <v>35.57</v>
      </c>
      <c r="G513" s="1">
        <v>9.6049078999999996E-2</v>
      </c>
      <c r="H513" s="1">
        <v>0.99371272200000005</v>
      </c>
      <c r="I513" s="1">
        <v>0.48866863999999999</v>
      </c>
      <c r="K513" s="1">
        <v>1.1781242519999999</v>
      </c>
      <c r="L513" s="1" t="s">
        <v>2</v>
      </c>
      <c r="M513" s="1" t="s">
        <v>1</v>
      </c>
      <c r="N513" s="1">
        <v>26816.292109999999</v>
      </c>
      <c r="O513" s="1">
        <v>14355.02779</v>
      </c>
      <c r="P513" s="1">
        <v>3462.8787849999999</v>
      </c>
      <c r="Q513" s="1">
        <v>23442.091499999999</v>
      </c>
      <c r="R513" s="3">
        <f>AVERAGE('VTA_Proteome Morphine vs Saline'!N513:Q513)</f>
        <v>17019.072546250001</v>
      </c>
      <c r="S513" s="3">
        <f>_xlfn.STDEV.S('VTA_Proteome Morphine vs Saline'!N513:Q513)</f>
        <v>10457.982715234228</v>
      </c>
      <c r="T513" s="1">
        <v>15298.401519999999</v>
      </c>
      <c r="U513" s="1">
        <v>24170.645860000001</v>
      </c>
      <c r="V513" s="1">
        <v>27236.301810000001</v>
      </c>
      <c r="W513" s="1">
        <v>13496.979310000001</v>
      </c>
      <c r="X513" s="1">
        <f t="shared" si="29"/>
        <v>20050.582125000001</v>
      </c>
      <c r="Y513" s="1">
        <f t="shared" si="30"/>
        <v>6686.8633137710794</v>
      </c>
    </row>
    <row r="514" spans="1:25" x14ac:dyDescent="0.5">
      <c r="A514" s="1" t="s">
        <v>1040</v>
      </c>
      <c r="B514" s="1" t="s">
        <v>1041</v>
      </c>
      <c r="C514" s="1">
        <v>42708</v>
      </c>
      <c r="D514" s="1">
        <v>11</v>
      </c>
      <c r="E514" s="1">
        <v>11</v>
      </c>
      <c r="F514" s="1">
        <v>779.67</v>
      </c>
      <c r="G514" s="1">
        <v>0.47223150200000003</v>
      </c>
      <c r="H514" s="1">
        <v>0.977951083</v>
      </c>
      <c r="I514" s="1">
        <v>6.5370539000000005E-2</v>
      </c>
      <c r="K514" s="1">
        <v>1.3361197789999999</v>
      </c>
      <c r="L514" s="1" t="s">
        <v>1</v>
      </c>
      <c r="M514" s="1" t="s">
        <v>2</v>
      </c>
      <c r="N514" s="1">
        <v>10117020.52</v>
      </c>
      <c r="O514" s="1">
        <v>10950512.93</v>
      </c>
      <c r="P514" s="1">
        <v>14038594.529999999</v>
      </c>
      <c r="Q514" s="1">
        <v>8579986.5610000007</v>
      </c>
      <c r="R514" s="3">
        <f>AVERAGE('VTA_Proteome Morphine vs Saline'!N514:Q514)</f>
        <v>10921528.635249998</v>
      </c>
      <c r="S514" s="3">
        <f>_xlfn.STDEV.S('VTA_Proteome Morphine vs Saline'!N514:Q514)</f>
        <v>2298332.1833119192</v>
      </c>
      <c r="T514" s="1">
        <v>8422593.1740000006</v>
      </c>
      <c r="U514" s="1">
        <v>7648559.2209999999</v>
      </c>
      <c r="V514" s="1">
        <v>9696897.2149999999</v>
      </c>
      <c r="W514" s="1">
        <v>6928206.5489999996</v>
      </c>
      <c r="X514" s="1">
        <f t="shared" si="29"/>
        <v>8174064.0397499995</v>
      </c>
      <c r="Y514" s="1">
        <f t="shared" si="30"/>
        <v>1184497.6167135776</v>
      </c>
    </row>
    <row r="515" spans="1:25" x14ac:dyDescent="0.5">
      <c r="A515" s="1" t="s">
        <v>1042</v>
      </c>
      <c r="B515" s="1" t="s">
        <v>1043</v>
      </c>
      <c r="C515" s="1">
        <v>22215</v>
      </c>
      <c r="D515" s="1">
        <v>2</v>
      </c>
      <c r="E515" s="1">
        <v>2</v>
      </c>
      <c r="F515" s="1">
        <v>78.510000000000005</v>
      </c>
      <c r="G515" s="1">
        <v>5.0002723999999998E-2</v>
      </c>
      <c r="H515" s="1">
        <v>0.99959859299999998</v>
      </c>
      <c r="I515" s="1">
        <v>0.99561703999999995</v>
      </c>
      <c r="K515" s="1">
        <v>1.004363431</v>
      </c>
      <c r="L515" s="1" t="s">
        <v>2</v>
      </c>
      <c r="M515" s="1" t="s">
        <v>1</v>
      </c>
      <c r="N515" s="1">
        <v>103036.53200000001</v>
      </c>
      <c r="O515" s="1">
        <v>169933.73740000001</v>
      </c>
      <c r="P515" s="1">
        <v>86984.516959999994</v>
      </c>
      <c r="Q515" s="1">
        <v>62940.627500000002</v>
      </c>
      <c r="R515" s="3">
        <f>AVERAGE('VTA_Proteome Morphine vs Saline'!N515:Q515)</f>
        <v>105723.85346499999</v>
      </c>
      <c r="S515" s="3">
        <f>_xlfn.STDEV.S('VTA_Proteome Morphine vs Saline'!N515:Q515)</f>
        <v>45868.282608000874</v>
      </c>
      <c r="T515" s="1">
        <v>125326.1453</v>
      </c>
      <c r="U515" s="1">
        <v>137268.50039999999</v>
      </c>
      <c r="V515" s="1">
        <v>50076.354910000002</v>
      </c>
      <c r="W515" s="1">
        <v>112069.68799999999</v>
      </c>
      <c r="X515" s="1">
        <f t="shared" si="29"/>
        <v>106185.17215249999</v>
      </c>
      <c r="Y515" s="1">
        <f t="shared" si="30"/>
        <v>38795.949303532965</v>
      </c>
    </row>
    <row r="516" spans="1:25" x14ac:dyDescent="0.5">
      <c r="A516" s="1" t="s">
        <v>1044</v>
      </c>
      <c r="B516" s="1" t="s">
        <v>1045</v>
      </c>
      <c r="C516" s="1">
        <v>40135</v>
      </c>
      <c r="D516" s="1">
        <v>1</v>
      </c>
      <c r="E516" s="1">
        <v>1</v>
      </c>
      <c r="F516" s="1">
        <v>29.45</v>
      </c>
      <c r="G516" s="1">
        <v>0.30821071500000002</v>
      </c>
      <c r="H516" s="1">
        <v>0.977951083</v>
      </c>
      <c r="I516" s="1">
        <v>0.13456907100000001</v>
      </c>
      <c r="K516" s="1">
        <v>1.3595523309999999</v>
      </c>
      <c r="L516" s="1" t="s">
        <v>1</v>
      </c>
      <c r="M516" s="1" t="s">
        <v>2</v>
      </c>
      <c r="N516" s="1">
        <v>165337.16690000001</v>
      </c>
      <c r="O516" s="1">
        <v>153685.79019999999</v>
      </c>
      <c r="P516" s="1">
        <v>279920.57299999997</v>
      </c>
      <c r="Q516" s="1">
        <v>149973.83059999999</v>
      </c>
      <c r="R516" s="3">
        <f>AVERAGE('VTA_Proteome Morphine vs Saline'!N516:Q516)</f>
        <v>187229.34017499999</v>
      </c>
      <c r="S516" s="3">
        <f>_xlfn.STDEV.S('VTA_Proteome Morphine vs Saline'!N516:Q516)</f>
        <v>62139.827893601403</v>
      </c>
      <c r="T516" s="1">
        <v>153548.81289999999</v>
      </c>
      <c r="U516" s="1">
        <v>143802.20629999999</v>
      </c>
      <c r="V516" s="1">
        <v>139476.28099999999</v>
      </c>
      <c r="W516" s="1">
        <v>114028.5542</v>
      </c>
      <c r="X516" s="1">
        <f t="shared" si="29"/>
        <v>137713.96359999999</v>
      </c>
      <c r="Y516" s="1">
        <f t="shared" si="30"/>
        <v>16851.444375203831</v>
      </c>
    </row>
    <row r="517" spans="1:25" x14ac:dyDescent="0.5">
      <c r="A517" s="1" t="s">
        <v>1046</v>
      </c>
      <c r="B517" s="1" t="s">
        <v>1047</v>
      </c>
      <c r="C517" s="1">
        <v>50999</v>
      </c>
      <c r="D517" s="1">
        <v>14</v>
      </c>
      <c r="E517" s="1">
        <v>14</v>
      </c>
      <c r="F517" s="1">
        <v>978.93</v>
      </c>
      <c r="G517" s="1">
        <v>6.8070636000000004E-2</v>
      </c>
      <c r="H517" s="1">
        <v>0.99625991700000005</v>
      </c>
      <c r="I517" s="1">
        <v>0.65871417600000004</v>
      </c>
      <c r="K517" s="1">
        <v>1.0979319460000001</v>
      </c>
      <c r="L517" s="1" t="s">
        <v>1</v>
      </c>
      <c r="M517" s="1" t="s">
        <v>2</v>
      </c>
      <c r="N517" s="1">
        <v>4929797.5559999999</v>
      </c>
      <c r="O517" s="1">
        <v>7070048.4189999998</v>
      </c>
      <c r="P517" s="1">
        <v>4503223.5880000005</v>
      </c>
      <c r="Q517" s="1">
        <v>3672859.7859999998</v>
      </c>
      <c r="R517" s="3">
        <f>AVERAGE('VTA_Proteome Morphine vs Saline'!N517:Q517)</f>
        <v>5043982.3372499999</v>
      </c>
      <c r="S517" s="3">
        <f>_xlfn.STDEV.S('VTA_Proteome Morphine vs Saline'!N517:Q517)</f>
        <v>1448030.7325610232</v>
      </c>
      <c r="T517" s="1">
        <v>5136581.4000000004</v>
      </c>
      <c r="U517" s="1">
        <v>5292065.1449999996</v>
      </c>
      <c r="V517" s="1">
        <v>4560111.1880000001</v>
      </c>
      <c r="W517" s="1">
        <v>3387544.574</v>
      </c>
      <c r="X517" s="1">
        <f t="shared" si="29"/>
        <v>4594075.57675</v>
      </c>
      <c r="Y517" s="1">
        <f t="shared" si="30"/>
        <v>863784.82003063359</v>
      </c>
    </row>
    <row r="518" spans="1:25" x14ac:dyDescent="0.5">
      <c r="A518" s="1" t="s">
        <v>1048</v>
      </c>
      <c r="B518" s="1" t="s">
        <v>1049</v>
      </c>
      <c r="C518" s="1">
        <v>119937</v>
      </c>
      <c r="D518" s="1">
        <v>30</v>
      </c>
      <c r="E518" s="1">
        <v>30</v>
      </c>
      <c r="F518" s="1">
        <v>1995.75</v>
      </c>
      <c r="G518" s="1">
        <v>0.40505132199999999</v>
      </c>
      <c r="H518" s="1">
        <v>0.977951083</v>
      </c>
      <c r="I518" s="1">
        <v>8.6974138000000006E-2</v>
      </c>
      <c r="K518" s="1">
        <v>1.127239087</v>
      </c>
      <c r="L518" s="1" t="s">
        <v>2</v>
      </c>
      <c r="M518" s="1" t="s">
        <v>1</v>
      </c>
      <c r="N518" s="1">
        <v>15782265.550000001</v>
      </c>
      <c r="O518" s="1">
        <v>15935268.08</v>
      </c>
      <c r="P518" s="1">
        <v>15240747.76</v>
      </c>
      <c r="Q518" s="1">
        <v>13933737.9</v>
      </c>
      <c r="R518" s="3">
        <f>AVERAGE('VTA_Proteome Morphine vs Saline'!N518:Q518)</f>
        <v>15223004.8225</v>
      </c>
      <c r="S518" s="3">
        <f>_xlfn.STDEV.S('VTA_Proteome Morphine vs Saline'!N518:Q518)</f>
        <v>909691.43460701185</v>
      </c>
      <c r="T518" s="1">
        <v>19525383.09</v>
      </c>
      <c r="U518" s="1">
        <v>16823673.260000002</v>
      </c>
      <c r="V518" s="1">
        <v>15442741.49</v>
      </c>
      <c r="W518" s="1">
        <v>16848066.390000001</v>
      </c>
      <c r="X518" s="1">
        <f t="shared" si="29"/>
        <v>17159966.057500001</v>
      </c>
      <c r="Y518" s="1">
        <f t="shared" si="30"/>
        <v>1708257.6114376164</v>
      </c>
    </row>
    <row r="519" spans="1:25" x14ac:dyDescent="0.5">
      <c r="A519" s="1" t="s">
        <v>1050</v>
      </c>
      <c r="B519" s="1" t="s">
        <v>1051</v>
      </c>
      <c r="C519" s="1">
        <v>59146</v>
      </c>
      <c r="D519" s="1">
        <v>18</v>
      </c>
      <c r="E519" s="1">
        <v>18</v>
      </c>
      <c r="F519" s="1">
        <v>1052.79</v>
      </c>
      <c r="G519" s="1">
        <v>0.123800381</v>
      </c>
      <c r="H519" s="1">
        <v>0.977951083</v>
      </c>
      <c r="I519" s="1">
        <v>0.38836070299999997</v>
      </c>
      <c r="K519" s="1">
        <v>1.180467253</v>
      </c>
      <c r="L519" s="1" t="s">
        <v>2</v>
      </c>
      <c r="M519" s="1" t="s">
        <v>1</v>
      </c>
      <c r="N519" s="1">
        <v>2511309.051</v>
      </c>
      <c r="O519" s="1">
        <v>2627404.37</v>
      </c>
      <c r="P519" s="1">
        <v>4493354.2379999999</v>
      </c>
      <c r="Q519" s="1">
        <v>3594155.4249999998</v>
      </c>
      <c r="R519" s="3">
        <f>AVERAGE('VTA_Proteome Morphine vs Saline'!N519:Q519)</f>
        <v>3306555.7709999997</v>
      </c>
      <c r="S519" s="3">
        <f>_xlfn.STDEV.S('VTA_Proteome Morphine vs Saline'!N519:Q519)</f>
        <v>928236.34443775506</v>
      </c>
      <c r="T519" s="1">
        <v>3258651.3859999999</v>
      </c>
      <c r="U519" s="1">
        <v>3289619.199</v>
      </c>
      <c r="V519" s="1">
        <v>5460148.0049999999</v>
      </c>
      <c r="W519" s="1">
        <v>3604704.639</v>
      </c>
      <c r="X519" s="1">
        <f t="shared" si="29"/>
        <v>3903280.8072500001</v>
      </c>
      <c r="Y519" s="1">
        <f t="shared" si="30"/>
        <v>1049620.7028982542</v>
      </c>
    </row>
    <row r="520" spans="1:25" x14ac:dyDescent="0.5">
      <c r="A520" s="1" t="s">
        <v>1052</v>
      </c>
      <c r="B520" s="1" t="s">
        <v>1053</v>
      </c>
      <c r="C520" s="1">
        <v>55311</v>
      </c>
      <c r="D520" s="1">
        <v>1</v>
      </c>
      <c r="E520" s="1">
        <v>1</v>
      </c>
      <c r="F520" s="1">
        <v>44.69</v>
      </c>
      <c r="G520" s="1">
        <v>0.30726754000000001</v>
      </c>
      <c r="H520" s="1">
        <v>0.977951083</v>
      </c>
      <c r="I520" s="1">
        <v>0.13517257399999999</v>
      </c>
      <c r="K520" s="1" t="s">
        <v>486</v>
      </c>
      <c r="L520" s="1" t="s">
        <v>2</v>
      </c>
      <c r="M520" s="1" t="s">
        <v>1</v>
      </c>
      <c r="N520" s="1">
        <v>0</v>
      </c>
      <c r="O520" s="1">
        <v>0</v>
      </c>
      <c r="P520" s="1">
        <v>0</v>
      </c>
      <c r="Q520" s="1">
        <v>0</v>
      </c>
      <c r="R520" s="3">
        <f>AVERAGE('VTA_Proteome Morphine vs Saline'!N520:Q520)</f>
        <v>0</v>
      </c>
      <c r="S520" s="3">
        <f>_xlfn.STDEV.S('VTA_Proteome Morphine vs Saline'!N520:Q520)</f>
        <v>0</v>
      </c>
      <c r="T520" s="1">
        <v>0</v>
      </c>
      <c r="U520" s="1">
        <v>1850.705005</v>
      </c>
      <c r="V520" s="1">
        <v>5397.50504</v>
      </c>
      <c r="W520" s="1">
        <v>0</v>
      </c>
      <c r="X520" s="1">
        <f t="shared" si="29"/>
        <v>1812.05251125</v>
      </c>
      <c r="Y520" s="1">
        <f t="shared" si="30"/>
        <v>2544.5387570407679</v>
      </c>
    </row>
    <row r="521" spans="1:25" x14ac:dyDescent="0.5">
      <c r="A521" s="1" t="s">
        <v>1054</v>
      </c>
      <c r="B521" s="1" t="s">
        <v>1055</v>
      </c>
      <c r="C521" s="1">
        <v>42409</v>
      </c>
      <c r="D521" s="1">
        <v>7</v>
      </c>
      <c r="E521" s="1">
        <v>7</v>
      </c>
      <c r="F521" s="1">
        <v>558.26</v>
      </c>
      <c r="G521" s="1">
        <v>6.2219562999999999E-2</v>
      </c>
      <c r="H521" s="1">
        <v>0.99625991700000005</v>
      </c>
      <c r="I521" s="1">
        <v>0.71534346199999999</v>
      </c>
      <c r="K521" s="1">
        <v>1.028811385</v>
      </c>
      <c r="L521" s="1" t="s">
        <v>1</v>
      </c>
      <c r="M521" s="1" t="s">
        <v>2</v>
      </c>
      <c r="N521" s="1">
        <v>12113824.34</v>
      </c>
      <c r="O521" s="1">
        <v>13619142.939999999</v>
      </c>
      <c r="P521" s="1">
        <v>12242877.25</v>
      </c>
      <c r="Q521" s="1">
        <v>13673482.76</v>
      </c>
      <c r="R521" s="3">
        <f>AVERAGE('VTA_Proteome Morphine vs Saline'!N521:Q521)</f>
        <v>12912331.8225</v>
      </c>
      <c r="S521" s="3">
        <f>_xlfn.STDEV.S('VTA_Proteome Morphine vs Saline'!N521:Q521)</f>
        <v>849454.00694178697</v>
      </c>
      <c r="T521" s="1">
        <v>14574223.130000001</v>
      </c>
      <c r="U521" s="1">
        <v>15671147.93</v>
      </c>
      <c r="V521" s="1">
        <v>7258739.7350000003</v>
      </c>
      <c r="W521" s="1">
        <v>12698801.07</v>
      </c>
      <c r="X521" s="1">
        <f t="shared" si="29"/>
        <v>12550727.966250001</v>
      </c>
      <c r="Y521" s="1">
        <f t="shared" si="30"/>
        <v>3735354.4459944661</v>
      </c>
    </row>
    <row r="522" spans="1:25" x14ac:dyDescent="0.5">
      <c r="A522" s="1" t="s">
        <v>1056</v>
      </c>
      <c r="B522" s="1" t="s">
        <v>1057</v>
      </c>
      <c r="C522" s="1">
        <v>21777</v>
      </c>
      <c r="D522" s="1">
        <v>34</v>
      </c>
      <c r="E522" s="1">
        <v>33</v>
      </c>
      <c r="F522" s="1">
        <v>3750.71</v>
      </c>
      <c r="G522" s="1">
        <v>0.14742485599999999</v>
      </c>
      <c r="H522" s="1">
        <v>0.977951083</v>
      </c>
      <c r="I522" s="1">
        <v>0.32766588000000002</v>
      </c>
      <c r="K522" s="1">
        <v>1.119036827</v>
      </c>
      <c r="L522" s="1" t="s">
        <v>2</v>
      </c>
      <c r="M522" s="1" t="s">
        <v>1</v>
      </c>
      <c r="N522" s="1">
        <v>481633012.30000001</v>
      </c>
      <c r="O522" s="1">
        <v>547600146.89999998</v>
      </c>
      <c r="P522" s="1">
        <v>569633835.70000005</v>
      </c>
      <c r="Q522" s="1">
        <v>678305451.5</v>
      </c>
      <c r="R522" s="3">
        <f>AVERAGE('VTA_Proteome Morphine vs Saline'!N522:Q522)</f>
        <v>569293111.60000002</v>
      </c>
      <c r="S522" s="3">
        <f>_xlfn.STDEV.S('VTA_Proteome Morphine vs Saline'!N522:Q522)</f>
        <v>81728583.474299371</v>
      </c>
      <c r="T522" s="1">
        <v>563590630.79999995</v>
      </c>
      <c r="U522" s="1">
        <v>543439110.89999998</v>
      </c>
      <c r="V522" s="1">
        <v>708813718.29999995</v>
      </c>
      <c r="W522" s="1">
        <v>732396369.20000005</v>
      </c>
      <c r="X522" s="1">
        <f t="shared" si="29"/>
        <v>637059957.29999995</v>
      </c>
      <c r="Y522" s="1">
        <f t="shared" si="30"/>
        <v>97297205.284680396</v>
      </c>
    </row>
    <row r="523" spans="1:25" x14ac:dyDescent="0.5">
      <c r="A523" s="1" t="s">
        <v>1058</v>
      </c>
      <c r="B523" s="1" t="s">
        <v>1059</v>
      </c>
      <c r="C523" s="1">
        <v>21337</v>
      </c>
      <c r="D523" s="1">
        <v>2</v>
      </c>
      <c r="E523" s="1">
        <v>2</v>
      </c>
      <c r="F523" s="1">
        <v>106.68</v>
      </c>
      <c r="G523" s="1">
        <v>7.2100790999999997E-2</v>
      </c>
      <c r="H523" s="1">
        <v>0.99625991700000005</v>
      </c>
      <c r="I523" s="1">
        <v>0.62616710200000003</v>
      </c>
      <c r="K523" s="1">
        <v>1.1150213120000001</v>
      </c>
      <c r="L523" s="1" t="s">
        <v>2</v>
      </c>
      <c r="M523" s="1" t="s">
        <v>1</v>
      </c>
      <c r="N523" s="1">
        <v>499313.73340000003</v>
      </c>
      <c r="O523" s="1">
        <v>585449.82810000004</v>
      </c>
      <c r="P523" s="1">
        <v>940504.11060000001</v>
      </c>
      <c r="Q523" s="1">
        <v>837751.78659999999</v>
      </c>
      <c r="R523" s="3">
        <f>AVERAGE('VTA_Proteome Morphine vs Saline'!N523:Q523)</f>
        <v>715754.86467500008</v>
      </c>
      <c r="S523" s="3">
        <f>_xlfn.STDEV.S('VTA_Proteome Morphine vs Saline'!N523:Q523)</f>
        <v>207542.47626887076</v>
      </c>
      <c r="T523" s="1">
        <v>636172.59860000003</v>
      </c>
      <c r="U523" s="1">
        <v>569464.39780000004</v>
      </c>
      <c r="V523" s="1">
        <v>910235.45090000005</v>
      </c>
      <c r="W523" s="1">
        <v>1076455.267</v>
      </c>
      <c r="X523" s="1">
        <f t="shared" si="29"/>
        <v>798081.92857500003</v>
      </c>
      <c r="Y523" s="1">
        <f t="shared" si="30"/>
        <v>237030.75371942457</v>
      </c>
    </row>
    <row r="524" spans="1:25" x14ac:dyDescent="0.5">
      <c r="A524" s="1" t="s">
        <v>1060</v>
      </c>
      <c r="B524" s="1" t="s">
        <v>1061</v>
      </c>
      <c r="C524" s="1">
        <v>20705</v>
      </c>
      <c r="D524" s="1">
        <v>1</v>
      </c>
      <c r="E524" s="1">
        <v>1</v>
      </c>
      <c r="F524" s="1">
        <v>33.020000000000003</v>
      </c>
      <c r="G524" s="1">
        <v>6.0147104E-2</v>
      </c>
      <c r="H524" s="1">
        <v>0.99625991700000005</v>
      </c>
      <c r="I524" s="1">
        <v>0.73927439699999997</v>
      </c>
      <c r="K524" s="1">
        <v>1.120681295</v>
      </c>
      <c r="L524" s="1" t="s">
        <v>2</v>
      </c>
      <c r="M524" s="1" t="s">
        <v>1</v>
      </c>
      <c r="N524" s="1">
        <v>240679.29610000001</v>
      </c>
      <c r="O524" s="1">
        <v>227177.6991</v>
      </c>
      <c r="P524" s="1">
        <v>155452.69639999999</v>
      </c>
      <c r="Q524" s="1">
        <v>194270.03599999999</v>
      </c>
      <c r="R524" s="3">
        <f>AVERAGE('VTA_Proteome Morphine vs Saline'!N524:Q524)</f>
        <v>204394.9319</v>
      </c>
      <c r="S524" s="3">
        <f>_xlfn.STDEV.S('VTA_Proteome Morphine vs Saline'!N524:Q524)</f>
        <v>38006.427085476476</v>
      </c>
      <c r="T524" s="1">
        <v>250729.94089999999</v>
      </c>
      <c r="U524" s="1">
        <v>312142.68729999999</v>
      </c>
      <c r="V524" s="1">
        <v>125458.7637</v>
      </c>
      <c r="W524" s="1">
        <v>227914.91579999999</v>
      </c>
      <c r="X524" s="1">
        <f t="shared" si="29"/>
        <v>229061.57692499997</v>
      </c>
      <c r="Y524" s="1">
        <f t="shared" si="30"/>
        <v>77689.224131290946</v>
      </c>
    </row>
    <row r="525" spans="1:25" x14ac:dyDescent="0.5">
      <c r="A525" s="1" t="s">
        <v>1062</v>
      </c>
      <c r="B525" s="1" t="s">
        <v>1063</v>
      </c>
      <c r="C525" s="1">
        <v>79867</v>
      </c>
      <c r="D525" s="1">
        <v>11</v>
      </c>
      <c r="E525" s="1">
        <v>11</v>
      </c>
      <c r="F525" s="1">
        <v>711.14</v>
      </c>
      <c r="G525" s="1">
        <v>9.4801875999999993E-2</v>
      </c>
      <c r="H525" s="1">
        <v>0.99625991700000005</v>
      </c>
      <c r="I525" s="1">
        <v>0.49428537299999997</v>
      </c>
      <c r="K525" s="1">
        <v>1.1132692399999999</v>
      </c>
      <c r="L525" s="1" t="s">
        <v>2</v>
      </c>
      <c r="M525" s="1" t="s">
        <v>1</v>
      </c>
      <c r="N525" s="1">
        <v>1211490.8689999999</v>
      </c>
      <c r="O525" s="1">
        <v>1393335.483</v>
      </c>
      <c r="P525" s="1">
        <v>961152.34979999997</v>
      </c>
      <c r="Q525" s="1">
        <v>969971.45090000005</v>
      </c>
      <c r="R525" s="3">
        <f>AVERAGE('VTA_Proteome Morphine vs Saline'!N525:Q525)</f>
        <v>1133987.5381749999</v>
      </c>
      <c r="S525" s="3">
        <f>_xlfn.STDEV.S('VTA_Proteome Morphine vs Saline'!N525:Q525)</f>
        <v>208199.74543655902</v>
      </c>
      <c r="T525" s="1">
        <v>1584078.8049999999</v>
      </c>
      <c r="U525" s="1">
        <v>1370345.1070000001</v>
      </c>
      <c r="V525" s="1">
        <v>970685.58849999995</v>
      </c>
      <c r="W525" s="1">
        <v>1124624.277</v>
      </c>
      <c r="X525" s="1">
        <f t="shared" si="29"/>
        <v>1262433.444375</v>
      </c>
      <c r="Y525" s="1">
        <f t="shared" si="30"/>
        <v>270313.91810407402</v>
      </c>
    </row>
    <row r="526" spans="1:25" x14ac:dyDescent="0.5">
      <c r="A526" s="1" t="s">
        <v>1064</v>
      </c>
      <c r="B526" s="1" t="s">
        <v>1065</v>
      </c>
      <c r="C526" s="1">
        <v>67469</v>
      </c>
      <c r="D526" s="1">
        <v>13</v>
      </c>
      <c r="E526" s="1">
        <v>13</v>
      </c>
      <c r="F526" s="1">
        <v>811.83</v>
      </c>
      <c r="G526" s="1">
        <v>0.32860921199999998</v>
      </c>
      <c r="H526" s="1">
        <v>0.977951083</v>
      </c>
      <c r="I526" s="1">
        <v>0.12231091700000001</v>
      </c>
      <c r="K526" s="1">
        <v>1.3140153050000001</v>
      </c>
      <c r="L526" s="1" t="s">
        <v>1</v>
      </c>
      <c r="M526" s="1" t="s">
        <v>2</v>
      </c>
      <c r="N526" s="1">
        <v>20562388.18</v>
      </c>
      <c r="O526" s="1">
        <v>16775863.42</v>
      </c>
      <c r="P526" s="1">
        <v>12791498.75</v>
      </c>
      <c r="Q526" s="1">
        <v>14117349.060000001</v>
      </c>
      <c r="R526" s="3">
        <f>AVERAGE('VTA_Proteome Morphine vs Saline'!N526:Q526)</f>
        <v>16061774.852500001</v>
      </c>
      <c r="S526" s="3">
        <f>_xlfn.STDEV.S('VTA_Proteome Morphine vs Saline'!N526:Q526)</f>
        <v>3427386.7720187041</v>
      </c>
      <c r="T526" s="1">
        <v>15707327.800000001</v>
      </c>
      <c r="U526" s="1">
        <v>11169004.34</v>
      </c>
      <c r="V526" s="1">
        <v>12799509.32</v>
      </c>
      <c r="W526" s="1">
        <v>9217880.8389999997</v>
      </c>
      <c r="X526" s="1">
        <f t="shared" si="29"/>
        <v>12223430.574750001</v>
      </c>
      <c r="Y526" s="1">
        <f t="shared" si="30"/>
        <v>2745575.2582066399</v>
      </c>
    </row>
    <row r="527" spans="1:25" x14ac:dyDescent="0.5">
      <c r="A527" s="1" t="s">
        <v>1066</v>
      </c>
      <c r="B527" s="1" t="s">
        <v>1067</v>
      </c>
      <c r="C527" s="1">
        <v>104198</v>
      </c>
      <c r="D527" s="1">
        <v>19</v>
      </c>
      <c r="E527" s="1">
        <v>19</v>
      </c>
      <c r="F527" s="1">
        <v>1122.17</v>
      </c>
      <c r="G527" s="1">
        <v>8.2684121999999999E-2</v>
      </c>
      <c r="H527" s="1">
        <v>0.99625991700000005</v>
      </c>
      <c r="I527" s="1">
        <v>0.55635054500000003</v>
      </c>
      <c r="K527" s="1">
        <v>1.064395829</v>
      </c>
      <c r="L527" s="1" t="s">
        <v>1</v>
      </c>
      <c r="M527" s="1" t="s">
        <v>2</v>
      </c>
      <c r="N527" s="1">
        <v>2463437.6129999999</v>
      </c>
      <c r="O527" s="1">
        <v>3447464.7349999999</v>
      </c>
      <c r="P527" s="1">
        <v>3222852.406</v>
      </c>
      <c r="Q527" s="1">
        <v>3190901.7710000002</v>
      </c>
      <c r="R527" s="3">
        <f>AVERAGE('VTA_Proteome Morphine vs Saline'!N527:Q527)</f>
        <v>3081164.1312499996</v>
      </c>
      <c r="S527" s="3">
        <f>_xlfn.STDEV.S('VTA_Proteome Morphine vs Saline'!N527:Q527)</f>
        <v>427348.45284085977</v>
      </c>
      <c r="T527" s="1">
        <v>2828558.9040000001</v>
      </c>
      <c r="U527" s="1">
        <v>2873177.9380000001</v>
      </c>
      <c r="V527" s="1">
        <v>2489973.1570000001</v>
      </c>
      <c r="W527" s="1">
        <v>3387306.1809999999</v>
      </c>
      <c r="X527" s="1">
        <f t="shared" si="29"/>
        <v>2894754.0449999999</v>
      </c>
      <c r="Y527" s="1">
        <f t="shared" si="30"/>
        <v>370271.29650816822</v>
      </c>
    </row>
    <row r="528" spans="1:25" x14ac:dyDescent="0.5">
      <c r="A528" s="1" t="s">
        <v>1068</v>
      </c>
      <c r="B528" s="1" t="s">
        <v>1069</v>
      </c>
      <c r="C528" s="1">
        <v>62344</v>
      </c>
      <c r="D528" s="1">
        <v>24</v>
      </c>
      <c r="E528" s="1">
        <v>24</v>
      </c>
      <c r="F528" s="1">
        <v>1649.23</v>
      </c>
      <c r="G528" s="1">
        <v>7.7526049E-2</v>
      </c>
      <c r="H528" s="1">
        <v>0.99625991700000005</v>
      </c>
      <c r="I528" s="1">
        <v>0.58804021299999998</v>
      </c>
      <c r="K528" s="1">
        <v>1.1357234110000001</v>
      </c>
      <c r="L528" s="1" t="s">
        <v>2</v>
      </c>
      <c r="M528" s="1" t="s">
        <v>1</v>
      </c>
      <c r="N528" s="1">
        <v>79378006.920000002</v>
      </c>
      <c r="O528" s="1">
        <v>128086199.3</v>
      </c>
      <c r="P528" s="1">
        <v>78806044.299999997</v>
      </c>
      <c r="Q528" s="1">
        <v>91449248.290000007</v>
      </c>
      <c r="R528" s="3">
        <f>AVERAGE('VTA_Proteome Morphine vs Saline'!N528:Q528)</f>
        <v>94429874.702500001</v>
      </c>
      <c r="S528" s="3">
        <f>_xlfn.STDEV.S('VTA_Proteome Morphine vs Saline'!N528:Q528)</f>
        <v>23182573.335813548</v>
      </c>
      <c r="T528" s="1">
        <v>105917121</v>
      </c>
      <c r="U528" s="1">
        <v>130376775.5</v>
      </c>
      <c r="V528" s="1">
        <v>65328828.890000001</v>
      </c>
      <c r="W528" s="1">
        <v>127362152.09999999</v>
      </c>
      <c r="X528" s="1">
        <f t="shared" si="29"/>
        <v>107246219.3725</v>
      </c>
      <c r="Y528" s="1">
        <f t="shared" si="30"/>
        <v>29991707.207220331</v>
      </c>
    </row>
    <row r="529" spans="1:25" x14ac:dyDescent="0.5">
      <c r="A529" s="1" t="s">
        <v>1070</v>
      </c>
      <c r="B529" s="1" t="s">
        <v>1071</v>
      </c>
      <c r="C529" s="1">
        <v>46016</v>
      </c>
      <c r="D529" s="1">
        <v>14</v>
      </c>
      <c r="E529" s="1">
        <v>14</v>
      </c>
      <c r="F529" s="1">
        <v>1103.49</v>
      </c>
      <c r="G529" s="1">
        <v>0.105110359</v>
      </c>
      <c r="H529" s="1">
        <v>0.99063050699999999</v>
      </c>
      <c r="I529" s="1">
        <v>0.451218324</v>
      </c>
      <c r="K529" s="1">
        <v>1.105692033</v>
      </c>
      <c r="L529" s="1" t="s">
        <v>2</v>
      </c>
      <c r="M529" s="1" t="s">
        <v>1</v>
      </c>
      <c r="N529" s="1">
        <v>42073948.200000003</v>
      </c>
      <c r="O529" s="1">
        <v>49275438</v>
      </c>
      <c r="P529" s="1">
        <v>39727193</v>
      </c>
      <c r="Q529" s="1">
        <v>40624189.969999999</v>
      </c>
      <c r="R529" s="3">
        <f>AVERAGE('VTA_Proteome Morphine vs Saline'!N529:Q529)</f>
        <v>42925192.292500004</v>
      </c>
      <c r="S529" s="3">
        <f>_xlfn.STDEV.S('VTA_Proteome Morphine vs Saline'!N529:Q529)</f>
        <v>4342504.9688560795</v>
      </c>
      <c r="T529" s="1">
        <v>51516239.57</v>
      </c>
      <c r="U529" s="1">
        <v>58027965.740000002</v>
      </c>
      <c r="V529" s="1">
        <v>36720670.020000003</v>
      </c>
      <c r="W529" s="1">
        <v>43583297.189999998</v>
      </c>
      <c r="X529" s="1">
        <f t="shared" si="29"/>
        <v>47462043.130000003</v>
      </c>
      <c r="Y529" s="1">
        <f t="shared" si="30"/>
        <v>9282546.2693866864</v>
      </c>
    </row>
    <row r="530" spans="1:25" x14ac:dyDescent="0.5">
      <c r="A530" s="1" t="s">
        <v>1072</v>
      </c>
      <c r="B530" s="1" t="s">
        <v>1073</v>
      </c>
      <c r="C530" s="1">
        <v>46445</v>
      </c>
      <c r="D530" s="1">
        <v>6</v>
      </c>
      <c r="E530" s="1">
        <v>6</v>
      </c>
      <c r="F530" s="1">
        <v>385.66</v>
      </c>
      <c r="G530" s="1">
        <v>0.15073904099999999</v>
      </c>
      <c r="H530" s="1">
        <v>0.977951083</v>
      </c>
      <c r="I530" s="1">
        <v>0.32037821700000002</v>
      </c>
      <c r="K530" s="1">
        <v>1.2526834229999999</v>
      </c>
      <c r="L530" s="1" t="s">
        <v>2</v>
      </c>
      <c r="M530" s="1" t="s">
        <v>1</v>
      </c>
      <c r="N530" s="1">
        <v>531369.88340000005</v>
      </c>
      <c r="O530" s="1">
        <v>836825.11860000005</v>
      </c>
      <c r="P530" s="1">
        <v>512437.41979999997</v>
      </c>
      <c r="Q530" s="1">
        <v>473534.60680000001</v>
      </c>
      <c r="R530" s="3">
        <f>AVERAGE('VTA_Proteome Morphine vs Saline'!N530:Q530)</f>
        <v>588541.75715000008</v>
      </c>
      <c r="S530" s="3">
        <f>_xlfn.STDEV.S('VTA_Proteome Morphine vs Saline'!N530:Q530)</f>
        <v>167264.02832658254</v>
      </c>
      <c r="T530" s="1">
        <v>885068.79180000001</v>
      </c>
      <c r="U530" s="1">
        <v>966631.71510000003</v>
      </c>
      <c r="V530" s="1">
        <v>520885.1286</v>
      </c>
      <c r="W530" s="1">
        <v>576440.37659999996</v>
      </c>
      <c r="X530" s="1">
        <f t="shared" si="29"/>
        <v>737256.50302499998</v>
      </c>
      <c r="Y530" s="1">
        <f t="shared" si="30"/>
        <v>221464.71413166515</v>
      </c>
    </row>
    <row r="531" spans="1:25" x14ac:dyDescent="0.5">
      <c r="A531" s="1" t="s">
        <v>1074</v>
      </c>
      <c r="B531" s="1" t="s">
        <v>1075</v>
      </c>
      <c r="C531" s="1">
        <v>25983</v>
      </c>
      <c r="D531" s="1">
        <v>1</v>
      </c>
      <c r="E531" s="1">
        <v>1</v>
      </c>
      <c r="F531" s="1">
        <v>45.5</v>
      </c>
      <c r="G531" s="1">
        <v>0.14836955299999999</v>
      </c>
      <c r="H531" s="1">
        <v>0.977951083</v>
      </c>
      <c r="I531" s="1">
        <v>0.32556212699999998</v>
      </c>
      <c r="K531" s="1">
        <v>1.4545294</v>
      </c>
      <c r="L531" s="1" t="s">
        <v>2</v>
      </c>
      <c r="M531" s="1" t="s">
        <v>1</v>
      </c>
      <c r="N531" s="1">
        <v>15171.660819999999</v>
      </c>
      <c r="O531" s="1">
        <v>38230.292159999997</v>
      </c>
      <c r="P531" s="1">
        <v>155.69471809999999</v>
      </c>
      <c r="Q531" s="1">
        <v>22015.412499999999</v>
      </c>
      <c r="R531" s="3">
        <f>AVERAGE('VTA_Proteome Morphine vs Saline'!N531:Q531)</f>
        <v>18893.265049524998</v>
      </c>
      <c r="S531" s="3">
        <f>_xlfn.STDEV.S('VTA_Proteome Morphine vs Saline'!N531:Q531)</f>
        <v>15796.785560571801</v>
      </c>
      <c r="T531" s="1">
        <v>29712.860960000002</v>
      </c>
      <c r="U531" s="1">
        <v>40436.792650000003</v>
      </c>
      <c r="V531" s="1">
        <v>20322.900610000001</v>
      </c>
      <c r="W531" s="1">
        <v>19450.683710000001</v>
      </c>
      <c r="X531" s="1">
        <f t="shared" si="29"/>
        <v>27480.809482500001</v>
      </c>
      <c r="Y531" s="1">
        <f t="shared" si="30"/>
        <v>9807.4484106712953</v>
      </c>
    </row>
    <row r="532" spans="1:25" x14ac:dyDescent="0.5">
      <c r="A532" s="1" t="s">
        <v>1076</v>
      </c>
      <c r="B532" s="1" t="s">
        <v>1077</v>
      </c>
      <c r="C532" s="1">
        <v>26605</v>
      </c>
      <c r="D532" s="1">
        <v>1</v>
      </c>
      <c r="E532" s="1">
        <v>1</v>
      </c>
      <c r="F532" s="1">
        <v>37.33</v>
      </c>
      <c r="G532" s="1">
        <v>0.15684512</v>
      </c>
      <c r="H532" s="1">
        <v>0.977951083</v>
      </c>
      <c r="I532" s="1">
        <v>0.30759967500000002</v>
      </c>
      <c r="K532" s="1">
        <v>1.1928201490000001</v>
      </c>
      <c r="L532" s="1" t="s">
        <v>2</v>
      </c>
      <c r="M532" s="1" t="s">
        <v>1</v>
      </c>
      <c r="N532" s="1">
        <v>70090.352369999993</v>
      </c>
      <c r="O532" s="1">
        <v>68921.384560000006</v>
      </c>
      <c r="P532" s="1">
        <v>100177.7199</v>
      </c>
      <c r="Q532" s="1">
        <v>91586.276599999997</v>
      </c>
      <c r="R532" s="3">
        <f>AVERAGE('VTA_Proteome Morphine vs Saline'!N532:Q532)</f>
        <v>82693.933357500006</v>
      </c>
      <c r="S532" s="3">
        <f>_xlfn.STDEV.S('VTA_Proteome Morphine vs Saline'!N532:Q532)</f>
        <v>15634.256344047033</v>
      </c>
      <c r="T532" s="1">
        <v>87615.708580000006</v>
      </c>
      <c r="U532" s="1">
        <v>73508.366689999995</v>
      </c>
      <c r="V532" s="1">
        <v>106542.05929999999</v>
      </c>
      <c r="W532" s="1">
        <v>126889.8253</v>
      </c>
      <c r="X532" s="1">
        <f t="shared" si="29"/>
        <v>98638.989967500005</v>
      </c>
      <c r="Y532" s="1">
        <f t="shared" si="30"/>
        <v>23192.16218698287</v>
      </c>
    </row>
    <row r="533" spans="1:25" x14ac:dyDescent="0.5">
      <c r="A533" s="1" t="s">
        <v>1078</v>
      </c>
      <c r="B533" s="1" t="s">
        <v>1079</v>
      </c>
      <c r="C533" s="1">
        <v>38177</v>
      </c>
      <c r="D533" s="1">
        <v>12</v>
      </c>
      <c r="E533" s="1">
        <v>12</v>
      </c>
      <c r="F533" s="1">
        <v>571.96</v>
      </c>
      <c r="G533" s="1">
        <v>8.5245218999999997E-2</v>
      </c>
      <c r="H533" s="1">
        <v>0.99625991700000005</v>
      </c>
      <c r="I533" s="1">
        <v>0.541940533</v>
      </c>
      <c r="K533" s="1">
        <v>1.0412347340000001</v>
      </c>
      <c r="L533" s="1" t="s">
        <v>1</v>
      </c>
      <c r="M533" s="1" t="s">
        <v>2</v>
      </c>
      <c r="N533" s="1">
        <v>8947137.2919999994</v>
      </c>
      <c r="O533" s="1">
        <v>8729549.3019999992</v>
      </c>
      <c r="P533" s="1">
        <v>10359261.57</v>
      </c>
      <c r="Q533" s="1">
        <v>8501384.8440000005</v>
      </c>
      <c r="R533" s="3">
        <f>AVERAGE('VTA_Proteome Morphine vs Saline'!N533:Q533)</f>
        <v>9134333.2520000003</v>
      </c>
      <c r="S533" s="3">
        <f>_xlfn.STDEV.S('VTA_Proteome Morphine vs Saline'!N533:Q533)</f>
        <v>836653.14299415005</v>
      </c>
      <c r="T533" s="1">
        <v>9009694.1420000009</v>
      </c>
      <c r="U533" s="1">
        <v>9772159.1640000008</v>
      </c>
      <c r="V533" s="1">
        <v>8250711.3099999996</v>
      </c>
      <c r="W533" s="1">
        <v>8057825.4749999996</v>
      </c>
      <c r="X533" s="1">
        <f t="shared" si="29"/>
        <v>8772597.5227499995</v>
      </c>
      <c r="Y533" s="1">
        <f t="shared" si="30"/>
        <v>782858.56126153527</v>
      </c>
    </row>
    <row r="534" spans="1:25" x14ac:dyDescent="0.5">
      <c r="A534" s="1" t="s">
        <v>1080</v>
      </c>
      <c r="B534" s="1" t="s">
        <v>1081</v>
      </c>
      <c r="C534" s="1">
        <v>26634</v>
      </c>
      <c r="D534" s="1">
        <v>8</v>
      </c>
      <c r="E534" s="1">
        <v>8</v>
      </c>
      <c r="F534" s="1">
        <v>424.83</v>
      </c>
      <c r="G534" s="1">
        <v>0.10631537200000001</v>
      </c>
      <c r="H534" s="1">
        <v>0.98920471200000004</v>
      </c>
      <c r="I534" s="1">
        <v>0.44663472900000001</v>
      </c>
      <c r="K534" s="1">
        <v>1.2801430540000001</v>
      </c>
      <c r="L534" s="1" t="s">
        <v>1</v>
      </c>
      <c r="M534" s="1" t="s">
        <v>2</v>
      </c>
      <c r="N534" s="1">
        <v>1628998.1159999999</v>
      </c>
      <c r="O534" s="1">
        <v>744606.95140000002</v>
      </c>
      <c r="P534" s="1">
        <v>745450.00509999995</v>
      </c>
      <c r="Q534" s="1">
        <v>688861.7182</v>
      </c>
      <c r="R534" s="3">
        <f>AVERAGE('VTA_Proteome Morphine vs Saline'!N534:Q534)</f>
        <v>951979.19767499994</v>
      </c>
      <c r="S534" s="3">
        <f>_xlfn.STDEV.S('VTA_Proteome Morphine vs Saline'!N534:Q534)</f>
        <v>452122.02618542808</v>
      </c>
      <c r="T534" s="1">
        <v>1157855.946</v>
      </c>
      <c r="U534" s="1">
        <v>829462.6679</v>
      </c>
      <c r="V534" s="1">
        <v>688184.58400000003</v>
      </c>
      <c r="W534" s="1">
        <v>299099.35119999998</v>
      </c>
      <c r="X534" s="1">
        <f t="shared" si="29"/>
        <v>743650.63727499999</v>
      </c>
      <c r="Y534" s="1">
        <f t="shared" si="30"/>
        <v>355730.26831800537</v>
      </c>
    </row>
    <row r="535" spans="1:25" x14ac:dyDescent="0.5">
      <c r="A535" s="1" t="s">
        <v>1082</v>
      </c>
      <c r="B535" s="1" t="s">
        <v>1083</v>
      </c>
      <c r="C535" s="1">
        <v>51524</v>
      </c>
      <c r="D535" s="1">
        <v>11</v>
      </c>
      <c r="E535" s="1">
        <v>11</v>
      </c>
      <c r="F535" s="1">
        <v>464.9</v>
      </c>
      <c r="G535" s="1">
        <v>6.0402910999999997E-2</v>
      </c>
      <c r="H535" s="1">
        <v>0.99625991700000005</v>
      </c>
      <c r="I535" s="1">
        <v>0.73617554299999999</v>
      </c>
      <c r="K535" s="1">
        <v>1.0902844009999999</v>
      </c>
      <c r="L535" s="1" t="s">
        <v>2</v>
      </c>
      <c r="M535" s="1" t="s">
        <v>1</v>
      </c>
      <c r="N535" s="1">
        <v>879043.15179999999</v>
      </c>
      <c r="O535" s="1">
        <v>899602.64179999998</v>
      </c>
      <c r="P535" s="1">
        <v>1392107.8330000001</v>
      </c>
      <c r="Q535" s="1">
        <v>1654313.4609999999</v>
      </c>
      <c r="R535" s="3">
        <f>AVERAGE('VTA_Proteome Morphine vs Saline'!N535:Q535)</f>
        <v>1206266.7719000001</v>
      </c>
      <c r="S535" s="3">
        <f>_xlfn.STDEV.S('VTA_Proteome Morphine vs Saline'!N535:Q535)</f>
        <v>381401.32924326352</v>
      </c>
      <c r="T535" s="1">
        <v>1029862.9570000001</v>
      </c>
      <c r="U535" s="1">
        <v>868184.36499999999</v>
      </c>
      <c r="V535" s="1">
        <v>1679150.433</v>
      </c>
      <c r="W535" s="1">
        <v>1683497.625</v>
      </c>
      <c r="X535" s="1">
        <f t="shared" si="29"/>
        <v>1315173.845</v>
      </c>
      <c r="Y535" s="1">
        <f t="shared" si="30"/>
        <v>427918.70784360782</v>
      </c>
    </row>
    <row r="536" spans="1:25" x14ac:dyDescent="0.5">
      <c r="A536" s="1" t="s">
        <v>1084</v>
      </c>
      <c r="B536" s="1" t="s">
        <v>1085</v>
      </c>
      <c r="C536" s="1">
        <v>66952</v>
      </c>
      <c r="D536" s="1">
        <v>12</v>
      </c>
      <c r="E536" s="1">
        <v>11</v>
      </c>
      <c r="F536" s="1">
        <v>623.78</v>
      </c>
      <c r="G536" s="1">
        <v>0.12936806300000001</v>
      </c>
      <c r="H536" s="1">
        <v>0.977951083</v>
      </c>
      <c r="I536" s="1">
        <v>0.37248203000000002</v>
      </c>
      <c r="K536" s="1">
        <v>1.223173608</v>
      </c>
      <c r="L536" s="1" t="s">
        <v>2</v>
      </c>
      <c r="M536" s="1" t="s">
        <v>1</v>
      </c>
      <c r="N536" s="1">
        <v>1147827.274</v>
      </c>
      <c r="O536" s="1">
        <v>1431883.273</v>
      </c>
      <c r="P536" s="1">
        <v>1094972.219</v>
      </c>
      <c r="Q536" s="1">
        <v>1081123.2590000001</v>
      </c>
      <c r="R536" s="3">
        <f>AVERAGE('VTA_Proteome Morphine vs Saline'!N536:Q536)</f>
        <v>1188951.5062500001</v>
      </c>
      <c r="S536" s="3">
        <f>_xlfn.STDEV.S('VTA_Proteome Morphine vs Saline'!N536:Q536)</f>
        <v>164485.13925929918</v>
      </c>
      <c r="T536" s="1">
        <v>2133738.449</v>
      </c>
      <c r="U536" s="1">
        <v>1508992.8119999999</v>
      </c>
      <c r="V536" s="1">
        <v>1107134.2549999999</v>
      </c>
      <c r="W536" s="1">
        <v>1067310.8999999999</v>
      </c>
      <c r="X536" s="1">
        <f t="shared" si="29"/>
        <v>1454294.1039999998</v>
      </c>
      <c r="Y536" s="1">
        <f t="shared" si="30"/>
        <v>494945.29244660272</v>
      </c>
    </row>
    <row r="537" spans="1:25" x14ac:dyDescent="0.5">
      <c r="A537" s="1" t="s">
        <v>1086</v>
      </c>
      <c r="B537" s="1" t="s">
        <v>1087</v>
      </c>
      <c r="C537" s="1">
        <v>74746</v>
      </c>
      <c r="D537" s="1">
        <v>1</v>
      </c>
      <c r="E537" s="1">
        <v>1</v>
      </c>
      <c r="F537" s="1">
        <v>37.729999999999997</v>
      </c>
      <c r="G537" s="1">
        <v>9.1880223999999996E-2</v>
      </c>
      <c r="H537" s="1">
        <v>0.99625991700000005</v>
      </c>
      <c r="I537" s="1">
        <v>0.50794524900000004</v>
      </c>
      <c r="K537" s="1">
        <v>1.2843433639999999</v>
      </c>
      <c r="L537" s="1" t="s">
        <v>1</v>
      </c>
      <c r="M537" s="1" t="s">
        <v>2</v>
      </c>
      <c r="N537" s="1">
        <v>11014.619849999999</v>
      </c>
      <c r="O537" s="1">
        <v>6683.3787869999996</v>
      </c>
      <c r="P537" s="1">
        <v>21625.590840000001</v>
      </c>
      <c r="Q537" s="1">
        <v>12694.44073</v>
      </c>
      <c r="R537" s="3">
        <f>AVERAGE('VTA_Proteome Morphine vs Saline'!N537:Q537)</f>
        <v>13004.507551750001</v>
      </c>
      <c r="S537" s="3">
        <f>_xlfn.STDEV.S('VTA_Proteome Morphine vs Saline'!N537:Q537)</f>
        <v>6280.5397969447167</v>
      </c>
      <c r="T537" s="1">
        <v>7077.7587460000004</v>
      </c>
      <c r="U537" s="1">
        <v>8179.8153160000002</v>
      </c>
      <c r="V537" s="1">
        <v>15058.99172</v>
      </c>
      <c r="W537" s="1">
        <v>10185.08797</v>
      </c>
      <c r="X537" s="1">
        <f t="shared" si="29"/>
        <v>10125.413438</v>
      </c>
      <c r="Y537" s="1">
        <f t="shared" si="30"/>
        <v>3531.6335638714972</v>
      </c>
    </row>
    <row r="538" spans="1:25" x14ac:dyDescent="0.5">
      <c r="A538" s="1" t="s">
        <v>1088</v>
      </c>
      <c r="B538" s="1" t="s">
        <v>1089</v>
      </c>
      <c r="C538" s="1">
        <v>22235</v>
      </c>
      <c r="D538" s="1">
        <v>2</v>
      </c>
      <c r="E538" s="1">
        <v>2</v>
      </c>
      <c r="F538" s="1">
        <v>190.36</v>
      </c>
      <c r="G538" s="1">
        <v>5.6351117999999999E-2</v>
      </c>
      <c r="H538" s="1">
        <v>0.99625991700000005</v>
      </c>
      <c r="I538" s="1">
        <v>0.79176475800000001</v>
      </c>
      <c r="K538" s="1">
        <v>1.0150475139999999</v>
      </c>
      <c r="L538" s="1" t="s">
        <v>2</v>
      </c>
      <c r="M538" s="1" t="s">
        <v>1</v>
      </c>
      <c r="N538" s="1">
        <v>880620.66330000001</v>
      </c>
      <c r="O538" s="1">
        <v>1159927.064</v>
      </c>
      <c r="P538" s="1">
        <v>703130.64229999995</v>
      </c>
      <c r="Q538" s="1">
        <v>777628.79429999995</v>
      </c>
      <c r="R538" s="3">
        <f>AVERAGE('VTA_Proteome Morphine vs Saline'!N538:Q538)</f>
        <v>880326.79097500001</v>
      </c>
      <c r="S538" s="3">
        <f>_xlfn.STDEV.S('VTA_Proteome Morphine vs Saline'!N538:Q538)</f>
        <v>200101.43482986256</v>
      </c>
      <c r="T538" s="1">
        <v>862882.44409999996</v>
      </c>
      <c r="U538" s="1">
        <v>829008.01450000005</v>
      </c>
      <c r="V538" s="1">
        <v>912449.53810000001</v>
      </c>
      <c r="W538" s="1">
        <v>969954.08420000004</v>
      </c>
      <c r="X538" s="1">
        <f t="shared" si="29"/>
        <v>893573.52022499999</v>
      </c>
      <c r="Y538" s="1">
        <f t="shared" si="30"/>
        <v>61375.731596975529</v>
      </c>
    </row>
    <row r="539" spans="1:25" x14ac:dyDescent="0.5">
      <c r="A539" s="1" t="s">
        <v>1090</v>
      </c>
      <c r="B539" s="1" t="s">
        <v>1091</v>
      </c>
      <c r="C539" s="1">
        <v>33545</v>
      </c>
      <c r="D539" s="1">
        <v>19</v>
      </c>
      <c r="E539" s="1">
        <v>19</v>
      </c>
      <c r="F539" s="1">
        <v>1037.01</v>
      </c>
      <c r="G539" s="1">
        <v>5.0218771000000002E-2</v>
      </c>
      <c r="H539" s="1">
        <v>0.99625991700000005</v>
      </c>
      <c r="I539" s="1">
        <v>0.960742714</v>
      </c>
      <c r="K539" s="1">
        <v>1.0028821450000001</v>
      </c>
      <c r="L539" s="1" t="s">
        <v>2</v>
      </c>
      <c r="M539" s="1" t="s">
        <v>1</v>
      </c>
      <c r="N539" s="1">
        <v>16598632.810000001</v>
      </c>
      <c r="O539" s="1">
        <v>17938445.059999999</v>
      </c>
      <c r="P539" s="1">
        <v>17981797.210000001</v>
      </c>
      <c r="Q539" s="1">
        <v>15938574.050000001</v>
      </c>
      <c r="R539" s="3">
        <f>AVERAGE('VTA_Proteome Morphine vs Saline'!N539:Q539)</f>
        <v>17114362.282499999</v>
      </c>
      <c r="S539" s="3">
        <f>_xlfn.STDEV.S('VTA_Proteome Morphine vs Saline'!N539:Q539)</f>
        <v>1013247.3594191506</v>
      </c>
      <c r="T539" s="1">
        <v>18598697.420000002</v>
      </c>
      <c r="U539" s="1">
        <v>17663877.960000001</v>
      </c>
      <c r="V539" s="1">
        <v>15894946.060000001</v>
      </c>
      <c r="W539" s="1">
        <v>16497231.98</v>
      </c>
      <c r="X539" s="1">
        <f t="shared" si="29"/>
        <v>17163688.355</v>
      </c>
      <c r="Y539" s="1">
        <f t="shared" si="30"/>
        <v>1206000.5207962173</v>
      </c>
    </row>
    <row r="540" spans="1:25" x14ac:dyDescent="0.5">
      <c r="A540" s="1" t="s">
        <v>1092</v>
      </c>
      <c r="B540" s="1" t="s">
        <v>1093</v>
      </c>
      <c r="C540" s="1">
        <v>207758</v>
      </c>
      <c r="D540" s="1">
        <v>23</v>
      </c>
      <c r="E540" s="1">
        <v>19</v>
      </c>
      <c r="F540" s="1">
        <v>1220.24</v>
      </c>
      <c r="G540" s="1">
        <v>5.6131387999999997E-2</v>
      </c>
      <c r="H540" s="1">
        <v>0.99625991700000005</v>
      </c>
      <c r="I540" s="1">
        <v>0.79528535499999997</v>
      </c>
      <c r="K540" s="1">
        <v>1.015372376</v>
      </c>
      <c r="L540" s="1" t="s">
        <v>2</v>
      </c>
      <c r="M540" s="1" t="s">
        <v>1</v>
      </c>
      <c r="N540" s="1">
        <v>1829955.834</v>
      </c>
      <c r="O540" s="1">
        <v>1680316.4240000001</v>
      </c>
      <c r="P540" s="1">
        <v>1989094.8559999999</v>
      </c>
      <c r="Q540" s="1">
        <v>1588984.338</v>
      </c>
      <c r="R540" s="3">
        <f>AVERAGE('VTA_Proteome Morphine vs Saline'!N540:Q540)</f>
        <v>1772087.8629999999</v>
      </c>
      <c r="S540" s="3">
        <f>_xlfn.STDEV.S('VTA_Proteome Morphine vs Saline'!N540:Q540)</f>
        <v>175489.44409100999</v>
      </c>
      <c r="T540" s="1">
        <v>1683705.9790000001</v>
      </c>
      <c r="U540" s="1">
        <v>1920523.3589999999</v>
      </c>
      <c r="V540" s="1">
        <v>1911772.902</v>
      </c>
      <c r="W540" s="1">
        <v>1681314.017</v>
      </c>
      <c r="X540" s="1">
        <f t="shared" si="29"/>
        <v>1799329.0642500001</v>
      </c>
      <c r="Y540" s="1">
        <f t="shared" si="30"/>
        <v>134941.86766659521</v>
      </c>
    </row>
    <row r="541" spans="1:25" x14ac:dyDescent="0.5">
      <c r="A541" s="1" t="s">
        <v>1094</v>
      </c>
      <c r="B541" s="1" t="s">
        <v>1095</v>
      </c>
      <c r="C541" s="1">
        <v>201845</v>
      </c>
      <c r="D541" s="1">
        <v>24</v>
      </c>
      <c r="E541" s="1">
        <v>20</v>
      </c>
      <c r="F541" s="1">
        <v>1159.54</v>
      </c>
      <c r="G541" s="1">
        <v>9.1637715999999994E-2</v>
      </c>
      <c r="H541" s="1">
        <v>0.99625991700000005</v>
      </c>
      <c r="I541" s="1">
        <v>0.50911232699999998</v>
      </c>
      <c r="K541" s="1">
        <v>1.068531433</v>
      </c>
      <c r="L541" s="1" t="s">
        <v>2</v>
      </c>
      <c r="M541" s="1" t="s">
        <v>1</v>
      </c>
      <c r="N541" s="1">
        <v>1316390.808</v>
      </c>
      <c r="O541" s="1">
        <v>1231715.091</v>
      </c>
      <c r="P541" s="1">
        <v>1636628.8540000001</v>
      </c>
      <c r="Q541" s="1">
        <v>1330428.6780000001</v>
      </c>
      <c r="R541" s="3">
        <f>AVERAGE('VTA_Proteome Morphine vs Saline'!N541:Q541)</f>
        <v>1378790.8577500002</v>
      </c>
      <c r="S541" s="3">
        <f>_xlfn.STDEV.S('VTA_Proteome Morphine vs Saline'!N541:Q541)</f>
        <v>177336.1968261491</v>
      </c>
      <c r="T541" s="1">
        <v>1376041.5519999999</v>
      </c>
      <c r="U541" s="1">
        <v>1451262.0209999999</v>
      </c>
      <c r="V541" s="1">
        <v>1775203.827</v>
      </c>
      <c r="W541" s="1">
        <v>1290618.085</v>
      </c>
      <c r="X541" s="1">
        <f t="shared" si="29"/>
        <v>1473281.3712500001</v>
      </c>
      <c r="Y541" s="1">
        <f t="shared" si="30"/>
        <v>211710.08452044654</v>
      </c>
    </row>
    <row r="542" spans="1:25" x14ac:dyDescent="0.5">
      <c r="A542" s="1" t="s">
        <v>1096</v>
      </c>
      <c r="B542" s="1" t="s">
        <v>1097</v>
      </c>
      <c r="C542" s="1">
        <v>64493</v>
      </c>
      <c r="D542" s="1">
        <v>39</v>
      </c>
      <c r="E542" s="1">
        <v>37</v>
      </c>
      <c r="F542" s="1">
        <v>2609.14</v>
      </c>
      <c r="G542" s="1">
        <v>0.226387324</v>
      </c>
      <c r="H542" s="1">
        <v>0.977951083</v>
      </c>
      <c r="I542" s="1">
        <v>0.20344980500000001</v>
      </c>
      <c r="K542" s="1">
        <v>1.1142728399999999</v>
      </c>
      <c r="L542" s="1" t="s">
        <v>2</v>
      </c>
      <c r="M542" s="1" t="s">
        <v>1</v>
      </c>
      <c r="N542" s="1">
        <v>112812579.2</v>
      </c>
      <c r="O542" s="1">
        <v>120204376.7</v>
      </c>
      <c r="P542" s="1">
        <v>111542731.09999999</v>
      </c>
      <c r="Q542" s="1">
        <v>112344481.3</v>
      </c>
      <c r="R542" s="3">
        <f>AVERAGE('VTA_Proteome Morphine vs Saline'!N542:Q542)</f>
        <v>114226042.075</v>
      </c>
      <c r="S542" s="3">
        <f>_xlfn.STDEV.S('VTA_Proteome Morphine vs Saline'!N542:Q542)</f>
        <v>4019900.1200714461</v>
      </c>
      <c r="T542" s="1">
        <v>148404555.80000001</v>
      </c>
      <c r="U542" s="1">
        <v>134686996.40000001</v>
      </c>
      <c r="V542" s="1">
        <v>109427637.90000001</v>
      </c>
      <c r="W542" s="1">
        <v>116596715.09999999</v>
      </c>
      <c r="X542" s="1">
        <f t="shared" si="29"/>
        <v>127278976.30000001</v>
      </c>
      <c r="Y542" s="1">
        <f t="shared" si="30"/>
        <v>17644166.722830899</v>
      </c>
    </row>
    <row r="543" spans="1:25" x14ac:dyDescent="0.5">
      <c r="A543" s="1" t="s">
        <v>1098</v>
      </c>
      <c r="B543" s="1" t="s">
        <v>1099</v>
      </c>
      <c r="C543" s="1">
        <v>55085</v>
      </c>
      <c r="D543" s="1">
        <v>6</v>
      </c>
      <c r="E543" s="1">
        <v>4</v>
      </c>
      <c r="F543" s="1">
        <v>242.68</v>
      </c>
      <c r="G543" s="1">
        <v>9.8552204000000004E-2</v>
      </c>
      <c r="H543" s="1">
        <v>0.99316298999999997</v>
      </c>
      <c r="I543" s="1">
        <v>0.47775591000000001</v>
      </c>
      <c r="K543" s="1">
        <v>1.135738173</v>
      </c>
      <c r="L543" s="1" t="s">
        <v>2</v>
      </c>
      <c r="M543" s="1" t="s">
        <v>1</v>
      </c>
      <c r="N543" s="1">
        <v>256382.15220000001</v>
      </c>
      <c r="O543" s="1">
        <v>277825.84399999998</v>
      </c>
      <c r="P543" s="1">
        <v>261782.715</v>
      </c>
      <c r="Q543" s="1">
        <v>249344.06400000001</v>
      </c>
      <c r="R543" s="3">
        <f>AVERAGE('VTA_Proteome Morphine vs Saline'!N543:Q543)</f>
        <v>261333.69379999998</v>
      </c>
      <c r="S543" s="3">
        <f>_xlfn.STDEV.S('VTA_Proteome Morphine vs Saline'!N543:Q543)</f>
        <v>12116.952658912596</v>
      </c>
      <c r="T543" s="1">
        <v>356375.02539999998</v>
      </c>
      <c r="U543" s="1">
        <v>344353.53889999999</v>
      </c>
      <c r="V543" s="1">
        <v>287904.54100000003</v>
      </c>
      <c r="W543" s="1">
        <v>198593.50210000001</v>
      </c>
      <c r="X543" s="1">
        <f t="shared" si="29"/>
        <v>296806.65184999997</v>
      </c>
      <c r="Y543" s="1">
        <f t="shared" si="30"/>
        <v>71958.710283373643</v>
      </c>
    </row>
    <row r="544" spans="1:25" x14ac:dyDescent="0.5">
      <c r="A544" s="1" t="s">
        <v>1100</v>
      </c>
      <c r="B544" s="1" t="s">
        <v>1101</v>
      </c>
      <c r="C544" s="1">
        <v>29672</v>
      </c>
      <c r="D544" s="1">
        <v>1</v>
      </c>
      <c r="E544" s="1">
        <v>0</v>
      </c>
      <c r="F544" s="1">
        <v>38.299999999999997</v>
      </c>
      <c r="K544" s="1">
        <v>1</v>
      </c>
      <c r="L544" s="1" t="s">
        <v>364</v>
      </c>
      <c r="M544" s="1" t="s">
        <v>364</v>
      </c>
      <c r="R544" s="3"/>
      <c r="S544" s="3"/>
    </row>
    <row r="545" spans="1:25" x14ac:dyDescent="0.5">
      <c r="A545" s="1" t="s">
        <v>1102</v>
      </c>
      <c r="B545" s="1" t="s">
        <v>1103</v>
      </c>
      <c r="C545" s="1">
        <v>72302</v>
      </c>
      <c r="D545" s="1">
        <v>59</v>
      </c>
      <c r="E545" s="1">
        <v>57</v>
      </c>
      <c r="F545" s="1">
        <v>5571.24</v>
      </c>
      <c r="G545" s="1">
        <v>0.10484937799999999</v>
      </c>
      <c r="H545" s="1">
        <v>0.99063050699999999</v>
      </c>
      <c r="I545" s="1">
        <v>0.45222230200000002</v>
      </c>
      <c r="K545" s="1">
        <v>1.0782405610000001</v>
      </c>
      <c r="L545" s="1" t="s">
        <v>2</v>
      </c>
      <c r="M545" s="1" t="s">
        <v>1</v>
      </c>
      <c r="N545" s="1">
        <v>432099047.30000001</v>
      </c>
      <c r="O545" s="1">
        <v>464911471.60000002</v>
      </c>
      <c r="P545" s="1">
        <v>353738800.69999999</v>
      </c>
      <c r="Q545" s="1">
        <v>384169859.80000001</v>
      </c>
      <c r="R545" s="3">
        <f>AVERAGE('VTA_Proteome Morphine vs Saline'!N545:Q545)</f>
        <v>408729794.85000002</v>
      </c>
      <c r="S545" s="3">
        <f>_xlfn.STDEV.S('VTA_Proteome Morphine vs Saline'!N545:Q545)</f>
        <v>49429082.565425038</v>
      </c>
      <c r="T545" s="1">
        <v>515343630.10000002</v>
      </c>
      <c r="U545" s="1">
        <v>448537213.80000001</v>
      </c>
      <c r="V545" s="1">
        <v>430082152.10000002</v>
      </c>
      <c r="W545" s="1">
        <v>368873177.39999998</v>
      </c>
      <c r="X545" s="1">
        <f t="shared" ref="X545:X565" si="31">AVERAGE(T545:W545)</f>
        <v>440709043.35000002</v>
      </c>
      <c r="Y545" s="1">
        <f t="shared" ref="Y545:Y565" si="32">_xlfn.STDEV.S(T545:W545)</f>
        <v>60290751.76830817</v>
      </c>
    </row>
    <row r="546" spans="1:25" x14ac:dyDescent="0.5">
      <c r="A546" s="1" t="s">
        <v>1104</v>
      </c>
      <c r="B546" s="1" t="s">
        <v>1105</v>
      </c>
      <c r="C546" s="1">
        <v>19690</v>
      </c>
      <c r="D546" s="1">
        <v>1</v>
      </c>
      <c r="E546" s="1">
        <v>1</v>
      </c>
      <c r="F546" s="1">
        <v>54.63</v>
      </c>
      <c r="G546" s="1">
        <v>7.5663496999999996E-2</v>
      </c>
      <c r="H546" s="1">
        <v>0.99625991700000005</v>
      </c>
      <c r="I546" s="1">
        <v>0.60050409100000002</v>
      </c>
      <c r="K546" s="1">
        <v>1.0567318000000001</v>
      </c>
      <c r="L546" s="1" t="s">
        <v>1</v>
      </c>
      <c r="M546" s="1" t="s">
        <v>2</v>
      </c>
      <c r="N546" s="1">
        <v>50640.003700000001</v>
      </c>
      <c r="O546" s="1">
        <v>79864.56839</v>
      </c>
      <c r="P546" s="1">
        <v>59964.547709999999</v>
      </c>
      <c r="Q546" s="1">
        <v>68789.629929999996</v>
      </c>
      <c r="R546" s="3">
        <f>AVERAGE('VTA_Proteome Morphine vs Saline'!N546:Q546)</f>
        <v>64814.687432499995</v>
      </c>
      <c r="S546" s="3">
        <f>_xlfn.STDEV.S('VTA_Proteome Morphine vs Saline'!N546:Q546)</f>
        <v>12473.2326595464</v>
      </c>
      <c r="T546" s="1">
        <v>104069.8587</v>
      </c>
      <c r="U546" s="1">
        <v>63725.657229999997</v>
      </c>
      <c r="V546" s="1">
        <v>59343.286789999998</v>
      </c>
      <c r="W546" s="1">
        <v>18201.358209999999</v>
      </c>
      <c r="X546" s="1">
        <f t="shared" si="31"/>
        <v>61335.040232499996</v>
      </c>
      <c r="Y546" s="1">
        <f t="shared" si="32"/>
        <v>35102.048210290945</v>
      </c>
    </row>
    <row r="547" spans="1:25" x14ac:dyDescent="0.5">
      <c r="A547" s="1" t="s">
        <v>1106</v>
      </c>
      <c r="B547" s="1" t="s">
        <v>1107</v>
      </c>
      <c r="C547" s="1">
        <v>52289</v>
      </c>
      <c r="D547" s="1">
        <v>23</v>
      </c>
      <c r="E547" s="1">
        <v>23</v>
      </c>
      <c r="F547" s="1">
        <v>1500.44</v>
      </c>
      <c r="G547" s="1">
        <v>0.107907092</v>
      </c>
      <c r="H547" s="1">
        <v>0.98920471200000004</v>
      </c>
      <c r="I547" s="1">
        <v>0.44070772800000002</v>
      </c>
      <c r="K547" s="1">
        <v>1.069340948</v>
      </c>
      <c r="L547" s="1" t="s">
        <v>2</v>
      </c>
      <c r="M547" s="1" t="s">
        <v>1</v>
      </c>
      <c r="N547" s="1">
        <v>10388101.869999999</v>
      </c>
      <c r="O547" s="1">
        <v>11467365.550000001</v>
      </c>
      <c r="P547" s="1">
        <v>8559405.25</v>
      </c>
      <c r="Q547" s="1">
        <v>9160657.8159999996</v>
      </c>
      <c r="R547" s="3">
        <f>AVERAGE('VTA_Proteome Morphine vs Saline'!N547:Q547)</f>
        <v>9893882.6215000004</v>
      </c>
      <c r="S547" s="3">
        <f>_xlfn.STDEV.S('VTA_Proteome Morphine vs Saline'!N547:Q547)</f>
        <v>1295961.6329602348</v>
      </c>
      <c r="T547" s="1">
        <v>10534516.869999999</v>
      </c>
      <c r="U547" s="1">
        <v>12048979.58</v>
      </c>
      <c r="V547" s="1">
        <v>10429089.85</v>
      </c>
      <c r="W547" s="1">
        <v>9307148.9629999995</v>
      </c>
      <c r="X547" s="1">
        <f t="shared" si="31"/>
        <v>10579933.815749999</v>
      </c>
      <c r="Y547" s="1">
        <f t="shared" si="32"/>
        <v>1125891.252862246</v>
      </c>
    </row>
    <row r="548" spans="1:25" x14ac:dyDescent="0.5">
      <c r="A548" s="1" t="s">
        <v>1108</v>
      </c>
      <c r="B548" s="1" t="s">
        <v>1109</v>
      </c>
      <c r="C548" s="1">
        <v>59955</v>
      </c>
      <c r="D548" s="1">
        <v>1</v>
      </c>
      <c r="E548" s="1">
        <v>1</v>
      </c>
      <c r="F548" s="1">
        <v>38.67</v>
      </c>
      <c r="G548" s="1">
        <v>5.2641563000000002E-2</v>
      </c>
      <c r="H548" s="1">
        <v>0.99625991700000005</v>
      </c>
      <c r="I548" s="1">
        <v>0.864434653</v>
      </c>
      <c r="K548" s="1">
        <v>1.1793737360000001</v>
      </c>
      <c r="L548" s="1" t="s">
        <v>1</v>
      </c>
      <c r="M548" s="1" t="s">
        <v>2</v>
      </c>
      <c r="N548" s="1">
        <v>1481.1188549999999</v>
      </c>
      <c r="O548" s="1">
        <v>1900.904503</v>
      </c>
      <c r="P548" s="1">
        <v>5775.6699449999996</v>
      </c>
      <c r="Q548" s="1">
        <v>1901.0278020000001</v>
      </c>
      <c r="R548" s="3">
        <f>AVERAGE('VTA_Proteome Morphine vs Saline'!N548:Q548)</f>
        <v>2764.6802762500001</v>
      </c>
      <c r="S548" s="3">
        <f>_xlfn.STDEV.S('VTA_Proteome Morphine vs Saline'!N548:Q548)</f>
        <v>2017.0599801172934</v>
      </c>
      <c r="T548" s="1">
        <v>1889.589326</v>
      </c>
      <c r="U548" s="1">
        <v>2198.774226</v>
      </c>
      <c r="V548" s="1">
        <v>3754.6858010000001</v>
      </c>
      <c r="W548" s="1">
        <v>1533.724747</v>
      </c>
      <c r="X548" s="1">
        <f t="shared" si="31"/>
        <v>2344.1935250000001</v>
      </c>
      <c r="Y548" s="1">
        <f t="shared" si="32"/>
        <v>978.80196346325215</v>
      </c>
    </row>
    <row r="549" spans="1:25" x14ac:dyDescent="0.5">
      <c r="A549" s="1" t="s">
        <v>1110</v>
      </c>
      <c r="B549" s="1" t="s">
        <v>1111</v>
      </c>
      <c r="C549" s="1">
        <v>44517</v>
      </c>
      <c r="D549" s="1">
        <v>1</v>
      </c>
      <c r="E549" s="1">
        <v>1</v>
      </c>
      <c r="F549" s="1">
        <v>30.73</v>
      </c>
      <c r="G549" s="1">
        <v>0.46159702499999999</v>
      </c>
      <c r="H549" s="1">
        <v>0.977951083</v>
      </c>
      <c r="I549" s="1">
        <v>6.8356522000000003E-2</v>
      </c>
      <c r="K549" s="1">
        <v>1.693137468</v>
      </c>
      <c r="L549" s="1" t="s">
        <v>1</v>
      </c>
      <c r="M549" s="1" t="s">
        <v>2</v>
      </c>
      <c r="N549" s="1">
        <v>15349.63667</v>
      </c>
      <c r="O549" s="1">
        <v>20877.392609999999</v>
      </c>
      <c r="P549" s="1">
        <v>21901.89243</v>
      </c>
      <c r="Q549" s="1">
        <v>19766.08151</v>
      </c>
      <c r="R549" s="3">
        <f>AVERAGE('VTA_Proteome Morphine vs Saline'!N549:Q549)</f>
        <v>19473.750805</v>
      </c>
      <c r="S549" s="3">
        <f>_xlfn.STDEV.S('VTA_Proteome Morphine vs Saline'!N549:Q549)</f>
        <v>2884.4327407304686</v>
      </c>
      <c r="T549" s="1">
        <v>8599.4035299999996</v>
      </c>
      <c r="U549" s="1">
        <v>19893.50115</v>
      </c>
      <c r="V549" s="1">
        <v>12012.90245</v>
      </c>
      <c r="W549" s="1">
        <v>5500.5005099999998</v>
      </c>
      <c r="X549" s="1">
        <f t="shared" si="31"/>
        <v>11501.57691</v>
      </c>
      <c r="Y549" s="1">
        <f t="shared" si="32"/>
        <v>6194.6583049154387</v>
      </c>
    </row>
    <row r="550" spans="1:25" x14ac:dyDescent="0.5">
      <c r="A550" s="1" t="s">
        <v>1112</v>
      </c>
      <c r="B550" s="1" t="s">
        <v>1113</v>
      </c>
      <c r="C550" s="1">
        <v>37805</v>
      </c>
      <c r="D550" s="1">
        <v>4</v>
      </c>
      <c r="E550" s="1">
        <v>4</v>
      </c>
      <c r="F550" s="1">
        <v>238.41</v>
      </c>
      <c r="G550" s="1">
        <v>7.0350777000000003E-2</v>
      </c>
      <c r="H550" s="1">
        <v>0.99625991700000005</v>
      </c>
      <c r="I550" s="1">
        <v>0.63978553599999999</v>
      </c>
      <c r="K550" s="1">
        <v>1.0012211289999999</v>
      </c>
      <c r="L550" s="1" t="s">
        <v>2</v>
      </c>
      <c r="M550" s="1" t="s">
        <v>1</v>
      </c>
      <c r="N550" s="1">
        <v>232406.1036</v>
      </c>
      <c r="O550" s="1">
        <v>405807.43839999998</v>
      </c>
      <c r="P550" s="1">
        <v>249793.47630000001</v>
      </c>
      <c r="Q550" s="1">
        <v>316040.75050000002</v>
      </c>
      <c r="R550" s="3">
        <f>AVERAGE('VTA_Proteome Morphine vs Saline'!N550:Q550)</f>
        <v>301011.94219999999</v>
      </c>
      <c r="S550" s="3">
        <f>_xlfn.STDEV.S('VTA_Proteome Morphine vs Saline'!N550:Q550)</f>
        <v>78608.84903936529</v>
      </c>
      <c r="T550" s="1">
        <v>475744.2108</v>
      </c>
      <c r="U550" s="1">
        <v>375112.375</v>
      </c>
      <c r="V550" s="1">
        <v>45212.504229999999</v>
      </c>
      <c r="W550" s="1">
        <v>309448.97600000002</v>
      </c>
      <c r="X550" s="1">
        <f t="shared" si="31"/>
        <v>301379.51650749997</v>
      </c>
      <c r="Y550" s="1">
        <f t="shared" si="32"/>
        <v>183962.16585018599</v>
      </c>
    </row>
    <row r="551" spans="1:25" x14ac:dyDescent="0.5">
      <c r="A551" s="1" t="s">
        <v>1114</v>
      </c>
      <c r="B551" s="1" t="s">
        <v>1115</v>
      </c>
      <c r="C551" s="1">
        <v>23034</v>
      </c>
      <c r="D551" s="1">
        <v>5</v>
      </c>
      <c r="E551" s="1">
        <v>5</v>
      </c>
      <c r="F551" s="1">
        <v>244.03</v>
      </c>
      <c r="G551" s="1">
        <v>9.7061882000000002E-2</v>
      </c>
      <c r="H551" s="1">
        <v>0.99332116299999995</v>
      </c>
      <c r="I551" s="1">
        <v>0.48419668100000002</v>
      </c>
      <c r="K551" s="1">
        <v>1.164966025</v>
      </c>
      <c r="L551" s="1" t="s">
        <v>2</v>
      </c>
      <c r="M551" s="1" t="s">
        <v>1</v>
      </c>
      <c r="N551" s="1">
        <v>1033536.132</v>
      </c>
      <c r="O551" s="1">
        <v>2175298.7409999999</v>
      </c>
      <c r="P551" s="1">
        <v>928934.53540000005</v>
      </c>
      <c r="Q551" s="1">
        <v>1141493.845</v>
      </c>
      <c r="R551" s="3">
        <f>AVERAGE('VTA_Proteome Morphine vs Saline'!N551:Q551)</f>
        <v>1319815.81335</v>
      </c>
      <c r="S551" s="3">
        <f>_xlfn.STDEV.S('VTA_Proteome Morphine vs Saline'!N551:Q551)</f>
        <v>576886.46869856911</v>
      </c>
      <c r="T551" s="1">
        <v>1627946.564</v>
      </c>
      <c r="U551" s="1">
        <v>2031111.7720000001</v>
      </c>
      <c r="V551" s="1">
        <v>992798.05810000002</v>
      </c>
      <c r="W551" s="1">
        <v>1498305.933</v>
      </c>
      <c r="X551" s="1">
        <f t="shared" si="31"/>
        <v>1537540.5817750001</v>
      </c>
      <c r="Y551" s="1">
        <f t="shared" si="32"/>
        <v>428201.48536504561</v>
      </c>
    </row>
    <row r="552" spans="1:25" x14ac:dyDescent="0.5">
      <c r="A552" s="1" t="s">
        <v>1116</v>
      </c>
      <c r="B552" s="1" t="s">
        <v>1117</v>
      </c>
      <c r="C552" s="1">
        <v>41004</v>
      </c>
      <c r="D552" s="1">
        <v>9</v>
      </c>
      <c r="E552" s="1">
        <v>9</v>
      </c>
      <c r="F552" s="1">
        <v>451.19</v>
      </c>
      <c r="G552" s="1">
        <v>5.1416676000000001E-2</v>
      </c>
      <c r="H552" s="1">
        <v>0.99625991700000005</v>
      </c>
      <c r="I552" s="1">
        <v>0.90040936699999996</v>
      </c>
      <c r="K552" s="1">
        <v>1.071198994</v>
      </c>
      <c r="L552" s="1" t="s">
        <v>2</v>
      </c>
      <c r="M552" s="1" t="s">
        <v>1</v>
      </c>
      <c r="N552" s="1">
        <v>1193314.2169999999</v>
      </c>
      <c r="O552" s="1">
        <v>1456985.7749999999</v>
      </c>
      <c r="P552" s="1">
        <v>1418244.7760000001</v>
      </c>
      <c r="Q552" s="1">
        <v>1649692.801</v>
      </c>
      <c r="R552" s="3">
        <f>AVERAGE('VTA_Proteome Morphine vs Saline'!N552:Q552)</f>
        <v>1429559.39225</v>
      </c>
      <c r="S552" s="3">
        <f>_xlfn.STDEV.S('VTA_Proteome Morphine vs Saline'!N552:Q552)</f>
        <v>187217.0999031442</v>
      </c>
      <c r="T552" s="1">
        <v>1508940.392</v>
      </c>
      <c r="U552" s="1">
        <v>1807423.773</v>
      </c>
      <c r="V552" s="1">
        <v>843144.82189999998</v>
      </c>
      <c r="W552" s="1">
        <v>1965861.341</v>
      </c>
      <c r="X552" s="1">
        <f t="shared" si="31"/>
        <v>1531342.581975</v>
      </c>
      <c r="Y552" s="1">
        <f t="shared" si="32"/>
        <v>496368.61003033287</v>
      </c>
    </row>
    <row r="553" spans="1:25" x14ac:dyDescent="0.5">
      <c r="A553" s="1" t="s">
        <v>1118</v>
      </c>
      <c r="B553" s="1" t="s">
        <v>1119</v>
      </c>
      <c r="C553" s="1">
        <v>33153</v>
      </c>
      <c r="D553" s="1">
        <v>10</v>
      </c>
      <c r="E553" s="1">
        <v>10</v>
      </c>
      <c r="F553" s="1">
        <v>771.51</v>
      </c>
      <c r="G553" s="1">
        <v>7.6847606999999998E-2</v>
      </c>
      <c r="H553" s="1">
        <v>0.99625991700000005</v>
      </c>
      <c r="I553" s="1">
        <v>0.59251110500000004</v>
      </c>
      <c r="K553" s="1">
        <v>1.0593983680000001</v>
      </c>
      <c r="L553" s="1" t="s">
        <v>1</v>
      </c>
      <c r="M553" s="1" t="s">
        <v>2</v>
      </c>
      <c r="N553" s="1">
        <v>19403840.23</v>
      </c>
      <c r="O553" s="1">
        <v>18941612.620000001</v>
      </c>
      <c r="P553" s="1">
        <v>16203634.68</v>
      </c>
      <c r="Q553" s="1">
        <v>15254235.24</v>
      </c>
      <c r="R553" s="3">
        <f>AVERAGE('VTA_Proteome Morphine vs Saline'!N553:Q553)</f>
        <v>17450830.692499999</v>
      </c>
      <c r="S553" s="3">
        <f>_xlfn.STDEV.S('VTA_Proteome Morphine vs Saline'!N553:Q553)</f>
        <v>2034470.1590722583</v>
      </c>
      <c r="T553" s="1">
        <v>17509307.030000001</v>
      </c>
      <c r="U553" s="1">
        <v>20387114.73</v>
      </c>
      <c r="V553" s="1">
        <v>12175015.439999999</v>
      </c>
      <c r="W553" s="1">
        <v>15818151.550000001</v>
      </c>
      <c r="X553" s="1">
        <f t="shared" si="31"/>
        <v>16472397.1875</v>
      </c>
      <c r="Y553" s="1">
        <f t="shared" si="32"/>
        <v>3430049.6933700843</v>
      </c>
    </row>
    <row r="554" spans="1:25" x14ac:dyDescent="0.5">
      <c r="A554" s="1" t="s">
        <v>1120</v>
      </c>
      <c r="B554" s="1" t="s">
        <v>1121</v>
      </c>
      <c r="C554" s="1">
        <v>371984</v>
      </c>
      <c r="D554" s="1">
        <v>3</v>
      </c>
      <c r="E554" s="1">
        <v>3</v>
      </c>
      <c r="F554" s="1">
        <v>91.5</v>
      </c>
      <c r="G554" s="1">
        <v>9.4626161E-2</v>
      </c>
      <c r="H554" s="1">
        <v>0.99625991700000005</v>
      </c>
      <c r="I554" s="1">
        <v>0.49508669999999999</v>
      </c>
      <c r="K554" s="1">
        <v>1.1291128969999999</v>
      </c>
      <c r="L554" s="1" t="s">
        <v>1</v>
      </c>
      <c r="M554" s="1" t="s">
        <v>2</v>
      </c>
      <c r="N554" s="1">
        <v>1178912.0290000001</v>
      </c>
      <c r="O554" s="1">
        <v>951556.99470000004</v>
      </c>
      <c r="P554" s="1">
        <v>766158.30390000006</v>
      </c>
      <c r="Q554" s="1">
        <v>685911.87269999995</v>
      </c>
      <c r="R554" s="3">
        <f>AVERAGE('VTA_Proteome Morphine vs Saline'!N554:Q554)</f>
        <v>895634.80007500015</v>
      </c>
      <c r="S554" s="3">
        <f>_xlfn.STDEV.S('VTA_Proteome Morphine vs Saline'!N554:Q554)</f>
        <v>219181.16525498277</v>
      </c>
      <c r="T554" s="1">
        <v>855193.71860000002</v>
      </c>
      <c r="U554" s="1">
        <v>921129.28460000001</v>
      </c>
      <c r="V554" s="1">
        <v>814348.52639999997</v>
      </c>
      <c r="W554" s="1">
        <v>582208.00150000001</v>
      </c>
      <c r="X554" s="1">
        <f t="shared" si="31"/>
        <v>793219.88277500006</v>
      </c>
      <c r="Y554" s="1">
        <f t="shared" si="32"/>
        <v>147392.90464914942</v>
      </c>
    </row>
    <row r="555" spans="1:25" x14ac:dyDescent="0.5">
      <c r="A555" s="1" t="s">
        <v>1122</v>
      </c>
      <c r="B555" s="1" t="s">
        <v>1123</v>
      </c>
      <c r="C555" s="1">
        <v>32995</v>
      </c>
      <c r="D555" s="1">
        <v>5</v>
      </c>
      <c r="E555" s="1">
        <v>5</v>
      </c>
      <c r="F555" s="1">
        <v>232.01</v>
      </c>
      <c r="G555" s="1">
        <v>5.2141406000000001E-2</v>
      </c>
      <c r="H555" s="1">
        <v>0.99625991700000005</v>
      </c>
      <c r="I555" s="1">
        <v>0.87778509599999999</v>
      </c>
      <c r="K555" s="1">
        <v>1.01742603</v>
      </c>
      <c r="L555" s="1" t="s">
        <v>2</v>
      </c>
      <c r="M555" s="1" t="s">
        <v>1</v>
      </c>
      <c r="N555" s="1">
        <v>538228.89500000002</v>
      </c>
      <c r="O555" s="1">
        <v>488754.902</v>
      </c>
      <c r="P555" s="1">
        <v>637639.69709999999</v>
      </c>
      <c r="Q555" s="1">
        <v>575799.63879999996</v>
      </c>
      <c r="R555" s="3">
        <f>AVERAGE('VTA_Proteome Morphine vs Saline'!N555:Q555)</f>
        <v>560105.78322500002</v>
      </c>
      <c r="S555" s="3">
        <f>_xlfn.STDEV.S('VTA_Proteome Morphine vs Saline'!N555:Q555)</f>
        <v>62788.935844828775</v>
      </c>
      <c r="T555" s="1">
        <v>623263.48659999995</v>
      </c>
      <c r="U555" s="1">
        <v>652365.59990000003</v>
      </c>
      <c r="V555" s="1">
        <v>487526.41979999997</v>
      </c>
      <c r="W555" s="1">
        <v>516309.30780000001</v>
      </c>
      <c r="X555" s="1">
        <f t="shared" si="31"/>
        <v>569866.20352500002</v>
      </c>
      <c r="Y555" s="1">
        <f t="shared" si="32"/>
        <v>80219.701041596039</v>
      </c>
    </row>
    <row r="556" spans="1:25" x14ac:dyDescent="0.5">
      <c r="A556" s="1" t="s">
        <v>1124</v>
      </c>
      <c r="B556" s="1" t="s">
        <v>1125</v>
      </c>
      <c r="C556" s="1">
        <v>87996</v>
      </c>
      <c r="D556" s="1">
        <v>1</v>
      </c>
      <c r="E556" s="1">
        <v>1</v>
      </c>
      <c r="F556" s="1">
        <v>25.09</v>
      </c>
      <c r="G556" s="1">
        <v>0.30297876600000001</v>
      </c>
      <c r="H556" s="1">
        <v>0.977951083</v>
      </c>
      <c r="I556" s="1">
        <v>0.13796070199999999</v>
      </c>
      <c r="K556" s="1">
        <v>1.9331266499999999</v>
      </c>
      <c r="L556" s="1" t="s">
        <v>1</v>
      </c>
      <c r="M556" s="1" t="s">
        <v>2</v>
      </c>
      <c r="N556" s="1">
        <v>11491.49267</v>
      </c>
      <c r="O556" s="1">
        <v>22950.691989999999</v>
      </c>
      <c r="P556" s="1">
        <v>13307.55342</v>
      </c>
      <c r="Q556" s="1">
        <v>19074.500240000001</v>
      </c>
      <c r="R556" s="3">
        <f>AVERAGE('VTA_Proteome Morphine vs Saline'!N556:Q556)</f>
        <v>16706.059580000001</v>
      </c>
      <c r="S556" s="3">
        <f>_xlfn.STDEV.S('VTA_Proteome Morphine vs Saline'!N556:Q556)</f>
        <v>5270.8790308761136</v>
      </c>
      <c r="T556" s="1">
        <v>20421.077600000001</v>
      </c>
      <c r="U556" s="1">
        <v>14146.87909</v>
      </c>
      <c r="V556" s="1">
        <v>0</v>
      </c>
      <c r="W556" s="1">
        <v>0</v>
      </c>
      <c r="X556" s="1">
        <f t="shared" si="31"/>
        <v>8641.9891724999998</v>
      </c>
      <c r="Y556" s="1">
        <f t="shared" si="32"/>
        <v>10302.405720702198</v>
      </c>
    </row>
    <row r="557" spans="1:25" x14ac:dyDescent="0.5">
      <c r="A557" s="1" t="s">
        <v>1126</v>
      </c>
      <c r="B557" s="1" t="s">
        <v>1127</v>
      </c>
      <c r="C557" s="1">
        <v>113771</v>
      </c>
      <c r="D557" s="1">
        <v>11</v>
      </c>
      <c r="E557" s="1">
        <v>11</v>
      </c>
      <c r="F557" s="1">
        <v>504.89</v>
      </c>
      <c r="G557" s="1">
        <v>0.30126245499999998</v>
      </c>
      <c r="H557" s="1">
        <v>0.977951083</v>
      </c>
      <c r="I557" s="1">
        <v>0.13909703500000001</v>
      </c>
      <c r="K557" s="1">
        <v>1.1792306509999999</v>
      </c>
      <c r="L557" s="1" t="s">
        <v>1</v>
      </c>
      <c r="M557" s="1" t="s">
        <v>2</v>
      </c>
      <c r="N557" s="1">
        <v>645668.88890000002</v>
      </c>
      <c r="O557" s="1">
        <v>684692.76839999994</v>
      </c>
      <c r="P557" s="1">
        <v>586571.02969999996</v>
      </c>
      <c r="Q557" s="1">
        <v>620029.21169999999</v>
      </c>
      <c r="R557" s="3">
        <f>AVERAGE('VTA_Proteome Morphine vs Saline'!N557:Q557)</f>
        <v>634240.47467499995</v>
      </c>
      <c r="S557" s="3">
        <f>_xlfn.STDEV.S('VTA_Proteome Morphine vs Saline'!N557:Q557)</f>
        <v>41434.199133006921</v>
      </c>
      <c r="T557" s="1">
        <v>571837.67859999998</v>
      </c>
      <c r="U557" s="1">
        <v>646817.41949999996</v>
      </c>
      <c r="V557" s="1">
        <v>527212.20420000004</v>
      </c>
      <c r="W557" s="1">
        <v>405503.0821</v>
      </c>
      <c r="X557" s="1">
        <f t="shared" si="31"/>
        <v>537842.59609999997</v>
      </c>
      <c r="Y557" s="1">
        <f t="shared" si="32"/>
        <v>101090.6028717919</v>
      </c>
    </row>
    <row r="558" spans="1:25" x14ac:dyDescent="0.5">
      <c r="A558" s="1" t="s">
        <v>1128</v>
      </c>
      <c r="B558" s="1" t="s">
        <v>1129</v>
      </c>
      <c r="C558" s="1">
        <v>88597</v>
      </c>
      <c r="D558" s="1">
        <v>10</v>
      </c>
      <c r="E558" s="1">
        <v>10</v>
      </c>
      <c r="F558" s="1">
        <v>496.85</v>
      </c>
      <c r="G558" s="1">
        <v>5.1360834000000001E-2</v>
      </c>
      <c r="H558" s="1">
        <v>0.99625991700000005</v>
      </c>
      <c r="I558" s="1">
        <v>0.90237788500000005</v>
      </c>
      <c r="K558" s="1">
        <v>1.0432802919999999</v>
      </c>
      <c r="L558" s="1" t="s">
        <v>1</v>
      </c>
      <c r="M558" s="1" t="s">
        <v>2</v>
      </c>
      <c r="N558" s="1">
        <v>960054.36</v>
      </c>
      <c r="O558" s="1">
        <v>1423008.2209999999</v>
      </c>
      <c r="P558" s="1">
        <v>1063121.2620000001</v>
      </c>
      <c r="Q558" s="1">
        <v>717201.40540000005</v>
      </c>
      <c r="R558" s="3">
        <f>AVERAGE('VTA_Proteome Morphine vs Saline'!N558:Q558)</f>
        <v>1040846.3121</v>
      </c>
      <c r="S558" s="3">
        <f>_xlfn.STDEV.S('VTA_Proteome Morphine vs Saline'!N558:Q558)</f>
        <v>293153.69300312968</v>
      </c>
      <c r="T558" s="1">
        <v>1165165.051</v>
      </c>
      <c r="U558" s="1">
        <v>1045722.825</v>
      </c>
      <c r="V558" s="1">
        <v>950882.04390000005</v>
      </c>
      <c r="W558" s="1">
        <v>828898.05379999999</v>
      </c>
      <c r="X558" s="1">
        <f t="shared" si="31"/>
        <v>997666.99342499999</v>
      </c>
      <c r="Y558" s="1">
        <f t="shared" si="32"/>
        <v>142637.94343718269</v>
      </c>
    </row>
    <row r="559" spans="1:25" x14ac:dyDescent="0.5">
      <c r="A559" s="1" t="s">
        <v>1130</v>
      </c>
      <c r="B559" s="1" t="s">
        <v>1131</v>
      </c>
      <c r="C559" s="1">
        <v>89082</v>
      </c>
      <c r="D559" s="1">
        <v>2</v>
      </c>
      <c r="E559" s="1">
        <v>2</v>
      </c>
      <c r="F559" s="1">
        <v>127</v>
      </c>
      <c r="G559" s="1">
        <v>5.4898974000000003E-2</v>
      </c>
      <c r="H559" s="1">
        <v>0.99625991700000005</v>
      </c>
      <c r="I559" s="1">
        <v>0.81644148599999999</v>
      </c>
      <c r="K559" s="1">
        <v>1.016598712</v>
      </c>
      <c r="L559" s="1" t="s">
        <v>1</v>
      </c>
      <c r="M559" s="1" t="s">
        <v>2</v>
      </c>
      <c r="N559" s="1">
        <v>46812.655639999997</v>
      </c>
      <c r="O559" s="1">
        <v>31724.515019999999</v>
      </c>
      <c r="P559" s="1">
        <v>48691.392119999997</v>
      </c>
      <c r="Q559" s="1">
        <v>51600.050199999998</v>
      </c>
      <c r="R559" s="3">
        <f>AVERAGE('VTA_Proteome Morphine vs Saline'!N559:Q559)</f>
        <v>44707.153245000001</v>
      </c>
      <c r="S559" s="3">
        <f>_xlfn.STDEV.S('VTA_Proteome Morphine vs Saline'!N559:Q559)</f>
        <v>8876.3397760918197</v>
      </c>
      <c r="T559" s="1">
        <v>59937.82228</v>
      </c>
      <c r="U559" s="1">
        <v>55419.913159999996</v>
      </c>
      <c r="V559" s="1">
        <v>26756.238369999999</v>
      </c>
      <c r="W559" s="1">
        <v>33794.780480000001</v>
      </c>
      <c r="X559" s="1">
        <f t="shared" si="31"/>
        <v>43977.188572500003</v>
      </c>
      <c r="Y559" s="1">
        <f t="shared" si="32"/>
        <v>16185.593746390183</v>
      </c>
    </row>
    <row r="560" spans="1:25" x14ac:dyDescent="0.5">
      <c r="A560" s="1" t="s">
        <v>1132</v>
      </c>
      <c r="B560" s="1" t="s">
        <v>1133</v>
      </c>
      <c r="C560" s="1">
        <v>46163</v>
      </c>
      <c r="D560" s="1">
        <v>8</v>
      </c>
      <c r="E560" s="1">
        <v>8</v>
      </c>
      <c r="F560" s="1">
        <v>406.01</v>
      </c>
      <c r="G560" s="1">
        <v>0.11779131</v>
      </c>
      <c r="H560" s="1">
        <v>0.98423319600000003</v>
      </c>
      <c r="I560" s="1">
        <v>0.40682266</v>
      </c>
      <c r="K560" s="1">
        <v>1.134222117</v>
      </c>
      <c r="L560" s="1" t="s">
        <v>1</v>
      </c>
      <c r="M560" s="1" t="s">
        <v>2</v>
      </c>
      <c r="N560" s="1">
        <v>1886542.3940000001</v>
      </c>
      <c r="O560" s="1">
        <v>2664393.463</v>
      </c>
      <c r="P560" s="1">
        <v>1847262.655</v>
      </c>
      <c r="Q560" s="1">
        <v>1926312.835</v>
      </c>
      <c r="R560" s="3">
        <f>AVERAGE('VTA_Proteome Morphine vs Saline'!N560:Q560)</f>
        <v>2081127.83675</v>
      </c>
      <c r="S560" s="3">
        <f>_xlfn.STDEV.S('VTA_Proteome Morphine vs Saline'!N560:Q560)</f>
        <v>390180.68177740002</v>
      </c>
      <c r="T560" s="1">
        <v>2050661.898</v>
      </c>
      <c r="U560" s="1">
        <v>2147160.943</v>
      </c>
      <c r="V560" s="1">
        <v>1243496.0319999999</v>
      </c>
      <c r="W560" s="1">
        <v>1898082.483</v>
      </c>
      <c r="X560" s="1">
        <f t="shared" si="31"/>
        <v>1834850.3389999999</v>
      </c>
      <c r="Y560" s="1">
        <f t="shared" si="32"/>
        <v>407353.55765851308</v>
      </c>
    </row>
    <row r="561" spans="1:25" x14ac:dyDescent="0.5">
      <c r="A561" s="1" t="s">
        <v>1134</v>
      </c>
      <c r="B561" s="1" t="s">
        <v>1135</v>
      </c>
      <c r="C561" s="1">
        <v>85130</v>
      </c>
      <c r="D561" s="1">
        <v>32</v>
      </c>
      <c r="E561" s="1">
        <v>27</v>
      </c>
      <c r="F561" s="1">
        <v>1832.31</v>
      </c>
      <c r="G561" s="1">
        <v>6.3660672000000001E-2</v>
      </c>
      <c r="H561" s="1">
        <v>0.99625991700000005</v>
      </c>
      <c r="I561" s="1">
        <v>0.70008538799999998</v>
      </c>
      <c r="K561" s="1">
        <v>1.0806718870000001</v>
      </c>
      <c r="L561" s="1" t="s">
        <v>2</v>
      </c>
      <c r="M561" s="1" t="s">
        <v>1</v>
      </c>
      <c r="N561" s="1">
        <v>13556254.58</v>
      </c>
      <c r="O561" s="1">
        <v>13932064.91</v>
      </c>
      <c r="P561" s="1">
        <v>9679445.284</v>
      </c>
      <c r="Q561" s="1">
        <v>9573690.3300000001</v>
      </c>
      <c r="R561" s="3">
        <f>AVERAGE('VTA_Proteome Morphine vs Saline'!N561:Q561)</f>
        <v>11685363.776000001</v>
      </c>
      <c r="S561" s="3">
        <f>_xlfn.STDEV.S('VTA_Proteome Morphine vs Saline'!N561:Q561)</f>
        <v>2382629.6484555104</v>
      </c>
      <c r="T561" s="1">
        <v>16038861.550000001</v>
      </c>
      <c r="U561" s="1">
        <v>14764969.58</v>
      </c>
      <c r="V561" s="1">
        <v>10356450.130000001</v>
      </c>
      <c r="W561" s="1">
        <v>9351895.2200000007</v>
      </c>
      <c r="X561" s="1">
        <f t="shared" si="31"/>
        <v>12628044.120000001</v>
      </c>
      <c r="Y561" s="1">
        <f t="shared" si="32"/>
        <v>3270750.0074021439</v>
      </c>
    </row>
    <row r="562" spans="1:25" x14ac:dyDescent="0.5">
      <c r="A562" s="1" t="s">
        <v>1136</v>
      </c>
      <c r="B562" s="1" t="s">
        <v>1137</v>
      </c>
      <c r="C562" s="1">
        <v>81403</v>
      </c>
      <c r="D562" s="1">
        <v>23</v>
      </c>
      <c r="E562" s="1">
        <v>18</v>
      </c>
      <c r="F562" s="1">
        <v>1117.8499999999999</v>
      </c>
      <c r="G562" s="1">
        <v>6.0485760999999999E-2</v>
      </c>
      <c r="H562" s="1">
        <v>0.99625991700000005</v>
      </c>
      <c r="I562" s="1">
        <v>0.73518132599999997</v>
      </c>
      <c r="K562" s="1">
        <v>1.0871943909999999</v>
      </c>
      <c r="L562" s="1" t="s">
        <v>1</v>
      </c>
      <c r="M562" s="1" t="s">
        <v>2</v>
      </c>
      <c r="N562" s="1">
        <v>5408873.2949999999</v>
      </c>
      <c r="O562" s="1">
        <v>9161515.4370000008</v>
      </c>
      <c r="P562" s="1">
        <v>4895425.8930000002</v>
      </c>
      <c r="Q562" s="1">
        <v>5272326.8490000004</v>
      </c>
      <c r="R562" s="3">
        <f>AVERAGE('VTA_Proteome Morphine vs Saline'!N562:Q562)</f>
        <v>6184535.3684999999</v>
      </c>
      <c r="S562" s="3">
        <f>_xlfn.STDEV.S('VTA_Proteome Morphine vs Saline'!N562:Q562)</f>
        <v>1996496.0642239256</v>
      </c>
      <c r="T562" s="1">
        <v>6436337.1150000002</v>
      </c>
      <c r="U562" s="1">
        <v>5955510.6009999998</v>
      </c>
      <c r="V562" s="1">
        <v>5286454.6289999997</v>
      </c>
      <c r="W562" s="1">
        <v>5075808.3080000002</v>
      </c>
      <c r="X562" s="1">
        <f t="shared" si="31"/>
        <v>5688527.6632499993</v>
      </c>
      <c r="Y562" s="1">
        <f t="shared" si="32"/>
        <v>623855.37809795665</v>
      </c>
    </row>
    <row r="563" spans="1:25" x14ac:dyDescent="0.5">
      <c r="A563" s="1" t="s">
        <v>1138</v>
      </c>
      <c r="B563" s="1" t="s">
        <v>1139</v>
      </c>
      <c r="C563" s="1">
        <v>418168</v>
      </c>
      <c r="D563" s="1">
        <v>127</v>
      </c>
      <c r="E563" s="1">
        <v>121</v>
      </c>
      <c r="F563" s="1">
        <v>7188.01</v>
      </c>
      <c r="G563" s="1">
        <v>5.0051792999999997E-2</v>
      </c>
      <c r="H563" s="1">
        <v>0.99770195299999997</v>
      </c>
      <c r="I563" s="1">
        <v>0.98089051699999996</v>
      </c>
      <c r="K563" s="1">
        <v>1.012878516</v>
      </c>
      <c r="L563" s="1" t="s">
        <v>1</v>
      </c>
      <c r="M563" s="1" t="s">
        <v>2</v>
      </c>
      <c r="N563" s="1">
        <v>74048634.420000002</v>
      </c>
      <c r="O563" s="1">
        <v>46386468.390000001</v>
      </c>
      <c r="P563" s="1">
        <v>54223116.060000002</v>
      </c>
      <c r="Q563" s="1">
        <v>55673711.329999998</v>
      </c>
      <c r="R563" s="3">
        <f>AVERAGE('VTA_Proteome Morphine vs Saline'!N563:Q563)</f>
        <v>57582982.549999997</v>
      </c>
      <c r="S563" s="3">
        <f>_xlfn.STDEV.S('VTA_Proteome Morphine vs Saline'!N563:Q563)</f>
        <v>11710588.374931779</v>
      </c>
      <c r="T563" s="1">
        <v>60414678.840000004</v>
      </c>
      <c r="U563" s="1">
        <v>60893606.420000002</v>
      </c>
      <c r="V563" s="1">
        <v>58246205.82</v>
      </c>
      <c r="W563" s="1">
        <v>47848821.859999999</v>
      </c>
      <c r="X563" s="1">
        <f t="shared" si="31"/>
        <v>56850828.234999999</v>
      </c>
      <c r="Y563" s="1">
        <f t="shared" si="32"/>
        <v>6110872.3863872848</v>
      </c>
    </row>
    <row r="564" spans="1:25" x14ac:dyDescent="0.5">
      <c r="A564" s="1" t="s">
        <v>1140</v>
      </c>
      <c r="B564" s="1" t="s">
        <v>1141</v>
      </c>
      <c r="C564" s="1">
        <v>49673</v>
      </c>
      <c r="D564" s="1">
        <v>4</v>
      </c>
      <c r="E564" s="1">
        <v>4</v>
      </c>
      <c r="F564" s="1">
        <v>166.61</v>
      </c>
      <c r="G564" s="1">
        <v>9.7250827999999997E-2</v>
      </c>
      <c r="H564" s="1">
        <v>0.99332116299999995</v>
      </c>
      <c r="I564" s="1">
        <v>0.48337101799999999</v>
      </c>
      <c r="K564" s="1">
        <v>1.1333734529999999</v>
      </c>
      <c r="L564" s="1" t="s">
        <v>1</v>
      </c>
      <c r="M564" s="1" t="s">
        <v>2</v>
      </c>
      <c r="N564" s="1">
        <v>256989.73490000001</v>
      </c>
      <c r="O564" s="1">
        <v>383285.66019999998</v>
      </c>
      <c r="P564" s="1">
        <v>255475.20559999999</v>
      </c>
      <c r="Q564" s="1">
        <v>335147.1384</v>
      </c>
      <c r="R564" s="3">
        <f>AVERAGE('VTA_Proteome Morphine vs Saline'!N564:Q564)</f>
        <v>307724.43477499997</v>
      </c>
      <c r="S564" s="3">
        <f>_xlfn.STDEV.S('VTA_Proteome Morphine vs Saline'!N564:Q564)</f>
        <v>62624.529759033721</v>
      </c>
      <c r="T564" s="1">
        <v>364824.08990000002</v>
      </c>
      <c r="U564" s="1">
        <v>152538.05549999999</v>
      </c>
      <c r="V564" s="1">
        <v>162716.2071</v>
      </c>
      <c r="W564" s="1">
        <v>405969.44219999999</v>
      </c>
      <c r="X564" s="1">
        <f t="shared" si="31"/>
        <v>271511.94867499999</v>
      </c>
      <c r="Y564" s="1">
        <f t="shared" si="32"/>
        <v>132636.43781290553</v>
      </c>
    </row>
    <row r="565" spans="1:25" x14ac:dyDescent="0.5">
      <c r="A565" s="1" t="s">
        <v>1142</v>
      </c>
      <c r="B565" s="1" t="s">
        <v>1143</v>
      </c>
      <c r="C565" s="1">
        <v>19661</v>
      </c>
      <c r="D565" s="1">
        <v>1</v>
      </c>
      <c r="E565" s="1">
        <v>1</v>
      </c>
      <c r="F565" s="1">
        <v>57.45</v>
      </c>
      <c r="G565" s="1">
        <v>6.8399628000000004E-2</v>
      </c>
      <c r="H565" s="1">
        <v>0.99625991700000005</v>
      </c>
      <c r="I565" s="1">
        <v>0.65589258299999997</v>
      </c>
      <c r="K565" s="1">
        <v>1.1239542659999999</v>
      </c>
      <c r="L565" s="1" t="s">
        <v>1</v>
      </c>
      <c r="M565" s="1" t="s">
        <v>2</v>
      </c>
      <c r="N565" s="1">
        <v>24197.335299999999</v>
      </c>
      <c r="O565" s="1">
        <v>11554.24862</v>
      </c>
      <c r="P565" s="1">
        <v>25303.940200000001</v>
      </c>
      <c r="Q565" s="1">
        <v>9424.5870290000003</v>
      </c>
      <c r="R565" s="3">
        <f>AVERAGE('VTA_Proteome Morphine vs Saline'!N565:Q565)</f>
        <v>17620.027787250001</v>
      </c>
      <c r="S565" s="3">
        <f>_xlfn.STDEV.S('VTA_Proteome Morphine vs Saline'!N565:Q565)</f>
        <v>8291.8114267816563</v>
      </c>
      <c r="T565" s="1">
        <v>14306.114219999999</v>
      </c>
      <c r="U565" s="1">
        <v>31861.830859999998</v>
      </c>
      <c r="V565" s="1">
        <v>8898.0360039999996</v>
      </c>
      <c r="W565" s="1">
        <v>7641.2955970000003</v>
      </c>
      <c r="X565" s="1">
        <f t="shared" si="31"/>
        <v>15676.819170250001</v>
      </c>
      <c r="Y565" s="1">
        <f t="shared" si="32"/>
        <v>11170.720295625146</v>
      </c>
    </row>
    <row r="566" spans="1:25" x14ac:dyDescent="0.5">
      <c r="A566" s="1" t="s">
        <v>1144</v>
      </c>
      <c r="B566" s="1" t="s">
        <v>1145</v>
      </c>
      <c r="C566" s="1">
        <v>49980</v>
      </c>
      <c r="D566" s="1">
        <v>1</v>
      </c>
      <c r="E566" s="1">
        <v>0</v>
      </c>
      <c r="F566" s="1">
        <v>48.77</v>
      </c>
      <c r="K566" s="1">
        <v>1</v>
      </c>
      <c r="L566" s="1" t="s">
        <v>364</v>
      </c>
      <c r="M566" s="1" t="s">
        <v>364</v>
      </c>
      <c r="R566" s="3"/>
      <c r="S566" s="3"/>
    </row>
    <row r="567" spans="1:25" x14ac:dyDescent="0.5">
      <c r="A567" s="1" t="s">
        <v>1146</v>
      </c>
      <c r="B567" s="1" t="s">
        <v>1147</v>
      </c>
      <c r="C567" s="1">
        <v>48013</v>
      </c>
      <c r="D567" s="1">
        <v>14</v>
      </c>
      <c r="E567" s="1">
        <v>11</v>
      </c>
      <c r="F567" s="1">
        <v>631.44000000000005</v>
      </c>
      <c r="G567" s="1">
        <v>5.3727928000000001E-2</v>
      </c>
      <c r="H567" s="1">
        <v>0.99625991700000005</v>
      </c>
      <c r="I567" s="1">
        <v>0.83939925000000004</v>
      </c>
      <c r="K567" s="1">
        <v>1.0052264479999999</v>
      </c>
      <c r="L567" s="1" t="s">
        <v>2</v>
      </c>
      <c r="M567" s="1" t="s">
        <v>1</v>
      </c>
      <c r="N567" s="1">
        <v>3287754.6310000001</v>
      </c>
      <c r="O567" s="1">
        <v>3559498.9210000001</v>
      </c>
      <c r="P567" s="1">
        <v>3380215.176</v>
      </c>
      <c r="Q567" s="1">
        <v>3876046.736</v>
      </c>
      <c r="R567" s="3">
        <f>AVERAGE('VTA_Proteome Morphine vs Saline'!N567:Q567)</f>
        <v>3525878.8659999999</v>
      </c>
      <c r="S567" s="3">
        <f>_xlfn.STDEV.S('VTA_Proteome Morphine vs Saline'!N567:Q567)</f>
        <v>259273.92667298889</v>
      </c>
      <c r="T567" s="1">
        <v>4109031.9989999998</v>
      </c>
      <c r="U567" s="1">
        <v>4465037.4069999997</v>
      </c>
      <c r="V567" s="1">
        <v>1931506.068</v>
      </c>
      <c r="W567" s="1">
        <v>3671651.2760000001</v>
      </c>
      <c r="X567" s="1">
        <f t="shared" ref="X567:X582" si="33">AVERAGE(T567:W567)</f>
        <v>3544306.6875</v>
      </c>
      <c r="Y567" s="1">
        <f t="shared" ref="Y567:Y582" si="34">_xlfn.STDEV.S(T567:W567)</f>
        <v>1123091.3019815113</v>
      </c>
    </row>
    <row r="568" spans="1:25" x14ac:dyDescent="0.5">
      <c r="A568" s="1" t="s">
        <v>1148</v>
      </c>
      <c r="B568" s="1" t="s">
        <v>1149</v>
      </c>
      <c r="C568" s="1">
        <v>48019</v>
      </c>
      <c r="D568" s="1">
        <v>10</v>
      </c>
      <c r="E568" s="1">
        <v>7</v>
      </c>
      <c r="F568" s="1">
        <v>424.62</v>
      </c>
      <c r="G568" s="1">
        <v>8.1646537000000005E-2</v>
      </c>
      <c r="H568" s="1">
        <v>0.99625991700000005</v>
      </c>
      <c r="I568" s="1">
        <v>0.56242298599999996</v>
      </c>
      <c r="K568" s="1">
        <v>1.129696152</v>
      </c>
      <c r="L568" s="1" t="s">
        <v>2</v>
      </c>
      <c r="M568" s="1" t="s">
        <v>1</v>
      </c>
      <c r="N568" s="1">
        <v>505920.60930000001</v>
      </c>
      <c r="O568" s="1">
        <v>479894.23989999999</v>
      </c>
      <c r="P568" s="1">
        <v>413705.12550000002</v>
      </c>
      <c r="Q568" s="1">
        <v>455725.37430000002</v>
      </c>
      <c r="R568" s="3">
        <f>AVERAGE('VTA_Proteome Morphine vs Saline'!N568:Q568)</f>
        <v>463811.33725000004</v>
      </c>
      <c r="S568" s="3">
        <f>_xlfn.STDEV.S('VTA_Proteome Morphine vs Saline'!N568:Q568)</f>
        <v>39191.265196022512</v>
      </c>
      <c r="T568" s="1">
        <v>434075.90490000002</v>
      </c>
      <c r="U568" s="1">
        <v>557874.43700000003</v>
      </c>
      <c r="V568" s="1">
        <v>727472.63890000002</v>
      </c>
      <c r="W568" s="1">
        <v>376440.55070000002</v>
      </c>
      <c r="X568" s="1">
        <f t="shared" si="33"/>
        <v>523965.88287500001</v>
      </c>
      <c r="Y568" s="1">
        <f t="shared" si="34"/>
        <v>155358.42597507336</v>
      </c>
    </row>
    <row r="569" spans="1:25" x14ac:dyDescent="0.5">
      <c r="A569" s="1" t="s">
        <v>1150</v>
      </c>
      <c r="B569" s="1" t="s">
        <v>1151</v>
      </c>
      <c r="C569" s="1">
        <v>25901</v>
      </c>
      <c r="D569" s="1">
        <v>2</v>
      </c>
      <c r="E569" s="1">
        <v>2</v>
      </c>
      <c r="F569" s="1">
        <v>81.510000000000005</v>
      </c>
      <c r="G569" s="1">
        <v>0.15658213600000001</v>
      </c>
      <c r="H569" s="1">
        <v>0.977951083</v>
      </c>
      <c r="I569" s="1">
        <v>0.308133565</v>
      </c>
      <c r="K569" s="1">
        <v>1.246305937</v>
      </c>
      <c r="L569" s="1" t="s">
        <v>1</v>
      </c>
      <c r="M569" s="1" t="s">
        <v>2</v>
      </c>
      <c r="N569" s="1">
        <v>49362.835440000003</v>
      </c>
      <c r="O569" s="1">
        <v>75485.58266</v>
      </c>
      <c r="P569" s="1">
        <v>77430.486080000002</v>
      </c>
      <c r="Q569" s="1">
        <v>97388.075360000003</v>
      </c>
      <c r="R569" s="3">
        <f>AVERAGE('VTA_Proteome Morphine vs Saline'!N569:Q569)</f>
        <v>74916.744885000007</v>
      </c>
      <c r="S569" s="3">
        <f>_xlfn.STDEV.S('VTA_Proteome Morphine vs Saline'!N569:Q569)</f>
        <v>19702.837802794016</v>
      </c>
      <c r="T569" s="1">
        <v>47018.180390000001</v>
      </c>
      <c r="U569" s="1">
        <v>45259.027549999999</v>
      </c>
      <c r="V569" s="1">
        <v>71936.561449999994</v>
      </c>
      <c r="W569" s="1">
        <v>76230.386889999994</v>
      </c>
      <c r="X569" s="1">
        <f t="shared" si="33"/>
        <v>60111.039069999992</v>
      </c>
      <c r="Y569" s="1">
        <f t="shared" si="34"/>
        <v>16244.809923035791</v>
      </c>
    </row>
    <row r="570" spans="1:25" x14ac:dyDescent="0.5">
      <c r="A570" s="1" t="s">
        <v>1152</v>
      </c>
      <c r="B570" s="1" t="s">
        <v>1153</v>
      </c>
      <c r="C570" s="1">
        <v>26573</v>
      </c>
      <c r="D570" s="1">
        <v>2</v>
      </c>
      <c r="E570" s="1">
        <v>1</v>
      </c>
      <c r="F570" s="1">
        <v>112.85</v>
      </c>
      <c r="G570" s="1">
        <v>6.5659043E-2</v>
      </c>
      <c r="H570" s="1">
        <v>0.99625991700000005</v>
      </c>
      <c r="I570" s="1">
        <v>0.68045244500000002</v>
      </c>
      <c r="K570" s="1">
        <v>1.0684616659999999</v>
      </c>
      <c r="L570" s="1" t="s">
        <v>1</v>
      </c>
      <c r="M570" s="1" t="s">
        <v>2</v>
      </c>
      <c r="N570" s="1">
        <v>140452.90669999999</v>
      </c>
      <c r="O570" s="1">
        <v>177188.3689</v>
      </c>
      <c r="P570" s="1">
        <v>239576.6972</v>
      </c>
      <c r="Q570" s="1">
        <v>190922.5613</v>
      </c>
      <c r="R570" s="3">
        <f>AVERAGE('VTA_Proteome Morphine vs Saline'!N570:Q570)</f>
        <v>187035.13352500001</v>
      </c>
      <c r="S570" s="3">
        <f>_xlfn.STDEV.S('VTA_Proteome Morphine vs Saline'!N570:Q570)</f>
        <v>40998.335891739887</v>
      </c>
      <c r="T570" s="1">
        <v>188678.2598</v>
      </c>
      <c r="U570" s="1">
        <v>182296.3983</v>
      </c>
      <c r="V570" s="1">
        <v>166372.06589999999</v>
      </c>
      <c r="W570" s="1">
        <v>162856.71590000001</v>
      </c>
      <c r="X570" s="1">
        <f t="shared" si="33"/>
        <v>175050.85997499997</v>
      </c>
      <c r="Y570" s="1">
        <f t="shared" si="34"/>
        <v>12412.661115806533</v>
      </c>
    </row>
    <row r="571" spans="1:25" x14ac:dyDescent="0.5">
      <c r="A571" s="1" t="s">
        <v>1154</v>
      </c>
      <c r="B571" s="1" t="s">
        <v>1155</v>
      </c>
      <c r="C571" s="1">
        <v>30978</v>
      </c>
      <c r="D571" s="1">
        <v>8</v>
      </c>
      <c r="E571" s="1">
        <v>8</v>
      </c>
      <c r="F571" s="1">
        <v>440.85</v>
      </c>
      <c r="G571" s="1">
        <v>8.3574620000000002E-2</v>
      </c>
      <c r="H571" s="1">
        <v>0.99625991700000005</v>
      </c>
      <c r="I571" s="1">
        <v>0.55124934800000003</v>
      </c>
      <c r="K571" s="1">
        <v>1.0519432369999999</v>
      </c>
      <c r="L571" s="1" t="s">
        <v>2</v>
      </c>
      <c r="M571" s="1" t="s">
        <v>1</v>
      </c>
      <c r="N571" s="1">
        <v>31059749.16</v>
      </c>
      <c r="O571" s="1">
        <v>31997165.82</v>
      </c>
      <c r="P571" s="1">
        <v>30893686.699999999</v>
      </c>
      <c r="Q571" s="1">
        <v>27334720.690000001</v>
      </c>
      <c r="R571" s="3">
        <f>AVERAGE('VTA_Proteome Morphine vs Saline'!N571:Q571)</f>
        <v>30321330.592500001</v>
      </c>
      <c r="S571" s="3">
        <f>_xlfn.STDEV.S('VTA_Proteome Morphine vs Saline'!N571:Q571)</f>
        <v>2049480.902900564</v>
      </c>
      <c r="T571" s="1">
        <v>33026113.280000001</v>
      </c>
      <c r="U571" s="1">
        <v>37317240.119999997</v>
      </c>
      <c r="V571" s="1">
        <v>29014529.699999999</v>
      </c>
      <c r="W571" s="1">
        <v>28227391.5</v>
      </c>
      <c r="X571" s="1">
        <f t="shared" si="33"/>
        <v>31896318.650000002</v>
      </c>
      <c r="Y571" s="1">
        <f t="shared" si="34"/>
        <v>4180452.9050583341</v>
      </c>
    </row>
    <row r="572" spans="1:25" x14ac:dyDescent="0.5">
      <c r="A572" s="1" t="s">
        <v>1156</v>
      </c>
      <c r="B572" s="1" t="s">
        <v>1157</v>
      </c>
      <c r="C572" s="1">
        <v>25670</v>
      </c>
      <c r="D572" s="1">
        <v>1</v>
      </c>
      <c r="E572" s="1">
        <v>1</v>
      </c>
      <c r="F572" s="1">
        <v>38.770000000000003</v>
      </c>
      <c r="G572" s="1">
        <v>6.3428427999999995E-2</v>
      </c>
      <c r="H572" s="1">
        <v>0.99625991700000005</v>
      </c>
      <c r="I572" s="1">
        <v>0.70247710100000005</v>
      </c>
      <c r="K572" s="1">
        <v>1.0312854069999999</v>
      </c>
      <c r="L572" s="1" t="s">
        <v>1</v>
      </c>
      <c r="M572" s="1" t="s">
        <v>2</v>
      </c>
      <c r="N572" s="1">
        <v>102772.36</v>
      </c>
      <c r="O572" s="1">
        <v>132799.09299999999</v>
      </c>
      <c r="P572" s="1">
        <v>15156.90467</v>
      </c>
      <c r="Q572" s="1">
        <v>10201.479670000001</v>
      </c>
      <c r="R572" s="3">
        <f>AVERAGE('VTA_Proteome Morphine vs Saline'!N572:Q572)</f>
        <v>65232.459334999992</v>
      </c>
      <c r="S572" s="3">
        <f>_xlfn.STDEV.S('VTA_Proteome Morphine vs Saline'!N572:Q572)</f>
        <v>61942.080539418515</v>
      </c>
      <c r="T572" s="1">
        <v>131162.0392</v>
      </c>
      <c r="U572" s="1">
        <v>80759.976450000002</v>
      </c>
      <c r="V572" s="1">
        <v>40604.547639999997</v>
      </c>
      <c r="W572" s="1">
        <v>487.6221898</v>
      </c>
      <c r="X572" s="1">
        <f t="shared" si="33"/>
        <v>63253.546369950003</v>
      </c>
      <c r="Y572" s="1">
        <f t="shared" si="34"/>
        <v>55888.510668574949</v>
      </c>
    </row>
    <row r="573" spans="1:25" x14ac:dyDescent="0.5">
      <c r="A573" s="1" t="s">
        <v>1158</v>
      </c>
      <c r="B573" s="1" t="s">
        <v>1159</v>
      </c>
      <c r="C573" s="1">
        <v>100932</v>
      </c>
      <c r="D573" s="1">
        <v>43</v>
      </c>
      <c r="E573" s="1">
        <v>43</v>
      </c>
      <c r="F573" s="1">
        <v>2723.49</v>
      </c>
      <c r="G573" s="1">
        <v>0.160182564</v>
      </c>
      <c r="H573" s="1">
        <v>0.977951083</v>
      </c>
      <c r="I573" s="1">
        <v>0.300946728</v>
      </c>
      <c r="K573" s="1">
        <v>1.0821273600000001</v>
      </c>
      <c r="L573" s="1" t="s">
        <v>1</v>
      </c>
      <c r="M573" s="1" t="s">
        <v>2</v>
      </c>
      <c r="N573" s="1">
        <v>62959235.149999999</v>
      </c>
      <c r="O573" s="1">
        <v>76631747.459999993</v>
      </c>
      <c r="P573" s="1">
        <v>61551142.740000002</v>
      </c>
      <c r="Q573" s="1">
        <v>64361026.75</v>
      </c>
      <c r="R573" s="3">
        <f>AVERAGE('VTA_Proteome Morphine vs Saline'!N573:Q573)</f>
        <v>66375788.024999999</v>
      </c>
      <c r="S573" s="3">
        <f>_xlfn.STDEV.S('VTA_Proteome Morphine vs Saline'!N573:Q573)</f>
        <v>6932868.636703196</v>
      </c>
      <c r="T573" s="1">
        <v>53290307.450000003</v>
      </c>
      <c r="U573" s="1">
        <v>62547784.689999998</v>
      </c>
      <c r="V573" s="1">
        <v>62863855.030000001</v>
      </c>
      <c r="W573" s="1">
        <v>66651014.030000001</v>
      </c>
      <c r="X573" s="1">
        <f t="shared" si="33"/>
        <v>61338240.300000004</v>
      </c>
      <c r="Y573" s="1">
        <f t="shared" si="34"/>
        <v>5679943.8318836875</v>
      </c>
    </row>
    <row r="574" spans="1:25" x14ac:dyDescent="0.5">
      <c r="A574" s="1" t="s">
        <v>1160</v>
      </c>
      <c r="B574" s="1" t="s">
        <v>1161</v>
      </c>
      <c r="C574" s="1">
        <v>103523</v>
      </c>
      <c r="D574" s="1">
        <v>30</v>
      </c>
      <c r="E574" s="1">
        <v>29</v>
      </c>
      <c r="F574" s="1">
        <v>1407.15</v>
      </c>
      <c r="G574" s="1">
        <v>0.33864738</v>
      </c>
      <c r="H574" s="1">
        <v>0.977951083</v>
      </c>
      <c r="I574" s="1">
        <v>0.116791008</v>
      </c>
      <c r="K574" s="1">
        <v>1.1255884309999999</v>
      </c>
      <c r="L574" s="1" t="s">
        <v>2</v>
      </c>
      <c r="M574" s="1" t="s">
        <v>1</v>
      </c>
      <c r="N574" s="1">
        <v>7839402.3930000002</v>
      </c>
      <c r="O574" s="1">
        <v>9422852.9649999999</v>
      </c>
      <c r="P574" s="1">
        <v>7891052.6169999996</v>
      </c>
      <c r="Q574" s="1">
        <v>8005721.7429999998</v>
      </c>
      <c r="R574" s="3">
        <f>AVERAGE('VTA_Proteome Morphine vs Saline'!N574:Q574)</f>
        <v>8289757.4294999996</v>
      </c>
      <c r="S574" s="3">
        <f>_xlfn.STDEV.S('VTA_Proteome Morphine vs Saline'!N574:Q574)</f>
        <v>758587.93166143773</v>
      </c>
      <c r="T574" s="1">
        <v>8144791.602</v>
      </c>
      <c r="U574" s="1">
        <v>10029521.529999999</v>
      </c>
      <c r="V574" s="1">
        <v>9858426.4340000004</v>
      </c>
      <c r="W574" s="1">
        <v>9290680.6659999993</v>
      </c>
      <c r="X574" s="1">
        <f t="shared" si="33"/>
        <v>9330855.0580000002</v>
      </c>
      <c r="Y574" s="1">
        <f t="shared" si="34"/>
        <v>851435.43487898388</v>
      </c>
    </row>
    <row r="575" spans="1:25" x14ac:dyDescent="0.5">
      <c r="A575" s="1" t="s">
        <v>1162</v>
      </c>
      <c r="B575" s="1" t="s">
        <v>1163</v>
      </c>
      <c r="C575" s="1">
        <v>93476</v>
      </c>
      <c r="D575" s="1">
        <v>25</v>
      </c>
      <c r="E575" s="1">
        <v>24</v>
      </c>
      <c r="F575" s="1">
        <v>1397.94</v>
      </c>
      <c r="G575" s="1">
        <v>0.14947911</v>
      </c>
      <c r="H575" s="1">
        <v>0.977951083</v>
      </c>
      <c r="I575" s="1">
        <v>0.323118348</v>
      </c>
      <c r="K575" s="1">
        <v>1.1222195770000001</v>
      </c>
      <c r="L575" s="1" t="s">
        <v>2</v>
      </c>
      <c r="M575" s="1" t="s">
        <v>1</v>
      </c>
      <c r="N575" s="1">
        <v>5143275.1900000004</v>
      </c>
      <c r="O575" s="1">
        <v>5750289.1320000002</v>
      </c>
      <c r="P575" s="1">
        <v>5491218.0710000005</v>
      </c>
      <c r="Q575" s="1">
        <v>5252410.91</v>
      </c>
      <c r="R575" s="3">
        <f>AVERAGE('VTA_Proteome Morphine vs Saline'!N575:Q575)</f>
        <v>5409298.3257500008</v>
      </c>
      <c r="S575" s="3">
        <f>_xlfn.STDEV.S('VTA_Proteome Morphine vs Saline'!N575:Q575)</f>
        <v>269794.702557226</v>
      </c>
      <c r="T575" s="1">
        <v>5154238.1859999998</v>
      </c>
      <c r="U575" s="1">
        <v>6767035.8449999997</v>
      </c>
      <c r="V575" s="1">
        <v>5075387.4019999998</v>
      </c>
      <c r="W575" s="1">
        <v>7285020.4759999998</v>
      </c>
      <c r="X575" s="1">
        <f t="shared" si="33"/>
        <v>6070420.4772499995</v>
      </c>
      <c r="Y575" s="1">
        <f t="shared" si="34"/>
        <v>1123982.0489655759</v>
      </c>
    </row>
    <row r="576" spans="1:25" x14ac:dyDescent="0.5">
      <c r="A576" s="1" t="s">
        <v>1164</v>
      </c>
      <c r="B576" s="1" t="s">
        <v>1165</v>
      </c>
      <c r="C576" s="1">
        <v>26058</v>
      </c>
      <c r="D576" s="1">
        <v>3</v>
      </c>
      <c r="E576" s="1">
        <v>3</v>
      </c>
      <c r="F576" s="1">
        <v>177.56</v>
      </c>
      <c r="G576" s="1">
        <v>6.6585724999999998E-2</v>
      </c>
      <c r="H576" s="1">
        <v>0.99625991700000005</v>
      </c>
      <c r="I576" s="1">
        <v>0.67186824499999998</v>
      </c>
      <c r="K576" s="1">
        <v>1.0563519210000001</v>
      </c>
      <c r="L576" s="1" t="s">
        <v>1</v>
      </c>
      <c r="M576" s="1" t="s">
        <v>2</v>
      </c>
      <c r="N576" s="1">
        <v>1463126.9069999999</v>
      </c>
      <c r="O576" s="1">
        <v>1561296.0859999999</v>
      </c>
      <c r="P576" s="1">
        <v>1142363.43</v>
      </c>
      <c r="Q576" s="1">
        <v>1091765.335</v>
      </c>
      <c r="R576" s="3">
        <f>AVERAGE('VTA_Proteome Morphine vs Saline'!N576:Q576)</f>
        <v>1314637.9394999999</v>
      </c>
      <c r="S576" s="3">
        <f>_xlfn.STDEV.S('VTA_Proteome Morphine vs Saline'!N576:Q576)</f>
        <v>232551.01172582281</v>
      </c>
      <c r="T576" s="1">
        <v>1064656.6640000001</v>
      </c>
      <c r="U576" s="1">
        <v>1491087.5149999999</v>
      </c>
      <c r="V576" s="1">
        <v>1265759.5060000001</v>
      </c>
      <c r="W576" s="1">
        <v>1156526.5079999999</v>
      </c>
      <c r="X576" s="1">
        <f t="shared" si="33"/>
        <v>1244507.54825</v>
      </c>
      <c r="Y576" s="1">
        <f t="shared" si="34"/>
        <v>183793.66122513416</v>
      </c>
    </row>
    <row r="577" spans="1:25" x14ac:dyDescent="0.5">
      <c r="A577" s="1" t="s">
        <v>1166</v>
      </c>
      <c r="B577" s="1" t="s">
        <v>1167</v>
      </c>
      <c r="C577" s="1">
        <v>26625</v>
      </c>
      <c r="D577" s="1">
        <v>2</v>
      </c>
      <c r="E577" s="1">
        <v>2</v>
      </c>
      <c r="F577" s="1">
        <v>105.87</v>
      </c>
      <c r="G577" s="1">
        <v>0.19508197799999999</v>
      </c>
      <c r="H577" s="1">
        <v>0.977951083</v>
      </c>
      <c r="I577" s="1">
        <v>0.24270449199999999</v>
      </c>
      <c r="K577" s="1">
        <v>1.428452861</v>
      </c>
      <c r="L577" s="1" t="s">
        <v>2</v>
      </c>
      <c r="M577" s="1" t="s">
        <v>1</v>
      </c>
      <c r="N577" s="1">
        <v>404049.71299999999</v>
      </c>
      <c r="O577" s="1">
        <v>654754.57849999995</v>
      </c>
      <c r="P577" s="1">
        <v>302930.56959999999</v>
      </c>
      <c r="Q577" s="1">
        <v>295573.67349999998</v>
      </c>
      <c r="R577" s="3">
        <f>AVERAGE('VTA_Proteome Morphine vs Saline'!N577:Q577)</f>
        <v>414327.13364999997</v>
      </c>
      <c r="S577" s="3">
        <f>_xlfn.STDEV.S('VTA_Proteome Morphine vs Saline'!N577:Q577)</f>
        <v>167752.35755130259</v>
      </c>
      <c r="T577" s="1">
        <v>730843.98080000002</v>
      </c>
      <c r="U577" s="1">
        <v>658387.05009999999</v>
      </c>
      <c r="V577" s="1">
        <v>304894.967</v>
      </c>
      <c r="W577" s="1">
        <v>673261.11919999996</v>
      </c>
      <c r="X577" s="1">
        <f t="shared" si="33"/>
        <v>591846.77927499998</v>
      </c>
      <c r="Y577" s="1">
        <f t="shared" si="34"/>
        <v>193836.24272959222</v>
      </c>
    </row>
    <row r="578" spans="1:25" x14ac:dyDescent="0.5">
      <c r="A578" s="1" t="s">
        <v>1168</v>
      </c>
      <c r="B578" s="1" t="s">
        <v>1169</v>
      </c>
      <c r="C578" s="1">
        <v>18083</v>
      </c>
      <c r="D578" s="1">
        <v>4</v>
      </c>
      <c r="E578" s="1">
        <v>4</v>
      </c>
      <c r="F578" s="1">
        <v>134.16999999999999</v>
      </c>
      <c r="G578" s="1">
        <v>0.43427260899999998</v>
      </c>
      <c r="H578" s="1">
        <v>0.977951083</v>
      </c>
      <c r="I578" s="1">
        <v>7.6730847000000005E-2</v>
      </c>
      <c r="K578" s="1">
        <v>2.4520041290000001</v>
      </c>
      <c r="L578" s="1" t="s">
        <v>2</v>
      </c>
      <c r="M578" s="1" t="s">
        <v>1</v>
      </c>
      <c r="N578" s="1">
        <v>565075.37009999994</v>
      </c>
      <c r="O578" s="1">
        <v>2141237.1379999998</v>
      </c>
      <c r="P578" s="1">
        <v>838745.4608</v>
      </c>
      <c r="Q578" s="1">
        <v>801774.50679999997</v>
      </c>
      <c r="R578" s="3">
        <f>AVERAGE('VTA_Proteome Morphine vs Saline'!N578:Q578)</f>
        <v>1086708.1189249998</v>
      </c>
      <c r="S578" s="3">
        <f>_xlfn.STDEV.S('VTA_Proteome Morphine vs Saline'!N578:Q578)</f>
        <v>713396.76194504451</v>
      </c>
      <c r="T578" s="1">
        <v>4077158.53</v>
      </c>
      <c r="U578" s="1">
        <v>2297304.2179999999</v>
      </c>
      <c r="V578" s="1">
        <v>981639.64110000001</v>
      </c>
      <c r="W578" s="1">
        <v>3302348.7889999999</v>
      </c>
      <c r="X578" s="1">
        <f t="shared" si="33"/>
        <v>2664612.7945249998</v>
      </c>
      <c r="Y578" s="1">
        <f t="shared" si="34"/>
        <v>1337822.4694126071</v>
      </c>
    </row>
    <row r="579" spans="1:25" x14ac:dyDescent="0.5">
      <c r="A579" s="1" t="s">
        <v>1170</v>
      </c>
      <c r="B579" s="1" t="s">
        <v>1171</v>
      </c>
      <c r="C579" s="1">
        <v>130694</v>
      </c>
      <c r="D579" s="1">
        <v>39</v>
      </c>
      <c r="E579" s="1">
        <v>38</v>
      </c>
      <c r="F579" s="1">
        <v>2373.6</v>
      </c>
      <c r="G579" s="1">
        <v>5.0001478000000002E-2</v>
      </c>
      <c r="H579" s="1">
        <v>0.99959859299999998</v>
      </c>
      <c r="I579" s="1">
        <v>0.99677156200000006</v>
      </c>
      <c r="K579" s="1">
        <v>1.008409017</v>
      </c>
      <c r="L579" s="1" t="s">
        <v>1</v>
      </c>
      <c r="M579" s="1" t="s">
        <v>2</v>
      </c>
      <c r="N579" s="1">
        <v>46552102.630000003</v>
      </c>
      <c r="O579" s="1">
        <v>31560790.219999999</v>
      </c>
      <c r="P579" s="1">
        <v>39307493.560000002</v>
      </c>
      <c r="Q579" s="1">
        <v>36739638.689999998</v>
      </c>
      <c r="R579" s="3">
        <f>AVERAGE('VTA_Proteome Morphine vs Saline'!N579:Q579)</f>
        <v>38540006.274999999</v>
      </c>
      <c r="S579" s="3">
        <f>_xlfn.STDEV.S('VTA_Proteome Morphine vs Saline'!N579:Q579)</f>
        <v>6237881.7162540844</v>
      </c>
      <c r="T579" s="1">
        <v>38403291.939999998</v>
      </c>
      <c r="U579" s="1">
        <v>37287382.359999999</v>
      </c>
      <c r="V579" s="1">
        <v>40935965.479999997</v>
      </c>
      <c r="W579" s="1">
        <v>36247861.060000002</v>
      </c>
      <c r="X579" s="1">
        <f t="shared" si="33"/>
        <v>38218625.210000001</v>
      </c>
      <c r="Y579" s="1">
        <f t="shared" si="34"/>
        <v>2014047.7091944208</v>
      </c>
    </row>
    <row r="580" spans="1:25" x14ac:dyDescent="0.5">
      <c r="A580" s="1" t="s">
        <v>1172</v>
      </c>
      <c r="B580" s="1" t="s">
        <v>1173</v>
      </c>
      <c r="C580" s="1">
        <v>122127</v>
      </c>
      <c r="D580" s="1">
        <v>23</v>
      </c>
      <c r="E580" s="1">
        <v>23</v>
      </c>
      <c r="F580" s="1">
        <v>1344.33</v>
      </c>
      <c r="G580" s="1">
        <v>5.1107383999999999E-2</v>
      </c>
      <c r="H580" s="1">
        <v>0.99625991700000005</v>
      </c>
      <c r="I580" s="1">
        <v>0.91187924499999995</v>
      </c>
      <c r="K580" s="1">
        <v>1.013565974</v>
      </c>
      <c r="L580" s="1" t="s">
        <v>2</v>
      </c>
      <c r="M580" s="1" t="s">
        <v>1</v>
      </c>
      <c r="N580" s="1">
        <v>4984994.0990000004</v>
      </c>
      <c r="O580" s="1">
        <v>6860861.4179999996</v>
      </c>
      <c r="P580" s="1">
        <v>6044821.2220000001</v>
      </c>
      <c r="Q580" s="1">
        <v>5886367.6900000004</v>
      </c>
      <c r="R580" s="3">
        <f>AVERAGE('VTA_Proteome Morphine vs Saline'!N580:Q580)</f>
        <v>5944261.1072500004</v>
      </c>
      <c r="S580" s="3">
        <f>_xlfn.STDEV.S('VTA_Proteome Morphine vs Saline'!N580:Q580)</f>
        <v>768941.54680818936</v>
      </c>
      <c r="T580" s="1">
        <v>5282763.8909999998</v>
      </c>
      <c r="U580" s="1">
        <v>5514870.2319999998</v>
      </c>
      <c r="V580" s="1">
        <v>5934290.7829999998</v>
      </c>
      <c r="W580" s="1">
        <v>7367678.2910000002</v>
      </c>
      <c r="X580" s="1">
        <f t="shared" si="33"/>
        <v>6024900.7992500002</v>
      </c>
      <c r="Y580" s="1">
        <f t="shared" si="34"/>
        <v>934908.18399660126</v>
      </c>
    </row>
    <row r="581" spans="1:25" x14ac:dyDescent="0.5">
      <c r="A581" s="1" t="s">
        <v>1174</v>
      </c>
      <c r="B581" s="1" t="s">
        <v>1175</v>
      </c>
      <c r="C581" s="1">
        <v>42049</v>
      </c>
      <c r="D581" s="1">
        <v>1</v>
      </c>
      <c r="E581" s="1">
        <v>1</v>
      </c>
      <c r="F581" s="1">
        <v>32.619999999999997</v>
      </c>
      <c r="G581" s="1">
        <v>0.34099814299999998</v>
      </c>
      <c r="H581" s="1">
        <v>0.977951083</v>
      </c>
      <c r="I581" s="1">
        <v>0.115543088</v>
      </c>
      <c r="K581" s="1">
        <v>1.174306216</v>
      </c>
      <c r="L581" s="1" t="s">
        <v>1</v>
      </c>
      <c r="M581" s="1" t="s">
        <v>2</v>
      </c>
      <c r="N581" s="1">
        <v>42448.414649999999</v>
      </c>
      <c r="O581" s="1">
        <v>53377.584629999998</v>
      </c>
      <c r="P581" s="1">
        <v>11210.08365</v>
      </c>
      <c r="Q581" s="1">
        <v>27007.612290000001</v>
      </c>
      <c r="R581" s="3">
        <f>AVERAGE('VTA_Proteome Morphine vs Saline'!N581:Q581)</f>
        <v>33510.923804999999</v>
      </c>
      <c r="S581" s="3">
        <f>_xlfn.STDEV.S('VTA_Proteome Morphine vs Saline'!N581:Q581)</f>
        <v>18386.439633781207</v>
      </c>
      <c r="T581" s="1">
        <v>112865.67939999999</v>
      </c>
      <c r="U581" s="1">
        <v>1246.0423479999999</v>
      </c>
      <c r="V581" s="1">
        <v>35.417591950000002</v>
      </c>
      <c r="W581" s="1">
        <v>0</v>
      </c>
      <c r="X581" s="1">
        <f t="shared" si="33"/>
        <v>28536.784834987498</v>
      </c>
      <c r="Y581" s="1">
        <f t="shared" si="34"/>
        <v>56222.246805242852</v>
      </c>
    </row>
    <row r="582" spans="1:25" x14ac:dyDescent="0.5">
      <c r="A582" s="1" t="s">
        <v>1176</v>
      </c>
      <c r="B582" s="1" t="s">
        <v>1177</v>
      </c>
      <c r="C582" s="1">
        <v>249975</v>
      </c>
      <c r="D582" s="1">
        <v>1</v>
      </c>
      <c r="E582" s="1">
        <v>1</v>
      </c>
      <c r="F582" s="1">
        <v>26.83</v>
      </c>
      <c r="G582" s="1">
        <v>0.127229804</v>
      </c>
      <c r="H582" s="1">
        <v>0.977951083</v>
      </c>
      <c r="I582" s="1">
        <v>0.37844971799999999</v>
      </c>
      <c r="K582" s="1">
        <v>1.0115538209999999</v>
      </c>
      <c r="L582" s="1" t="s">
        <v>2</v>
      </c>
      <c r="M582" s="1" t="s">
        <v>1</v>
      </c>
      <c r="N582" s="1">
        <v>1235.8940130000001</v>
      </c>
      <c r="O582" s="1">
        <v>7581.1279949999998</v>
      </c>
      <c r="P582" s="1">
        <v>18361.419259999999</v>
      </c>
      <c r="Q582" s="1">
        <v>26728.825550000001</v>
      </c>
      <c r="R582" s="3">
        <f>AVERAGE('VTA_Proteome Morphine vs Saline'!N582:Q582)</f>
        <v>13476.816704500001</v>
      </c>
      <c r="S582" s="3">
        <f>_xlfn.STDEV.S('VTA_Proteome Morphine vs Saline'!N582:Q582)</f>
        <v>11314.804671535619</v>
      </c>
      <c r="T582" s="1">
        <v>4274.6450720000003</v>
      </c>
      <c r="U582" s="1">
        <v>314.26290030000001</v>
      </c>
      <c r="V582" s="1">
        <v>49575.123540000001</v>
      </c>
      <c r="W582" s="1">
        <v>366.07019330000003</v>
      </c>
      <c r="X582" s="1">
        <f t="shared" si="33"/>
        <v>13632.525426400001</v>
      </c>
      <c r="Y582" s="1">
        <f t="shared" si="34"/>
        <v>24033.415869361237</v>
      </c>
    </row>
    <row r="583" spans="1:25" x14ac:dyDescent="0.5">
      <c r="A583" s="1" t="s">
        <v>1178</v>
      </c>
      <c r="B583" s="1" t="s">
        <v>1179</v>
      </c>
      <c r="C583" s="1">
        <v>250247</v>
      </c>
      <c r="D583" s="1">
        <v>1</v>
      </c>
      <c r="E583" s="1">
        <v>0</v>
      </c>
      <c r="F583" s="1">
        <v>27.78</v>
      </c>
      <c r="K583" s="1">
        <v>1</v>
      </c>
      <c r="L583" s="1" t="s">
        <v>364</v>
      </c>
      <c r="M583" s="1" t="s">
        <v>364</v>
      </c>
      <c r="R583" s="3"/>
      <c r="S583" s="3"/>
    </row>
    <row r="584" spans="1:25" x14ac:dyDescent="0.5">
      <c r="A584" s="1" t="s">
        <v>1180</v>
      </c>
      <c r="B584" s="1" t="s">
        <v>1181</v>
      </c>
      <c r="C584" s="1">
        <v>65639</v>
      </c>
      <c r="D584" s="1">
        <v>14</v>
      </c>
      <c r="E584" s="1">
        <v>12</v>
      </c>
      <c r="F584" s="1">
        <v>731.76</v>
      </c>
      <c r="G584" s="1">
        <v>5.2232998000000003E-2</v>
      </c>
      <c r="H584" s="1">
        <v>0.99625991700000005</v>
      </c>
      <c r="I584" s="1">
        <v>0.87522808399999996</v>
      </c>
      <c r="K584" s="1">
        <v>1.0406077499999999</v>
      </c>
      <c r="L584" s="1" t="s">
        <v>2</v>
      </c>
      <c r="M584" s="1" t="s">
        <v>1</v>
      </c>
      <c r="N584" s="1">
        <v>1909527.9709999999</v>
      </c>
      <c r="O584" s="1">
        <v>2668844.6779999998</v>
      </c>
      <c r="P584" s="1">
        <v>1408900.159</v>
      </c>
      <c r="Q584" s="1">
        <v>1510492.1869999999</v>
      </c>
      <c r="R584" s="3">
        <f>AVERAGE('VTA_Proteome Morphine vs Saline'!N584:Q584)</f>
        <v>1874441.24875</v>
      </c>
      <c r="S584" s="3">
        <f>_xlfn.STDEV.S('VTA_Proteome Morphine vs Saline'!N584:Q584)</f>
        <v>571983.48235962447</v>
      </c>
      <c r="T584" s="1">
        <v>2880975.3530000001</v>
      </c>
      <c r="U584" s="1">
        <v>1913141.5689999999</v>
      </c>
      <c r="V584" s="1">
        <v>1452137.311</v>
      </c>
      <c r="W584" s="1">
        <v>1555978.1270000001</v>
      </c>
      <c r="X584" s="1">
        <f t="shared" ref="X584:X606" si="35">AVERAGE(T584:W584)</f>
        <v>1950558.09</v>
      </c>
      <c r="Y584" s="1">
        <f t="shared" ref="Y584:Y606" si="36">_xlfn.STDEV.S(T584:W584)</f>
        <v>650946.20860001515</v>
      </c>
    </row>
    <row r="585" spans="1:25" x14ac:dyDescent="0.5">
      <c r="A585" s="1" t="s">
        <v>1182</v>
      </c>
      <c r="B585" s="1" t="s">
        <v>1183</v>
      </c>
      <c r="C585" s="1">
        <v>73182</v>
      </c>
      <c r="D585" s="1">
        <v>5</v>
      </c>
      <c r="E585" s="1">
        <v>2</v>
      </c>
      <c r="F585" s="1">
        <v>265.52999999999997</v>
      </c>
      <c r="G585" s="1">
        <v>0.22681502000000001</v>
      </c>
      <c r="H585" s="1">
        <v>0.977951083</v>
      </c>
      <c r="I585" s="1">
        <v>0.20297758099999999</v>
      </c>
      <c r="K585" s="1">
        <v>1.0188224880000001</v>
      </c>
      <c r="L585" s="1" t="s">
        <v>1</v>
      </c>
      <c r="M585" s="1" t="s">
        <v>2</v>
      </c>
      <c r="N585" s="1">
        <v>49960.223839999999</v>
      </c>
      <c r="O585" s="1">
        <v>24072.81681</v>
      </c>
      <c r="P585" s="1">
        <v>19463.849289999998</v>
      </c>
      <c r="Q585" s="1">
        <v>11143.92374</v>
      </c>
      <c r="R585" s="3">
        <f>AVERAGE('VTA_Proteome Morphine vs Saline'!N585:Q585)</f>
        <v>26160.203419999998</v>
      </c>
      <c r="S585" s="3">
        <f>_xlfn.STDEV.S('VTA_Proteome Morphine vs Saline'!N585:Q585)</f>
        <v>16744.431600927059</v>
      </c>
      <c r="T585" s="1">
        <v>0</v>
      </c>
      <c r="U585" s="1">
        <v>40492.885580000002</v>
      </c>
      <c r="V585" s="1">
        <v>62207.744769999998</v>
      </c>
      <c r="W585" s="1">
        <v>6.9707037969999996</v>
      </c>
      <c r="X585" s="1">
        <f t="shared" si="35"/>
        <v>25676.900263449246</v>
      </c>
      <c r="Y585" s="1">
        <f t="shared" si="36"/>
        <v>30942.228491166486</v>
      </c>
    </row>
    <row r="586" spans="1:25" x14ac:dyDescent="0.5">
      <c r="A586" s="1" t="s">
        <v>1184</v>
      </c>
      <c r="B586" s="1" t="s">
        <v>1185</v>
      </c>
      <c r="C586" s="1">
        <v>54530</v>
      </c>
      <c r="D586" s="1">
        <v>19</v>
      </c>
      <c r="E586" s="1">
        <v>16</v>
      </c>
      <c r="F586" s="1">
        <v>957.82</v>
      </c>
      <c r="G586" s="1">
        <v>0.16808262099999999</v>
      </c>
      <c r="H586" s="1">
        <v>0.977951083</v>
      </c>
      <c r="I586" s="1">
        <v>0.28605173900000003</v>
      </c>
      <c r="K586" s="1">
        <v>1.2128269490000001</v>
      </c>
      <c r="L586" s="1" t="s">
        <v>1</v>
      </c>
      <c r="M586" s="1" t="s">
        <v>2</v>
      </c>
      <c r="N586" s="1">
        <v>3906734.16</v>
      </c>
      <c r="O586" s="1">
        <v>2830018.3969999999</v>
      </c>
      <c r="P586" s="1">
        <v>5054169.51</v>
      </c>
      <c r="Q586" s="1">
        <v>3864886.8629999999</v>
      </c>
      <c r="R586" s="3">
        <f>AVERAGE('VTA_Proteome Morphine vs Saline'!N586:Q586)</f>
        <v>3913952.2324999999</v>
      </c>
      <c r="S586" s="3">
        <f>_xlfn.STDEV.S('VTA_Proteome Morphine vs Saline'!N586:Q586)</f>
        <v>908747.76674755965</v>
      </c>
      <c r="T586" s="1">
        <v>2705237.818</v>
      </c>
      <c r="U586" s="1">
        <v>3182315.878</v>
      </c>
      <c r="V586" s="1">
        <v>4353785.9879999999</v>
      </c>
      <c r="W586" s="1">
        <v>2667186.9169999999</v>
      </c>
      <c r="X586" s="1">
        <f t="shared" si="35"/>
        <v>3227131.6502499999</v>
      </c>
      <c r="Y586" s="1">
        <f t="shared" si="36"/>
        <v>786822.66673168179</v>
      </c>
    </row>
    <row r="587" spans="1:25" x14ac:dyDescent="0.5">
      <c r="A587" s="1" t="s">
        <v>1186</v>
      </c>
      <c r="B587" s="1" t="s">
        <v>1187</v>
      </c>
      <c r="C587" s="1">
        <v>57928</v>
      </c>
      <c r="D587" s="1">
        <v>13</v>
      </c>
      <c r="E587" s="1">
        <v>9</v>
      </c>
      <c r="F587" s="1">
        <v>761.35</v>
      </c>
      <c r="G587" s="1">
        <v>5.439368E-2</v>
      </c>
      <c r="H587" s="1">
        <v>0.99625991700000005</v>
      </c>
      <c r="I587" s="1">
        <v>0.82594248000000003</v>
      </c>
      <c r="K587" s="1">
        <v>1.014291512</v>
      </c>
      <c r="L587" s="1" t="s">
        <v>2</v>
      </c>
      <c r="M587" s="1" t="s">
        <v>1</v>
      </c>
      <c r="N587" s="1">
        <v>911284.92819999997</v>
      </c>
      <c r="O587" s="1">
        <v>786012.37879999995</v>
      </c>
      <c r="P587" s="1">
        <v>1509350.2050000001</v>
      </c>
      <c r="Q587" s="1">
        <v>1057141.4410000001</v>
      </c>
      <c r="R587" s="3">
        <f>AVERAGE('VTA_Proteome Morphine vs Saline'!N587:Q587)</f>
        <v>1065947.2382499999</v>
      </c>
      <c r="S587" s="3">
        <f>_xlfn.STDEV.S('VTA_Proteome Morphine vs Saline'!N587:Q587)</f>
        <v>315683.22132226377</v>
      </c>
      <c r="T587" s="1">
        <v>1092297.0589999999</v>
      </c>
      <c r="U587" s="1">
        <v>869952.38919999998</v>
      </c>
      <c r="V587" s="1">
        <v>1242271.1410000001</v>
      </c>
      <c r="W587" s="1">
        <v>1120204.355</v>
      </c>
      <c r="X587" s="1">
        <f t="shared" si="35"/>
        <v>1081181.2360499999</v>
      </c>
      <c r="Y587" s="1">
        <f t="shared" si="36"/>
        <v>155149.33510527018</v>
      </c>
    </row>
    <row r="588" spans="1:25" x14ac:dyDescent="0.5">
      <c r="A588" s="1" t="s">
        <v>1188</v>
      </c>
      <c r="B588" s="1" t="s">
        <v>1189</v>
      </c>
      <c r="C588" s="1">
        <v>77227</v>
      </c>
      <c r="D588" s="1">
        <v>11</v>
      </c>
      <c r="E588" s="1">
        <v>11</v>
      </c>
      <c r="F588" s="1">
        <v>722.08</v>
      </c>
      <c r="G588" s="1">
        <v>6.4095284000000002E-2</v>
      </c>
      <c r="H588" s="1">
        <v>0.99625991700000005</v>
      </c>
      <c r="I588" s="1">
        <v>0.69567447199999999</v>
      </c>
      <c r="K588" s="1">
        <v>1.0331910870000001</v>
      </c>
      <c r="L588" s="1" t="s">
        <v>2</v>
      </c>
      <c r="M588" s="1" t="s">
        <v>1</v>
      </c>
      <c r="N588" s="1">
        <v>1244379.0759999999</v>
      </c>
      <c r="O588" s="1">
        <v>2055708.699</v>
      </c>
      <c r="P588" s="1">
        <v>1272830.436</v>
      </c>
      <c r="Q588" s="1">
        <v>1080471.8999999999</v>
      </c>
      <c r="R588" s="3">
        <f>AVERAGE('VTA_Proteome Morphine vs Saline'!N588:Q588)</f>
        <v>1413347.5277499999</v>
      </c>
      <c r="S588" s="3">
        <f>_xlfn.STDEV.S('VTA_Proteome Morphine vs Saline'!N588:Q588)</f>
        <v>436550.66473446082</v>
      </c>
      <c r="T588" s="1">
        <v>1357746.128</v>
      </c>
      <c r="U588" s="1">
        <v>1498320.274</v>
      </c>
      <c r="V588" s="1">
        <v>1342026.064</v>
      </c>
      <c r="W588" s="1">
        <v>1642939.807</v>
      </c>
      <c r="X588" s="1">
        <f t="shared" si="35"/>
        <v>1460258.06825</v>
      </c>
      <c r="Y588" s="1">
        <f t="shared" si="36"/>
        <v>140604.47349695786</v>
      </c>
    </row>
    <row r="589" spans="1:25" x14ac:dyDescent="0.5">
      <c r="A589" s="1" t="s">
        <v>1190</v>
      </c>
      <c r="B589" s="1" t="s">
        <v>1191</v>
      </c>
      <c r="C589" s="1">
        <v>70755</v>
      </c>
      <c r="D589" s="1">
        <v>23</v>
      </c>
      <c r="E589" s="1">
        <v>22</v>
      </c>
      <c r="F589" s="1">
        <v>1373.39</v>
      </c>
      <c r="G589" s="1">
        <v>0.21003417699999999</v>
      </c>
      <c r="H589" s="1">
        <v>0.977951083</v>
      </c>
      <c r="I589" s="1">
        <v>0.22272540099999999</v>
      </c>
      <c r="K589" s="1">
        <v>1.233497292</v>
      </c>
      <c r="L589" s="1" t="s">
        <v>1</v>
      </c>
      <c r="M589" s="1" t="s">
        <v>2</v>
      </c>
      <c r="N589" s="1">
        <v>7016080.7319999998</v>
      </c>
      <c r="O589" s="1">
        <v>6513226.5700000003</v>
      </c>
      <c r="P589" s="1">
        <v>11441020.23</v>
      </c>
      <c r="Q589" s="1">
        <v>8533118.9829999991</v>
      </c>
      <c r="R589" s="3">
        <f>AVERAGE('VTA_Proteome Morphine vs Saline'!N589:Q589)</f>
        <v>8375861.6287500001</v>
      </c>
      <c r="S589" s="3">
        <f>_xlfn.STDEV.S('VTA_Proteome Morphine vs Saline'!N589:Q589)</f>
        <v>2216479.2333438336</v>
      </c>
      <c r="T589" s="1">
        <v>6832045.892</v>
      </c>
      <c r="U589" s="1">
        <v>5744745.7010000004</v>
      </c>
      <c r="V589" s="1">
        <v>7804846.0389999999</v>
      </c>
      <c r="W589" s="1">
        <v>6779708.1969999997</v>
      </c>
      <c r="X589" s="1">
        <f t="shared" si="35"/>
        <v>6790336.45725</v>
      </c>
      <c r="Y589" s="1">
        <f t="shared" si="36"/>
        <v>841495.16890692711</v>
      </c>
    </row>
    <row r="590" spans="1:25" x14ac:dyDescent="0.5">
      <c r="A590" s="1" t="s">
        <v>1192</v>
      </c>
      <c r="B590" s="1" t="s">
        <v>1193</v>
      </c>
      <c r="C590" s="1">
        <v>89001</v>
      </c>
      <c r="D590" s="1">
        <v>3</v>
      </c>
      <c r="E590" s="1">
        <v>2</v>
      </c>
      <c r="F590" s="1">
        <v>159.5</v>
      </c>
      <c r="G590" s="1">
        <v>5.8681609000000003E-2</v>
      </c>
      <c r="H590" s="1">
        <v>0.99625991700000005</v>
      </c>
      <c r="I590" s="1">
        <v>0.757956199</v>
      </c>
      <c r="K590" s="1">
        <v>1.0254011649999999</v>
      </c>
      <c r="L590" s="1" t="s">
        <v>1</v>
      </c>
      <c r="M590" s="1" t="s">
        <v>2</v>
      </c>
      <c r="N590" s="1">
        <v>247508.62729999999</v>
      </c>
      <c r="O590" s="1">
        <v>249806.67249999999</v>
      </c>
      <c r="P590" s="1">
        <v>309096.02100000001</v>
      </c>
      <c r="Q590" s="1">
        <v>278229.31329999998</v>
      </c>
      <c r="R590" s="3">
        <f>AVERAGE('VTA_Proteome Morphine vs Saline'!N590:Q590)</f>
        <v>271160.15852499998</v>
      </c>
      <c r="S590" s="3">
        <f>_xlfn.STDEV.S('VTA_Proteome Morphine vs Saline'!N590:Q590)</f>
        <v>28893.303178314753</v>
      </c>
      <c r="T590" s="1">
        <v>216772.28529999999</v>
      </c>
      <c r="U590" s="1">
        <v>288529.9718</v>
      </c>
      <c r="V590" s="1">
        <v>264196.43300000002</v>
      </c>
      <c r="W590" s="1">
        <v>288273.3028</v>
      </c>
      <c r="X590" s="1">
        <f t="shared" si="35"/>
        <v>264442.99822499999</v>
      </c>
      <c r="Y590" s="1">
        <f t="shared" si="36"/>
        <v>33766.963032565836</v>
      </c>
    </row>
    <row r="591" spans="1:25" x14ac:dyDescent="0.5">
      <c r="A591" s="1" t="s">
        <v>1194</v>
      </c>
      <c r="B591" s="1" t="s">
        <v>1195</v>
      </c>
      <c r="C591" s="1">
        <v>99624</v>
      </c>
      <c r="D591" s="1">
        <v>23</v>
      </c>
      <c r="E591" s="1">
        <v>23</v>
      </c>
      <c r="F591" s="1">
        <v>1615.75</v>
      </c>
      <c r="G591" s="1">
        <v>9.8363568999999998E-2</v>
      </c>
      <c r="H591" s="1">
        <v>0.99316298999999997</v>
      </c>
      <c r="I591" s="1">
        <v>0.47856217000000001</v>
      </c>
      <c r="K591" s="1">
        <v>1.067990279</v>
      </c>
      <c r="L591" s="1" t="s">
        <v>2</v>
      </c>
      <c r="M591" s="1" t="s">
        <v>1</v>
      </c>
      <c r="N591" s="1">
        <v>27603720.670000002</v>
      </c>
      <c r="O591" s="1">
        <v>34341520.880000003</v>
      </c>
      <c r="P591" s="1">
        <v>32204876.210000001</v>
      </c>
      <c r="Q591" s="1">
        <v>39701288.5</v>
      </c>
      <c r="R591" s="3">
        <f>AVERAGE('VTA_Proteome Morphine vs Saline'!N591:Q591)</f>
        <v>33462851.565000001</v>
      </c>
      <c r="S591" s="3">
        <f>_xlfn.STDEV.S('VTA_Proteome Morphine vs Saline'!N591:Q591)</f>
        <v>5020028.9506345149</v>
      </c>
      <c r="T591" s="1">
        <v>35420292.869999997</v>
      </c>
      <c r="U591" s="1">
        <v>40275178.399999999</v>
      </c>
      <c r="V591" s="1">
        <v>30997124.190000001</v>
      </c>
      <c r="W591" s="1">
        <v>36259405.25</v>
      </c>
      <c r="X591" s="1">
        <f t="shared" si="35"/>
        <v>35738000.177499995</v>
      </c>
      <c r="Y591" s="1">
        <f t="shared" si="36"/>
        <v>3805027.0491570299</v>
      </c>
    </row>
    <row r="592" spans="1:25" x14ac:dyDescent="0.5">
      <c r="A592" s="1" t="s">
        <v>1196</v>
      </c>
      <c r="B592" s="1" t="s">
        <v>1197</v>
      </c>
      <c r="C592" s="1">
        <v>32891</v>
      </c>
      <c r="D592" s="1">
        <v>2</v>
      </c>
      <c r="E592" s="1">
        <v>2</v>
      </c>
      <c r="F592" s="1">
        <v>85.33</v>
      </c>
      <c r="G592" s="1">
        <v>0.119934737</v>
      </c>
      <c r="H592" s="1">
        <v>0.98142714799999997</v>
      </c>
      <c r="I592" s="1">
        <v>0.40006861300000002</v>
      </c>
      <c r="K592" s="1">
        <v>1.1948936910000001</v>
      </c>
      <c r="L592" s="1" t="s">
        <v>1</v>
      </c>
      <c r="M592" s="1" t="s">
        <v>2</v>
      </c>
      <c r="N592" s="1">
        <v>268690.06050000002</v>
      </c>
      <c r="O592" s="1">
        <v>363553.70480000001</v>
      </c>
      <c r="P592" s="1">
        <v>243926.90470000001</v>
      </c>
      <c r="Q592" s="1">
        <v>276326.88990000001</v>
      </c>
      <c r="R592" s="3">
        <f>AVERAGE('VTA_Proteome Morphine vs Saline'!N592:Q592)</f>
        <v>288124.38997500006</v>
      </c>
      <c r="S592" s="3">
        <f>_xlfn.STDEV.S('VTA_Proteome Morphine vs Saline'!N592:Q592)</f>
        <v>52153.214697226911</v>
      </c>
      <c r="T592" s="1">
        <v>264848.8591</v>
      </c>
      <c r="U592" s="1">
        <v>281837.27620000002</v>
      </c>
      <c r="V592" s="1">
        <v>97723.391140000007</v>
      </c>
      <c r="W592" s="1">
        <v>320109.38319999998</v>
      </c>
      <c r="X592" s="1">
        <f t="shared" si="35"/>
        <v>241129.72740999999</v>
      </c>
      <c r="Y592" s="1">
        <f t="shared" si="36"/>
        <v>98357.960273870762</v>
      </c>
    </row>
    <row r="593" spans="1:25" x14ac:dyDescent="0.5">
      <c r="A593" s="1" t="s">
        <v>1198</v>
      </c>
      <c r="B593" s="1" t="s">
        <v>1199</v>
      </c>
      <c r="C593" s="1">
        <v>88286</v>
      </c>
      <c r="D593" s="1">
        <v>9</v>
      </c>
      <c r="E593" s="1">
        <v>9</v>
      </c>
      <c r="F593" s="1">
        <v>346.3</v>
      </c>
      <c r="G593" s="1">
        <v>0.107033325</v>
      </c>
      <c r="H593" s="1">
        <v>0.98920471200000004</v>
      </c>
      <c r="I593" s="1">
        <v>0.44394366099999999</v>
      </c>
      <c r="K593" s="1">
        <v>1.0657761240000001</v>
      </c>
      <c r="L593" s="1" t="s">
        <v>1</v>
      </c>
      <c r="M593" s="1" t="s">
        <v>2</v>
      </c>
      <c r="N593" s="1">
        <v>1567720.6640000001</v>
      </c>
      <c r="O593" s="1">
        <v>1846550.7279999999</v>
      </c>
      <c r="P593" s="1">
        <v>1500374.6440000001</v>
      </c>
      <c r="Q593" s="1">
        <v>1474644.35</v>
      </c>
      <c r="R593" s="3">
        <f>AVERAGE('VTA_Proteome Morphine vs Saline'!N593:Q593)</f>
        <v>1597322.5965</v>
      </c>
      <c r="S593" s="3">
        <f>_xlfn.STDEV.S('VTA_Proteome Morphine vs Saline'!N593:Q593)</f>
        <v>170723.74722239896</v>
      </c>
      <c r="T593" s="1">
        <v>1353353.8589999999</v>
      </c>
      <c r="U593" s="1">
        <v>1765296.743</v>
      </c>
      <c r="V593" s="1">
        <v>1503641.0349999999</v>
      </c>
      <c r="W593" s="1">
        <v>1372673.199</v>
      </c>
      <c r="X593" s="1">
        <f t="shared" si="35"/>
        <v>1498741.209</v>
      </c>
      <c r="Y593" s="1">
        <f t="shared" si="36"/>
        <v>189830.1747055653</v>
      </c>
    </row>
    <row r="594" spans="1:25" x14ac:dyDescent="0.5">
      <c r="A594" s="1" t="s">
        <v>1200</v>
      </c>
      <c r="B594" s="1" t="s">
        <v>1201</v>
      </c>
      <c r="C594" s="1">
        <v>87216</v>
      </c>
      <c r="D594" s="1">
        <v>3</v>
      </c>
      <c r="E594" s="1">
        <v>2</v>
      </c>
      <c r="F594" s="1">
        <v>114.1</v>
      </c>
      <c r="G594" s="1">
        <v>0.37816469600000002</v>
      </c>
      <c r="H594" s="1">
        <v>0.977951083</v>
      </c>
      <c r="I594" s="1">
        <v>9.7807824000000002E-2</v>
      </c>
      <c r="K594" s="1">
        <v>1.590976092</v>
      </c>
      <c r="L594" s="1" t="s">
        <v>1</v>
      </c>
      <c r="M594" s="1" t="s">
        <v>2</v>
      </c>
      <c r="N594" s="1">
        <v>112370.5923</v>
      </c>
      <c r="O594" s="1">
        <v>117590.90979999999</v>
      </c>
      <c r="P594" s="1">
        <v>100153.4414</v>
      </c>
      <c r="Q594" s="1">
        <v>95130.397979999994</v>
      </c>
      <c r="R594" s="3">
        <f>AVERAGE('VTA_Proteome Morphine vs Saline'!N594:Q594)</f>
        <v>106311.33537</v>
      </c>
      <c r="S594" s="3">
        <f>_xlfn.STDEV.S('VTA_Proteome Morphine vs Saline'!N594:Q594)</f>
        <v>10438.333406735728</v>
      </c>
      <c r="T594" s="1">
        <v>103255.9326</v>
      </c>
      <c r="U594" s="1">
        <v>89907.116049999997</v>
      </c>
      <c r="V594" s="1">
        <v>43954.394760000003</v>
      </c>
      <c r="W594" s="1">
        <v>30168.37156</v>
      </c>
      <c r="X594" s="1">
        <f t="shared" si="35"/>
        <v>66821.453742500002</v>
      </c>
      <c r="Y594" s="1">
        <f t="shared" si="36"/>
        <v>35245.661074709009</v>
      </c>
    </row>
    <row r="595" spans="1:25" x14ac:dyDescent="0.5">
      <c r="A595" s="1" t="s">
        <v>1202</v>
      </c>
      <c r="B595" s="1" t="s">
        <v>1203</v>
      </c>
      <c r="C595" s="1">
        <v>88279</v>
      </c>
      <c r="D595" s="1">
        <v>6</v>
      </c>
      <c r="E595" s="1">
        <v>6</v>
      </c>
      <c r="F595" s="1">
        <v>251.11</v>
      </c>
      <c r="G595" s="1">
        <v>0.53192299899999995</v>
      </c>
      <c r="H595" s="1">
        <v>0.977951083</v>
      </c>
      <c r="I595" s="1">
        <v>5.0961715999999997E-2</v>
      </c>
      <c r="K595" s="1">
        <v>1.2777514029999999</v>
      </c>
      <c r="L595" s="1" t="s">
        <v>1</v>
      </c>
      <c r="M595" s="1" t="s">
        <v>2</v>
      </c>
      <c r="N595" s="1">
        <v>906993.39130000002</v>
      </c>
      <c r="O595" s="1">
        <v>882199.09299999999</v>
      </c>
      <c r="P595" s="1">
        <v>1089399.7879999999</v>
      </c>
      <c r="Q595" s="1">
        <v>801917.74289999995</v>
      </c>
      <c r="R595" s="3">
        <f>AVERAGE('VTA_Proteome Morphine vs Saline'!N595:Q595)</f>
        <v>920127.50380000006</v>
      </c>
      <c r="S595" s="3">
        <f>_xlfn.STDEV.S('VTA_Proteome Morphine vs Saline'!N595:Q595)</f>
        <v>121432.72901390903</v>
      </c>
      <c r="T595" s="1">
        <v>670317.89179999998</v>
      </c>
      <c r="U595" s="1">
        <v>834426.26370000001</v>
      </c>
      <c r="V595" s="1">
        <v>787672.71010000003</v>
      </c>
      <c r="W595" s="1">
        <v>588041.73179999995</v>
      </c>
      <c r="X595" s="1">
        <f t="shared" si="35"/>
        <v>720114.64935000008</v>
      </c>
      <c r="Y595" s="1">
        <f t="shared" si="36"/>
        <v>111884.18023454079</v>
      </c>
    </row>
    <row r="596" spans="1:25" x14ac:dyDescent="0.5">
      <c r="A596" s="1" t="s">
        <v>1204</v>
      </c>
      <c r="B596" s="1" t="s">
        <v>1205</v>
      </c>
      <c r="C596" s="1">
        <v>51821</v>
      </c>
      <c r="D596" s="1">
        <v>7</v>
      </c>
      <c r="E596" s="1">
        <v>7</v>
      </c>
      <c r="F596" s="1">
        <v>500.73</v>
      </c>
      <c r="G596" s="1">
        <v>6.6137212000000001E-2</v>
      </c>
      <c r="H596" s="1">
        <v>0.99625991700000005</v>
      </c>
      <c r="I596" s="1">
        <v>0.675984943</v>
      </c>
      <c r="K596" s="1">
        <v>1.0259816989999999</v>
      </c>
      <c r="L596" s="1" t="s">
        <v>2</v>
      </c>
      <c r="M596" s="1" t="s">
        <v>1</v>
      </c>
      <c r="N596" s="1">
        <v>8663758.8159999996</v>
      </c>
      <c r="O596" s="1">
        <v>9571157.727</v>
      </c>
      <c r="P596" s="1">
        <v>10275615.939999999</v>
      </c>
      <c r="Q596" s="1">
        <v>9439119.4499999993</v>
      </c>
      <c r="R596" s="3">
        <f>AVERAGE('VTA_Proteome Morphine vs Saline'!N596:Q596)</f>
        <v>9487412.9832499996</v>
      </c>
      <c r="S596" s="3">
        <f>_xlfn.STDEV.S('VTA_Proteome Morphine vs Saline'!N596:Q596)</f>
        <v>660559.24178362056</v>
      </c>
      <c r="T596" s="1">
        <v>10759184.140000001</v>
      </c>
      <c r="U596" s="1">
        <v>9137457.0109999999</v>
      </c>
      <c r="V596" s="1">
        <v>10112908.449999999</v>
      </c>
      <c r="W596" s="1">
        <v>8926098.7789999992</v>
      </c>
      <c r="X596" s="1">
        <f t="shared" si="35"/>
        <v>9733912.0949999988</v>
      </c>
      <c r="Y596" s="1">
        <f t="shared" si="36"/>
        <v>856960.13600364025</v>
      </c>
    </row>
    <row r="597" spans="1:25" x14ac:dyDescent="0.5">
      <c r="A597" s="1" t="s">
        <v>1206</v>
      </c>
      <c r="B597" s="1" t="s">
        <v>1207</v>
      </c>
      <c r="C597" s="1">
        <v>47498</v>
      </c>
      <c r="D597" s="1">
        <v>14</v>
      </c>
      <c r="E597" s="1">
        <v>14</v>
      </c>
      <c r="F597" s="1">
        <v>1056.3699999999999</v>
      </c>
      <c r="G597" s="1">
        <v>5.5698976999999997E-2</v>
      </c>
      <c r="H597" s="1">
        <v>0.99625991700000005</v>
      </c>
      <c r="I597" s="1">
        <v>0.80242059300000002</v>
      </c>
      <c r="K597" s="1">
        <v>1.0508473869999999</v>
      </c>
      <c r="L597" s="1" t="s">
        <v>1</v>
      </c>
      <c r="M597" s="1" t="s">
        <v>2</v>
      </c>
      <c r="N597" s="1">
        <v>17400391.960000001</v>
      </c>
      <c r="O597" s="1">
        <v>21183865.57</v>
      </c>
      <c r="P597" s="1">
        <v>25586561.329999998</v>
      </c>
      <c r="Q597" s="1">
        <v>29755877.59</v>
      </c>
      <c r="R597" s="3">
        <f>AVERAGE('VTA_Proteome Morphine vs Saline'!N597:Q597)</f>
        <v>23481674.112500001</v>
      </c>
      <c r="S597" s="3">
        <f>_xlfn.STDEV.S('VTA_Proteome Morphine vs Saline'!N597:Q597)</f>
        <v>5355934.2848772034</v>
      </c>
      <c r="T597" s="1">
        <v>21310214.649999999</v>
      </c>
      <c r="U597" s="1">
        <v>21095115.399999999</v>
      </c>
      <c r="V597" s="1">
        <v>21658553.719999999</v>
      </c>
      <c r="W597" s="1">
        <v>25317978.57</v>
      </c>
      <c r="X597" s="1">
        <f t="shared" si="35"/>
        <v>22345465.585000001</v>
      </c>
      <c r="Y597" s="1">
        <f t="shared" si="36"/>
        <v>1995227.7597490225</v>
      </c>
    </row>
    <row r="598" spans="1:25" x14ac:dyDescent="0.5">
      <c r="A598" s="1" t="s">
        <v>1208</v>
      </c>
      <c r="B598" s="1" t="s">
        <v>1209</v>
      </c>
      <c r="C598" s="1">
        <v>42879</v>
      </c>
      <c r="D598" s="1">
        <v>13</v>
      </c>
      <c r="E598" s="1">
        <v>13</v>
      </c>
      <c r="F598" s="1">
        <v>1072.54</v>
      </c>
      <c r="G598" s="1">
        <v>5.5358875000000002E-2</v>
      </c>
      <c r="H598" s="1">
        <v>0.99625991700000005</v>
      </c>
      <c r="I598" s="1">
        <v>0.80824211499999998</v>
      </c>
      <c r="K598" s="1">
        <v>1.0654835869999999</v>
      </c>
      <c r="L598" s="1" t="s">
        <v>2</v>
      </c>
      <c r="M598" s="1" t="s">
        <v>1</v>
      </c>
      <c r="N598" s="1">
        <v>34147394.600000001</v>
      </c>
      <c r="O598" s="1">
        <v>36088910.060000002</v>
      </c>
      <c r="P598" s="1">
        <v>41058156.390000001</v>
      </c>
      <c r="Q598" s="1">
        <v>40682657.579999998</v>
      </c>
      <c r="R598" s="3">
        <f>AVERAGE('VTA_Proteome Morphine vs Saline'!N598:Q598)</f>
        <v>37994279.657499999</v>
      </c>
      <c r="S598" s="3">
        <f>_xlfn.STDEV.S('VTA_Proteome Morphine vs Saline'!N598:Q598)</f>
        <v>3417780.6851246981</v>
      </c>
      <c r="T598" s="1">
        <v>46863970.799999997</v>
      </c>
      <c r="U598" s="1">
        <v>43999884.740000002</v>
      </c>
      <c r="V598" s="1">
        <v>25586628.510000002</v>
      </c>
      <c r="W598" s="1">
        <v>45478641.439999998</v>
      </c>
      <c r="X598" s="1">
        <f t="shared" si="35"/>
        <v>40482281.372500002</v>
      </c>
      <c r="Y598" s="1">
        <f t="shared" si="36"/>
        <v>9999059.6478589587</v>
      </c>
    </row>
    <row r="599" spans="1:25" x14ac:dyDescent="0.5">
      <c r="A599" s="1" t="s">
        <v>1210</v>
      </c>
      <c r="B599" s="1" t="s">
        <v>1211</v>
      </c>
      <c r="C599" s="1">
        <v>42755</v>
      </c>
      <c r="D599" s="1">
        <v>13</v>
      </c>
      <c r="E599" s="1">
        <v>13</v>
      </c>
      <c r="F599" s="1">
        <v>1095.2</v>
      </c>
      <c r="G599" s="1">
        <v>5.9511829000000002E-2</v>
      </c>
      <c r="H599" s="1">
        <v>0.99625991700000005</v>
      </c>
      <c r="I599" s="1">
        <v>0.74716985499999999</v>
      </c>
      <c r="K599" s="1">
        <v>1.032027708</v>
      </c>
      <c r="L599" s="1" t="s">
        <v>2</v>
      </c>
      <c r="M599" s="1" t="s">
        <v>1</v>
      </c>
      <c r="N599" s="1">
        <v>22451409.32</v>
      </c>
      <c r="O599" s="1">
        <v>33330413.620000001</v>
      </c>
      <c r="P599" s="1">
        <v>42697045.039999999</v>
      </c>
      <c r="Q599" s="1">
        <v>31715625.309999999</v>
      </c>
      <c r="R599" s="3">
        <f>AVERAGE('VTA_Proteome Morphine vs Saline'!N599:Q599)</f>
        <v>32548623.322499998</v>
      </c>
      <c r="S599" s="3">
        <f>_xlfn.STDEV.S('VTA_Proteome Morphine vs Saline'!N599:Q599)</f>
        <v>8291547.4174326574</v>
      </c>
      <c r="T599" s="1">
        <v>33092877.59</v>
      </c>
      <c r="U599" s="1">
        <v>28468823.719999999</v>
      </c>
      <c r="V599" s="1">
        <v>33176454.629999999</v>
      </c>
      <c r="W599" s="1">
        <v>39626168.600000001</v>
      </c>
      <c r="X599" s="1">
        <f t="shared" si="35"/>
        <v>33591081.134999998</v>
      </c>
      <c r="Y599" s="1">
        <f t="shared" si="36"/>
        <v>4585481.568553187</v>
      </c>
    </row>
    <row r="600" spans="1:25" x14ac:dyDescent="0.5">
      <c r="A600" s="1" t="s">
        <v>1212</v>
      </c>
      <c r="B600" s="1" t="s">
        <v>1213</v>
      </c>
      <c r="C600" s="1">
        <v>29096</v>
      </c>
      <c r="D600" s="1">
        <v>17</v>
      </c>
      <c r="E600" s="1">
        <v>17</v>
      </c>
      <c r="F600" s="1">
        <v>1291.1099999999999</v>
      </c>
      <c r="G600" s="1">
        <v>0.10174675</v>
      </c>
      <c r="H600" s="1">
        <v>0.99063050699999999</v>
      </c>
      <c r="I600" s="1">
        <v>0.46447850600000001</v>
      </c>
      <c r="K600" s="1">
        <v>1.070191195</v>
      </c>
      <c r="L600" s="1" t="s">
        <v>2</v>
      </c>
      <c r="M600" s="1" t="s">
        <v>1</v>
      </c>
      <c r="N600" s="1">
        <v>130991930.59999999</v>
      </c>
      <c r="O600" s="1">
        <v>195220259.09999999</v>
      </c>
      <c r="P600" s="1">
        <v>161079893.09999999</v>
      </c>
      <c r="Q600" s="1">
        <v>145902663.90000001</v>
      </c>
      <c r="R600" s="3">
        <f>AVERAGE('VTA_Proteome Morphine vs Saline'!N600:Q600)</f>
        <v>158298686.67499998</v>
      </c>
      <c r="S600" s="3">
        <f>_xlfn.STDEV.S('VTA_Proteome Morphine vs Saline'!N600:Q600)</f>
        <v>27509137.436440181</v>
      </c>
      <c r="T600" s="1">
        <v>189859345.09999999</v>
      </c>
      <c r="U600" s="1">
        <v>170803298.09999999</v>
      </c>
      <c r="V600" s="1">
        <v>151567831.19999999</v>
      </c>
      <c r="W600" s="1">
        <v>165408968.09999999</v>
      </c>
      <c r="X600" s="1">
        <f t="shared" si="35"/>
        <v>169409860.625</v>
      </c>
      <c r="Y600" s="1">
        <f t="shared" si="36"/>
        <v>15858417.725708192</v>
      </c>
    </row>
    <row r="601" spans="1:25" x14ac:dyDescent="0.5">
      <c r="A601" s="1" t="s">
        <v>1214</v>
      </c>
      <c r="B601" s="1" t="s">
        <v>1215</v>
      </c>
      <c r="C601" s="1">
        <v>29413</v>
      </c>
      <c r="D601" s="1">
        <v>2</v>
      </c>
      <c r="E601" s="1">
        <v>2</v>
      </c>
      <c r="F601" s="1">
        <v>84.87</v>
      </c>
      <c r="G601" s="1">
        <v>0.225654204</v>
      </c>
      <c r="H601" s="1">
        <v>0.977951083</v>
      </c>
      <c r="I601" s="1">
        <v>0.20426281800000001</v>
      </c>
      <c r="K601" s="1">
        <v>1.436465667</v>
      </c>
      <c r="L601" s="1" t="s">
        <v>1</v>
      </c>
      <c r="M601" s="1" t="s">
        <v>2</v>
      </c>
      <c r="N601" s="1">
        <v>479302.6263</v>
      </c>
      <c r="O601" s="1">
        <v>664363.51060000004</v>
      </c>
      <c r="P601" s="1">
        <v>501729.57630000002</v>
      </c>
      <c r="Q601" s="1">
        <v>470586.4804</v>
      </c>
      <c r="R601" s="3">
        <f>AVERAGE('VTA_Proteome Morphine vs Saline'!N601:Q601)</f>
        <v>528995.54839999997</v>
      </c>
      <c r="S601" s="3">
        <f>_xlfn.STDEV.S('VTA_Proteome Morphine vs Saline'!N601:Q601)</f>
        <v>91193.793933951179</v>
      </c>
      <c r="T601" s="1">
        <v>556442.01179999998</v>
      </c>
      <c r="U601" s="1">
        <v>420583.217</v>
      </c>
      <c r="V601" s="1">
        <v>373542.4069</v>
      </c>
      <c r="W601" s="1">
        <v>122479.88800000001</v>
      </c>
      <c r="X601" s="1">
        <f t="shared" si="35"/>
        <v>368261.880925</v>
      </c>
      <c r="Y601" s="1">
        <f t="shared" si="36"/>
        <v>181278.75023984711</v>
      </c>
    </row>
    <row r="602" spans="1:25" x14ac:dyDescent="0.5">
      <c r="A602" s="1" t="s">
        <v>1216</v>
      </c>
      <c r="B602" s="1" t="s">
        <v>1217</v>
      </c>
      <c r="C602" s="1">
        <v>35054</v>
      </c>
      <c r="D602" s="1">
        <v>6</v>
      </c>
      <c r="E602" s="1">
        <v>6</v>
      </c>
      <c r="F602" s="1">
        <v>222</v>
      </c>
      <c r="G602" s="1">
        <v>0.14986031599999999</v>
      </c>
      <c r="H602" s="1">
        <v>0.977951083</v>
      </c>
      <c r="I602" s="1">
        <v>0.32228541500000002</v>
      </c>
      <c r="K602" s="1">
        <v>1.142106193</v>
      </c>
      <c r="L602" s="1" t="s">
        <v>1</v>
      </c>
      <c r="M602" s="1" t="s">
        <v>2</v>
      </c>
      <c r="N602" s="1">
        <v>989033.03390000004</v>
      </c>
      <c r="O602" s="1">
        <v>1039402.5870000001</v>
      </c>
      <c r="P602" s="1">
        <v>1311736.899</v>
      </c>
      <c r="Q602" s="1">
        <v>965480.22869999998</v>
      </c>
      <c r="R602" s="3">
        <f>AVERAGE('VTA_Proteome Morphine vs Saline'!N602:Q602)</f>
        <v>1076413.1871499999</v>
      </c>
      <c r="S602" s="3">
        <f>_xlfn.STDEV.S('VTA_Proteome Morphine vs Saline'!N602:Q602)</f>
        <v>159883.75603834708</v>
      </c>
      <c r="T602" s="1">
        <v>1067563.0930000001</v>
      </c>
      <c r="U602" s="1">
        <v>1073921.027</v>
      </c>
      <c r="V602" s="1">
        <v>961794.27659999998</v>
      </c>
      <c r="W602" s="1">
        <v>666644.90359999996</v>
      </c>
      <c r="X602" s="1">
        <f t="shared" si="35"/>
        <v>942480.82504999998</v>
      </c>
      <c r="Y602" s="1">
        <f t="shared" si="36"/>
        <v>190945.51178902425</v>
      </c>
    </row>
    <row r="603" spans="1:25" x14ac:dyDescent="0.5">
      <c r="A603" s="1" t="s">
        <v>1218</v>
      </c>
      <c r="B603" s="1" t="s">
        <v>1219</v>
      </c>
      <c r="C603" s="1">
        <v>36575</v>
      </c>
      <c r="D603" s="1">
        <v>4</v>
      </c>
      <c r="E603" s="1">
        <v>4</v>
      </c>
      <c r="F603" s="1">
        <v>176.5</v>
      </c>
      <c r="G603" s="1">
        <v>0.23856266200000001</v>
      </c>
      <c r="H603" s="1">
        <v>0.977951083</v>
      </c>
      <c r="I603" s="1">
        <v>0.19057929600000001</v>
      </c>
      <c r="K603" s="1">
        <v>1.165525602</v>
      </c>
      <c r="L603" s="1" t="s">
        <v>1</v>
      </c>
      <c r="M603" s="1" t="s">
        <v>2</v>
      </c>
      <c r="N603" s="1">
        <v>212623.5037</v>
      </c>
      <c r="O603" s="1">
        <v>196558.1918</v>
      </c>
      <c r="P603" s="1">
        <v>225900.01209999999</v>
      </c>
      <c r="Q603" s="1">
        <v>223625.39859999999</v>
      </c>
      <c r="R603" s="3">
        <f>AVERAGE('VTA_Proteome Morphine vs Saline'!N603:Q603)</f>
        <v>214676.77655000001</v>
      </c>
      <c r="S603" s="3">
        <f>_xlfn.STDEV.S('VTA_Proteome Morphine vs Saline'!N603:Q603)</f>
        <v>13398.232415061439</v>
      </c>
      <c r="T603" s="1">
        <v>167136.91390000001</v>
      </c>
      <c r="U603" s="1">
        <v>231851.93309999999</v>
      </c>
      <c r="V603" s="1">
        <v>198934.60070000001</v>
      </c>
      <c r="W603" s="1">
        <v>138831.80230000001</v>
      </c>
      <c r="X603" s="1">
        <f t="shared" si="35"/>
        <v>184188.8125</v>
      </c>
      <c r="Y603" s="1">
        <f t="shared" si="36"/>
        <v>40154.854231740581</v>
      </c>
    </row>
    <row r="604" spans="1:25" x14ac:dyDescent="0.5">
      <c r="A604" s="1" t="s">
        <v>1220</v>
      </c>
      <c r="B604" s="1" t="s">
        <v>1221</v>
      </c>
      <c r="C604" s="1">
        <v>32942</v>
      </c>
      <c r="D604" s="1">
        <v>2</v>
      </c>
      <c r="E604" s="1">
        <v>2</v>
      </c>
      <c r="F604" s="1">
        <v>84.96</v>
      </c>
      <c r="G604" s="1">
        <v>5.2006483999999999E-2</v>
      </c>
      <c r="H604" s="1">
        <v>0.99625991700000005</v>
      </c>
      <c r="I604" s="1">
        <v>0.88165690799999996</v>
      </c>
      <c r="K604" s="1">
        <v>1.019825129</v>
      </c>
      <c r="L604" s="1" t="s">
        <v>2</v>
      </c>
      <c r="M604" s="1" t="s">
        <v>1</v>
      </c>
      <c r="N604" s="1">
        <v>87699.181140000001</v>
      </c>
      <c r="O604" s="1">
        <v>84929.793250000002</v>
      </c>
      <c r="P604" s="1">
        <v>96422.622570000007</v>
      </c>
      <c r="Q604" s="1">
        <v>63455.14299</v>
      </c>
      <c r="R604" s="3">
        <f>AVERAGE('VTA_Proteome Morphine vs Saline'!N604:Q604)</f>
        <v>83126.684987500004</v>
      </c>
      <c r="S604" s="3">
        <f>_xlfn.STDEV.S('VTA_Proteome Morphine vs Saline'!N604:Q604)</f>
        <v>13998.933783543011</v>
      </c>
      <c r="T604" s="1">
        <v>90966.337220000001</v>
      </c>
      <c r="U604" s="1">
        <v>66619.830140000005</v>
      </c>
      <c r="V604" s="1">
        <v>80713.400880000001</v>
      </c>
      <c r="W604" s="1">
        <v>100799.1606</v>
      </c>
      <c r="X604" s="1">
        <f t="shared" si="35"/>
        <v>84774.682209999999</v>
      </c>
      <c r="Y604" s="1">
        <f t="shared" si="36"/>
        <v>14619.771534460078</v>
      </c>
    </row>
    <row r="605" spans="1:25" x14ac:dyDescent="0.5">
      <c r="A605" s="1" t="s">
        <v>1222</v>
      </c>
      <c r="B605" s="1" t="s">
        <v>1223</v>
      </c>
      <c r="C605" s="1">
        <v>29975</v>
      </c>
      <c r="D605" s="1">
        <v>26</v>
      </c>
      <c r="E605" s="1">
        <v>25</v>
      </c>
      <c r="F605" s="1">
        <v>1463.79</v>
      </c>
      <c r="G605" s="1">
        <v>0.16910713299999999</v>
      </c>
      <c r="H605" s="1">
        <v>0.977951083</v>
      </c>
      <c r="I605" s="1">
        <v>0.28420267300000002</v>
      </c>
      <c r="K605" s="1">
        <v>1.1860420350000001</v>
      </c>
      <c r="L605" s="1" t="s">
        <v>2</v>
      </c>
      <c r="M605" s="1" t="s">
        <v>1</v>
      </c>
      <c r="N605" s="1">
        <v>42186169.909999996</v>
      </c>
      <c r="O605" s="1">
        <v>46264013.979999997</v>
      </c>
      <c r="P605" s="1">
        <v>58364565.07</v>
      </c>
      <c r="Q605" s="1">
        <v>48216169.18</v>
      </c>
      <c r="R605" s="3">
        <f>AVERAGE('VTA_Proteome Morphine vs Saline'!N605:Q605)</f>
        <v>48757729.534999996</v>
      </c>
      <c r="S605" s="3">
        <f>_xlfn.STDEV.S('VTA_Proteome Morphine vs Saline'!N605:Q605)</f>
        <v>6879646.0613616351</v>
      </c>
      <c r="T605" s="1">
        <v>50407644.479999997</v>
      </c>
      <c r="U605" s="1">
        <v>45240306.32</v>
      </c>
      <c r="V605" s="1">
        <v>58774416.32</v>
      </c>
      <c r="W605" s="1">
        <v>76892499.879999995</v>
      </c>
      <c r="X605" s="1">
        <f t="shared" si="35"/>
        <v>57828716.75</v>
      </c>
      <c r="Y605" s="1">
        <f t="shared" si="36"/>
        <v>13878791.562369134</v>
      </c>
    </row>
    <row r="606" spans="1:25" x14ac:dyDescent="0.5">
      <c r="A606" s="1" t="s">
        <v>1224</v>
      </c>
      <c r="B606" s="1" t="s">
        <v>1225</v>
      </c>
      <c r="C606" s="1">
        <v>31384</v>
      </c>
      <c r="D606" s="1">
        <v>31</v>
      </c>
      <c r="E606" s="1">
        <v>30</v>
      </c>
      <c r="F606" s="1">
        <v>1913.18</v>
      </c>
      <c r="G606" s="1">
        <v>5.0256816000000003E-2</v>
      </c>
      <c r="H606" s="1">
        <v>0.99625991700000005</v>
      </c>
      <c r="I606" s="1">
        <v>0.95747017999999995</v>
      </c>
      <c r="K606" s="1">
        <v>1.0098455930000001</v>
      </c>
      <c r="L606" s="1" t="s">
        <v>1</v>
      </c>
      <c r="M606" s="1" t="s">
        <v>2</v>
      </c>
      <c r="N606" s="1">
        <v>165735929.90000001</v>
      </c>
      <c r="O606" s="1">
        <v>166312284</v>
      </c>
      <c r="P606" s="1">
        <v>200598324.59999999</v>
      </c>
      <c r="Q606" s="1">
        <v>134158314.59999999</v>
      </c>
      <c r="R606" s="3">
        <f>AVERAGE('VTA_Proteome Morphine vs Saline'!N606:Q606)</f>
        <v>166701213.27500001</v>
      </c>
      <c r="S606" s="3">
        <f>_xlfn.STDEV.S('VTA_Proteome Morphine vs Saline'!N606:Q606)</f>
        <v>27136306.849715468</v>
      </c>
      <c r="T606" s="1">
        <v>197277250.40000001</v>
      </c>
      <c r="U606" s="1">
        <v>158046731.69999999</v>
      </c>
      <c r="V606" s="1">
        <v>152564488.59999999</v>
      </c>
      <c r="W606" s="1">
        <v>152415300.5</v>
      </c>
      <c r="X606" s="1">
        <f t="shared" si="35"/>
        <v>165075942.80000001</v>
      </c>
      <c r="Y606" s="1">
        <f t="shared" si="36"/>
        <v>21626853.4426178</v>
      </c>
    </row>
    <row r="607" spans="1:25" x14ac:dyDescent="0.5">
      <c r="A607" s="1" t="s">
        <v>1226</v>
      </c>
      <c r="B607" s="1" t="s">
        <v>1227</v>
      </c>
      <c r="C607" s="1">
        <v>60252</v>
      </c>
      <c r="D607" s="1">
        <v>1</v>
      </c>
      <c r="E607" s="1">
        <v>0</v>
      </c>
      <c r="F607" s="1">
        <v>27.96</v>
      </c>
      <c r="K607" s="1">
        <v>1</v>
      </c>
      <c r="L607" s="1" t="s">
        <v>364</v>
      </c>
      <c r="M607" s="1" t="s">
        <v>364</v>
      </c>
      <c r="R607" s="3"/>
      <c r="S607" s="3"/>
    </row>
    <row r="608" spans="1:25" x14ac:dyDescent="0.5">
      <c r="A608" s="1" t="s">
        <v>1228</v>
      </c>
      <c r="B608" s="1" t="s">
        <v>1229</v>
      </c>
      <c r="C608" s="1">
        <v>60548</v>
      </c>
      <c r="D608" s="1">
        <v>34</v>
      </c>
      <c r="E608" s="1">
        <v>34</v>
      </c>
      <c r="F608" s="1">
        <v>2020</v>
      </c>
      <c r="G608" s="1">
        <v>0.20361167599999999</v>
      </c>
      <c r="H608" s="1">
        <v>0.977951083</v>
      </c>
      <c r="I608" s="1">
        <v>0.231006297</v>
      </c>
      <c r="K608" s="1">
        <v>1.3177027109999999</v>
      </c>
      <c r="L608" s="1" t="s">
        <v>1</v>
      </c>
      <c r="M608" s="1" t="s">
        <v>2</v>
      </c>
      <c r="N608" s="1">
        <v>30222657.82</v>
      </c>
      <c r="O608" s="1">
        <v>14638742.439999999</v>
      </c>
      <c r="P608" s="1">
        <v>16766732.699999999</v>
      </c>
      <c r="Q608" s="1">
        <v>19017656.390000001</v>
      </c>
      <c r="R608" s="3">
        <f>AVERAGE('VTA_Proteome Morphine vs Saline'!N608:Q608)</f>
        <v>20161447.337499999</v>
      </c>
      <c r="S608" s="3">
        <f>_xlfn.STDEV.S('VTA_Proteome Morphine vs Saline'!N608:Q608)</f>
        <v>6941675.3731760969</v>
      </c>
      <c r="T608" s="1">
        <v>17094964.850000001</v>
      </c>
      <c r="U608" s="1">
        <v>13955740.390000001</v>
      </c>
      <c r="V608" s="1">
        <v>18563457.079999998</v>
      </c>
      <c r="W608" s="1">
        <v>11587646.470000001</v>
      </c>
      <c r="X608" s="1">
        <f t="shared" ref="X608:X639" si="37">AVERAGE(T608:W608)</f>
        <v>15300452.1975</v>
      </c>
      <c r="Y608" s="1">
        <f t="shared" ref="Y608:Y639" si="38">_xlfn.STDEV.S(T608:W608)</f>
        <v>3133722.6392151262</v>
      </c>
    </row>
    <row r="609" spans="1:25" x14ac:dyDescent="0.5">
      <c r="A609" s="1" t="s">
        <v>1230</v>
      </c>
      <c r="B609" s="1" t="s">
        <v>1231</v>
      </c>
      <c r="C609" s="1">
        <v>16827</v>
      </c>
      <c r="D609" s="1">
        <v>19</v>
      </c>
      <c r="E609" s="1">
        <v>19</v>
      </c>
      <c r="F609" s="1">
        <v>1359.32</v>
      </c>
      <c r="G609" s="1">
        <v>0.139222921</v>
      </c>
      <c r="H609" s="1">
        <v>0.977951083</v>
      </c>
      <c r="I609" s="1">
        <v>0.34687756199999997</v>
      </c>
      <c r="K609" s="1">
        <v>1.196954297</v>
      </c>
      <c r="L609" s="1" t="s">
        <v>1</v>
      </c>
      <c r="M609" s="1" t="s">
        <v>2</v>
      </c>
      <c r="N609" s="1">
        <v>168093892.09999999</v>
      </c>
      <c r="O609" s="1">
        <v>280882167.89999998</v>
      </c>
      <c r="P609" s="1">
        <v>186152491.5</v>
      </c>
      <c r="Q609" s="1">
        <v>202755515.80000001</v>
      </c>
      <c r="R609" s="3">
        <f>AVERAGE('VTA_Proteome Morphine vs Saline'!N609:Q609)</f>
        <v>209471016.82499999</v>
      </c>
      <c r="S609" s="3">
        <f>_xlfn.STDEV.S('VTA_Proteome Morphine vs Saline'!N609:Q609)</f>
        <v>49667127.041649699</v>
      </c>
      <c r="T609" s="1">
        <v>161214871.40000001</v>
      </c>
      <c r="U609" s="1">
        <v>189262713</v>
      </c>
      <c r="V609" s="1">
        <v>112585564.7</v>
      </c>
      <c r="W609" s="1">
        <v>236950268.09999999</v>
      </c>
      <c r="X609" s="1">
        <f t="shared" si="37"/>
        <v>175003354.29999998</v>
      </c>
      <c r="Y609" s="1">
        <f t="shared" si="38"/>
        <v>52047581.305037208</v>
      </c>
    </row>
    <row r="610" spans="1:25" x14ac:dyDescent="0.5">
      <c r="A610" s="1" t="s">
        <v>1232</v>
      </c>
      <c r="B610" s="1" t="s">
        <v>1233</v>
      </c>
      <c r="C610" s="1">
        <v>47966</v>
      </c>
      <c r="D610" s="1">
        <v>29</v>
      </c>
      <c r="E610" s="1">
        <v>29</v>
      </c>
      <c r="F610" s="1">
        <v>2011.69</v>
      </c>
      <c r="G610" s="1">
        <v>5.4117817999999998E-2</v>
      </c>
      <c r="H610" s="1">
        <v>0.99625991700000005</v>
      </c>
      <c r="I610" s="1">
        <v>0.83137709500000001</v>
      </c>
      <c r="K610" s="1">
        <v>1.018480807</v>
      </c>
      <c r="L610" s="1" t="s">
        <v>2</v>
      </c>
      <c r="M610" s="1" t="s">
        <v>1</v>
      </c>
      <c r="N610" s="1">
        <v>90291939.579999998</v>
      </c>
      <c r="O610" s="1">
        <v>110307018</v>
      </c>
      <c r="P610" s="1">
        <v>165363011.80000001</v>
      </c>
      <c r="Q610" s="1">
        <v>129591756.2</v>
      </c>
      <c r="R610" s="3">
        <f>AVERAGE('VTA_Proteome Morphine vs Saline'!N610:Q610)</f>
        <v>123888431.395</v>
      </c>
      <c r="S610" s="3">
        <f>_xlfn.STDEV.S('VTA_Proteome Morphine vs Saline'!N610:Q610)</f>
        <v>31967941.158205148</v>
      </c>
      <c r="T610" s="1">
        <v>117353927.5</v>
      </c>
      <c r="U610" s="1">
        <v>103466248</v>
      </c>
      <c r="V610" s="1">
        <v>148852713.80000001</v>
      </c>
      <c r="W610" s="1">
        <v>135039069</v>
      </c>
      <c r="X610" s="1">
        <f t="shared" si="37"/>
        <v>126177989.575</v>
      </c>
      <c r="Y610" s="1">
        <f t="shared" si="38"/>
        <v>19885917.329683267</v>
      </c>
    </row>
    <row r="611" spans="1:25" x14ac:dyDescent="0.5">
      <c r="A611" s="1" t="s">
        <v>1234</v>
      </c>
      <c r="B611" s="1" t="s">
        <v>1235</v>
      </c>
      <c r="C611" s="1">
        <v>36973</v>
      </c>
      <c r="D611" s="1">
        <v>9</v>
      </c>
      <c r="E611" s="1">
        <v>9</v>
      </c>
      <c r="F611" s="1">
        <v>581.89</v>
      </c>
      <c r="G611" s="1">
        <v>8.7028554999999994E-2</v>
      </c>
      <c r="H611" s="1">
        <v>0.99625991700000005</v>
      </c>
      <c r="I611" s="1">
        <v>0.53235739599999998</v>
      </c>
      <c r="K611" s="1">
        <v>1.074424711</v>
      </c>
      <c r="L611" s="1" t="s">
        <v>2</v>
      </c>
      <c r="M611" s="1" t="s">
        <v>1</v>
      </c>
      <c r="N611" s="1">
        <v>3983665.2540000002</v>
      </c>
      <c r="O611" s="1">
        <v>5137103.1909999996</v>
      </c>
      <c r="P611" s="1">
        <v>3099646.88</v>
      </c>
      <c r="Q611" s="1">
        <v>4035880.6430000002</v>
      </c>
      <c r="R611" s="3">
        <f>AVERAGE('VTA_Proteome Morphine vs Saline'!N611:Q611)</f>
        <v>4064073.9919999996</v>
      </c>
      <c r="S611" s="3">
        <f>_xlfn.STDEV.S('VTA_Proteome Morphine vs Saline'!N611:Q611)</f>
        <v>834420.30702794774</v>
      </c>
      <c r="T611" s="1">
        <v>4138445.55</v>
      </c>
      <c r="U611" s="1">
        <v>5270206.2410000004</v>
      </c>
      <c r="V611" s="1">
        <v>4092453.4879999999</v>
      </c>
      <c r="W611" s="1">
        <v>3965060.8110000002</v>
      </c>
      <c r="X611" s="1">
        <f t="shared" si="37"/>
        <v>4366541.5225</v>
      </c>
      <c r="Y611" s="1">
        <f t="shared" si="38"/>
        <v>606890.62949184712</v>
      </c>
    </row>
    <row r="612" spans="1:25" x14ac:dyDescent="0.5">
      <c r="A612" s="1" t="s">
        <v>1236</v>
      </c>
      <c r="B612" s="1" t="s">
        <v>1237</v>
      </c>
      <c r="C612" s="1">
        <v>67213</v>
      </c>
      <c r="D612" s="1">
        <v>58</v>
      </c>
      <c r="E612" s="1">
        <v>58</v>
      </c>
      <c r="F612" s="1">
        <v>3888.52</v>
      </c>
      <c r="G612" s="1">
        <v>0.28582471999999998</v>
      </c>
      <c r="H612" s="1">
        <v>0.977951083</v>
      </c>
      <c r="I612" s="1">
        <v>0.149879967</v>
      </c>
      <c r="K612" s="1">
        <v>1.1805466419999999</v>
      </c>
      <c r="L612" s="1" t="s">
        <v>2</v>
      </c>
      <c r="M612" s="1" t="s">
        <v>1</v>
      </c>
      <c r="N612" s="1">
        <v>249228816.90000001</v>
      </c>
      <c r="O612" s="1">
        <v>286601926.60000002</v>
      </c>
      <c r="P612" s="1">
        <v>239480499.30000001</v>
      </c>
      <c r="Q612" s="1">
        <v>240883585.09999999</v>
      </c>
      <c r="R612" s="3">
        <f>AVERAGE('VTA_Proteome Morphine vs Saline'!N612:Q612)</f>
        <v>254048706.97499999</v>
      </c>
      <c r="S612" s="3">
        <f>_xlfn.STDEV.S('VTA_Proteome Morphine vs Saline'!N612:Q612)</f>
        <v>22124620.954448782</v>
      </c>
      <c r="T612" s="1">
        <v>360296015.5</v>
      </c>
      <c r="U612" s="1">
        <v>321296762.89999998</v>
      </c>
      <c r="V612" s="1">
        <v>273783417.39999998</v>
      </c>
      <c r="W612" s="1">
        <v>244289196</v>
      </c>
      <c r="X612" s="1">
        <f t="shared" si="37"/>
        <v>299916347.94999999</v>
      </c>
      <c r="Y612" s="1">
        <f t="shared" si="38"/>
        <v>51251460.10954953</v>
      </c>
    </row>
    <row r="613" spans="1:25" x14ac:dyDescent="0.5">
      <c r="A613" s="1" t="s">
        <v>1238</v>
      </c>
      <c r="B613" s="1" t="s">
        <v>1239</v>
      </c>
      <c r="C613" s="1">
        <v>24702</v>
      </c>
      <c r="D613" s="1">
        <v>3</v>
      </c>
      <c r="E613" s="1">
        <v>3</v>
      </c>
      <c r="F613" s="1">
        <v>149.80000000000001</v>
      </c>
      <c r="G613" s="1">
        <v>0.11450943800000001</v>
      </c>
      <c r="H613" s="1">
        <v>0.98654470999999999</v>
      </c>
      <c r="I613" s="1">
        <v>0.417552749</v>
      </c>
      <c r="K613" s="1">
        <v>1.150879164</v>
      </c>
      <c r="L613" s="1" t="s">
        <v>2</v>
      </c>
      <c r="M613" s="1" t="s">
        <v>1</v>
      </c>
      <c r="N613" s="1">
        <v>294241.8579</v>
      </c>
      <c r="O613" s="1">
        <v>333892.45520000003</v>
      </c>
      <c r="P613" s="1">
        <v>327635.47029999999</v>
      </c>
      <c r="Q613" s="1">
        <v>393099.06839999999</v>
      </c>
      <c r="R613" s="3">
        <f>AVERAGE('VTA_Proteome Morphine vs Saline'!N613:Q613)</f>
        <v>337217.21295000002</v>
      </c>
      <c r="S613" s="3">
        <f>_xlfn.STDEV.S('VTA_Proteome Morphine vs Saline'!N613:Q613)</f>
        <v>41119.852125687656</v>
      </c>
      <c r="T613" s="1">
        <v>502082.86959999998</v>
      </c>
      <c r="U613" s="1">
        <v>435519.54470000003</v>
      </c>
      <c r="V613" s="1">
        <v>323248.80599999998</v>
      </c>
      <c r="W613" s="1">
        <v>291533.83630000002</v>
      </c>
      <c r="X613" s="1">
        <f t="shared" si="37"/>
        <v>388096.26415000006</v>
      </c>
      <c r="Y613" s="1">
        <f t="shared" si="38"/>
        <v>97930.943460073249</v>
      </c>
    </row>
    <row r="614" spans="1:25" x14ac:dyDescent="0.5">
      <c r="A614" s="1" t="s">
        <v>1240</v>
      </c>
      <c r="B614" s="1" t="s">
        <v>1241</v>
      </c>
      <c r="C614" s="1">
        <v>54072</v>
      </c>
      <c r="D614" s="1">
        <v>24</v>
      </c>
      <c r="E614" s="1">
        <v>24</v>
      </c>
      <c r="F614" s="1">
        <v>1728.4</v>
      </c>
      <c r="G614" s="1">
        <v>5.0005405000000003E-2</v>
      </c>
      <c r="H614" s="1">
        <v>0.99959859299999998</v>
      </c>
      <c r="I614" s="1">
        <v>0.99382606799999995</v>
      </c>
      <c r="K614" s="1">
        <v>1.020815542</v>
      </c>
      <c r="L614" s="1" t="s">
        <v>1</v>
      </c>
      <c r="M614" s="1" t="s">
        <v>2</v>
      </c>
      <c r="N614" s="1">
        <v>13119127.949999999</v>
      </c>
      <c r="O614" s="1">
        <v>14493318.390000001</v>
      </c>
      <c r="P614" s="1">
        <v>24899605.940000001</v>
      </c>
      <c r="Q614" s="1">
        <v>22548960.75</v>
      </c>
      <c r="R614" s="3">
        <f>AVERAGE('VTA_Proteome Morphine vs Saline'!N614:Q614)</f>
        <v>18765253.2575</v>
      </c>
      <c r="S614" s="3">
        <f>_xlfn.STDEV.S('VTA_Proteome Morphine vs Saline'!N614:Q614)</f>
        <v>5833091.9108779626</v>
      </c>
      <c r="T614" s="1">
        <v>17729531.600000001</v>
      </c>
      <c r="U614" s="1">
        <v>13281551.18</v>
      </c>
      <c r="V614" s="1">
        <v>22465805.219999999</v>
      </c>
      <c r="W614" s="1">
        <v>20053549.140000001</v>
      </c>
      <c r="X614" s="1">
        <f t="shared" si="37"/>
        <v>18382609.285</v>
      </c>
      <c r="Y614" s="1">
        <f t="shared" si="38"/>
        <v>3912025.6174970381</v>
      </c>
    </row>
    <row r="615" spans="1:25" x14ac:dyDescent="0.5">
      <c r="A615" s="1" t="s">
        <v>1242</v>
      </c>
      <c r="B615" s="1" t="s">
        <v>1243</v>
      </c>
      <c r="C615" s="1">
        <v>178414</v>
      </c>
      <c r="D615" s="1">
        <v>15</v>
      </c>
      <c r="E615" s="1">
        <v>15</v>
      </c>
      <c r="F615" s="1">
        <v>724.68</v>
      </c>
      <c r="G615" s="1">
        <v>0.39481425399999998</v>
      </c>
      <c r="H615" s="1">
        <v>0.977951083</v>
      </c>
      <c r="I615" s="1">
        <v>9.0925582000000005E-2</v>
      </c>
      <c r="K615" s="1">
        <v>1.1195608500000001</v>
      </c>
      <c r="L615" s="1" t="s">
        <v>2</v>
      </c>
      <c r="M615" s="1" t="s">
        <v>1</v>
      </c>
      <c r="N615" s="1">
        <v>1456472.703</v>
      </c>
      <c r="O615" s="1">
        <v>1557422.274</v>
      </c>
      <c r="P615" s="1">
        <v>1624940.223</v>
      </c>
      <c r="Q615" s="1">
        <v>1609748.0959999999</v>
      </c>
      <c r="R615" s="3">
        <f>AVERAGE('VTA_Proteome Morphine vs Saline'!N615:Q615)</f>
        <v>1562145.824</v>
      </c>
      <c r="S615" s="3">
        <f>_xlfn.STDEV.S('VTA_Proteome Morphine vs Saline'!N615:Q615)</f>
        <v>76153.86458089597</v>
      </c>
      <c r="T615" s="1">
        <v>1821897.835</v>
      </c>
      <c r="U615" s="1">
        <v>1887021.095</v>
      </c>
      <c r="V615" s="1">
        <v>1774440.8640000001</v>
      </c>
      <c r="W615" s="1">
        <v>1512309.4350000001</v>
      </c>
      <c r="X615" s="1">
        <f t="shared" si="37"/>
        <v>1748917.3072500001</v>
      </c>
      <c r="Y615" s="1">
        <f t="shared" si="38"/>
        <v>164350.79432057144</v>
      </c>
    </row>
    <row r="616" spans="1:25" x14ac:dyDescent="0.5">
      <c r="A616" s="1" t="s">
        <v>1244</v>
      </c>
      <c r="B616" s="1" t="s">
        <v>1245</v>
      </c>
      <c r="C616" s="1">
        <v>165508</v>
      </c>
      <c r="D616" s="1">
        <v>17</v>
      </c>
      <c r="E616" s="1">
        <v>17</v>
      </c>
      <c r="F616" s="1">
        <v>878.88</v>
      </c>
      <c r="G616" s="1">
        <v>7.6244995999999995E-2</v>
      </c>
      <c r="H616" s="1">
        <v>0.99625991700000005</v>
      </c>
      <c r="I616" s="1">
        <v>0.59654800200000002</v>
      </c>
      <c r="K616" s="1">
        <v>1.0543556380000001</v>
      </c>
      <c r="L616" s="1" t="s">
        <v>2</v>
      </c>
      <c r="M616" s="1" t="s">
        <v>1</v>
      </c>
      <c r="N616" s="1">
        <v>3055829.7220000001</v>
      </c>
      <c r="O616" s="1">
        <v>2817598.7910000002</v>
      </c>
      <c r="P616" s="1">
        <v>2979367.8050000002</v>
      </c>
      <c r="Q616" s="1">
        <v>2849234.0619999999</v>
      </c>
      <c r="R616" s="3">
        <f>AVERAGE('VTA_Proteome Morphine vs Saline'!N616:Q616)</f>
        <v>2925507.5949999997</v>
      </c>
      <c r="S616" s="3">
        <f>_xlfn.STDEV.S('VTA_Proteome Morphine vs Saline'!N616:Q616)</f>
        <v>111574.69967703363</v>
      </c>
      <c r="T616" s="1">
        <v>3524570.8739999998</v>
      </c>
      <c r="U616" s="1">
        <v>3458282.6469999999</v>
      </c>
      <c r="V616" s="1">
        <v>2613682.5499999998</v>
      </c>
      <c r="W616" s="1">
        <v>2741565.6379999998</v>
      </c>
      <c r="X616" s="1">
        <f t="shared" si="37"/>
        <v>3084525.4272499997</v>
      </c>
      <c r="Y616" s="1">
        <f t="shared" si="38"/>
        <v>473514.83138339146</v>
      </c>
    </row>
    <row r="617" spans="1:25" x14ac:dyDescent="0.5">
      <c r="A617" s="1" t="s">
        <v>1246</v>
      </c>
      <c r="B617" s="1" t="s">
        <v>1247</v>
      </c>
      <c r="C617" s="1">
        <v>82067</v>
      </c>
      <c r="D617" s="1">
        <v>16</v>
      </c>
      <c r="E617" s="1">
        <v>15</v>
      </c>
      <c r="F617" s="1">
        <v>814.11</v>
      </c>
      <c r="G617" s="1">
        <v>0.10407290800000001</v>
      </c>
      <c r="H617" s="1">
        <v>0.99063050699999999</v>
      </c>
      <c r="I617" s="1">
        <v>0.45523354500000002</v>
      </c>
      <c r="K617" s="1">
        <v>1.0702160869999999</v>
      </c>
      <c r="L617" s="1" t="s">
        <v>1</v>
      </c>
      <c r="M617" s="1" t="s">
        <v>2</v>
      </c>
      <c r="N617" s="1">
        <v>2209168.875</v>
      </c>
      <c r="O617" s="1">
        <v>2161350.6529999999</v>
      </c>
      <c r="P617" s="1">
        <v>1744657.1869999999</v>
      </c>
      <c r="Q617" s="1">
        <v>2161244.7999999998</v>
      </c>
      <c r="R617" s="3">
        <f>AVERAGE('VTA_Proteome Morphine vs Saline'!N617:Q617)</f>
        <v>2069105.3787499999</v>
      </c>
      <c r="S617" s="3">
        <f>_xlfn.STDEV.S('VTA_Proteome Morphine vs Saline'!N617:Q617)</f>
        <v>217472.81491515302</v>
      </c>
      <c r="T617" s="1">
        <v>1623596.7609999999</v>
      </c>
      <c r="U617" s="1">
        <v>2228844.5469999998</v>
      </c>
      <c r="V617" s="1">
        <v>2043002.5209999999</v>
      </c>
      <c r="W617" s="1">
        <v>1837967.7849999999</v>
      </c>
      <c r="X617" s="1">
        <f t="shared" si="37"/>
        <v>1933352.9035</v>
      </c>
      <c r="Y617" s="1">
        <f t="shared" si="38"/>
        <v>261014.39209614787</v>
      </c>
    </row>
    <row r="618" spans="1:25" x14ac:dyDescent="0.5">
      <c r="A618" s="1" t="s">
        <v>1248</v>
      </c>
      <c r="B618" s="1" t="s">
        <v>1249</v>
      </c>
      <c r="C618" s="1">
        <v>79869</v>
      </c>
      <c r="D618" s="1">
        <v>38</v>
      </c>
      <c r="E618" s="1">
        <v>37</v>
      </c>
      <c r="F618" s="1">
        <v>2497.64</v>
      </c>
      <c r="G618" s="1">
        <v>9.6746600000000002E-2</v>
      </c>
      <c r="H618" s="1">
        <v>0.99332116299999995</v>
      </c>
      <c r="I618" s="1">
        <v>0.485580399</v>
      </c>
      <c r="K618" s="1">
        <v>1.073091389</v>
      </c>
      <c r="L618" s="1" t="s">
        <v>2</v>
      </c>
      <c r="M618" s="1" t="s">
        <v>1</v>
      </c>
      <c r="N618" s="1">
        <v>42899778.299999997</v>
      </c>
      <c r="O618" s="1">
        <v>43738845.57</v>
      </c>
      <c r="P618" s="1">
        <v>39256180.18</v>
      </c>
      <c r="Q618" s="1">
        <v>38199438.710000001</v>
      </c>
      <c r="R618" s="3">
        <f>AVERAGE('VTA_Proteome Morphine vs Saline'!N618:Q618)</f>
        <v>41023560.690000005</v>
      </c>
      <c r="S618" s="3">
        <f>_xlfn.STDEV.S('VTA_Proteome Morphine vs Saline'!N618:Q618)</f>
        <v>2707536.6002252363</v>
      </c>
      <c r="T618" s="1">
        <v>51754918.25</v>
      </c>
      <c r="U618" s="1">
        <v>47320765.82</v>
      </c>
      <c r="V618" s="1">
        <v>36460444.380000003</v>
      </c>
      <c r="W618" s="1">
        <v>40551990.359999999</v>
      </c>
      <c r="X618" s="1">
        <f t="shared" si="37"/>
        <v>44022029.702500001</v>
      </c>
      <c r="Y618" s="1">
        <f t="shared" si="38"/>
        <v>6828810.801520789</v>
      </c>
    </row>
    <row r="619" spans="1:25" x14ac:dyDescent="0.5">
      <c r="A619" s="1" t="s">
        <v>1250</v>
      </c>
      <c r="B619" s="1" t="s">
        <v>1251</v>
      </c>
      <c r="C619" s="1">
        <v>73019</v>
      </c>
      <c r="D619" s="1">
        <v>12</v>
      </c>
      <c r="E619" s="1">
        <v>12</v>
      </c>
      <c r="F619" s="1">
        <v>540.34</v>
      </c>
      <c r="G619" s="1">
        <v>9.8611559000000001E-2</v>
      </c>
      <c r="H619" s="1">
        <v>0.99316298999999997</v>
      </c>
      <c r="I619" s="1">
        <v>0.47750274599999998</v>
      </c>
      <c r="K619" s="1">
        <v>1.122893908</v>
      </c>
      <c r="L619" s="1" t="s">
        <v>2</v>
      </c>
      <c r="M619" s="1" t="s">
        <v>1</v>
      </c>
      <c r="N619" s="1">
        <v>1151686.304</v>
      </c>
      <c r="O619" s="1">
        <v>1169344.8829999999</v>
      </c>
      <c r="P619" s="1">
        <v>1738446.7819999999</v>
      </c>
      <c r="Q619" s="1">
        <v>1656730.986</v>
      </c>
      <c r="R619" s="3">
        <f>AVERAGE('VTA_Proteome Morphine vs Saline'!N619:Q619)</f>
        <v>1429052.23875</v>
      </c>
      <c r="S619" s="3">
        <f>_xlfn.STDEV.S('VTA_Proteome Morphine vs Saline'!N619:Q619)</f>
        <v>311952.11584077211</v>
      </c>
      <c r="T619" s="1">
        <v>1522672.348</v>
      </c>
      <c r="U619" s="1">
        <v>1352509.068</v>
      </c>
      <c r="V619" s="1">
        <v>2149798.8470000001</v>
      </c>
      <c r="W619" s="1">
        <v>1393715.95</v>
      </c>
      <c r="X619" s="1">
        <f t="shared" si="37"/>
        <v>1604674.0532500001</v>
      </c>
      <c r="Y619" s="1">
        <f t="shared" si="38"/>
        <v>370574.24876258173</v>
      </c>
    </row>
    <row r="620" spans="1:25" x14ac:dyDescent="0.5">
      <c r="A620" s="1" t="s">
        <v>1252</v>
      </c>
      <c r="B620" s="1" t="s">
        <v>1253</v>
      </c>
      <c r="C620" s="1">
        <v>136275</v>
      </c>
      <c r="D620" s="1">
        <v>66</v>
      </c>
      <c r="E620" s="1">
        <v>64</v>
      </c>
      <c r="F620" s="1">
        <v>4550.3500000000004</v>
      </c>
      <c r="G620" s="1">
        <v>7.0134637999999999E-2</v>
      </c>
      <c r="H620" s="1">
        <v>0.99625991700000005</v>
      </c>
      <c r="I620" s="1">
        <v>0.64151960600000002</v>
      </c>
      <c r="K620" s="1">
        <v>1.047731864</v>
      </c>
      <c r="L620" s="1" t="s">
        <v>1</v>
      </c>
      <c r="M620" s="1" t="s">
        <v>2</v>
      </c>
      <c r="N620" s="1">
        <v>177522200.5</v>
      </c>
      <c r="O620" s="1">
        <v>240090388.30000001</v>
      </c>
      <c r="P620" s="1">
        <v>180737577.5</v>
      </c>
      <c r="Q620" s="1">
        <v>182462928.09999999</v>
      </c>
      <c r="R620" s="3">
        <f>AVERAGE('VTA_Proteome Morphine vs Saline'!N620:Q620)</f>
        <v>195203273.59999999</v>
      </c>
      <c r="S620" s="3">
        <f>_xlfn.STDEV.S('VTA_Proteome Morphine vs Saline'!N620:Q620)</f>
        <v>29994700.527345516</v>
      </c>
      <c r="T620" s="1">
        <v>167688152.69999999</v>
      </c>
      <c r="U620" s="1">
        <v>200075546.80000001</v>
      </c>
      <c r="V620" s="1">
        <v>177138740.80000001</v>
      </c>
      <c r="W620" s="1">
        <v>200338896.09999999</v>
      </c>
      <c r="X620" s="1">
        <f t="shared" si="37"/>
        <v>186310334.09999999</v>
      </c>
      <c r="Y620" s="1">
        <f t="shared" si="38"/>
        <v>16504397.355646327</v>
      </c>
    </row>
    <row r="621" spans="1:25" x14ac:dyDescent="0.5">
      <c r="A621" s="1" t="s">
        <v>1254</v>
      </c>
      <c r="B621" s="1" t="s">
        <v>1255</v>
      </c>
      <c r="C621" s="1">
        <v>139585</v>
      </c>
      <c r="D621" s="1">
        <v>20</v>
      </c>
      <c r="E621" s="1">
        <v>19</v>
      </c>
      <c r="F621" s="1">
        <v>1040.92</v>
      </c>
      <c r="G621" s="1">
        <v>0.45555906899999998</v>
      </c>
      <c r="H621" s="1">
        <v>0.977951083</v>
      </c>
      <c r="I621" s="1">
        <v>7.0117077999999999E-2</v>
      </c>
      <c r="K621" s="1">
        <v>1.201920138</v>
      </c>
      <c r="L621" s="1" t="s">
        <v>1</v>
      </c>
      <c r="M621" s="1" t="s">
        <v>2</v>
      </c>
      <c r="N621" s="1">
        <v>2305787.821</v>
      </c>
      <c r="O621" s="1">
        <v>2326713.5060000001</v>
      </c>
      <c r="P621" s="1">
        <v>2891168.01</v>
      </c>
      <c r="Q621" s="1">
        <v>1984753.344</v>
      </c>
      <c r="R621" s="3">
        <f>AVERAGE('VTA_Proteome Morphine vs Saline'!N621:Q621)</f>
        <v>2377105.67025</v>
      </c>
      <c r="S621" s="3">
        <f>_xlfn.STDEV.S('VTA_Proteome Morphine vs Saline'!N621:Q621)</f>
        <v>376751.92673804011</v>
      </c>
      <c r="T621" s="1">
        <v>1868209.3149999999</v>
      </c>
      <c r="U621" s="1">
        <v>2025214.943</v>
      </c>
      <c r="V621" s="1">
        <v>2012818.9240000001</v>
      </c>
      <c r="W621" s="1">
        <v>2004783.831</v>
      </c>
      <c r="X621" s="1">
        <f t="shared" si="37"/>
        <v>1977756.7532500001</v>
      </c>
      <c r="Y621" s="1">
        <f t="shared" si="38"/>
        <v>73513.580946859263</v>
      </c>
    </row>
    <row r="622" spans="1:25" x14ac:dyDescent="0.5">
      <c r="A622" s="1" t="s">
        <v>1256</v>
      </c>
      <c r="B622" s="1" t="s">
        <v>1257</v>
      </c>
      <c r="C622" s="1">
        <v>51556</v>
      </c>
      <c r="D622" s="1">
        <v>30</v>
      </c>
      <c r="E622" s="1">
        <v>29</v>
      </c>
      <c r="F622" s="1">
        <v>1929.82</v>
      </c>
      <c r="G622" s="1">
        <v>7.9682277999999995E-2</v>
      </c>
      <c r="H622" s="1">
        <v>0.99625991700000005</v>
      </c>
      <c r="I622" s="1">
        <v>0.57432108100000001</v>
      </c>
      <c r="K622" s="1">
        <v>1.1554443809999999</v>
      </c>
      <c r="L622" s="1" t="s">
        <v>1</v>
      </c>
      <c r="M622" s="1" t="s">
        <v>2</v>
      </c>
      <c r="N622" s="1">
        <v>31766369.27</v>
      </c>
      <c r="O622" s="1">
        <v>29658533.390000001</v>
      </c>
      <c r="P622" s="1">
        <v>61861997.640000001</v>
      </c>
      <c r="Q622" s="1">
        <v>36980589.200000003</v>
      </c>
      <c r="R622" s="3">
        <f>AVERAGE('VTA_Proteome Morphine vs Saline'!N622:Q622)</f>
        <v>40066872.375</v>
      </c>
      <c r="S622" s="3">
        <f>_xlfn.STDEV.S('VTA_Proteome Morphine vs Saline'!N622:Q622)</f>
        <v>14852435.28153003</v>
      </c>
      <c r="T622" s="1">
        <v>31214665.43</v>
      </c>
      <c r="U622" s="1">
        <v>28538113.579999998</v>
      </c>
      <c r="V622" s="1">
        <v>43857678.329999998</v>
      </c>
      <c r="W622" s="1">
        <v>35095907.219999999</v>
      </c>
      <c r="X622" s="1">
        <f t="shared" si="37"/>
        <v>34676591.140000001</v>
      </c>
      <c r="Y622" s="1">
        <f t="shared" si="38"/>
        <v>6686653.979919279</v>
      </c>
    </row>
    <row r="623" spans="1:25" x14ac:dyDescent="0.5">
      <c r="A623" s="1" t="s">
        <v>1258</v>
      </c>
      <c r="B623" s="1" t="s">
        <v>1259</v>
      </c>
      <c r="C623" s="1">
        <v>52879</v>
      </c>
      <c r="D623" s="1">
        <v>29</v>
      </c>
      <c r="E623" s="1">
        <v>28</v>
      </c>
      <c r="F623" s="1">
        <v>1474.58</v>
      </c>
      <c r="G623" s="1">
        <v>7.1306412E-2</v>
      </c>
      <c r="H623" s="1">
        <v>0.99625991700000005</v>
      </c>
      <c r="I623" s="1">
        <v>0.63225827800000001</v>
      </c>
      <c r="K623" s="1">
        <v>1.1374800389999999</v>
      </c>
      <c r="L623" s="1" t="s">
        <v>1</v>
      </c>
      <c r="M623" s="1" t="s">
        <v>2</v>
      </c>
      <c r="N623" s="1">
        <v>7950725.3849999998</v>
      </c>
      <c r="O623" s="1">
        <v>8435237.0040000007</v>
      </c>
      <c r="P623" s="1">
        <v>16664375.07</v>
      </c>
      <c r="Q623" s="1">
        <v>11146603.720000001</v>
      </c>
      <c r="R623" s="3">
        <f>AVERAGE('VTA_Proteome Morphine vs Saline'!N623:Q623)</f>
        <v>11049235.294749999</v>
      </c>
      <c r="S623" s="3">
        <f>_xlfn.STDEV.S('VTA_Proteome Morphine vs Saline'!N623:Q623)</f>
        <v>3998875.9266696121</v>
      </c>
      <c r="T623" s="1">
        <v>8886009.7139999997</v>
      </c>
      <c r="U623" s="1">
        <v>7466283.9910000004</v>
      </c>
      <c r="V623" s="1">
        <v>11960105.68</v>
      </c>
      <c r="W623" s="1">
        <v>10542736.220000001</v>
      </c>
      <c r="X623" s="1">
        <f t="shared" si="37"/>
        <v>9713783.9012499992</v>
      </c>
      <c r="Y623" s="1">
        <f t="shared" si="38"/>
        <v>1955299.5876249373</v>
      </c>
    </row>
    <row r="624" spans="1:25" x14ac:dyDescent="0.5">
      <c r="A624" s="1" t="s">
        <v>1260</v>
      </c>
      <c r="B624" s="1" t="s">
        <v>1261</v>
      </c>
      <c r="C624" s="1">
        <v>38775</v>
      </c>
      <c r="D624" s="1">
        <v>10</v>
      </c>
      <c r="E624" s="1">
        <v>10</v>
      </c>
      <c r="F624" s="1">
        <v>691.85</v>
      </c>
      <c r="G624" s="1">
        <v>5.1284943999999999E-2</v>
      </c>
      <c r="H624" s="1">
        <v>0.99625991700000005</v>
      </c>
      <c r="I624" s="1">
        <v>0.905120441</v>
      </c>
      <c r="K624" s="1">
        <v>1.113723507</v>
      </c>
      <c r="L624" s="1" t="s">
        <v>1</v>
      </c>
      <c r="M624" s="1" t="s">
        <v>2</v>
      </c>
      <c r="N624" s="1">
        <v>4709703.9009999996</v>
      </c>
      <c r="O624" s="1">
        <v>2630528.452</v>
      </c>
      <c r="P624" s="1">
        <v>1158791.4950000001</v>
      </c>
      <c r="Q624" s="1">
        <v>2966419.9419999998</v>
      </c>
      <c r="R624" s="3">
        <f>AVERAGE('VTA_Proteome Morphine vs Saline'!N624:Q624)</f>
        <v>2866360.9475000002</v>
      </c>
      <c r="S624" s="3">
        <f>_xlfn.STDEV.S('VTA_Proteome Morphine vs Saline'!N624:Q624)</f>
        <v>1458233.5715565083</v>
      </c>
      <c r="T624" s="1">
        <v>3831457.34</v>
      </c>
      <c r="U624" s="1">
        <v>2776352.5720000002</v>
      </c>
      <c r="V624" s="1">
        <v>1997930.835</v>
      </c>
      <c r="W624" s="1">
        <v>1688954.227</v>
      </c>
      <c r="X624" s="1">
        <f t="shared" si="37"/>
        <v>2573673.7435000003</v>
      </c>
      <c r="Y624" s="1">
        <f t="shared" si="38"/>
        <v>955214.95010471041</v>
      </c>
    </row>
    <row r="625" spans="1:25" x14ac:dyDescent="0.5">
      <c r="A625" s="1" t="s">
        <v>1262</v>
      </c>
      <c r="B625" s="1" t="s">
        <v>1263</v>
      </c>
      <c r="C625" s="1">
        <v>78073</v>
      </c>
      <c r="D625" s="1">
        <v>19</v>
      </c>
      <c r="E625" s="1">
        <v>19</v>
      </c>
      <c r="F625" s="1">
        <v>1186.33</v>
      </c>
      <c r="G625" s="1">
        <v>0.111230647</v>
      </c>
      <c r="H625" s="1">
        <v>0.98654470999999999</v>
      </c>
      <c r="I625" s="1">
        <v>0.42877562000000002</v>
      </c>
      <c r="K625" s="1">
        <v>1.051199483</v>
      </c>
      <c r="L625" s="1" t="s">
        <v>2</v>
      </c>
      <c r="M625" s="1" t="s">
        <v>1</v>
      </c>
      <c r="N625" s="1">
        <v>12836669.99</v>
      </c>
      <c r="O625" s="1">
        <v>17073072.199999999</v>
      </c>
      <c r="P625" s="1">
        <v>15333307.949999999</v>
      </c>
      <c r="Q625" s="1">
        <v>16855140.600000001</v>
      </c>
      <c r="R625" s="3">
        <f>AVERAGE('VTA_Proteome Morphine vs Saline'!N625:Q625)</f>
        <v>15524547.685000001</v>
      </c>
      <c r="S625" s="3">
        <f>_xlfn.STDEV.S('VTA_Proteome Morphine vs Saline'!N625:Q625)</f>
        <v>1951893.5096059502</v>
      </c>
      <c r="T625" s="1">
        <v>16305910.27</v>
      </c>
      <c r="U625" s="1">
        <v>16169220.050000001</v>
      </c>
      <c r="V625" s="1">
        <v>16142856.869999999</v>
      </c>
      <c r="W625" s="1">
        <v>16659598.77</v>
      </c>
      <c r="X625" s="1">
        <f t="shared" si="37"/>
        <v>16319396.489999998</v>
      </c>
      <c r="Y625" s="1">
        <f t="shared" si="38"/>
        <v>237794.49811963312</v>
      </c>
    </row>
    <row r="626" spans="1:25" x14ac:dyDescent="0.5">
      <c r="A626" s="1" t="s">
        <v>1264</v>
      </c>
      <c r="B626" s="1" t="s">
        <v>1265</v>
      </c>
      <c r="C626" s="1">
        <v>146173</v>
      </c>
      <c r="D626" s="1">
        <v>63</v>
      </c>
      <c r="E626" s="1">
        <v>63</v>
      </c>
      <c r="F626" s="1">
        <v>3993.36</v>
      </c>
      <c r="G626" s="1">
        <v>9.4778562999999996E-2</v>
      </c>
      <c r="H626" s="1">
        <v>0.99625991700000005</v>
      </c>
      <c r="I626" s="1">
        <v>0.49439154699999999</v>
      </c>
      <c r="K626" s="1">
        <v>1.023872769</v>
      </c>
      <c r="L626" s="1" t="s">
        <v>2</v>
      </c>
      <c r="M626" s="1" t="s">
        <v>1</v>
      </c>
      <c r="N626" s="1">
        <v>74216816.790000007</v>
      </c>
      <c r="O626" s="1">
        <v>63334912.899999999</v>
      </c>
      <c r="P626" s="1">
        <v>68983175</v>
      </c>
      <c r="Q626" s="1">
        <v>67250817.180000007</v>
      </c>
      <c r="R626" s="3">
        <f>AVERAGE('VTA_Proteome Morphine vs Saline'!N626:Q626)</f>
        <v>68446430.467500001</v>
      </c>
      <c r="S626" s="3">
        <f>_xlfn.STDEV.S('VTA_Proteome Morphine vs Saline'!N626:Q626)</f>
        <v>4514515.6986536756</v>
      </c>
      <c r="T626" s="1">
        <v>70018705.879999995</v>
      </c>
      <c r="U626" s="1">
        <v>70606246.680000007</v>
      </c>
      <c r="V626" s="1">
        <v>68126471.420000002</v>
      </c>
      <c r="W626" s="1">
        <v>71570321.310000002</v>
      </c>
      <c r="X626" s="1">
        <f t="shared" si="37"/>
        <v>70080436.322500005</v>
      </c>
      <c r="Y626" s="1">
        <f t="shared" si="38"/>
        <v>1451209.0701394754</v>
      </c>
    </row>
    <row r="627" spans="1:25" x14ac:dyDescent="0.5">
      <c r="A627" s="1" t="s">
        <v>1266</v>
      </c>
      <c r="B627" s="1" t="s">
        <v>1267</v>
      </c>
      <c r="C627" s="1">
        <v>30609</v>
      </c>
      <c r="D627" s="1">
        <v>25</v>
      </c>
      <c r="E627" s="1">
        <v>24</v>
      </c>
      <c r="F627" s="1">
        <v>1367.66</v>
      </c>
      <c r="G627" s="1">
        <v>6.5618671000000003E-2</v>
      </c>
      <c r="H627" s="1">
        <v>0.99625991700000005</v>
      </c>
      <c r="I627" s="1">
        <v>0.68083345299999998</v>
      </c>
      <c r="K627" s="1">
        <v>1.0282176810000001</v>
      </c>
      <c r="L627" s="1" t="s">
        <v>1</v>
      </c>
      <c r="M627" s="1" t="s">
        <v>2</v>
      </c>
      <c r="N627" s="1">
        <v>45802013.590000004</v>
      </c>
      <c r="O627" s="1">
        <v>49588158.25</v>
      </c>
      <c r="P627" s="1">
        <v>55659492.579999998</v>
      </c>
      <c r="Q627" s="1">
        <v>47776436.369999997</v>
      </c>
      <c r="R627" s="3">
        <f>AVERAGE('VTA_Proteome Morphine vs Saline'!N627:Q627)</f>
        <v>49706525.197500005</v>
      </c>
      <c r="S627" s="3">
        <f>_xlfn.STDEV.S('VTA_Proteome Morphine vs Saline'!N627:Q627)</f>
        <v>4259197.3096078364</v>
      </c>
      <c r="T627" s="1">
        <v>52304574.810000002</v>
      </c>
      <c r="U627" s="1">
        <v>53252092.689999998</v>
      </c>
      <c r="V627" s="1">
        <v>42983310.609999999</v>
      </c>
      <c r="W627" s="1">
        <v>44829679.450000003</v>
      </c>
      <c r="X627" s="1">
        <f t="shared" si="37"/>
        <v>48342414.390000001</v>
      </c>
      <c r="Y627" s="1">
        <f t="shared" si="38"/>
        <v>5191754.8827223005</v>
      </c>
    </row>
    <row r="628" spans="1:25" x14ac:dyDescent="0.5">
      <c r="A628" s="1" t="s">
        <v>1268</v>
      </c>
      <c r="B628" s="1" t="s">
        <v>1269</v>
      </c>
      <c r="C628" s="1">
        <v>62593</v>
      </c>
      <c r="D628" s="1">
        <v>1</v>
      </c>
      <c r="E628" s="1">
        <v>1</v>
      </c>
      <c r="F628" s="1">
        <v>33.72</v>
      </c>
      <c r="G628" s="1">
        <v>0.12997225300000001</v>
      </c>
      <c r="H628" s="1">
        <v>0.977951083</v>
      </c>
      <c r="I628" s="1">
        <v>0.37082405400000001</v>
      </c>
      <c r="K628" s="1">
        <v>1.280982267</v>
      </c>
      <c r="L628" s="1" t="s">
        <v>2</v>
      </c>
      <c r="M628" s="1" t="s">
        <v>1</v>
      </c>
      <c r="N628" s="1">
        <v>176711.84779999999</v>
      </c>
      <c r="O628" s="1">
        <v>353889.09240000002</v>
      </c>
      <c r="P628" s="1">
        <v>19379.15612</v>
      </c>
      <c r="Q628" s="1">
        <v>331584.2341</v>
      </c>
      <c r="R628" s="3">
        <f>AVERAGE('VTA_Proteome Morphine vs Saline'!N628:Q628)</f>
        <v>220391.082605</v>
      </c>
      <c r="S628" s="3">
        <f>_xlfn.STDEV.S('VTA_Proteome Morphine vs Saline'!N628:Q628)</f>
        <v>155455.57318301298</v>
      </c>
      <c r="T628" s="1">
        <v>243421.72289999999</v>
      </c>
      <c r="U628" s="1">
        <v>211561.47959999999</v>
      </c>
      <c r="V628" s="1">
        <v>356597.11560000002</v>
      </c>
      <c r="W628" s="1">
        <v>317687.95640000002</v>
      </c>
      <c r="X628" s="1">
        <f t="shared" si="37"/>
        <v>282317.06862500001</v>
      </c>
      <c r="Y628" s="1">
        <f t="shared" si="38"/>
        <v>66552.802039538088</v>
      </c>
    </row>
    <row r="629" spans="1:25" x14ac:dyDescent="0.5">
      <c r="A629" s="1" t="s">
        <v>1270</v>
      </c>
      <c r="B629" s="1" t="s">
        <v>1271</v>
      </c>
      <c r="C629" s="1">
        <v>60707</v>
      </c>
      <c r="D629" s="1">
        <v>3</v>
      </c>
      <c r="E629" s="1">
        <v>3</v>
      </c>
      <c r="F629" s="1">
        <v>196.74</v>
      </c>
      <c r="G629" s="1">
        <v>8.1136085999999996E-2</v>
      </c>
      <c r="H629" s="1">
        <v>0.99625991700000005</v>
      </c>
      <c r="I629" s="1">
        <v>0.56546308999999995</v>
      </c>
      <c r="K629" s="1">
        <v>1.1697732320000001</v>
      </c>
      <c r="L629" s="1" t="s">
        <v>1</v>
      </c>
      <c r="M629" s="1" t="s">
        <v>2</v>
      </c>
      <c r="N629" s="1">
        <v>32514.022560000001</v>
      </c>
      <c r="O629" s="1">
        <v>25722.491310000001</v>
      </c>
      <c r="P629" s="1">
        <v>646.64724260000003</v>
      </c>
      <c r="Q629" s="1">
        <v>62118.744019999998</v>
      </c>
      <c r="R629" s="3">
        <f>AVERAGE('VTA_Proteome Morphine vs Saline'!N629:Q629)</f>
        <v>30250.476283150001</v>
      </c>
      <c r="S629" s="3">
        <f>_xlfn.STDEV.S('VTA_Proteome Morphine vs Saline'!N629:Q629)</f>
        <v>25282.401468704007</v>
      </c>
      <c r="T629" s="1">
        <v>21906.225020000002</v>
      </c>
      <c r="U629" s="1">
        <v>20674.71646</v>
      </c>
      <c r="V629" s="1">
        <v>32350.133760000001</v>
      </c>
      <c r="W629" s="1">
        <v>28509.40524</v>
      </c>
      <c r="X629" s="1">
        <f t="shared" si="37"/>
        <v>25860.12012</v>
      </c>
      <c r="Y629" s="1">
        <f t="shared" si="38"/>
        <v>5527.5276653426481</v>
      </c>
    </row>
    <row r="630" spans="1:25" x14ac:dyDescent="0.5">
      <c r="A630" s="1" t="s">
        <v>1272</v>
      </c>
      <c r="B630" s="1" t="s">
        <v>1273</v>
      </c>
      <c r="C630" s="1">
        <v>149804</v>
      </c>
      <c r="D630" s="1">
        <v>10</v>
      </c>
      <c r="E630" s="1">
        <v>10</v>
      </c>
      <c r="F630" s="1">
        <v>574.04999999999995</v>
      </c>
      <c r="G630" s="1">
        <v>5.0285836E-2</v>
      </c>
      <c r="H630" s="1">
        <v>0.99625991700000005</v>
      </c>
      <c r="I630" s="1">
        <v>0.95513495000000004</v>
      </c>
      <c r="K630" s="1">
        <v>1.0007506799999999</v>
      </c>
      <c r="L630" s="1" t="s">
        <v>2</v>
      </c>
      <c r="M630" s="1" t="s">
        <v>1</v>
      </c>
      <c r="N630" s="1">
        <v>628413.72369999997</v>
      </c>
      <c r="O630" s="1">
        <v>526929.25210000004</v>
      </c>
      <c r="P630" s="1">
        <v>540266.90540000005</v>
      </c>
      <c r="Q630" s="1">
        <v>563786.86259999999</v>
      </c>
      <c r="R630" s="3">
        <f>AVERAGE('VTA_Proteome Morphine vs Saline'!N630:Q630)</f>
        <v>564849.18595000007</v>
      </c>
      <c r="S630" s="3">
        <f>_xlfn.STDEV.S('VTA_Proteome Morphine vs Saline'!N630:Q630)</f>
        <v>45032.539681502923</v>
      </c>
      <c r="T630" s="1">
        <v>551354.33539999998</v>
      </c>
      <c r="U630" s="1">
        <v>586972.3591</v>
      </c>
      <c r="V630" s="1">
        <v>543383.68420000002</v>
      </c>
      <c r="W630" s="1">
        <v>579382.44929999998</v>
      </c>
      <c r="X630" s="1">
        <f t="shared" si="37"/>
        <v>565273.20699999994</v>
      </c>
      <c r="Y630" s="1">
        <f t="shared" si="38"/>
        <v>21156.638951465877</v>
      </c>
    </row>
    <row r="631" spans="1:25" x14ac:dyDescent="0.5">
      <c r="A631" s="1" t="s">
        <v>1274</v>
      </c>
      <c r="B631" s="1" t="s">
        <v>1275</v>
      </c>
      <c r="C631" s="1">
        <v>31471</v>
      </c>
      <c r="D631" s="1">
        <v>2</v>
      </c>
      <c r="E631" s="1">
        <v>2</v>
      </c>
      <c r="F631" s="1">
        <v>78.94</v>
      </c>
      <c r="G631" s="1">
        <v>0.23678083899999999</v>
      </c>
      <c r="H631" s="1">
        <v>0.977951083</v>
      </c>
      <c r="I631" s="1">
        <v>0.192391333</v>
      </c>
      <c r="K631" s="1">
        <v>1.4517245299999999</v>
      </c>
      <c r="L631" s="1" t="s">
        <v>1</v>
      </c>
      <c r="M631" s="1" t="s">
        <v>2</v>
      </c>
      <c r="N631" s="1">
        <v>90959.817230000001</v>
      </c>
      <c r="O631" s="1">
        <v>106014.4945</v>
      </c>
      <c r="P631" s="1">
        <v>174064.85630000001</v>
      </c>
      <c r="Q631" s="1">
        <v>70585.127410000001</v>
      </c>
      <c r="R631" s="3">
        <f>AVERAGE('VTA_Proteome Morphine vs Saline'!N631:Q631)</f>
        <v>110406.07386000002</v>
      </c>
      <c r="S631" s="3">
        <f>_xlfn.STDEV.S('VTA_Proteome Morphine vs Saline'!N631:Q631)</f>
        <v>44853.804090296166</v>
      </c>
      <c r="T631" s="1">
        <v>73683.351509999993</v>
      </c>
      <c r="U631" s="1">
        <v>109332.87669999999</v>
      </c>
      <c r="V631" s="1">
        <v>63740.962449999999</v>
      </c>
      <c r="W631" s="1">
        <v>57449.486510000002</v>
      </c>
      <c r="X631" s="1">
        <f t="shared" si="37"/>
        <v>76051.669292499995</v>
      </c>
      <c r="Y631" s="1">
        <f t="shared" si="38"/>
        <v>23172.126954996726</v>
      </c>
    </row>
    <row r="632" spans="1:25" x14ac:dyDescent="0.5">
      <c r="A632" s="1" t="s">
        <v>1276</v>
      </c>
      <c r="B632" s="1" t="s">
        <v>1277</v>
      </c>
      <c r="C632" s="1">
        <v>31536</v>
      </c>
      <c r="D632" s="1">
        <v>1</v>
      </c>
      <c r="E632" s="1">
        <v>1</v>
      </c>
      <c r="F632" s="1">
        <v>32.630000000000003</v>
      </c>
      <c r="G632" s="1">
        <v>0.17519628900000001</v>
      </c>
      <c r="H632" s="1">
        <v>0.977951083</v>
      </c>
      <c r="I632" s="1">
        <v>0.273576186</v>
      </c>
      <c r="K632" s="1">
        <v>2.008095279</v>
      </c>
      <c r="L632" s="1" t="s">
        <v>2</v>
      </c>
      <c r="M632" s="1" t="s">
        <v>1</v>
      </c>
      <c r="N632" s="1">
        <v>5288.9046280000002</v>
      </c>
      <c r="O632" s="1">
        <v>8945.0321160000003</v>
      </c>
      <c r="P632" s="1">
        <v>0</v>
      </c>
      <c r="Q632" s="1">
        <v>2377.40083</v>
      </c>
      <c r="R632" s="3">
        <f>AVERAGE('VTA_Proteome Morphine vs Saline'!N632:Q632)</f>
        <v>4152.8343935000003</v>
      </c>
      <c r="S632" s="3">
        <f>_xlfn.STDEV.S('VTA_Proteome Morphine vs Saline'!N632:Q632)</f>
        <v>3858.0656823288145</v>
      </c>
      <c r="T632" s="1">
        <v>7269.722409</v>
      </c>
      <c r="U632" s="1">
        <v>12933.63416</v>
      </c>
      <c r="V632" s="1">
        <v>7568.7458640000004</v>
      </c>
      <c r="W632" s="1">
        <v>5585.0461310000001</v>
      </c>
      <c r="X632" s="1">
        <f t="shared" si="37"/>
        <v>8339.2871410000007</v>
      </c>
      <c r="Y632" s="1">
        <f t="shared" si="38"/>
        <v>3184.9422102375738</v>
      </c>
    </row>
    <row r="633" spans="1:25" x14ac:dyDescent="0.5">
      <c r="A633" s="1" t="s">
        <v>1278</v>
      </c>
      <c r="B633" s="1" t="s">
        <v>1279</v>
      </c>
      <c r="C633" s="1">
        <v>55304</v>
      </c>
      <c r="D633" s="1">
        <v>1</v>
      </c>
      <c r="E633" s="1">
        <v>1</v>
      </c>
      <c r="F633" s="1">
        <v>45.65</v>
      </c>
      <c r="G633" s="1">
        <v>5.6329247999999998E-2</v>
      </c>
      <c r="H633" s="1">
        <v>0.99625991700000005</v>
      </c>
      <c r="I633" s="1">
        <v>0.79211214900000004</v>
      </c>
      <c r="K633" s="1">
        <v>1.9765722800000001</v>
      </c>
      <c r="L633" s="1" t="s">
        <v>1</v>
      </c>
      <c r="M633" s="1" t="s">
        <v>2</v>
      </c>
      <c r="N633" s="1">
        <v>16849.274460000001</v>
      </c>
      <c r="O633" s="1">
        <v>6754.1305169999996</v>
      </c>
      <c r="P633" s="1">
        <v>749.83527219999996</v>
      </c>
      <c r="Q633" s="1">
        <v>26612.807280000001</v>
      </c>
      <c r="R633" s="3">
        <f>AVERAGE('VTA_Proteome Morphine vs Saline'!N633:Q633)</f>
        <v>12741.511882299999</v>
      </c>
      <c r="S633" s="3">
        <f>_xlfn.STDEV.S('VTA_Proteome Morphine vs Saline'!N633:Q633)</f>
        <v>11386.184507840588</v>
      </c>
      <c r="T633" s="1">
        <v>10988.16611</v>
      </c>
      <c r="U633" s="1">
        <v>1910.6646129999999</v>
      </c>
      <c r="V633" s="1">
        <v>5875.2532979999996</v>
      </c>
      <c r="W633" s="1">
        <v>7010.982403</v>
      </c>
      <c r="X633" s="1">
        <f t="shared" si="37"/>
        <v>6446.2666059999992</v>
      </c>
      <c r="Y633" s="1">
        <f t="shared" si="38"/>
        <v>3734.768920680167</v>
      </c>
    </row>
    <row r="634" spans="1:25" x14ac:dyDescent="0.5">
      <c r="A634" s="1" t="s">
        <v>1280</v>
      </c>
      <c r="B634" s="1" t="s">
        <v>1281</v>
      </c>
      <c r="C634" s="1">
        <v>59719</v>
      </c>
      <c r="D634" s="1">
        <v>23</v>
      </c>
      <c r="E634" s="1">
        <v>23</v>
      </c>
      <c r="F634" s="1">
        <v>1749.85</v>
      </c>
      <c r="G634" s="1">
        <v>0.16340643499999999</v>
      </c>
      <c r="H634" s="1">
        <v>0.977951083</v>
      </c>
      <c r="I634" s="1">
        <v>0.29472828699999998</v>
      </c>
      <c r="K634" s="1">
        <v>1.1995196930000001</v>
      </c>
      <c r="L634" s="1" t="s">
        <v>1</v>
      </c>
      <c r="M634" s="1" t="s">
        <v>2</v>
      </c>
      <c r="N634" s="1">
        <v>12846112.439999999</v>
      </c>
      <c r="O634" s="1">
        <v>15194140.99</v>
      </c>
      <c r="P634" s="1">
        <v>16660003.210000001</v>
      </c>
      <c r="Q634" s="1">
        <v>19520949.300000001</v>
      </c>
      <c r="R634" s="3">
        <f>AVERAGE('VTA_Proteome Morphine vs Saline'!N634:Q634)</f>
        <v>16055301.484999999</v>
      </c>
      <c r="S634" s="3">
        <f>_xlfn.STDEV.S('VTA_Proteome Morphine vs Saline'!N634:Q634)</f>
        <v>2793854.6060075616</v>
      </c>
      <c r="T634" s="1">
        <v>11804143.029999999</v>
      </c>
      <c r="U634" s="1">
        <v>8802248.7469999995</v>
      </c>
      <c r="V634" s="1">
        <v>18670667.309999999</v>
      </c>
      <c r="W634" s="1">
        <v>14262041.859999999</v>
      </c>
      <c r="X634" s="1">
        <f t="shared" si="37"/>
        <v>13384775.236749999</v>
      </c>
      <c r="Y634" s="1">
        <f t="shared" si="38"/>
        <v>4171658.3009874104</v>
      </c>
    </row>
    <row r="635" spans="1:25" x14ac:dyDescent="0.5">
      <c r="A635" s="1" t="s">
        <v>1282</v>
      </c>
      <c r="B635" s="1" t="s">
        <v>1283</v>
      </c>
      <c r="C635" s="1">
        <v>37446</v>
      </c>
      <c r="D635" s="1">
        <v>11</v>
      </c>
      <c r="E635" s="1">
        <v>11</v>
      </c>
      <c r="F635" s="1">
        <v>634.94000000000005</v>
      </c>
      <c r="G635" s="1">
        <v>5.0797676E-2</v>
      </c>
      <c r="H635" s="1">
        <v>0.99625991700000005</v>
      </c>
      <c r="I635" s="1">
        <v>0.92515047800000005</v>
      </c>
      <c r="K635" s="1">
        <v>1.005722115</v>
      </c>
      <c r="L635" s="1" t="s">
        <v>1</v>
      </c>
      <c r="M635" s="1" t="s">
        <v>2</v>
      </c>
      <c r="N635" s="1">
        <v>5750427.0240000002</v>
      </c>
      <c r="O635" s="1">
        <v>6990125.4359999998</v>
      </c>
      <c r="P635" s="1">
        <v>9081188.1620000005</v>
      </c>
      <c r="Q635" s="1">
        <v>8813491.8709999993</v>
      </c>
      <c r="R635" s="3">
        <f>AVERAGE('VTA_Proteome Morphine vs Saline'!N635:Q635)</f>
        <v>7658808.1232500002</v>
      </c>
      <c r="S635" s="3">
        <f>_xlfn.STDEV.S('VTA_Proteome Morphine vs Saline'!N635:Q635)</f>
        <v>1575385.0839456087</v>
      </c>
      <c r="T635" s="1">
        <v>7235710.0130000003</v>
      </c>
      <c r="U635" s="1">
        <v>7750544.4620000003</v>
      </c>
      <c r="V635" s="1">
        <v>7802317.7479999997</v>
      </c>
      <c r="W635" s="1">
        <v>7672359.3210000005</v>
      </c>
      <c r="X635" s="1">
        <f t="shared" si="37"/>
        <v>7615232.8859999999</v>
      </c>
      <c r="Y635" s="1">
        <f t="shared" si="38"/>
        <v>258592.99352144485</v>
      </c>
    </row>
    <row r="636" spans="1:25" x14ac:dyDescent="0.5">
      <c r="A636" s="1" t="s">
        <v>1284</v>
      </c>
      <c r="B636" s="1" t="s">
        <v>1285</v>
      </c>
      <c r="C636" s="1">
        <v>52202</v>
      </c>
      <c r="D636" s="1">
        <v>1</v>
      </c>
      <c r="E636" s="1">
        <v>1</v>
      </c>
      <c r="F636" s="1">
        <v>33.56</v>
      </c>
      <c r="G636" s="1">
        <v>5.8579342999999999E-2</v>
      </c>
      <c r="H636" s="1">
        <v>0.99625991700000005</v>
      </c>
      <c r="I636" s="1">
        <v>0.75932465999999998</v>
      </c>
      <c r="K636" s="1">
        <v>1.0664727060000001</v>
      </c>
      <c r="L636" s="1" t="s">
        <v>1</v>
      </c>
      <c r="M636" s="1" t="s">
        <v>2</v>
      </c>
      <c r="N636" s="1">
        <v>64728.419809999999</v>
      </c>
      <c r="O636" s="1">
        <v>54045.509330000001</v>
      </c>
      <c r="P636" s="1">
        <v>12824.17693</v>
      </c>
      <c r="Q636" s="1">
        <v>88406.681819999998</v>
      </c>
      <c r="R636" s="3">
        <f>AVERAGE('VTA_Proteome Morphine vs Saline'!N636:Q636)</f>
        <v>55001.196972499994</v>
      </c>
      <c r="S636" s="3">
        <f>_xlfn.STDEV.S('VTA_Proteome Morphine vs Saline'!N636:Q636)</f>
        <v>31571.926562282133</v>
      </c>
      <c r="T636" s="1">
        <v>62128.095529999999</v>
      </c>
      <c r="U636" s="1">
        <v>47434.577239999999</v>
      </c>
      <c r="V636" s="1">
        <v>91150.012610000005</v>
      </c>
      <c r="W636" s="1">
        <v>5579.3149960000001</v>
      </c>
      <c r="X636" s="1">
        <f t="shared" si="37"/>
        <v>51573.000094000003</v>
      </c>
      <c r="Y636" s="1">
        <f t="shared" si="38"/>
        <v>35638.441660502795</v>
      </c>
    </row>
    <row r="637" spans="1:25" x14ac:dyDescent="0.5">
      <c r="A637" s="1" t="s">
        <v>1286</v>
      </c>
      <c r="B637" s="1" t="s">
        <v>1287</v>
      </c>
      <c r="C637" s="1">
        <v>44652</v>
      </c>
      <c r="D637" s="1">
        <v>12</v>
      </c>
      <c r="E637" s="1">
        <v>12</v>
      </c>
      <c r="F637" s="1">
        <v>647.15</v>
      </c>
      <c r="G637" s="1">
        <v>5.0236043000000001E-2</v>
      </c>
      <c r="H637" s="1">
        <v>0.99625991700000005</v>
      </c>
      <c r="I637" s="1">
        <v>0.95922430000000003</v>
      </c>
      <c r="K637" s="1">
        <v>1.036916451</v>
      </c>
      <c r="L637" s="1" t="s">
        <v>2</v>
      </c>
      <c r="M637" s="1" t="s">
        <v>1</v>
      </c>
      <c r="N637" s="1">
        <v>31616637.420000002</v>
      </c>
      <c r="O637" s="1">
        <v>38930295.07</v>
      </c>
      <c r="P637" s="1">
        <v>32238922.399999999</v>
      </c>
      <c r="Q637" s="1">
        <v>35975680.579999998</v>
      </c>
      <c r="R637" s="3">
        <f>AVERAGE('VTA_Proteome Morphine vs Saline'!N637:Q637)</f>
        <v>34690383.867500007</v>
      </c>
      <c r="S637" s="3">
        <f>_xlfn.STDEV.S('VTA_Proteome Morphine vs Saline'!N637:Q637)</f>
        <v>3419864.2855335856</v>
      </c>
      <c r="T637" s="1">
        <v>36116001.979999997</v>
      </c>
      <c r="U637" s="1">
        <v>52310835.369999997</v>
      </c>
      <c r="V637" s="1">
        <v>21123214.309999999</v>
      </c>
      <c r="W637" s="1">
        <v>34334067.25</v>
      </c>
      <c r="X637" s="1">
        <f t="shared" si="37"/>
        <v>35971029.727499999</v>
      </c>
      <c r="Y637" s="1">
        <f t="shared" si="38"/>
        <v>12782116.859289035</v>
      </c>
    </row>
    <row r="638" spans="1:25" x14ac:dyDescent="0.5">
      <c r="A638" s="1" t="s">
        <v>1288</v>
      </c>
      <c r="B638" s="1" t="s">
        <v>1289</v>
      </c>
      <c r="C638" s="1">
        <v>37080</v>
      </c>
      <c r="D638" s="1">
        <v>2</v>
      </c>
      <c r="E638" s="1">
        <v>2</v>
      </c>
      <c r="F638" s="1">
        <v>63.61</v>
      </c>
      <c r="G638" s="1">
        <v>0.201788092</v>
      </c>
      <c r="H638" s="1">
        <v>0.977951083</v>
      </c>
      <c r="I638" s="1">
        <v>0.23343787299999999</v>
      </c>
      <c r="K638" s="1">
        <v>1.3251033350000001</v>
      </c>
      <c r="L638" s="1" t="s">
        <v>1</v>
      </c>
      <c r="M638" s="1" t="s">
        <v>2</v>
      </c>
      <c r="N638" s="1">
        <v>779587.59490000003</v>
      </c>
      <c r="O638" s="1">
        <v>597431.08609999996</v>
      </c>
      <c r="P638" s="1">
        <v>453596.88020000001</v>
      </c>
      <c r="Q638" s="1">
        <v>394591.30729999999</v>
      </c>
      <c r="R638" s="3">
        <f>AVERAGE('VTA_Proteome Morphine vs Saline'!N638:Q638)</f>
        <v>556301.71712499997</v>
      </c>
      <c r="S638" s="3">
        <f>_xlfn.STDEV.S('VTA_Proteome Morphine vs Saline'!N638:Q638)</f>
        <v>171509.71632300626</v>
      </c>
      <c r="T638" s="1">
        <v>512280.01400000002</v>
      </c>
      <c r="U638" s="1">
        <v>496357.18479999999</v>
      </c>
      <c r="V638" s="1">
        <v>395213.52529999998</v>
      </c>
      <c r="W638" s="1">
        <v>275419.72139999998</v>
      </c>
      <c r="X638" s="1">
        <f t="shared" si="37"/>
        <v>419817.61137499998</v>
      </c>
      <c r="Y638" s="1">
        <f t="shared" si="38"/>
        <v>109336.96215535836</v>
      </c>
    </row>
    <row r="639" spans="1:25" x14ac:dyDescent="0.5">
      <c r="A639" s="1" t="s">
        <v>1290</v>
      </c>
      <c r="B639" s="1" t="s">
        <v>1291</v>
      </c>
      <c r="C639" s="1">
        <v>36809</v>
      </c>
      <c r="D639" s="1">
        <v>2</v>
      </c>
      <c r="E639" s="1">
        <v>2</v>
      </c>
      <c r="F639" s="1">
        <v>70.87</v>
      </c>
      <c r="G639" s="1">
        <v>0.38838212599999999</v>
      </c>
      <c r="H639" s="1">
        <v>0.977951083</v>
      </c>
      <c r="I639" s="1">
        <v>9.3514898999999999E-2</v>
      </c>
      <c r="K639" s="1">
        <v>1.4208004620000001</v>
      </c>
      <c r="L639" s="1" t="s">
        <v>2</v>
      </c>
      <c r="M639" s="1" t="s">
        <v>1</v>
      </c>
      <c r="N639" s="1">
        <v>245242.87469999999</v>
      </c>
      <c r="O639" s="1">
        <v>374337.27870000002</v>
      </c>
      <c r="P639" s="1">
        <v>178265.7519</v>
      </c>
      <c r="Q639" s="1">
        <v>315750.52789999999</v>
      </c>
      <c r="R639" s="3">
        <f>AVERAGE('VTA_Proteome Morphine vs Saline'!N639:Q639)</f>
        <v>278399.10829999996</v>
      </c>
      <c r="S639" s="3">
        <f>_xlfn.STDEV.S('VTA_Proteome Morphine vs Saline'!N639:Q639)</f>
        <v>85098.542831829182</v>
      </c>
      <c r="T639" s="1">
        <v>498022.96669999999</v>
      </c>
      <c r="U639" s="1">
        <v>336546.83270000003</v>
      </c>
      <c r="V639" s="1">
        <v>331649.59700000001</v>
      </c>
      <c r="W639" s="1">
        <v>415978.93079999997</v>
      </c>
      <c r="X639" s="1">
        <f t="shared" si="37"/>
        <v>395549.58179999999</v>
      </c>
      <c r="Y639" s="1">
        <f t="shared" si="38"/>
        <v>78491.36974263523</v>
      </c>
    </row>
    <row r="640" spans="1:25" x14ac:dyDescent="0.5">
      <c r="A640" s="1" t="s">
        <v>1292</v>
      </c>
      <c r="B640" s="1" t="s">
        <v>1293</v>
      </c>
      <c r="C640" s="1">
        <v>34172</v>
      </c>
      <c r="D640" s="1">
        <v>3</v>
      </c>
      <c r="E640" s="1">
        <v>3</v>
      </c>
      <c r="F640" s="1">
        <v>165.2</v>
      </c>
      <c r="G640" s="1">
        <v>0.113048299</v>
      </c>
      <c r="H640" s="1">
        <v>0.98654470999999999</v>
      </c>
      <c r="I640" s="1">
        <v>0.42248957100000001</v>
      </c>
      <c r="K640" s="1">
        <v>1.176728209</v>
      </c>
      <c r="L640" s="1" t="s">
        <v>2</v>
      </c>
      <c r="M640" s="1" t="s">
        <v>1</v>
      </c>
      <c r="N640" s="1">
        <v>429716.78389999998</v>
      </c>
      <c r="O640" s="1">
        <v>404739.397</v>
      </c>
      <c r="P640" s="1">
        <v>126350.1156</v>
      </c>
      <c r="Q640" s="1">
        <v>504664.47039999999</v>
      </c>
      <c r="R640" s="3">
        <f>AVERAGE('VTA_Proteome Morphine vs Saline'!N640:Q640)</f>
        <v>366367.69172500004</v>
      </c>
      <c r="S640" s="3">
        <f>_xlfn.STDEV.S('VTA_Proteome Morphine vs Saline'!N640:Q640)</f>
        <v>165549.52037171036</v>
      </c>
      <c r="T640" s="1">
        <v>472983.30959999998</v>
      </c>
      <c r="U640" s="1">
        <v>435918.58760000003</v>
      </c>
      <c r="V640" s="1">
        <v>456299.77350000001</v>
      </c>
      <c r="W640" s="1">
        <v>359259.1201</v>
      </c>
      <c r="X640" s="1">
        <f t="shared" ref="X640:X671" si="39">AVERAGE(T640:W640)</f>
        <v>431115.19770000002</v>
      </c>
      <c r="Y640" s="1">
        <f t="shared" ref="Y640:Y671" si="40">_xlfn.STDEV.S(T640:W640)</f>
        <v>50244.635185876636</v>
      </c>
    </row>
    <row r="641" spans="1:25" x14ac:dyDescent="0.5">
      <c r="A641" s="1" t="s">
        <v>1294</v>
      </c>
      <c r="B641" s="1" t="s">
        <v>1295</v>
      </c>
      <c r="C641" s="1">
        <v>20539</v>
      </c>
      <c r="D641" s="1">
        <v>2</v>
      </c>
      <c r="E641" s="1">
        <v>2</v>
      </c>
      <c r="F641" s="1">
        <v>164.32</v>
      </c>
      <c r="G641" s="1">
        <v>0.118967851</v>
      </c>
      <c r="H641" s="1">
        <v>0.98248697799999996</v>
      </c>
      <c r="I641" s="1">
        <v>0.403091323</v>
      </c>
      <c r="K641" s="1">
        <v>1.186251897</v>
      </c>
      <c r="L641" s="1" t="s">
        <v>1</v>
      </c>
      <c r="M641" s="1" t="s">
        <v>2</v>
      </c>
      <c r="N641" s="1">
        <v>2658175.1609999998</v>
      </c>
      <c r="O641" s="1">
        <v>1526644.7150000001</v>
      </c>
      <c r="P641" s="1">
        <v>2006731.5009999999</v>
      </c>
      <c r="Q641" s="1">
        <v>1490044.338</v>
      </c>
      <c r="R641" s="3">
        <f>AVERAGE('VTA_Proteome Morphine vs Saline'!N641:Q641)</f>
        <v>1920398.92875</v>
      </c>
      <c r="S641" s="3">
        <f>_xlfn.STDEV.S('VTA_Proteome Morphine vs Saline'!N641:Q641)</f>
        <v>545287.24434307369</v>
      </c>
      <c r="T641" s="1">
        <v>1464490.1669999999</v>
      </c>
      <c r="U641" s="1">
        <v>1293435.608</v>
      </c>
      <c r="V641" s="1">
        <v>2320538.4929999998</v>
      </c>
      <c r="W641" s="1">
        <v>1397053.902</v>
      </c>
      <c r="X641" s="1">
        <f t="shared" si="39"/>
        <v>1618879.5424999997</v>
      </c>
      <c r="Y641" s="1">
        <f t="shared" si="40"/>
        <v>473033.37844529859</v>
      </c>
    </row>
    <row r="642" spans="1:25" x14ac:dyDescent="0.5">
      <c r="A642" s="1" t="s">
        <v>1296</v>
      </c>
      <c r="B642" s="1" t="s">
        <v>1297</v>
      </c>
      <c r="C642" s="1">
        <v>43882</v>
      </c>
      <c r="D642" s="1">
        <v>22</v>
      </c>
      <c r="E642" s="1">
        <v>22</v>
      </c>
      <c r="F642" s="1">
        <v>1723.25</v>
      </c>
      <c r="G642" s="1">
        <v>0.257696543</v>
      </c>
      <c r="H642" s="1">
        <v>0.977951083</v>
      </c>
      <c r="I642" s="1">
        <v>0.17250869799999999</v>
      </c>
      <c r="K642" s="1">
        <v>1.4178112119999999</v>
      </c>
      <c r="L642" s="1" t="s">
        <v>1</v>
      </c>
      <c r="M642" s="1" t="s">
        <v>2</v>
      </c>
      <c r="N642" s="1">
        <v>17365439.399999999</v>
      </c>
      <c r="O642" s="1">
        <v>9817212.3190000001</v>
      </c>
      <c r="P642" s="1">
        <v>21236729.710000001</v>
      </c>
      <c r="Q642" s="1">
        <v>14524211.689999999</v>
      </c>
      <c r="R642" s="3">
        <f>AVERAGE('VTA_Proteome Morphine vs Saline'!N642:Q642)</f>
        <v>15735898.279749999</v>
      </c>
      <c r="S642" s="3">
        <f>_xlfn.STDEV.S('VTA_Proteome Morphine vs Saline'!N642:Q642)</f>
        <v>4810182.8995154034</v>
      </c>
      <c r="T642" s="1">
        <v>12049955.25</v>
      </c>
      <c r="U642" s="1">
        <v>7687685.3200000003</v>
      </c>
      <c r="V642" s="1">
        <v>15340797.98</v>
      </c>
      <c r="W642" s="1">
        <v>9316465.7789999992</v>
      </c>
      <c r="X642" s="1">
        <f t="shared" si="39"/>
        <v>11098726.082249999</v>
      </c>
      <c r="Y642" s="1">
        <f t="shared" si="40"/>
        <v>3352196.3837425834</v>
      </c>
    </row>
    <row r="643" spans="1:25" x14ac:dyDescent="0.5">
      <c r="A643" s="1" t="s">
        <v>1298</v>
      </c>
      <c r="B643" s="1" t="s">
        <v>1299</v>
      </c>
      <c r="C643" s="1">
        <v>46358</v>
      </c>
      <c r="D643" s="1">
        <v>6</v>
      </c>
      <c r="E643" s="1">
        <v>6</v>
      </c>
      <c r="F643" s="1">
        <v>269.17</v>
      </c>
      <c r="G643" s="1">
        <v>0.44922610699999999</v>
      </c>
      <c r="H643" s="1">
        <v>0.977951083</v>
      </c>
      <c r="I643" s="1">
        <v>7.2016794999999995E-2</v>
      </c>
      <c r="K643" s="1">
        <v>1.315359532</v>
      </c>
      <c r="L643" s="1" t="s">
        <v>1</v>
      </c>
      <c r="M643" s="1" t="s">
        <v>2</v>
      </c>
      <c r="N643" s="1">
        <v>691418.76</v>
      </c>
      <c r="O643" s="1">
        <v>527133.33649999998</v>
      </c>
      <c r="P643" s="1">
        <v>713217.40049999999</v>
      </c>
      <c r="Q643" s="1">
        <v>602783.49699999997</v>
      </c>
      <c r="R643" s="3">
        <f>AVERAGE('VTA_Proteome Morphine vs Saline'!N643:Q643)</f>
        <v>633638.24849999999</v>
      </c>
      <c r="S643" s="3">
        <f>_xlfn.STDEV.S('VTA_Proteome Morphine vs Saline'!N643:Q643)</f>
        <v>85570.128963509356</v>
      </c>
      <c r="T643" s="1">
        <v>507105.47129999998</v>
      </c>
      <c r="U643" s="1">
        <v>452189.84039999999</v>
      </c>
      <c r="V643" s="1">
        <v>609042.76850000001</v>
      </c>
      <c r="W643" s="1">
        <v>358551.8174</v>
      </c>
      <c r="X643" s="1">
        <f t="shared" si="39"/>
        <v>481722.47440000001</v>
      </c>
      <c r="Y643" s="1">
        <f t="shared" si="40"/>
        <v>104718.57689083532</v>
      </c>
    </row>
    <row r="644" spans="1:25" x14ac:dyDescent="0.5">
      <c r="A644" s="1" t="s">
        <v>1300</v>
      </c>
      <c r="B644" s="1" t="s">
        <v>1301</v>
      </c>
      <c r="C644" s="1">
        <v>27894</v>
      </c>
      <c r="D644" s="1">
        <v>7</v>
      </c>
      <c r="E644" s="1">
        <v>7</v>
      </c>
      <c r="F644" s="1">
        <v>432.49</v>
      </c>
      <c r="G644" s="1">
        <v>0.44854308900000001</v>
      </c>
      <c r="H644" s="1">
        <v>0.977951083</v>
      </c>
      <c r="I644" s="1">
        <v>7.2225020000000001E-2</v>
      </c>
      <c r="K644" s="1">
        <v>1.776182564</v>
      </c>
      <c r="L644" s="1" t="s">
        <v>1</v>
      </c>
      <c r="M644" s="1" t="s">
        <v>2</v>
      </c>
      <c r="N644" s="1">
        <v>2731596.6370000001</v>
      </c>
      <c r="O644" s="1">
        <v>1949108.4580000001</v>
      </c>
      <c r="P644" s="1">
        <v>1222507.6100000001</v>
      </c>
      <c r="Q644" s="1">
        <v>1204198.361</v>
      </c>
      <c r="R644" s="3">
        <f>AVERAGE('VTA_Proteome Morphine vs Saline'!N644:Q644)</f>
        <v>1776852.7665000004</v>
      </c>
      <c r="S644" s="3">
        <f>_xlfn.STDEV.S('VTA_Proteome Morphine vs Saline'!N644:Q644)</f>
        <v>724899.87864647561</v>
      </c>
      <c r="T644" s="1">
        <v>1173203.0349999999</v>
      </c>
      <c r="U644" s="1">
        <v>984472.59900000005</v>
      </c>
      <c r="V644" s="1">
        <v>1222043.3089999999</v>
      </c>
      <c r="W644" s="1">
        <v>621790.3665</v>
      </c>
      <c r="X644" s="1">
        <f t="shared" si="39"/>
        <v>1000377.327375</v>
      </c>
      <c r="Y644" s="1">
        <f t="shared" si="40"/>
        <v>272387.94635293481</v>
      </c>
    </row>
    <row r="645" spans="1:25" x14ac:dyDescent="0.5">
      <c r="A645" s="1" t="s">
        <v>1302</v>
      </c>
      <c r="B645" s="1" t="s">
        <v>1303</v>
      </c>
      <c r="C645" s="1">
        <v>32889</v>
      </c>
      <c r="D645" s="1">
        <v>12</v>
      </c>
      <c r="E645" s="1">
        <v>9</v>
      </c>
      <c r="F645" s="1">
        <v>735.11</v>
      </c>
      <c r="G645" s="1">
        <v>0.14243261700000001</v>
      </c>
      <c r="H645" s="1">
        <v>0.977951083</v>
      </c>
      <c r="I645" s="1">
        <v>0.33915008400000002</v>
      </c>
      <c r="K645" s="1">
        <v>1.085740047</v>
      </c>
      <c r="L645" s="1" t="s">
        <v>2</v>
      </c>
      <c r="M645" s="1" t="s">
        <v>1</v>
      </c>
      <c r="N645" s="1">
        <v>16909937.59</v>
      </c>
      <c r="O645" s="1">
        <v>17424210.579999998</v>
      </c>
      <c r="P645" s="1">
        <v>15200504.07</v>
      </c>
      <c r="Q645" s="1">
        <v>15607062.17</v>
      </c>
      <c r="R645" s="3">
        <f>AVERAGE('VTA_Proteome Morphine vs Saline'!N645:Q645)</f>
        <v>16285428.602500001</v>
      </c>
      <c r="S645" s="3">
        <f>_xlfn.STDEV.S('VTA_Proteome Morphine vs Saline'!N645:Q645)</f>
        <v>1052628.159372245</v>
      </c>
      <c r="T645" s="1">
        <v>18049930.699999999</v>
      </c>
      <c r="U645" s="1">
        <v>20554961.390000001</v>
      </c>
      <c r="V645" s="1">
        <v>14860016.33</v>
      </c>
      <c r="W645" s="1">
        <v>17262059.640000001</v>
      </c>
      <c r="X645" s="1">
        <f t="shared" si="39"/>
        <v>17681742.015000001</v>
      </c>
      <c r="Y645" s="1">
        <f t="shared" si="40"/>
        <v>2347283.6515080929</v>
      </c>
    </row>
    <row r="646" spans="1:25" x14ac:dyDescent="0.5">
      <c r="A646" s="1" t="s">
        <v>1304</v>
      </c>
      <c r="B646" s="1" t="s">
        <v>1305</v>
      </c>
      <c r="C646" s="1">
        <v>32947</v>
      </c>
      <c r="D646" s="1">
        <v>12</v>
      </c>
      <c r="E646" s="1">
        <v>9</v>
      </c>
      <c r="F646" s="1">
        <v>713.01</v>
      </c>
      <c r="G646" s="1">
        <v>5.1974836000000003E-2</v>
      </c>
      <c r="H646" s="1">
        <v>0.99625991700000005</v>
      </c>
      <c r="I646" s="1">
        <v>0.88258439899999996</v>
      </c>
      <c r="K646" s="1">
        <v>1.0099424079999999</v>
      </c>
      <c r="L646" s="1" t="s">
        <v>2</v>
      </c>
      <c r="M646" s="1" t="s">
        <v>1</v>
      </c>
      <c r="N646" s="1">
        <v>30458364.190000001</v>
      </c>
      <c r="O646" s="1">
        <v>28274152.609999999</v>
      </c>
      <c r="P646" s="1">
        <v>34053381.479999997</v>
      </c>
      <c r="Q646" s="1">
        <v>26461177.91</v>
      </c>
      <c r="R646" s="3">
        <f>AVERAGE('VTA_Proteome Morphine vs Saline'!N646:Q646)</f>
        <v>29811769.047499999</v>
      </c>
      <c r="S646" s="3">
        <f>_xlfn.STDEV.S('VTA_Proteome Morphine vs Saline'!N646:Q646)</f>
        <v>3265990.7422509571</v>
      </c>
      <c r="T646" s="1">
        <v>32747347.359999999</v>
      </c>
      <c r="U646" s="1">
        <v>32195368.920000002</v>
      </c>
      <c r="V646" s="1">
        <v>28483665.170000002</v>
      </c>
      <c r="W646" s="1">
        <v>27006297.870000001</v>
      </c>
      <c r="X646" s="1">
        <f t="shared" si="39"/>
        <v>30108169.830000002</v>
      </c>
      <c r="Y646" s="1">
        <f t="shared" si="40"/>
        <v>2803704.8776425379</v>
      </c>
    </row>
    <row r="647" spans="1:25" x14ac:dyDescent="0.5">
      <c r="A647" s="1" t="s">
        <v>1306</v>
      </c>
      <c r="B647" s="1" t="s">
        <v>1307</v>
      </c>
      <c r="C647" s="1">
        <v>104586</v>
      </c>
      <c r="D647" s="1">
        <v>4</v>
      </c>
      <c r="E647" s="1">
        <v>4</v>
      </c>
      <c r="F647" s="1">
        <v>218.79</v>
      </c>
      <c r="G647" s="1">
        <v>8.1419011999999999E-2</v>
      </c>
      <c r="H647" s="1">
        <v>0.99625991700000005</v>
      </c>
      <c r="I647" s="1">
        <v>0.56377368100000003</v>
      </c>
      <c r="K647" s="1">
        <v>1.0877173120000001</v>
      </c>
      <c r="L647" s="1" t="s">
        <v>2</v>
      </c>
      <c r="M647" s="1" t="s">
        <v>1</v>
      </c>
      <c r="N647" s="1">
        <v>412234.40529999998</v>
      </c>
      <c r="O647" s="1">
        <v>539989.64110000001</v>
      </c>
      <c r="P647" s="1">
        <v>496799.6005</v>
      </c>
      <c r="Q647" s="1">
        <v>584145.8602</v>
      </c>
      <c r="R647" s="3">
        <f>AVERAGE('VTA_Proteome Morphine vs Saline'!N647:Q647)</f>
        <v>508292.37677500001</v>
      </c>
      <c r="S647" s="3">
        <f>_xlfn.STDEV.S('VTA_Proteome Morphine vs Saline'!N647:Q647)</f>
        <v>73297.761002171945</v>
      </c>
      <c r="T647" s="1">
        <v>689194.93259999994</v>
      </c>
      <c r="U647" s="1">
        <v>602200.522</v>
      </c>
      <c r="V647" s="1">
        <v>464428.5637</v>
      </c>
      <c r="W647" s="1">
        <v>455689.65279999998</v>
      </c>
      <c r="X647" s="1">
        <f t="shared" si="39"/>
        <v>552878.41777499998</v>
      </c>
      <c r="Y647" s="1">
        <f t="shared" si="40"/>
        <v>112965.91654487494</v>
      </c>
    </row>
    <row r="648" spans="1:25" x14ac:dyDescent="0.5">
      <c r="A648" s="1" t="s">
        <v>1308</v>
      </c>
      <c r="B648" s="1" t="s">
        <v>1309</v>
      </c>
      <c r="C648" s="1">
        <v>21070</v>
      </c>
      <c r="D648" s="1">
        <v>2</v>
      </c>
      <c r="E648" s="1">
        <v>1</v>
      </c>
      <c r="F648" s="1">
        <v>90.67</v>
      </c>
      <c r="G648" s="1">
        <v>5.1857564000000002E-2</v>
      </c>
      <c r="H648" s="1">
        <v>0.99625991700000005</v>
      </c>
      <c r="I648" s="1">
        <v>0.886089711</v>
      </c>
      <c r="K648" s="1">
        <v>1.1207129309999999</v>
      </c>
      <c r="L648" s="1" t="s">
        <v>1</v>
      </c>
      <c r="M648" s="1" t="s">
        <v>2</v>
      </c>
      <c r="N648" s="1">
        <v>5551.6332860000002</v>
      </c>
      <c r="O648" s="1">
        <v>23754.450379999998</v>
      </c>
      <c r="P648" s="1">
        <v>32860.135470000001</v>
      </c>
      <c r="Q648" s="1">
        <v>35319.853230000001</v>
      </c>
      <c r="R648" s="3">
        <f>AVERAGE('VTA_Proteome Morphine vs Saline'!N648:Q648)</f>
        <v>24371.518091500002</v>
      </c>
      <c r="S648" s="3">
        <f>_xlfn.STDEV.S('VTA_Proteome Morphine vs Saline'!N648:Q648)</f>
        <v>13496.808313527952</v>
      </c>
      <c r="T648" s="1">
        <v>14644.17483</v>
      </c>
      <c r="U648" s="1">
        <v>20066.2909</v>
      </c>
      <c r="V648" s="1">
        <v>26365.97899</v>
      </c>
      <c r="W648" s="1">
        <v>25909.320940000001</v>
      </c>
      <c r="X648" s="1">
        <f t="shared" si="39"/>
        <v>21746.441415000001</v>
      </c>
      <c r="Y648" s="1">
        <f t="shared" si="40"/>
        <v>5535.7862959704662</v>
      </c>
    </row>
    <row r="649" spans="1:25" x14ac:dyDescent="0.5">
      <c r="A649" s="1" t="s">
        <v>1310</v>
      </c>
      <c r="B649" s="1" t="s">
        <v>1311</v>
      </c>
      <c r="C649" s="1">
        <v>48796</v>
      </c>
      <c r="D649" s="1">
        <v>1</v>
      </c>
      <c r="E649" s="1">
        <v>1</v>
      </c>
      <c r="F649" s="1">
        <v>29.16</v>
      </c>
      <c r="G649" s="1">
        <v>7.7183714E-2</v>
      </c>
      <c r="H649" s="1">
        <v>0.99625991700000005</v>
      </c>
      <c r="I649" s="1">
        <v>0.59028654599999997</v>
      </c>
      <c r="K649" s="1">
        <v>1.101383038</v>
      </c>
      <c r="L649" s="1" t="s">
        <v>2</v>
      </c>
      <c r="M649" s="1" t="s">
        <v>1</v>
      </c>
      <c r="N649" s="1">
        <v>164926.17790000001</v>
      </c>
      <c r="O649" s="1">
        <v>101575.6064</v>
      </c>
      <c r="P649" s="1">
        <v>138258.13500000001</v>
      </c>
      <c r="Q649" s="1">
        <v>163800.38879999999</v>
      </c>
      <c r="R649" s="3">
        <f>AVERAGE('VTA_Proteome Morphine vs Saline'!N649:Q649)</f>
        <v>142140.07702500001</v>
      </c>
      <c r="S649" s="3">
        <f>_xlfn.STDEV.S('VTA_Proteome Morphine vs Saline'!N649:Q649)</f>
        <v>29714.874222897291</v>
      </c>
      <c r="T649" s="1">
        <v>191984.98699999999</v>
      </c>
      <c r="U649" s="1">
        <v>168275.64799999999</v>
      </c>
      <c r="V649" s="1">
        <v>156728.93169999999</v>
      </c>
      <c r="W649" s="1">
        <v>109213.1131</v>
      </c>
      <c r="X649" s="1">
        <f t="shared" si="39"/>
        <v>156550.66994999998</v>
      </c>
      <c r="Y649" s="1">
        <f t="shared" si="40"/>
        <v>34803.936563035553</v>
      </c>
    </row>
    <row r="650" spans="1:25" x14ac:dyDescent="0.5">
      <c r="A650" s="1" t="s">
        <v>1312</v>
      </c>
      <c r="B650" s="1" t="s">
        <v>1313</v>
      </c>
      <c r="C650" s="1">
        <v>152520</v>
      </c>
      <c r="D650" s="1">
        <v>18</v>
      </c>
      <c r="E650" s="1">
        <v>18</v>
      </c>
      <c r="F650" s="1">
        <v>861.86</v>
      </c>
      <c r="G650" s="1">
        <v>0.120660482</v>
      </c>
      <c r="H650" s="1">
        <v>0.98130145400000002</v>
      </c>
      <c r="I650" s="1">
        <v>0.397825129</v>
      </c>
      <c r="K650" s="1">
        <v>1.0725706859999999</v>
      </c>
      <c r="L650" s="1" t="s">
        <v>2</v>
      </c>
      <c r="M650" s="1" t="s">
        <v>1</v>
      </c>
      <c r="N650" s="1">
        <v>1950833.4040000001</v>
      </c>
      <c r="O650" s="1">
        <v>2061938.3160000001</v>
      </c>
      <c r="P650" s="1">
        <v>2189023.7439999999</v>
      </c>
      <c r="Q650" s="1">
        <v>2105670.16</v>
      </c>
      <c r="R650" s="3">
        <f>AVERAGE('VTA_Proteome Morphine vs Saline'!N650:Q650)</f>
        <v>2076866.406</v>
      </c>
      <c r="S650" s="3">
        <f>_xlfn.STDEV.S('VTA_Proteome Morphine vs Saline'!N650:Q650)</f>
        <v>99190.204785080859</v>
      </c>
      <c r="T650" s="1">
        <v>2250906.162</v>
      </c>
      <c r="U650" s="1">
        <v>2357297.1359999999</v>
      </c>
      <c r="V650" s="1">
        <v>1827788.6470000001</v>
      </c>
      <c r="W650" s="1">
        <v>2474352.16</v>
      </c>
      <c r="X650" s="1">
        <f t="shared" si="39"/>
        <v>2227586.0262500001</v>
      </c>
      <c r="Y650" s="1">
        <f t="shared" si="40"/>
        <v>281721.06177627697</v>
      </c>
    </row>
    <row r="651" spans="1:25" x14ac:dyDescent="0.5">
      <c r="A651" s="1" t="s">
        <v>1314</v>
      </c>
      <c r="B651" s="1" t="s">
        <v>1315</v>
      </c>
      <c r="C651" s="1">
        <v>53275</v>
      </c>
      <c r="D651" s="1">
        <v>23</v>
      </c>
      <c r="E651" s="1">
        <v>23</v>
      </c>
      <c r="F651" s="1">
        <v>1609.97</v>
      </c>
      <c r="G651" s="1">
        <v>5.4074169999999998E-2</v>
      </c>
      <c r="H651" s="1">
        <v>0.99625991700000005</v>
      </c>
      <c r="I651" s="1">
        <v>0.83225455299999995</v>
      </c>
      <c r="K651" s="1">
        <v>1.0218228460000001</v>
      </c>
      <c r="L651" s="1" t="s">
        <v>1</v>
      </c>
      <c r="M651" s="1" t="s">
        <v>2</v>
      </c>
      <c r="N651" s="1">
        <v>20228090.219999999</v>
      </c>
      <c r="O651" s="1">
        <v>18024727.870000001</v>
      </c>
      <c r="P651" s="1">
        <v>25134615.5</v>
      </c>
      <c r="Q651" s="1">
        <v>21681752.559999999</v>
      </c>
      <c r="R651" s="3">
        <f>AVERAGE('VTA_Proteome Morphine vs Saline'!N651:Q651)</f>
        <v>21267296.537500001</v>
      </c>
      <c r="S651" s="3">
        <f>_xlfn.STDEV.S('VTA_Proteome Morphine vs Saline'!N651:Q651)</f>
        <v>2984522.9147544252</v>
      </c>
      <c r="T651" s="1">
        <v>18874701.030000001</v>
      </c>
      <c r="U651" s="1">
        <v>19064472.219999999</v>
      </c>
      <c r="V651" s="1">
        <v>25237049.149999999</v>
      </c>
      <c r="W651" s="1">
        <v>20076159.84</v>
      </c>
      <c r="X651" s="1">
        <f t="shared" si="39"/>
        <v>20813095.559999999</v>
      </c>
      <c r="Y651" s="1">
        <f t="shared" si="40"/>
        <v>2996080.581972193</v>
      </c>
    </row>
    <row r="652" spans="1:25" x14ac:dyDescent="0.5">
      <c r="A652" s="1" t="s">
        <v>1316</v>
      </c>
      <c r="B652" s="1" t="s">
        <v>1317</v>
      </c>
      <c r="C652" s="1">
        <v>52009</v>
      </c>
      <c r="D652" s="1">
        <v>10</v>
      </c>
      <c r="E652" s="1">
        <v>10</v>
      </c>
      <c r="F652" s="1">
        <v>576.08000000000004</v>
      </c>
      <c r="G652" s="1">
        <v>7.9854734999999996E-2</v>
      </c>
      <c r="H652" s="1">
        <v>0.99625991700000005</v>
      </c>
      <c r="I652" s="1">
        <v>0.57325442699999996</v>
      </c>
      <c r="K652" s="1">
        <v>1.1261518159999999</v>
      </c>
      <c r="L652" s="1" t="s">
        <v>1</v>
      </c>
      <c r="M652" s="1" t="s">
        <v>2</v>
      </c>
      <c r="N652" s="1">
        <v>3084965.6669999999</v>
      </c>
      <c r="O652" s="1">
        <v>3262905.3769999999</v>
      </c>
      <c r="P652" s="1">
        <v>5719829.5700000003</v>
      </c>
      <c r="Q652" s="1">
        <v>4375730.49</v>
      </c>
      <c r="R652" s="3">
        <f>AVERAGE('VTA_Proteome Morphine vs Saline'!N652:Q652)</f>
        <v>4110857.7760000001</v>
      </c>
      <c r="S652" s="3">
        <f>_xlfn.STDEV.S('VTA_Proteome Morphine vs Saline'!N652:Q652)</f>
        <v>1215240.1242535887</v>
      </c>
      <c r="T652" s="1">
        <v>3683949.11</v>
      </c>
      <c r="U652" s="1">
        <v>3004666.0469999998</v>
      </c>
      <c r="V652" s="1">
        <v>4170323.5819999999</v>
      </c>
      <c r="W652" s="1">
        <v>3742494.9780000001</v>
      </c>
      <c r="X652" s="1">
        <f t="shared" si="39"/>
        <v>3650358.42925</v>
      </c>
      <c r="Y652" s="1">
        <f t="shared" si="40"/>
        <v>481975.06506001612</v>
      </c>
    </row>
    <row r="653" spans="1:25" x14ac:dyDescent="0.5">
      <c r="A653" s="1" t="s">
        <v>1318</v>
      </c>
      <c r="B653" s="1" t="s">
        <v>1319</v>
      </c>
      <c r="C653" s="1">
        <v>30559</v>
      </c>
      <c r="D653" s="1">
        <v>19</v>
      </c>
      <c r="E653" s="1">
        <v>19</v>
      </c>
      <c r="F653" s="1">
        <v>1283.01</v>
      </c>
      <c r="G653" s="1">
        <v>6.3856749000000004E-2</v>
      </c>
      <c r="H653" s="1">
        <v>0.99625991700000005</v>
      </c>
      <c r="I653" s="1">
        <v>0.69808507600000003</v>
      </c>
      <c r="K653" s="1">
        <v>1.028890407</v>
      </c>
      <c r="L653" s="1" t="s">
        <v>1</v>
      </c>
      <c r="M653" s="1" t="s">
        <v>2</v>
      </c>
      <c r="N653" s="1">
        <v>53757074.539999999</v>
      </c>
      <c r="O653" s="1">
        <v>61875322.990000002</v>
      </c>
      <c r="P653" s="1">
        <v>60167887.109999999</v>
      </c>
      <c r="Q653" s="1">
        <v>50827758.280000001</v>
      </c>
      <c r="R653" s="3">
        <f>AVERAGE('VTA_Proteome Morphine vs Saline'!N653:Q653)</f>
        <v>56657010.729999997</v>
      </c>
      <c r="S653" s="3">
        <f>_xlfn.STDEV.S('VTA_Proteome Morphine vs Saline'!N653:Q653)</f>
        <v>5226434.4069486782</v>
      </c>
      <c r="T653" s="1">
        <v>56603071.350000001</v>
      </c>
      <c r="U653" s="1">
        <v>63693549.710000001</v>
      </c>
      <c r="V653" s="1">
        <v>48926069.789999999</v>
      </c>
      <c r="W653" s="1">
        <v>51041820.729999997</v>
      </c>
      <c r="X653" s="1">
        <f t="shared" si="39"/>
        <v>55066127.894999996</v>
      </c>
      <c r="Y653" s="1">
        <f t="shared" si="40"/>
        <v>6600251.6125991745</v>
      </c>
    </row>
    <row r="654" spans="1:25" x14ac:dyDescent="0.5">
      <c r="A654" s="1" t="s">
        <v>1320</v>
      </c>
      <c r="B654" s="1" t="s">
        <v>1321</v>
      </c>
      <c r="C654" s="1">
        <v>25270</v>
      </c>
      <c r="D654" s="1">
        <v>8</v>
      </c>
      <c r="E654" s="1">
        <v>8</v>
      </c>
      <c r="F654" s="1">
        <v>396.83</v>
      </c>
      <c r="G654" s="1">
        <v>7.3611328000000004E-2</v>
      </c>
      <c r="H654" s="1">
        <v>0.99625991700000005</v>
      </c>
      <c r="I654" s="1">
        <v>0.61497142699999996</v>
      </c>
      <c r="K654" s="1">
        <v>1.097942465</v>
      </c>
      <c r="L654" s="1" t="s">
        <v>2</v>
      </c>
      <c r="M654" s="1" t="s">
        <v>1</v>
      </c>
      <c r="N654" s="1">
        <v>1430441.0179999999</v>
      </c>
      <c r="O654" s="1">
        <v>1325632.2779999999</v>
      </c>
      <c r="P654" s="1">
        <v>1839352.007</v>
      </c>
      <c r="Q654" s="1">
        <v>1618723.291</v>
      </c>
      <c r="R654" s="3">
        <f>AVERAGE('VTA_Proteome Morphine vs Saline'!N654:Q654)</f>
        <v>1553537.1485000001</v>
      </c>
      <c r="S654" s="3">
        <f>_xlfn.STDEV.S('VTA_Proteome Morphine vs Saline'!N654:Q654)</f>
        <v>225855.89347716066</v>
      </c>
      <c r="T654" s="1">
        <v>1841376.544</v>
      </c>
      <c r="U654" s="1">
        <v>1849550.7490000001</v>
      </c>
      <c r="V654" s="1">
        <v>1995425.675</v>
      </c>
      <c r="W654" s="1">
        <v>1136424.656</v>
      </c>
      <c r="X654" s="1">
        <f t="shared" si="39"/>
        <v>1705694.406</v>
      </c>
      <c r="Y654" s="1">
        <f t="shared" si="40"/>
        <v>386055.49967804633</v>
      </c>
    </row>
    <row r="655" spans="1:25" x14ac:dyDescent="0.5">
      <c r="A655" s="1" t="s">
        <v>1322</v>
      </c>
      <c r="B655" s="1" t="s">
        <v>1323</v>
      </c>
      <c r="C655" s="1">
        <v>61415</v>
      </c>
      <c r="D655" s="1">
        <v>15</v>
      </c>
      <c r="E655" s="1">
        <v>13</v>
      </c>
      <c r="F655" s="1">
        <v>941.77</v>
      </c>
      <c r="G655" s="1">
        <v>0.25924352099999998</v>
      </c>
      <c r="H655" s="1">
        <v>0.977951083</v>
      </c>
      <c r="I655" s="1">
        <v>0.17115055600000001</v>
      </c>
      <c r="K655" s="1">
        <v>1.447250207</v>
      </c>
      <c r="L655" s="1" t="s">
        <v>1</v>
      </c>
      <c r="M655" s="1" t="s">
        <v>2</v>
      </c>
      <c r="N655" s="1">
        <v>9916817.8660000004</v>
      </c>
      <c r="O655" s="1">
        <v>8286523.426</v>
      </c>
      <c r="P655" s="1">
        <v>19517857.940000001</v>
      </c>
      <c r="Q655" s="1">
        <v>11254006.029999999</v>
      </c>
      <c r="R655" s="3">
        <f>AVERAGE('VTA_Proteome Morphine vs Saline'!N655:Q655)</f>
        <v>12243801.3155</v>
      </c>
      <c r="S655" s="3">
        <f>_xlfn.STDEV.S('VTA_Proteome Morphine vs Saline'!N655:Q655)</f>
        <v>4998883.033658715</v>
      </c>
      <c r="T655" s="1">
        <v>7369345.676</v>
      </c>
      <c r="U655" s="1">
        <v>7429176.6579999998</v>
      </c>
      <c r="V655" s="1">
        <v>11553710.279999999</v>
      </c>
      <c r="W655" s="1">
        <v>7487945.8360000001</v>
      </c>
      <c r="X655" s="1">
        <f t="shared" si="39"/>
        <v>8460044.6125000007</v>
      </c>
      <c r="Y655" s="1">
        <f t="shared" si="40"/>
        <v>2063012.0538699548</v>
      </c>
    </row>
    <row r="656" spans="1:25" x14ac:dyDescent="0.5">
      <c r="A656" s="1" t="s">
        <v>1324</v>
      </c>
      <c r="B656" s="1" t="s">
        <v>1325</v>
      </c>
      <c r="C656" s="1">
        <v>43904</v>
      </c>
      <c r="D656" s="1">
        <v>4</v>
      </c>
      <c r="E656" s="1">
        <v>4</v>
      </c>
      <c r="F656" s="1">
        <v>212.59</v>
      </c>
      <c r="G656" s="1">
        <v>5.2713263000000003E-2</v>
      </c>
      <c r="H656" s="1">
        <v>0.99625991700000005</v>
      </c>
      <c r="I656" s="1">
        <v>0.86263233800000005</v>
      </c>
      <c r="K656" s="1">
        <v>1.014264455</v>
      </c>
      <c r="L656" s="1" t="s">
        <v>2</v>
      </c>
      <c r="M656" s="1" t="s">
        <v>1</v>
      </c>
      <c r="N656" s="1">
        <v>5293934.1349999998</v>
      </c>
      <c r="O656" s="1">
        <v>5127622.6859999998</v>
      </c>
      <c r="P656" s="1">
        <v>4029404.4679999999</v>
      </c>
      <c r="Q656" s="1">
        <v>3780219.6069999998</v>
      </c>
      <c r="R656" s="3">
        <f>AVERAGE('VTA_Proteome Morphine vs Saline'!N656:Q656)</f>
        <v>4557795.2239999995</v>
      </c>
      <c r="S656" s="3">
        <f>_xlfn.STDEV.S('VTA_Proteome Morphine vs Saline'!N656:Q656)</f>
        <v>763855.23583045765</v>
      </c>
      <c r="T656" s="1">
        <v>5210328.5449999999</v>
      </c>
      <c r="U656" s="1">
        <v>7063753.3839999996</v>
      </c>
      <c r="V656" s="1">
        <v>2760088.335</v>
      </c>
      <c r="W656" s="1">
        <v>3457068.4959999998</v>
      </c>
      <c r="X656" s="1">
        <f t="shared" si="39"/>
        <v>4622809.6899999995</v>
      </c>
      <c r="Y656" s="1">
        <f t="shared" si="40"/>
        <v>1926314.9534816025</v>
      </c>
    </row>
    <row r="657" spans="1:25" x14ac:dyDescent="0.5">
      <c r="A657" s="1" t="s">
        <v>1326</v>
      </c>
      <c r="B657" s="1" t="s">
        <v>1327</v>
      </c>
      <c r="C657" s="1">
        <v>78122</v>
      </c>
      <c r="D657" s="1">
        <v>1</v>
      </c>
      <c r="E657" s="1">
        <v>1</v>
      </c>
      <c r="F657" s="1">
        <v>28.66</v>
      </c>
      <c r="G657" s="1">
        <v>0.100630334</v>
      </c>
      <c r="H657" s="1">
        <v>0.99094768200000005</v>
      </c>
      <c r="I657" s="1">
        <v>0.46903960300000003</v>
      </c>
      <c r="K657" s="1">
        <v>1.346039089</v>
      </c>
      <c r="L657" s="1" t="s">
        <v>1</v>
      </c>
      <c r="M657" s="1" t="s">
        <v>2</v>
      </c>
      <c r="N657" s="1">
        <v>96936.441630000001</v>
      </c>
      <c r="O657" s="1">
        <v>103593.2164</v>
      </c>
      <c r="P657" s="1">
        <v>0</v>
      </c>
      <c r="Q657" s="1">
        <v>28969.268980000001</v>
      </c>
      <c r="R657" s="3">
        <f>AVERAGE('VTA_Proteome Morphine vs Saline'!N657:Q657)</f>
        <v>57374.731752499996</v>
      </c>
      <c r="S657" s="3">
        <f>_xlfn.STDEV.S('VTA_Proteome Morphine vs Saline'!N657:Q657)</f>
        <v>50990.219227265843</v>
      </c>
      <c r="T657" s="1">
        <v>88689.817490000001</v>
      </c>
      <c r="U657" s="1">
        <v>14926.23063</v>
      </c>
      <c r="V657" s="1">
        <v>34235.827279999998</v>
      </c>
      <c r="W657" s="1">
        <v>32647.576580000001</v>
      </c>
      <c r="X657" s="1">
        <f t="shared" si="39"/>
        <v>42624.862995000003</v>
      </c>
      <c r="Y657" s="1">
        <f t="shared" si="40"/>
        <v>31932.827580993267</v>
      </c>
    </row>
    <row r="658" spans="1:25" x14ac:dyDescent="0.5">
      <c r="A658" s="1" t="s">
        <v>1328</v>
      </c>
      <c r="B658" s="1" t="s">
        <v>1329</v>
      </c>
      <c r="C658" s="1">
        <v>30451</v>
      </c>
      <c r="D658" s="1">
        <v>8</v>
      </c>
      <c r="E658" s="1">
        <v>8</v>
      </c>
      <c r="F658" s="1">
        <v>344.59</v>
      </c>
      <c r="G658" s="1">
        <v>0.154074717</v>
      </c>
      <c r="H658" s="1">
        <v>0.977951083</v>
      </c>
      <c r="I658" s="1">
        <v>0.31329705499999999</v>
      </c>
      <c r="K658" s="1">
        <v>1.1187908849999999</v>
      </c>
      <c r="L658" s="1" t="s">
        <v>1</v>
      </c>
      <c r="M658" s="1" t="s">
        <v>2</v>
      </c>
      <c r="N658" s="1">
        <v>2355424.3089999999</v>
      </c>
      <c r="O658" s="1">
        <v>2290305.926</v>
      </c>
      <c r="P658" s="1">
        <v>3044079.2680000002</v>
      </c>
      <c r="Q658" s="1">
        <v>2387144.6830000002</v>
      </c>
      <c r="R658" s="3">
        <f>AVERAGE('VTA_Proteome Morphine vs Saline'!N658:Q658)</f>
        <v>2519238.5465000002</v>
      </c>
      <c r="S658" s="3">
        <f>_xlfn.STDEV.S('VTA_Proteome Morphine vs Saline'!N658:Q658)</f>
        <v>352208.18694615609</v>
      </c>
      <c r="T658" s="1">
        <v>2643383.7069999999</v>
      </c>
      <c r="U658" s="1">
        <v>2472501.9989999998</v>
      </c>
      <c r="V658" s="1">
        <v>1874443.827</v>
      </c>
      <c r="W658" s="1">
        <v>2016674.655</v>
      </c>
      <c r="X658" s="1">
        <f t="shared" si="39"/>
        <v>2251751.0469999998</v>
      </c>
      <c r="Y658" s="1">
        <f t="shared" si="40"/>
        <v>365024.55238310079</v>
      </c>
    </row>
    <row r="659" spans="1:25" x14ac:dyDescent="0.5">
      <c r="A659" s="1" t="s">
        <v>1330</v>
      </c>
      <c r="B659" s="1" t="s">
        <v>1331</v>
      </c>
      <c r="C659" s="1">
        <v>114574</v>
      </c>
      <c r="D659" s="1">
        <v>1</v>
      </c>
      <c r="E659" s="1">
        <v>1</v>
      </c>
      <c r="F659" s="1">
        <v>38.520000000000003</v>
      </c>
      <c r="G659" s="1">
        <v>5.1826609000000003E-2</v>
      </c>
      <c r="H659" s="1">
        <v>0.99625991700000005</v>
      </c>
      <c r="I659" s="1">
        <v>0.88703384200000002</v>
      </c>
      <c r="K659" s="1">
        <v>1.219619676</v>
      </c>
      <c r="L659" s="1" t="s">
        <v>2</v>
      </c>
      <c r="M659" s="1" t="s">
        <v>1</v>
      </c>
      <c r="N659" s="1">
        <v>58295.267260000001</v>
      </c>
      <c r="O659" s="1">
        <v>631574.4412</v>
      </c>
      <c r="P659" s="1">
        <v>338957.58590000001</v>
      </c>
      <c r="Q659" s="1">
        <v>527187.64520000003</v>
      </c>
      <c r="R659" s="3">
        <f>AVERAGE('VTA_Proteome Morphine vs Saline'!N659:Q659)</f>
        <v>389003.73488999996</v>
      </c>
      <c r="S659" s="3">
        <f>_xlfn.STDEV.S('VTA_Proteome Morphine vs Saline'!N659:Q659)</f>
        <v>251533.99254653871</v>
      </c>
      <c r="T659" s="1">
        <v>526200.74860000005</v>
      </c>
      <c r="U659" s="1">
        <v>756981.99399999995</v>
      </c>
      <c r="V659" s="1">
        <v>14428.438099999999</v>
      </c>
      <c r="W659" s="1">
        <v>600135.25540000002</v>
      </c>
      <c r="X659" s="1">
        <f t="shared" si="39"/>
        <v>474436.60902500001</v>
      </c>
      <c r="Y659" s="1">
        <f t="shared" si="40"/>
        <v>321413.07157347235</v>
      </c>
    </row>
    <row r="660" spans="1:25" x14ac:dyDescent="0.5">
      <c r="A660" s="1" t="s">
        <v>1332</v>
      </c>
      <c r="B660" s="1" t="s">
        <v>1333</v>
      </c>
      <c r="C660" s="1">
        <v>31055</v>
      </c>
      <c r="D660" s="1">
        <v>1</v>
      </c>
      <c r="E660" s="1">
        <v>1</v>
      </c>
      <c r="F660" s="1">
        <v>25.27</v>
      </c>
      <c r="G660" s="1">
        <v>0.14560347700000001</v>
      </c>
      <c r="H660" s="1">
        <v>0.977951083</v>
      </c>
      <c r="I660" s="1">
        <v>0.331783157</v>
      </c>
      <c r="K660" s="1">
        <v>1.3463417049999999</v>
      </c>
      <c r="L660" s="1" t="s">
        <v>1</v>
      </c>
      <c r="M660" s="1" t="s">
        <v>2</v>
      </c>
      <c r="N660" s="1">
        <v>1568523.4609999999</v>
      </c>
      <c r="O660" s="1">
        <v>1607044.7439999999</v>
      </c>
      <c r="P660" s="1">
        <v>3380784.1329999999</v>
      </c>
      <c r="Q660" s="1">
        <v>1379356.1359999999</v>
      </c>
      <c r="R660" s="3">
        <f>AVERAGE('VTA_Proteome Morphine vs Saline'!N660:Q660)</f>
        <v>1983927.1184999999</v>
      </c>
      <c r="S660" s="3">
        <f>_xlfn.STDEV.S('VTA_Proteome Morphine vs Saline'!N660:Q660)</f>
        <v>936539.03899979987</v>
      </c>
      <c r="T660" s="1">
        <v>1592691.9550000001</v>
      </c>
      <c r="U660" s="1">
        <v>1566769.4040000001</v>
      </c>
      <c r="V660" s="1">
        <v>1706789.04</v>
      </c>
      <c r="W660" s="1">
        <v>1028024.7659999999</v>
      </c>
      <c r="X660" s="1">
        <f t="shared" si="39"/>
        <v>1473568.79125</v>
      </c>
      <c r="Y660" s="1">
        <f t="shared" si="40"/>
        <v>303192.92275258806</v>
      </c>
    </row>
    <row r="661" spans="1:25" x14ac:dyDescent="0.5">
      <c r="A661" s="1" t="s">
        <v>1334</v>
      </c>
      <c r="B661" s="1" t="s">
        <v>1335</v>
      </c>
      <c r="C661" s="1">
        <v>37149</v>
      </c>
      <c r="D661" s="1">
        <v>8</v>
      </c>
      <c r="E661" s="1">
        <v>8</v>
      </c>
      <c r="F661" s="1">
        <v>442.72</v>
      </c>
      <c r="G661" s="1">
        <v>0.14049856299999999</v>
      </c>
      <c r="H661" s="1">
        <v>0.977951083</v>
      </c>
      <c r="I661" s="1">
        <v>0.343772837</v>
      </c>
      <c r="K661" s="1">
        <v>1.0785250280000001</v>
      </c>
      <c r="L661" s="1" t="s">
        <v>1</v>
      </c>
      <c r="M661" s="1" t="s">
        <v>2</v>
      </c>
      <c r="N661" s="1">
        <v>2715904.3679999998</v>
      </c>
      <c r="O661" s="1">
        <v>3149748.1770000001</v>
      </c>
      <c r="P661" s="1">
        <v>3714367.477</v>
      </c>
      <c r="Q661" s="1">
        <v>3256796.6230000001</v>
      </c>
      <c r="R661" s="3">
        <f>AVERAGE('VTA_Proteome Morphine vs Saline'!N661:Q661)</f>
        <v>3209204.1612499999</v>
      </c>
      <c r="S661" s="3">
        <f>_xlfn.STDEV.S('VTA_Proteome Morphine vs Saline'!N661:Q661)</f>
        <v>410014.11279718723</v>
      </c>
      <c r="T661" s="1">
        <v>3036897.9070000001</v>
      </c>
      <c r="U661" s="1">
        <v>2849280.58</v>
      </c>
      <c r="V661" s="1">
        <v>2875036.5180000002</v>
      </c>
      <c r="W661" s="1">
        <v>3140981.3360000001</v>
      </c>
      <c r="X661" s="1">
        <f t="shared" si="39"/>
        <v>2975549.0852499995</v>
      </c>
      <c r="Y661" s="1">
        <f t="shared" si="40"/>
        <v>138055.56744970387</v>
      </c>
    </row>
    <row r="662" spans="1:25" x14ac:dyDescent="0.5">
      <c r="A662" s="1" t="s">
        <v>1336</v>
      </c>
      <c r="B662" s="1" t="s">
        <v>1337</v>
      </c>
      <c r="C662" s="1">
        <v>29781</v>
      </c>
      <c r="D662" s="1">
        <v>5</v>
      </c>
      <c r="E662" s="1">
        <v>5</v>
      </c>
      <c r="F662" s="1">
        <v>203.79</v>
      </c>
      <c r="G662" s="1">
        <v>5.0043511999999998E-2</v>
      </c>
      <c r="H662" s="1">
        <v>0.99770195299999997</v>
      </c>
      <c r="I662" s="1">
        <v>0.98248434799999995</v>
      </c>
      <c r="K662" s="1">
        <v>1.017973563</v>
      </c>
      <c r="L662" s="1" t="s">
        <v>2</v>
      </c>
      <c r="M662" s="1" t="s">
        <v>1</v>
      </c>
      <c r="N662" s="1">
        <v>538514.79669999995</v>
      </c>
      <c r="O662" s="1">
        <v>452619.92560000002</v>
      </c>
      <c r="P662" s="1">
        <v>534447.5111</v>
      </c>
      <c r="Q662" s="1">
        <v>384656.98080000002</v>
      </c>
      <c r="R662" s="3">
        <f>AVERAGE('VTA_Proteome Morphine vs Saline'!N662:Q662)</f>
        <v>477559.80355000001</v>
      </c>
      <c r="S662" s="3">
        <f>_xlfn.STDEV.S('VTA_Proteome Morphine vs Saline'!N662:Q662)</f>
        <v>73495.248026180925</v>
      </c>
      <c r="T662" s="1">
        <v>339262.85989999998</v>
      </c>
      <c r="U662" s="1">
        <v>463445.17460000003</v>
      </c>
      <c r="V662" s="1">
        <v>624257.92729999998</v>
      </c>
      <c r="W662" s="1">
        <v>517607.0564</v>
      </c>
      <c r="X662" s="1">
        <f t="shared" si="39"/>
        <v>486143.25455000007</v>
      </c>
      <c r="Y662" s="1">
        <f t="shared" si="40"/>
        <v>118539.28578274761</v>
      </c>
    </row>
    <row r="663" spans="1:25" x14ac:dyDescent="0.5">
      <c r="A663" s="1" t="s">
        <v>1338</v>
      </c>
      <c r="B663" s="1" t="s">
        <v>1339</v>
      </c>
      <c r="C663" s="1">
        <v>70811</v>
      </c>
      <c r="D663" s="1">
        <v>25</v>
      </c>
      <c r="E663" s="1">
        <v>25</v>
      </c>
      <c r="F663" s="1">
        <v>1453</v>
      </c>
      <c r="G663" s="1">
        <v>5.0138127999999997E-2</v>
      </c>
      <c r="H663" s="1">
        <v>0.99625991700000005</v>
      </c>
      <c r="I663" s="1">
        <v>0.96879986500000004</v>
      </c>
      <c r="K663" s="1">
        <v>1.024197037</v>
      </c>
      <c r="L663" s="1" t="s">
        <v>1</v>
      </c>
      <c r="M663" s="1" t="s">
        <v>2</v>
      </c>
      <c r="N663" s="1">
        <v>7227599.6720000003</v>
      </c>
      <c r="O663" s="1">
        <v>11723332.119999999</v>
      </c>
      <c r="P663" s="1">
        <v>7342615.7740000002</v>
      </c>
      <c r="Q663" s="1">
        <v>7982969.4610000001</v>
      </c>
      <c r="R663" s="3">
        <f>AVERAGE('VTA_Proteome Morphine vs Saline'!N663:Q663)</f>
        <v>8569129.2567500006</v>
      </c>
      <c r="S663" s="3">
        <f>_xlfn.STDEV.S('VTA_Proteome Morphine vs Saline'!N663:Q663)</f>
        <v>2128897.6771101663</v>
      </c>
      <c r="T663" s="1">
        <v>8787396.9820000008</v>
      </c>
      <c r="U663" s="1">
        <v>8772021.4340000004</v>
      </c>
      <c r="V663" s="1">
        <v>8183023.4840000002</v>
      </c>
      <c r="W663" s="1">
        <v>7724279.6220000004</v>
      </c>
      <c r="X663" s="1">
        <f t="shared" si="39"/>
        <v>8366680.3805000009</v>
      </c>
      <c r="Y663" s="1">
        <f t="shared" si="40"/>
        <v>512416.6334093078</v>
      </c>
    </row>
    <row r="664" spans="1:25" x14ac:dyDescent="0.5">
      <c r="A664" s="1" t="s">
        <v>1340</v>
      </c>
      <c r="B664" s="1" t="s">
        <v>1341</v>
      </c>
      <c r="C664" s="1">
        <v>20006</v>
      </c>
      <c r="D664" s="1">
        <v>2</v>
      </c>
      <c r="E664" s="1">
        <v>2</v>
      </c>
      <c r="F664" s="1">
        <v>86.24</v>
      </c>
      <c r="G664" s="1">
        <v>0.34012137399999998</v>
      </c>
      <c r="H664" s="1">
        <v>0.977951083</v>
      </c>
      <c r="I664" s="1">
        <v>0.1160066</v>
      </c>
      <c r="K664" s="1">
        <v>1.3123118620000001</v>
      </c>
      <c r="L664" s="1" t="s">
        <v>2</v>
      </c>
      <c r="M664" s="1" t="s">
        <v>1</v>
      </c>
      <c r="N664" s="1">
        <v>426930.73259999999</v>
      </c>
      <c r="O664" s="1">
        <v>522239.54879999999</v>
      </c>
      <c r="P664" s="1">
        <v>608351.79859999998</v>
      </c>
      <c r="Q664" s="1">
        <v>538102.61750000005</v>
      </c>
      <c r="R664" s="3">
        <f>AVERAGE('VTA_Proteome Morphine vs Saline'!N664:Q664)</f>
        <v>523906.17437500006</v>
      </c>
      <c r="S664" s="3">
        <f>_xlfn.STDEV.S('VTA_Proteome Morphine vs Saline'!N664:Q664)</f>
        <v>74698.541700211426</v>
      </c>
      <c r="T664" s="1">
        <v>733338.38630000001</v>
      </c>
      <c r="U664" s="1">
        <v>594568.74699999997</v>
      </c>
      <c r="V664" s="1">
        <v>521784.79859999998</v>
      </c>
      <c r="W664" s="1">
        <v>900421.21680000005</v>
      </c>
      <c r="X664" s="1">
        <f t="shared" si="39"/>
        <v>687528.28717499995</v>
      </c>
      <c r="Y664" s="1">
        <f t="shared" si="40"/>
        <v>166867.55704321945</v>
      </c>
    </row>
    <row r="665" spans="1:25" x14ac:dyDescent="0.5">
      <c r="A665" s="1" t="s">
        <v>1342</v>
      </c>
      <c r="B665" s="1" t="s">
        <v>1343</v>
      </c>
      <c r="C665" s="1">
        <v>25046</v>
      </c>
      <c r="D665" s="1">
        <v>3</v>
      </c>
      <c r="E665" s="1">
        <v>3</v>
      </c>
      <c r="F665" s="1">
        <v>163.19999999999999</v>
      </c>
      <c r="G665" s="1">
        <v>7.0599156999999996E-2</v>
      </c>
      <c r="H665" s="1">
        <v>0.99625991700000005</v>
      </c>
      <c r="I665" s="1">
        <v>0.63780743399999995</v>
      </c>
      <c r="K665" s="1">
        <v>1.09542863</v>
      </c>
      <c r="L665" s="1" t="s">
        <v>2</v>
      </c>
      <c r="M665" s="1" t="s">
        <v>1</v>
      </c>
      <c r="N665" s="1">
        <v>502198.0441</v>
      </c>
      <c r="O665" s="1">
        <v>604668.04500000004</v>
      </c>
      <c r="P665" s="1">
        <v>199144.70129999999</v>
      </c>
      <c r="Q665" s="1">
        <v>421673.62280000001</v>
      </c>
      <c r="R665" s="3">
        <f>AVERAGE('VTA_Proteome Morphine vs Saline'!N665:Q665)</f>
        <v>431921.10330000002</v>
      </c>
      <c r="S665" s="3">
        <f>_xlfn.STDEV.S('VTA_Proteome Morphine vs Saline'!N665:Q665)</f>
        <v>172308.07531818637</v>
      </c>
      <c r="T665" s="1">
        <v>516144.08299999998</v>
      </c>
      <c r="U665" s="1">
        <v>639997.39269999997</v>
      </c>
      <c r="V665" s="1">
        <v>339626.94329999998</v>
      </c>
      <c r="W665" s="1">
        <v>396786.5515</v>
      </c>
      <c r="X665" s="1">
        <f t="shared" si="39"/>
        <v>473138.74262499996</v>
      </c>
      <c r="Y665" s="1">
        <f t="shared" si="40"/>
        <v>133349.57324542216</v>
      </c>
    </row>
    <row r="666" spans="1:25" x14ac:dyDescent="0.5">
      <c r="A666" s="1" t="s">
        <v>1344</v>
      </c>
      <c r="B666" s="1" t="s">
        <v>1345</v>
      </c>
      <c r="C666" s="1">
        <v>55697</v>
      </c>
      <c r="D666" s="1">
        <v>17</v>
      </c>
      <c r="E666" s="1">
        <v>17</v>
      </c>
      <c r="F666" s="1">
        <v>733.47</v>
      </c>
      <c r="G666" s="1">
        <v>5.7004077E-2</v>
      </c>
      <c r="H666" s="1">
        <v>0.99625991700000005</v>
      </c>
      <c r="I666" s="1">
        <v>0.78168092600000005</v>
      </c>
      <c r="K666" s="1">
        <v>1.103005078</v>
      </c>
      <c r="L666" s="1" t="s">
        <v>1</v>
      </c>
      <c r="M666" s="1" t="s">
        <v>2</v>
      </c>
      <c r="N666" s="1">
        <v>2506934.716</v>
      </c>
      <c r="O666" s="1">
        <v>2771648.341</v>
      </c>
      <c r="P666" s="1">
        <v>5565548.301</v>
      </c>
      <c r="Q666" s="1">
        <v>3342207.9920000001</v>
      </c>
      <c r="R666" s="3">
        <f>AVERAGE('VTA_Proteome Morphine vs Saline'!N666:Q666)</f>
        <v>3546584.8374999999</v>
      </c>
      <c r="S666" s="3">
        <f>_xlfn.STDEV.S('VTA_Proteome Morphine vs Saline'!N666:Q666)</f>
        <v>1390369.5324945233</v>
      </c>
      <c r="T666" s="1">
        <v>2864292.3530000001</v>
      </c>
      <c r="U666" s="1">
        <v>2770384.5079999999</v>
      </c>
      <c r="V666" s="1">
        <v>3759893.4109999998</v>
      </c>
      <c r="W666" s="1">
        <v>3466965.5789999999</v>
      </c>
      <c r="X666" s="1">
        <f t="shared" si="39"/>
        <v>3215383.9627499999</v>
      </c>
      <c r="Y666" s="1">
        <f t="shared" si="40"/>
        <v>476470.94421140553</v>
      </c>
    </row>
    <row r="667" spans="1:25" x14ac:dyDescent="0.5">
      <c r="A667" s="1" t="s">
        <v>1346</v>
      </c>
      <c r="B667" s="1" t="s">
        <v>1347</v>
      </c>
      <c r="C667" s="1">
        <v>35137</v>
      </c>
      <c r="D667" s="1">
        <v>7</v>
      </c>
      <c r="E667" s="1">
        <v>7</v>
      </c>
      <c r="F667" s="1">
        <v>352.15</v>
      </c>
      <c r="G667" s="1">
        <v>8.2483181000000003E-2</v>
      </c>
      <c r="H667" s="1">
        <v>0.99625991700000005</v>
      </c>
      <c r="I667" s="1">
        <v>0.55751556000000002</v>
      </c>
      <c r="K667" s="1">
        <v>1.096218213</v>
      </c>
      <c r="L667" s="1" t="s">
        <v>2</v>
      </c>
      <c r="M667" s="1" t="s">
        <v>1</v>
      </c>
      <c r="N667" s="1">
        <v>1317112.8959999999</v>
      </c>
      <c r="O667" s="1">
        <v>1542473.2720000001</v>
      </c>
      <c r="P667" s="1">
        <v>1073705.304</v>
      </c>
      <c r="Q667" s="1">
        <v>1276979.57</v>
      </c>
      <c r="R667" s="3">
        <f>AVERAGE('VTA_Proteome Morphine vs Saline'!N667:Q667)</f>
        <v>1302567.7605000001</v>
      </c>
      <c r="S667" s="3">
        <f>_xlfn.STDEV.S('VTA_Proteome Morphine vs Saline'!N667:Q667)</f>
        <v>192179.59907602696</v>
      </c>
      <c r="T667" s="1">
        <v>1717057.4750000001</v>
      </c>
      <c r="U667" s="1">
        <v>1612637.253</v>
      </c>
      <c r="V667" s="1">
        <v>1052624.9539999999</v>
      </c>
      <c r="W667" s="1">
        <v>1329274.33</v>
      </c>
      <c r="X667" s="1">
        <f t="shared" si="39"/>
        <v>1427898.503</v>
      </c>
      <c r="Y667" s="1">
        <f t="shared" si="40"/>
        <v>299053.10616379848</v>
      </c>
    </row>
    <row r="668" spans="1:25" x14ac:dyDescent="0.5">
      <c r="A668" s="1" t="s">
        <v>1348</v>
      </c>
      <c r="B668" s="1" t="s">
        <v>1349</v>
      </c>
      <c r="C668" s="1">
        <v>45785</v>
      </c>
      <c r="D668" s="1">
        <v>10</v>
      </c>
      <c r="E668" s="1">
        <v>9</v>
      </c>
      <c r="F668" s="1">
        <v>453.19</v>
      </c>
      <c r="G668" s="1">
        <v>0.14925923699999999</v>
      </c>
      <c r="H668" s="1">
        <v>0.977951083</v>
      </c>
      <c r="I668" s="1">
        <v>0.323600312</v>
      </c>
      <c r="K668" s="1">
        <v>1.174217123</v>
      </c>
      <c r="L668" s="1" t="s">
        <v>1</v>
      </c>
      <c r="M668" s="1" t="s">
        <v>2</v>
      </c>
      <c r="N668" s="1">
        <v>1490766.7</v>
      </c>
      <c r="O668" s="1">
        <v>1411904.0260000001</v>
      </c>
      <c r="P668" s="1">
        <v>1485030.1329999999</v>
      </c>
      <c r="Q668" s="1">
        <v>1445173.7549999999</v>
      </c>
      <c r="R668" s="3">
        <f>AVERAGE('VTA_Proteome Morphine vs Saline'!N668:Q668)</f>
        <v>1458218.6534999998</v>
      </c>
      <c r="S668" s="3">
        <f>_xlfn.STDEV.S('VTA_Proteome Morphine vs Saline'!N668:Q668)</f>
        <v>36938.890351877701</v>
      </c>
      <c r="T668" s="1">
        <v>1562080.442</v>
      </c>
      <c r="U668" s="1">
        <v>1442842.0160000001</v>
      </c>
      <c r="V668" s="1">
        <v>663324.15379999997</v>
      </c>
      <c r="W668" s="1">
        <v>1299211.7069999999</v>
      </c>
      <c r="X668" s="1">
        <f t="shared" si="39"/>
        <v>1241864.5797000001</v>
      </c>
      <c r="Y668" s="1">
        <f t="shared" si="40"/>
        <v>400386.41576205986</v>
      </c>
    </row>
    <row r="669" spans="1:25" x14ac:dyDescent="0.5">
      <c r="A669" s="1" t="s">
        <v>1350</v>
      </c>
      <c r="B669" s="1" t="s">
        <v>1351</v>
      </c>
      <c r="C669" s="1">
        <v>50135</v>
      </c>
      <c r="D669" s="1">
        <v>12</v>
      </c>
      <c r="E669" s="1">
        <v>12</v>
      </c>
      <c r="F669" s="1">
        <v>636.30999999999995</v>
      </c>
      <c r="G669" s="1">
        <v>7.4368825999999999E-2</v>
      </c>
      <c r="H669" s="1">
        <v>0.99625991700000005</v>
      </c>
      <c r="I669" s="1">
        <v>0.60953609399999997</v>
      </c>
      <c r="K669" s="1">
        <v>1.058438062</v>
      </c>
      <c r="L669" s="1" t="s">
        <v>2</v>
      </c>
      <c r="M669" s="1" t="s">
        <v>1</v>
      </c>
      <c r="N669" s="1">
        <v>1087477.3759999999</v>
      </c>
      <c r="O669" s="1">
        <v>1020375.442</v>
      </c>
      <c r="P669" s="1">
        <v>1646850.8840000001</v>
      </c>
      <c r="Q669" s="1">
        <v>1404968.3330000001</v>
      </c>
      <c r="R669" s="3">
        <f>AVERAGE('VTA_Proteome Morphine vs Saline'!N669:Q669)</f>
        <v>1289918.00875</v>
      </c>
      <c r="S669" s="3">
        <f>_xlfn.STDEV.S('VTA_Proteome Morphine vs Saline'!N669:Q669)</f>
        <v>291131.73399835121</v>
      </c>
      <c r="T669" s="1">
        <v>1275980.3999999999</v>
      </c>
      <c r="U669" s="1">
        <v>1180368.548</v>
      </c>
      <c r="V669" s="1">
        <v>1586681.361</v>
      </c>
      <c r="W669" s="1">
        <v>1418162.96</v>
      </c>
      <c r="X669" s="1">
        <f t="shared" si="39"/>
        <v>1365298.3172499998</v>
      </c>
      <c r="Y669" s="1">
        <f t="shared" si="40"/>
        <v>176995.13402900647</v>
      </c>
    </row>
    <row r="670" spans="1:25" x14ac:dyDescent="0.5">
      <c r="A670" s="1" t="s">
        <v>1352</v>
      </c>
      <c r="B670" s="1" t="s">
        <v>1353</v>
      </c>
      <c r="C670" s="1">
        <v>72591</v>
      </c>
      <c r="D670" s="1">
        <v>30</v>
      </c>
      <c r="E670" s="1">
        <v>28</v>
      </c>
      <c r="F670" s="1">
        <v>1620.09</v>
      </c>
      <c r="G670" s="1">
        <v>6.6324255999999998E-2</v>
      </c>
      <c r="H670" s="1">
        <v>0.99625991700000005</v>
      </c>
      <c r="I670" s="1">
        <v>0.67425963899999997</v>
      </c>
      <c r="K670" s="1">
        <v>1.0439335540000001</v>
      </c>
      <c r="L670" s="1" t="s">
        <v>1</v>
      </c>
      <c r="M670" s="1" t="s">
        <v>2</v>
      </c>
      <c r="N670" s="1">
        <v>7172225.1579999998</v>
      </c>
      <c r="O670" s="1">
        <v>7833323.943</v>
      </c>
      <c r="P670" s="1">
        <v>6068057.2800000003</v>
      </c>
      <c r="Q670" s="1">
        <v>5694981.6279999996</v>
      </c>
      <c r="R670" s="3">
        <f>AVERAGE('VTA_Proteome Morphine vs Saline'!N670:Q670)</f>
        <v>6692147.0022499999</v>
      </c>
      <c r="S670" s="3">
        <f>_xlfn.STDEV.S('VTA_Proteome Morphine vs Saline'!N670:Q670)</f>
        <v>985999.76517053705</v>
      </c>
      <c r="T670" s="1">
        <v>6369877.6040000003</v>
      </c>
      <c r="U670" s="1">
        <v>7237405.7769999998</v>
      </c>
      <c r="V670" s="1">
        <v>6081818.3080000002</v>
      </c>
      <c r="W670" s="1">
        <v>5952940.2810000004</v>
      </c>
      <c r="X670" s="1">
        <f t="shared" si="39"/>
        <v>6410510.4925000006</v>
      </c>
      <c r="Y670" s="1">
        <f t="shared" si="40"/>
        <v>578162.57625911338</v>
      </c>
    </row>
    <row r="671" spans="1:25" x14ac:dyDescent="0.5">
      <c r="A671" s="1" t="s">
        <v>1354</v>
      </c>
      <c r="B671" s="1" t="s">
        <v>1355</v>
      </c>
      <c r="C671" s="1">
        <v>39042</v>
      </c>
      <c r="D671" s="1">
        <v>1</v>
      </c>
      <c r="E671" s="1">
        <v>1</v>
      </c>
      <c r="F671" s="1">
        <v>26.23</v>
      </c>
      <c r="G671" s="1">
        <v>5.0600917000000002E-2</v>
      </c>
      <c r="H671" s="1">
        <v>0.99625991700000005</v>
      </c>
      <c r="I671" s="1">
        <v>0.93500146900000003</v>
      </c>
      <c r="K671" s="1">
        <v>1.2768167699999999</v>
      </c>
      <c r="L671" s="1" t="s">
        <v>2</v>
      </c>
      <c r="M671" s="1" t="s">
        <v>1</v>
      </c>
      <c r="N671" s="1">
        <v>28075.151379999999</v>
      </c>
      <c r="O671" s="1">
        <v>66807.686409999995</v>
      </c>
      <c r="P671" s="1">
        <v>75248.290529999998</v>
      </c>
      <c r="Q671" s="1">
        <v>13526.54408</v>
      </c>
      <c r="R671" s="3">
        <f>AVERAGE('VTA_Proteome Morphine vs Saline'!N671:Q671)</f>
        <v>45914.418099999995</v>
      </c>
      <c r="S671" s="3">
        <f>_xlfn.STDEV.S('VTA_Proteome Morphine vs Saline'!N671:Q671)</f>
        <v>29800.551186490135</v>
      </c>
      <c r="T671" s="1">
        <v>15551.42828</v>
      </c>
      <c r="U671" s="1">
        <v>61721.671990000003</v>
      </c>
      <c r="V671" s="1">
        <v>139359.32769999999</v>
      </c>
      <c r="W671" s="1">
        <v>17864.768169999999</v>
      </c>
      <c r="X671" s="1">
        <f t="shared" si="39"/>
        <v>58624.299034999996</v>
      </c>
      <c r="Y671" s="1">
        <f t="shared" si="40"/>
        <v>57862.91306231929</v>
      </c>
    </row>
    <row r="672" spans="1:25" x14ac:dyDescent="0.5">
      <c r="A672" s="1" t="s">
        <v>1356</v>
      </c>
      <c r="B672" s="1" t="s">
        <v>1357</v>
      </c>
      <c r="C672" s="1">
        <v>69547</v>
      </c>
      <c r="D672" s="1">
        <v>1</v>
      </c>
      <c r="E672" s="1">
        <v>1</v>
      </c>
      <c r="F672" s="1">
        <v>38.35</v>
      </c>
      <c r="G672" s="1">
        <v>0.189635786</v>
      </c>
      <c r="H672" s="1">
        <v>0.977951083</v>
      </c>
      <c r="I672" s="1">
        <v>0.25062831800000002</v>
      </c>
      <c r="K672" s="1">
        <v>1.1450606539999999</v>
      </c>
      <c r="L672" s="1" t="s">
        <v>1</v>
      </c>
      <c r="M672" s="1" t="s">
        <v>2</v>
      </c>
      <c r="N672" s="1">
        <v>286525.55190000002</v>
      </c>
      <c r="O672" s="1">
        <v>297025.61170000001</v>
      </c>
      <c r="P672" s="1">
        <v>424181.68949999998</v>
      </c>
      <c r="Q672" s="1">
        <v>302638.07770000002</v>
      </c>
      <c r="R672" s="3">
        <f>AVERAGE('VTA_Proteome Morphine vs Saline'!N672:Q672)</f>
        <v>327592.73270000005</v>
      </c>
      <c r="S672" s="3">
        <f>_xlfn.STDEV.S('VTA_Proteome Morphine vs Saline'!N672:Q672)</f>
        <v>64737.994014256488</v>
      </c>
      <c r="T672" s="1">
        <v>288833.0906</v>
      </c>
      <c r="U672" s="1">
        <v>272265.81469999999</v>
      </c>
      <c r="V672" s="1">
        <v>269690.39199999999</v>
      </c>
      <c r="W672" s="1">
        <v>313578.84250000003</v>
      </c>
      <c r="X672" s="1">
        <f t="shared" ref="X672:X703" si="41">AVERAGE(T672:W672)</f>
        <v>286092.03495</v>
      </c>
      <c r="Y672" s="1">
        <f t="shared" ref="Y672:Y703" si="42">_xlfn.STDEV.S(T672:W672)</f>
        <v>20192.541801598687</v>
      </c>
    </row>
    <row r="673" spans="1:25" x14ac:dyDescent="0.5">
      <c r="A673" s="1" t="s">
        <v>1358</v>
      </c>
      <c r="B673" s="1" t="s">
        <v>1359</v>
      </c>
      <c r="C673" s="1">
        <v>43242</v>
      </c>
      <c r="D673" s="1">
        <v>4</v>
      </c>
      <c r="E673" s="1">
        <v>4</v>
      </c>
      <c r="F673" s="1">
        <v>213.77</v>
      </c>
      <c r="G673" s="1">
        <v>0.12284927399999999</v>
      </c>
      <c r="H673" s="1">
        <v>0.97810332600000005</v>
      </c>
      <c r="I673" s="1">
        <v>0.391186961</v>
      </c>
      <c r="K673" s="1">
        <v>1.23747568</v>
      </c>
      <c r="L673" s="1" t="s">
        <v>1</v>
      </c>
      <c r="M673" s="1" t="s">
        <v>2</v>
      </c>
      <c r="N673" s="1">
        <v>239111.19260000001</v>
      </c>
      <c r="O673" s="1">
        <v>124625.3901</v>
      </c>
      <c r="P673" s="1">
        <v>212566.75880000001</v>
      </c>
      <c r="Q673" s="1">
        <v>147411.64970000001</v>
      </c>
      <c r="R673" s="3">
        <f>AVERAGE('VTA_Proteome Morphine vs Saline'!N673:Q673)</f>
        <v>180928.74780000001</v>
      </c>
      <c r="S673" s="3">
        <f>_xlfn.STDEV.S('VTA_Proteome Morphine vs Saline'!N673:Q673)</f>
        <v>53788.550752864219</v>
      </c>
      <c r="T673" s="1">
        <v>164076.01130000001</v>
      </c>
      <c r="U673" s="1">
        <v>162658.70970000001</v>
      </c>
      <c r="V673" s="1">
        <v>179873.89170000001</v>
      </c>
      <c r="W673" s="1">
        <v>78223.075769999996</v>
      </c>
      <c r="X673" s="1">
        <f t="shared" si="41"/>
        <v>146207.92211750001</v>
      </c>
      <c r="Y673" s="1">
        <f t="shared" si="42"/>
        <v>45989.976675870363</v>
      </c>
    </row>
    <row r="674" spans="1:25" x14ac:dyDescent="0.5">
      <c r="A674" s="1" t="s">
        <v>1360</v>
      </c>
      <c r="B674" s="1" t="s">
        <v>1361</v>
      </c>
      <c r="C674" s="1">
        <v>28871</v>
      </c>
      <c r="D674" s="1">
        <v>6</v>
      </c>
      <c r="E674" s="1">
        <v>6</v>
      </c>
      <c r="F674" s="1">
        <v>252.97</v>
      </c>
      <c r="G674" s="1">
        <v>9.7976294000000005E-2</v>
      </c>
      <c r="H674" s="1">
        <v>0.99332116299999995</v>
      </c>
      <c r="I674" s="1">
        <v>0.48022552000000002</v>
      </c>
      <c r="K674" s="1">
        <v>1.0327582749999999</v>
      </c>
      <c r="L674" s="1" t="s">
        <v>1</v>
      </c>
      <c r="M674" s="1" t="s">
        <v>2</v>
      </c>
      <c r="N674" s="1">
        <v>1967443.314</v>
      </c>
      <c r="O674" s="1">
        <v>2108349.2549999999</v>
      </c>
      <c r="P674" s="1">
        <v>2050607.8370000001</v>
      </c>
      <c r="Q674" s="1">
        <v>2117487.35</v>
      </c>
      <c r="R674" s="3">
        <f>AVERAGE('VTA_Proteome Morphine vs Saline'!N674:Q674)</f>
        <v>2060971.9390000002</v>
      </c>
      <c r="S674" s="3">
        <f>_xlfn.STDEV.S('VTA_Proteome Morphine vs Saline'!N674:Q674)</f>
        <v>69025.647543792977</v>
      </c>
      <c r="T674" s="1">
        <v>2155308.5729999999</v>
      </c>
      <c r="U674" s="1">
        <v>2100317.4569999999</v>
      </c>
      <c r="V674" s="1">
        <v>1942781.094</v>
      </c>
      <c r="W674" s="1">
        <v>1783991.0390000001</v>
      </c>
      <c r="X674" s="1">
        <f t="shared" si="41"/>
        <v>1995599.5407499999</v>
      </c>
      <c r="Y674" s="1">
        <f t="shared" si="42"/>
        <v>167372.601596892</v>
      </c>
    </row>
    <row r="675" spans="1:25" x14ac:dyDescent="0.5">
      <c r="A675" s="1" t="s">
        <v>1362</v>
      </c>
      <c r="B675" s="1" t="s">
        <v>1363</v>
      </c>
      <c r="C675" s="1">
        <v>49516</v>
      </c>
      <c r="D675" s="1">
        <v>2</v>
      </c>
      <c r="E675" s="1">
        <v>2</v>
      </c>
      <c r="F675" s="1">
        <v>62.21</v>
      </c>
      <c r="G675" s="1">
        <v>5.9646477000000003E-2</v>
      </c>
      <c r="H675" s="1">
        <v>0.99625991700000005</v>
      </c>
      <c r="I675" s="1">
        <v>0.74547173499999997</v>
      </c>
      <c r="K675" s="1">
        <v>1.0774574320000001</v>
      </c>
      <c r="L675" s="1" t="s">
        <v>1</v>
      </c>
      <c r="M675" s="1" t="s">
        <v>2</v>
      </c>
      <c r="N675" s="1">
        <v>92761.775739999997</v>
      </c>
      <c r="O675" s="1">
        <v>110566.243</v>
      </c>
      <c r="P675" s="1">
        <v>93924.96488</v>
      </c>
      <c r="Q675" s="1">
        <v>50824.969830000002</v>
      </c>
      <c r="R675" s="3">
        <f>AVERAGE('VTA_Proteome Morphine vs Saline'!N675:Q675)</f>
        <v>87019.488362500007</v>
      </c>
      <c r="S675" s="3">
        <f>_xlfn.STDEV.S('VTA_Proteome Morphine vs Saline'!N675:Q675)</f>
        <v>25463.387415513847</v>
      </c>
      <c r="T675" s="1">
        <v>94973.486520000006</v>
      </c>
      <c r="U675" s="1">
        <v>115188.85520000001</v>
      </c>
      <c r="V675" s="1">
        <v>56690.577879999997</v>
      </c>
      <c r="W675" s="1">
        <v>56202.027470000001</v>
      </c>
      <c r="X675" s="1">
        <f t="shared" si="41"/>
        <v>80763.736767499999</v>
      </c>
      <c r="Y675" s="1">
        <f t="shared" si="42"/>
        <v>29267.731432176566</v>
      </c>
    </row>
    <row r="676" spans="1:25" x14ac:dyDescent="0.5">
      <c r="A676" s="1" t="s">
        <v>1364</v>
      </c>
      <c r="B676" s="1" t="s">
        <v>1365</v>
      </c>
      <c r="C676" s="1">
        <v>28336</v>
      </c>
      <c r="D676" s="1">
        <v>1</v>
      </c>
      <c r="E676" s="1">
        <v>1</v>
      </c>
      <c r="F676" s="1">
        <v>29.29</v>
      </c>
      <c r="G676" s="1">
        <v>6.3235532999999997E-2</v>
      </c>
      <c r="H676" s="1">
        <v>0.99625991700000005</v>
      </c>
      <c r="I676" s="1">
        <v>0.70448249500000004</v>
      </c>
      <c r="K676" s="1">
        <v>1.0729883819999999</v>
      </c>
      <c r="L676" s="1" t="s">
        <v>1</v>
      </c>
      <c r="M676" s="1" t="s">
        <v>2</v>
      </c>
      <c r="N676" s="1">
        <v>97585.294089999996</v>
      </c>
      <c r="O676" s="1">
        <v>141347.13649999999</v>
      </c>
      <c r="P676" s="1">
        <v>181698.05600000001</v>
      </c>
      <c r="Q676" s="1">
        <v>149696.5246</v>
      </c>
      <c r="R676" s="3">
        <f>AVERAGE('VTA_Proteome Morphine vs Saline'!N676:Q676)</f>
        <v>142581.7527975</v>
      </c>
      <c r="S676" s="3">
        <f>_xlfn.STDEV.S('VTA_Proteome Morphine vs Saline'!N676:Q676)</f>
        <v>34674.249463876251</v>
      </c>
      <c r="T676" s="1">
        <v>105272.0134</v>
      </c>
      <c r="U676" s="1">
        <v>105611.5411</v>
      </c>
      <c r="V676" s="1">
        <v>135245.7297</v>
      </c>
      <c r="W676" s="1">
        <v>185402.11050000001</v>
      </c>
      <c r="X676" s="1">
        <f t="shared" si="41"/>
        <v>132882.84867500002</v>
      </c>
      <c r="Y676" s="1">
        <f t="shared" si="42"/>
        <v>37726.818537191975</v>
      </c>
    </row>
    <row r="677" spans="1:25" x14ac:dyDescent="0.5">
      <c r="A677" s="1" t="s">
        <v>1366</v>
      </c>
      <c r="B677" s="1" t="s">
        <v>1367</v>
      </c>
      <c r="C677" s="1">
        <v>64981</v>
      </c>
      <c r="D677" s="1">
        <v>33</v>
      </c>
      <c r="E677" s="1">
        <v>33</v>
      </c>
      <c r="F677" s="1">
        <v>2191.31</v>
      </c>
      <c r="G677" s="1">
        <v>5.2020154999999998E-2</v>
      </c>
      <c r="H677" s="1">
        <v>0.99625991700000005</v>
      </c>
      <c r="I677" s="1">
        <v>0.88125861800000005</v>
      </c>
      <c r="K677" s="1">
        <v>1.0189782510000001</v>
      </c>
      <c r="L677" s="1" t="s">
        <v>1</v>
      </c>
      <c r="M677" s="1" t="s">
        <v>2</v>
      </c>
      <c r="N677" s="1">
        <v>65848820.890000001</v>
      </c>
      <c r="O677" s="1">
        <v>76885025.609999999</v>
      </c>
      <c r="P677" s="1">
        <v>52872449.729999997</v>
      </c>
      <c r="Q677" s="1">
        <v>49140162.329999998</v>
      </c>
      <c r="R677" s="3">
        <f>AVERAGE('VTA_Proteome Morphine vs Saline'!N677:Q677)</f>
        <v>61186614.640000001</v>
      </c>
      <c r="S677" s="3">
        <f>_xlfn.STDEV.S('VTA_Proteome Morphine vs Saline'!N677:Q677)</f>
        <v>12680938.786335103</v>
      </c>
      <c r="T677" s="1">
        <v>74975019.409999996</v>
      </c>
      <c r="U677" s="1">
        <v>65541181.719999999</v>
      </c>
      <c r="V677" s="1">
        <v>57746990.560000002</v>
      </c>
      <c r="W677" s="1">
        <v>41924916.549999997</v>
      </c>
      <c r="X677" s="1">
        <f t="shared" si="41"/>
        <v>60047027.060000002</v>
      </c>
      <c r="Y677" s="1">
        <f t="shared" si="42"/>
        <v>13984893.614988543</v>
      </c>
    </row>
    <row r="678" spans="1:25" x14ac:dyDescent="0.5">
      <c r="A678" s="1" t="s">
        <v>1368</v>
      </c>
      <c r="B678" s="1" t="s">
        <v>1369</v>
      </c>
      <c r="C678" s="1">
        <v>38517</v>
      </c>
      <c r="D678" s="1">
        <v>1</v>
      </c>
      <c r="E678" s="1">
        <v>1</v>
      </c>
      <c r="F678" s="1">
        <v>28.96</v>
      </c>
      <c r="G678" s="1">
        <v>0.40340151899999999</v>
      </c>
      <c r="H678" s="1">
        <v>0.977951083</v>
      </c>
      <c r="I678" s="1">
        <v>8.7597343999999994E-2</v>
      </c>
      <c r="K678" s="1">
        <v>1.3621709719999999</v>
      </c>
      <c r="L678" s="1" t="s">
        <v>1</v>
      </c>
      <c r="M678" s="1" t="s">
        <v>2</v>
      </c>
      <c r="N678" s="1">
        <v>39767.755169999997</v>
      </c>
      <c r="O678" s="1">
        <v>34934.096490000004</v>
      </c>
      <c r="P678" s="1">
        <v>40505.928520000001</v>
      </c>
      <c r="Q678" s="1">
        <v>39839.448799999998</v>
      </c>
      <c r="R678" s="3">
        <f>AVERAGE('VTA_Proteome Morphine vs Saline'!N678:Q678)</f>
        <v>38761.807245000004</v>
      </c>
      <c r="S678" s="3">
        <f>_xlfn.STDEV.S('VTA_Proteome Morphine vs Saline'!N678:Q678)</f>
        <v>2573.3616920754898</v>
      </c>
      <c r="T678" s="1">
        <v>34870.381029999997</v>
      </c>
      <c r="U678" s="1">
        <v>37758.363539999998</v>
      </c>
      <c r="V678" s="1">
        <v>19131.12803</v>
      </c>
      <c r="W678" s="1">
        <v>22063.745800000001</v>
      </c>
      <c r="X678" s="1">
        <f t="shared" si="41"/>
        <v>28455.904600000002</v>
      </c>
      <c r="Y678" s="1">
        <f t="shared" si="42"/>
        <v>9228.4415875821815</v>
      </c>
    </row>
    <row r="679" spans="1:25" x14ac:dyDescent="0.5">
      <c r="A679" s="1" t="s">
        <v>1370</v>
      </c>
      <c r="B679" s="1" t="s">
        <v>1371</v>
      </c>
      <c r="C679" s="1">
        <v>70448</v>
      </c>
      <c r="D679" s="1">
        <v>13</v>
      </c>
      <c r="E679" s="1">
        <v>13</v>
      </c>
      <c r="F679" s="1">
        <v>527.5</v>
      </c>
      <c r="G679" s="1">
        <v>0.108144691</v>
      </c>
      <c r="H679" s="1">
        <v>0.98916351000000002</v>
      </c>
      <c r="I679" s="1">
        <v>0.43983510999999997</v>
      </c>
      <c r="K679" s="1">
        <v>1.1054828699999999</v>
      </c>
      <c r="L679" s="1" t="s">
        <v>2</v>
      </c>
      <c r="M679" s="1" t="s">
        <v>1</v>
      </c>
      <c r="N679" s="1">
        <v>2178128.8820000002</v>
      </c>
      <c r="O679" s="1">
        <v>2505351.287</v>
      </c>
      <c r="P679" s="1">
        <v>1868647.037</v>
      </c>
      <c r="Q679" s="1">
        <v>2174720.8020000001</v>
      </c>
      <c r="R679" s="3">
        <f>AVERAGE('VTA_Proteome Morphine vs Saline'!N679:Q679)</f>
        <v>2181712.0020000003</v>
      </c>
      <c r="S679" s="3">
        <f>_xlfn.STDEV.S('VTA_Proteome Morphine vs Saline'!N679:Q679)</f>
        <v>260008.82980656176</v>
      </c>
      <c r="T679" s="1">
        <v>2917961.8569999998</v>
      </c>
      <c r="U679" s="1">
        <v>2448889.5449999999</v>
      </c>
      <c r="V679" s="1">
        <v>2434255.5890000002</v>
      </c>
      <c r="W679" s="1">
        <v>1846273.9879999999</v>
      </c>
      <c r="X679" s="1">
        <f t="shared" si="41"/>
        <v>2411845.2447500001</v>
      </c>
      <c r="Y679" s="1">
        <f t="shared" si="42"/>
        <v>438899.90330659278</v>
      </c>
    </row>
    <row r="680" spans="1:25" x14ac:dyDescent="0.5">
      <c r="A680" s="1" t="s">
        <v>1372</v>
      </c>
      <c r="B680" s="1" t="s">
        <v>1373</v>
      </c>
      <c r="C680" s="1">
        <v>38290</v>
      </c>
      <c r="D680" s="1">
        <v>2</v>
      </c>
      <c r="E680" s="1">
        <v>2</v>
      </c>
      <c r="F680" s="1">
        <v>126.41</v>
      </c>
      <c r="G680" s="1">
        <v>0.422424998</v>
      </c>
      <c r="H680" s="1">
        <v>0.977951083</v>
      </c>
      <c r="I680" s="1">
        <v>8.0709972000000005E-2</v>
      </c>
      <c r="K680" s="1">
        <v>2.9021746209999999</v>
      </c>
      <c r="L680" s="1" t="s">
        <v>1</v>
      </c>
      <c r="M680" s="1" t="s">
        <v>2</v>
      </c>
      <c r="N680" s="1">
        <v>468489.08960000001</v>
      </c>
      <c r="O680" s="1">
        <v>1556415.8759999999</v>
      </c>
      <c r="P680" s="1">
        <v>580351.95810000005</v>
      </c>
      <c r="Q680" s="1">
        <v>305052.31339999998</v>
      </c>
      <c r="R680" s="3">
        <f>AVERAGE('VTA_Proteome Morphine vs Saline'!N680:Q680)</f>
        <v>727577.30927500001</v>
      </c>
      <c r="S680" s="3">
        <f>_xlfn.STDEV.S('VTA_Proteome Morphine vs Saline'!N680:Q680)</f>
        <v>564004.35915362812</v>
      </c>
      <c r="T680" s="1">
        <v>486221.89130000002</v>
      </c>
      <c r="U680" s="1">
        <v>121704.92509999999</v>
      </c>
      <c r="V680" s="1">
        <v>91936.762310000006</v>
      </c>
      <c r="W680" s="1">
        <v>302939.35940000002</v>
      </c>
      <c r="X680" s="1">
        <f t="shared" si="41"/>
        <v>250700.7345275</v>
      </c>
      <c r="Y680" s="1">
        <f t="shared" si="42"/>
        <v>182615.26674054514</v>
      </c>
    </row>
    <row r="681" spans="1:25" x14ac:dyDescent="0.5">
      <c r="A681" s="1" t="s">
        <v>1374</v>
      </c>
      <c r="B681" s="1" t="s">
        <v>1375</v>
      </c>
      <c r="C681" s="1">
        <v>34413</v>
      </c>
      <c r="D681" s="1">
        <v>4</v>
      </c>
      <c r="E681" s="1">
        <v>4</v>
      </c>
      <c r="F681" s="1">
        <v>241.16</v>
      </c>
      <c r="G681" s="1">
        <v>0.183205331</v>
      </c>
      <c r="H681" s="1">
        <v>0.977951083</v>
      </c>
      <c r="I681" s="1">
        <v>0.260481556</v>
      </c>
      <c r="K681" s="1">
        <v>1.539388317</v>
      </c>
      <c r="L681" s="1" t="s">
        <v>1</v>
      </c>
      <c r="M681" s="1" t="s">
        <v>2</v>
      </c>
      <c r="N681" s="1">
        <v>1710441.307</v>
      </c>
      <c r="O681" s="1">
        <v>848385.68119999999</v>
      </c>
      <c r="P681" s="1">
        <v>2579011.429</v>
      </c>
      <c r="Q681" s="1">
        <v>2267090.0839999998</v>
      </c>
      <c r="R681" s="3">
        <f>AVERAGE('VTA_Proteome Morphine vs Saline'!N681:Q681)</f>
        <v>1851232.1253</v>
      </c>
      <c r="S681" s="3">
        <f>_xlfn.STDEV.S('VTA_Proteome Morphine vs Saline'!N681:Q681)</f>
        <v>758973.78120498674</v>
      </c>
      <c r="T681" s="1">
        <v>795277.08409999998</v>
      </c>
      <c r="U681" s="1">
        <v>1987481.257</v>
      </c>
      <c r="V681" s="1">
        <v>586982.12930000003</v>
      </c>
      <c r="W681" s="1">
        <v>1440565.2990000001</v>
      </c>
      <c r="X681" s="1">
        <f t="shared" si="41"/>
        <v>1202576.4423500001</v>
      </c>
      <c r="Y681" s="1">
        <f t="shared" si="42"/>
        <v>637067.07900102308</v>
      </c>
    </row>
    <row r="682" spans="1:25" x14ac:dyDescent="0.5">
      <c r="A682" s="1" t="s">
        <v>1376</v>
      </c>
      <c r="B682" s="1" t="s">
        <v>1377</v>
      </c>
      <c r="C682" s="1">
        <v>55911</v>
      </c>
      <c r="D682" s="1">
        <v>8</v>
      </c>
      <c r="E682" s="1">
        <v>8</v>
      </c>
      <c r="F682" s="1">
        <v>556.57000000000005</v>
      </c>
      <c r="G682" s="1">
        <v>0.25853366300000002</v>
      </c>
      <c r="H682" s="1">
        <v>0.977951083</v>
      </c>
      <c r="I682" s="1">
        <v>0.17177197699999999</v>
      </c>
      <c r="K682" s="1">
        <v>1.507207132</v>
      </c>
      <c r="L682" s="1" t="s">
        <v>1</v>
      </c>
      <c r="M682" s="1" t="s">
        <v>2</v>
      </c>
      <c r="N682" s="1">
        <v>6242577.0140000004</v>
      </c>
      <c r="O682" s="1">
        <v>5249817.2110000001</v>
      </c>
      <c r="P682" s="1">
        <v>3708889.554</v>
      </c>
      <c r="Q682" s="1">
        <v>3687128.4870000002</v>
      </c>
      <c r="R682" s="3">
        <f>AVERAGE('VTA_Proteome Morphine vs Saline'!N682:Q682)</f>
        <v>4722103.0665000007</v>
      </c>
      <c r="S682" s="3">
        <f>_xlfn.STDEV.S('VTA_Proteome Morphine vs Saline'!N682:Q682)</f>
        <v>1250079.6301909944</v>
      </c>
      <c r="T682" s="1">
        <v>3481648.0669999998</v>
      </c>
      <c r="U682" s="1">
        <v>3811667.2769999998</v>
      </c>
      <c r="V682" s="1">
        <v>4009270.1170000001</v>
      </c>
      <c r="W682" s="1">
        <v>1229475.9069999999</v>
      </c>
      <c r="X682" s="1">
        <f t="shared" si="41"/>
        <v>3133015.3419999997</v>
      </c>
      <c r="Y682" s="1">
        <f t="shared" si="42"/>
        <v>1287555.5699503606</v>
      </c>
    </row>
    <row r="683" spans="1:25" x14ac:dyDescent="0.5">
      <c r="A683" s="1" t="s">
        <v>1378</v>
      </c>
      <c r="B683" s="1" t="s">
        <v>1379</v>
      </c>
      <c r="C683" s="1">
        <v>32974</v>
      </c>
      <c r="D683" s="1">
        <v>3</v>
      </c>
      <c r="E683" s="1">
        <v>3</v>
      </c>
      <c r="F683" s="1">
        <v>115.03</v>
      </c>
      <c r="G683" s="1">
        <v>5.0338227999999999E-2</v>
      </c>
      <c r="H683" s="1">
        <v>0.99625991700000005</v>
      </c>
      <c r="I683" s="1">
        <v>0.95120274900000001</v>
      </c>
      <c r="K683" s="1">
        <v>1.018260795</v>
      </c>
      <c r="L683" s="1" t="s">
        <v>1</v>
      </c>
      <c r="M683" s="1" t="s">
        <v>2</v>
      </c>
      <c r="N683" s="1">
        <v>2203142.8050000002</v>
      </c>
      <c r="O683" s="1">
        <v>3079685.395</v>
      </c>
      <c r="P683" s="1">
        <v>2743817.7050000001</v>
      </c>
      <c r="Q683" s="1">
        <v>2011003.2350000001</v>
      </c>
      <c r="R683" s="3">
        <f>AVERAGE('VTA_Proteome Morphine vs Saline'!N683:Q683)</f>
        <v>2509412.2850000001</v>
      </c>
      <c r="S683" s="3">
        <f>_xlfn.STDEV.S('VTA_Proteome Morphine vs Saline'!N683:Q683)</f>
        <v>490703.54132810177</v>
      </c>
      <c r="T683" s="1">
        <v>2725952.1490000002</v>
      </c>
      <c r="U683" s="1">
        <v>2312812.068</v>
      </c>
      <c r="V683" s="1">
        <v>2579261.676</v>
      </c>
      <c r="W683" s="1">
        <v>2239614.8870000001</v>
      </c>
      <c r="X683" s="1">
        <f t="shared" si="41"/>
        <v>2464410.1950000003</v>
      </c>
      <c r="Y683" s="1">
        <f t="shared" si="42"/>
        <v>227383.65449811509</v>
      </c>
    </row>
    <row r="684" spans="1:25" x14ac:dyDescent="0.5">
      <c r="A684" s="1" t="s">
        <v>1380</v>
      </c>
      <c r="B684" s="1" t="s">
        <v>1381</v>
      </c>
      <c r="C684" s="1">
        <v>27662</v>
      </c>
      <c r="D684" s="1">
        <v>4</v>
      </c>
      <c r="E684" s="1">
        <v>4</v>
      </c>
      <c r="F684" s="1">
        <v>141.58000000000001</v>
      </c>
      <c r="G684" s="1">
        <v>0.51858769299999996</v>
      </c>
      <c r="H684" s="1">
        <v>0.977951083</v>
      </c>
      <c r="I684" s="1">
        <v>5.3870349999999997E-2</v>
      </c>
      <c r="K684" s="1">
        <v>2.0668271169999999</v>
      </c>
      <c r="L684" s="1" t="s">
        <v>1</v>
      </c>
      <c r="M684" s="1" t="s">
        <v>2</v>
      </c>
      <c r="N684" s="1">
        <v>353792.8124</v>
      </c>
      <c r="O684" s="1">
        <v>264643.47460000002</v>
      </c>
      <c r="P684" s="1">
        <v>699190.39950000006</v>
      </c>
      <c r="Q684" s="1">
        <v>306507.83010000002</v>
      </c>
      <c r="R684" s="3">
        <f>AVERAGE('VTA_Proteome Morphine vs Saline'!N684:Q684)</f>
        <v>406033.62915000005</v>
      </c>
      <c r="S684" s="3">
        <f>_xlfn.STDEV.S('VTA_Proteome Morphine vs Saline'!N684:Q684)</f>
        <v>198801.87408318836</v>
      </c>
      <c r="T684" s="1">
        <v>226345.1618</v>
      </c>
      <c r="U684" s="1">
        <v>166566.64490000001</v>
      </c>
      <c r="V684" s="1">
        <v>282968.4975</v>
      </c>
      <c r="W684" s="1">
        <v>109930.2279</v>
      </c>
      <c r="X684" s="1">
        <f t="shared" si="41"/>
        <v>196452.63302499999</v>
      </c>
      <c r="Y684" s="1">
        <f t="shared" si="42"/>
        <v>74739.228783022802</v>
      </c>
    </row>
    <row r="685" spans="1:25" x14ac:dyDescent="0.5">
      <c r="A685" s="1" t="s">
        <v>1382</v>
      </c>
      <c r="B685" s="1" t="s">
        <v>1383</v>
      </c>
      <c r="C685" s="1">
        <v>13781</v>
      </c>
      <c r="D685" s="1">
        <v>1</v>
      </c>
      <c r="E685" s="1">
        <v>1</v>
      </c>
      <c r="F685" s="1">
        <v>64.45</v>
      </c>
      <c r="G685" s="1">
        <v>0.20229826000000001</v>
      </c>
      <c r="H685" s="1">
        <v>0.977951083</v>
      </c>
      <c r="I685" s="1">
        <v>0.232753921</v>
      </c>
      <c r="K685" s="1">
        <v>2.3142002810000002</v>
      </c>
      <c r="L685" s="1" t="s">
        <v>2</v>
      </c>
      <c r="M685" s="1" t="s">
        <v>1</v>
      </c>
      <c r="N685" s="1">
        <v>10913489.6</v>
      </c>
      <c r="O685" s="1">
        <v>18823497.789999999</v>
      </c>
      <c r="P685" s="1">
        <v>11704296.08</v>
      </c>
      <c r="Q685" s="1">
        <v>10885796.23</v>
      </c>
      <c r="R685" s="3">
        <f>AVERAGE('VTA_Proteome Morphine vs Saline'!N685:Q685)</f>
        <v>13081769.925000001</v>
      </c>
      <c r="S685" s="3">
        <f>_xlfn.STDEV.S('VTA_Proteome Morphine vs Saline'!N685:Q685)</f>
        <v>3846583.4670215463</v>
      </c>
      <c r="T685" s="1">
        <v>16415849.699999999</v>
      </c>
      <c r="U685" s="1">
        <v>13978205.51</v>
      </c>
      <c r="V685" s="1">
        <v>14597097.300000001</v>
      </c>
      <c r="W685" s="1">
        <v>76104190.049999997</v>
      </c>
      <c r="X685" s="1">
        <f t="shared" si="41"/>
        <v>30273835.640000001</v>
      </c>
      <c r="Y685" s="1">
        <f t="shared" si="42"/>
        <v>30571080.266454626</v>
      </c>
    </row>
    <row r="686" spans="1:25" x14ac:dyDescent="0.5">
      <c r="A686" s="1" t="s">
        <v>1384</v>
      </c>
      <c r="B686" s="1" t="s">
        <v>1385</v>
      </c>
      <c r="C686" s="1">
        <v>25681</v>
      </c>
      <c r="D686" s="1">
        <v>1</v>
      </c>
      <c r="E686" s="1">
        <v>1</v>
      </c>
      <c r="F686" s="1">
        <v>31.73</v>
      </c>
      <c r="G686" s="1">
        <v>0.13734897300000001</v>
      </c>
      <c r="H686" s="1">
        <v>0.977951083</v>
      </c>
      <c r="I686" s="1">
        <v>0.35152127799999999</v>
      </c>
      <c r="K686" s="1">
        <v>1.1363280170000001</v>
      </c>
      <c r="L686" s="1" t="s">
        <v>1</v>
      </c>
      <c r="M686" s="1" t="s">
        <v>2</v>
      </c>
      <c r="N686" s="1">
        <v>133841.3321</v>
      </c>
      <c r="O686" s="1">
        <v>132351.96249999999</v>
      </c>
      <c r="P686" s="1">
        <v>116112.8996</v>
      </c>
      <c r="Q686" s="1">
        <v>150352.4252</v>
      </c>
      <c r="R686" s="3">
        <f>AVERAGE('VTA_Proteome Morphine vs Saline'!N686:Q686)</f>
        <v>133164.65484999999</v>
      </c>
      <c r="S686" s="3">
        <f>_xlfn.STDEV.S('VTA_Proteome Morphine vs Saline'!N686:Q686)</f>
        <v>13991.666182251223</v>
      </c>
      <c r="T686" s="1">
        <v>113490.6427</v>
      </c>
      <c r="U686" s="1">
        <v>156808.56450000001</v>
      </c>
      <c r="V686" s="1">
        <v>78641.363809999995</v>
      </c>
      <c r="W686" s="1">
        <v>119813.7072</v>
      </c>
      <c r="X686" s="1">
        <f t="shared" si="41"/>
        <v>117188.5695525</v>
      </c>
      <c r="Y686" s="1">
        <f t="shared" si="42"/>
        <v>32021.852334873387</v>
      </c>
    </row>
    <row r="687" spans="1:25" x14ac:dyDescent="0.5">
      <c r="A687" s="1" t="s">
        <v>1386</v>
      </c>
      <c r="B687" s="1" t="s">
        <v>1387</v>
      </c>
      <c r="C687" s="1">
        <v>25871</v>
      </c>
      <c r="D687" s="1">
        <v>3</v>
      </c>
      <c r="E687" s="1">
        <v>3</v>
      </c>
      <c r="F687" s="1">
        <v>260.98</v>
      </c>
      <c r="G687" s="1">
        <v>0.22892674199999999</v>
      </c>
      <c r="H687" s="1">
        <v>0.977951083</v>
      </c>
      <c r="I687" s="1">
        <v>0.20066821500000001</v>
      </c>
      <c r="K687" s="1">
        <v>1.257710903</v>
      </c>
      <c r="L687" s="1" t="s">
        <v>2</v>
      </c>
      <c r="M687" s="1" t="s">
        <v>1</v>
      </c>
      <c r="N687" s="1">
        <v>11096627.08</v>
      </c>
      <c r="O687" s="1">
        <v>17251053.18</v>
      </c>
      <c r="P687" s="1">
        <v>16985737.789999999</v>
      </c>
      <c r="Q687" s="1">
        <v>19144391.440000001</v>
      </c>
      <c r="R687" s="3">
        <f>AVERAGE('VTA_Proteome Morphine vs Saline'!N687:Q687)</f>
        <v>16119452.372499999</v>
      </c>
      <c r="S687" s="3">
        <f>_xlfn.STDEV.S('VTA_Proteome Morphine vs Saline'!N687:Q687)</f>
        <v>3483771.9545139275</v>
      </c>
      <c r="T687" s="1">
        <v>23677841.100000001</v>
      </c>
      <c r="U687" s="1">
        <v>15770156.26</v>
      </c>
      <c r="V687" s="1">
        <v>17472385.850000001</v>
      </c>
      <c r="W687" s="1">
        <v>24174060.809999999</v>
      </c>
      <c r="X687" s="1">
        <f t="shared" si="41"/>
        <v>20273611.004999999</v>
      </c>
      <c r="Y687" s="1">
        <f t="shared" si="42"/>
        <v>4279028.6370583475</v>
      </c>
    </row>
    <row r="688" spans="1:25" x14ac:dyDescent="0.5">
      <c r="A688" s="1" t="s">
        <v>1388</v>
      </c>
      <c r="B688" s="1" t="s">
        <v>1389</v>
      </c>
      <c r="C688" s="1">
        <v>29468</v>
      </c>
      <c r="D688" s="1">
        <v>4</v>
      </c>
      <c r="E688" s="1">
        <v>4</v>
      </c>
      <c r="F688" s="1">
        <v>283.95</v>
      </c>
      <c r="G688" s="1">
        <v>5.0690711999999999E-2</v>
      </c>
      <c r="H688" s="1">
        <v>0.99625991700000005</v>
      </c>
      <c r="I688" s="1">
        <v>0.93033023599999998</v>
      </c>
      <c r="K688" s="1">
        <v>1.0540522130000001</v>
      </c>
      <c r="L688" s="1" t="s">
        <v>2</v>
      </c>
      <c r="M688" s="1" t="s">
        <v>1</v>
      </c>
      <c r="N688" s="1">
        <v>4268263.4730000002</v>
      </c>
      <c r="O688" s="1">
        <v>6069293.4419999998</v>
      </c>
      <c r="P688" s="1">
        <v>3474489.602</v>
      </c>
      <c r="Q688" s="1">
        <v>4705013.0580000002</v>
      </c>
      <c r="R688" s="3">
        <f>AVERAGE('VTA_Proteome Morphine vs Saline'!N688:Q688)</f>
        <v>4629264.8937499998</v>
      </c>
      <c r="S688" s="3">
        <f>_xlfn.STDEV.S('VTA_Proteome Morphine vs Saline'!N688:Q688)</f>
        <v>1086776.2732629746</v>
      </c>
      <c r="T688" s="1">
        <v>5577787.5559999999</v>
      </c>
      <c r="U688" s="1">
        <v>5500126.8949999996</v>
      </c>
      <c r="V688" s="1">
        <v>2549038.8369999998</v>
      </c>
      <c r="W688" s="1">
        <v>5890994.3339999998</v>
      </c>
      <c r="X688" s="1">
        <f t="shared" si="41"/>
        <v>4879486.9054999994</v>
      </c>
      <c r="Y688" s="1">
        <f t="shared" si="42"/>
        <v>1562791.6552269915</v>
      </c>
    </row>
    <row r="689" spans="1:25" x14ac:dyDescent="0.5">
      <c r="A689" s="1" t="s">
        <v>1390</v>
      </c>
      <c r="B689" s="1" t="s">
        <v>1391</v>
      </c>
      <c r="C689" s="1">
        <v>25198</v>
      </c>
      <c r="D689" s="1">
        <v>5</v>
      </c>
      <c r="E689" s="1">
        <v>5</v>
      </c>
      <c r="F689" s="1">
        <v>287.24</v>
      </c>
      <c r="G689" s="1">
        <v>0.493504206</v>
      </c>
      <c r="H689" s="1">
        <v>0.977951083</v>
      </c>
      <c r="I689" s="1">
        <v>5.9805555000000003E-2</v>
      </c>
      <c r="K689" s="1">
        <v>1.3898059389999999</v>
      </c>
      <c r="L689" s="1" t="s">
        <v>2</v>
      </c>
      <c r="M689" s="1" t="s">
        <v>1</v>
      </c>
      <c r="N689" s="1">
        <v>19710579.48</v>
      </c>
      <c r="O689" s="1">
        <v>38653307.409999996</v>
      </c>
      <c r="P689" s="1">
        <v>25454261.84</v>
      </c>
      <c r="Q689" s="1">
        <v>25605207.460000001</v>
      </c>
      <c r="R689" s="3">
        <f>AVERAGE('VTA_Proteome Morphine vs Saline'!N689:Q689)</f>
        <v>27355839.047499999</v>
      </c>
      <c r="S689" s="3">
        <f>_xlfn.STDEV.S('VTA_Proteome Morphine vs Saline'!N689:Q689)</f>
        <v>8015890.3037939901</v>
      </c>
      <c r="T689" s="1">
        <v>32964447.199999999</v>
      </c>
      <c r="U689" s="1">
        <v>40121479.340000004</v>
      </c>
      <c r="V689" s="1">
        <v>35430345.770000003</v>
      </c>
      <c r="W689" s="1">
        <v>43560957.960000001</v>
      </c>
      <c r="X689" s="1">
        <f t="shared" si="41"/>
        <v>38019307.567500003</v>
      </c>
      <c r="Y689" s="1">
        <f t="shared" si="42"/>
        <v>4739316.1165449461</v>
      </c>
    </row>
    <row r="690" spans="1:25" x14ac:dyDescent="0.5">
      <c r="A690" s="1" t="s">
        <v>1392</v>
      </c>
      <c r="B690" s="1" t="s">
        <v>1393</v>
      </c>
      <c r="C690" s="1">
        <v>44482</v>
      </c>
      <c r="D690" s="1">
        <v>25</v>
      </c>
      <c r="E690" s="1">
        <v>24</v>
      </c>
      <c r="F690" s="1">
        <v>1632.77</v>
      </c>
      <c r="G690" s="1">
        <v>0.38635231799999997</v>
      </c>
      <c r="H690" s="1">
        <v>0.977951083</v>
      </c>
      <c r="I690" s="1">
        <v>9.4349827999999997E-2</v>
      </c>
      <c r="K690" s="1">
        <v>1.1682431120000001</v>
      </c>
      <c r="L690" s="1" t="s">
        <v>2</v>
      </c>
      <c r="M690" s="1" t="s">
        <v>1</v>
      </c>
      <c r="N690" s="1">
        <v>14133804.41</v>
      </c>
      <c r="O690" s="1">
        <v>16447961.5</v>
      </c>
      <c r="P690" s="1">
        <v>14739226.470000001</v>
      </c>
      <c r="Q690" s="1">
        <v>15764032.9</v>
      </c>
      <c r="R690" s="3">
        <f>AVERAGE('VTA_Proteome Morphine vs Saline'!N690:Q690)</f>
        <v>15271256.32</v>
      </c>
      <c r="S690" s="3">
        <f>_xlfn.STDEV.S('VTA_Proteome Morphine vs Saline'!N690:Q690)</f>
        <v>1033491.887936072</v>
      </c>
      <c r="T690" s="1">
        <v>17368972.190000001</v>
      </c>
      <c r="U690" s="1">
        <v>20993790.559999999</v>
      </c>
      <c r="V690" s="1">
        <v>15090828.279999999</v>
      </c>
      <c r="W690" s="1">
        <v>17908568.969999999</v>
      </c>
      <c r="X690" s="1">
        <f t="shared" si="41"/>
        <v>17840540</v>
      </c>
      <c r="Y690" s="1">
        <f t="shared" si="42"/>
        <v>2431111.3903886979</v>
      </c>
    </row>
    <row r="691" spans="1:25" x14ac:dyDescent="0.5">
      <c r="A691" s="1" t="s">
        <v>1394</v>
      </c>
      <c r="B691" s="1" t="s">
        <v>1395</v>
      </c>
      <c r="C691" s="1">
        <v>21245</v>
      </c>
      <c r="D691" s="1">
        <v>5</v>
      </c>
      <c r="E691" s="1">
        <v>4</v>
      </c>
      <c r="F691" s="1">
        <v>281.67</v>
      </c>
      <c r="G691" s="1">
        <v>5.9638275999999997E-2</v>
      </c>
      <c r="H691" s="1">
        <v>0.99625991700000005</v>
      </c>
      <c r="I691" s="1">
        <v>0.74557477699999997</v>
      </c>
      <c r="K691" s="1">
        <v>1.1088463829999999</v>
      </c>
      <c r="L691" s="1" t="s">
        <v>2</v>
      </c>
      <c r="M691" s="1" t="s">
        <v>1</v>
      </c>
      <c r="N691" s="1">
        <v>15825668.98</v>
      </c>
      <c r="O691" s="1">
        <v>17749395.670000002</v>
      </c>
      <c r="P691" s="1">
        <v>27360484.280000001</v>
      </c>
      <c r="Q691" s="1">
        <v>25953459.16</v>
      </c>
      <c r="R691" s="3">
        <f>AVERAGE('VTA_Proteome Morphine vs Saline'!N691:Q691)</f>
        <v>21722252.022500001</v>
      </c>
      <c r="S691" s="3">
        <f>_xlfn.STDEV.S('VTA_Proteome Morphine vs Saline'!N691:Q691)</f>
        <v>5780601.3529344415</v>
      </c>
      <c r="T691" s="1">
        <v>16889317.75</v>
      </c>
      <c r="U691" s="1">
        <v>18403987.460000001</v>
      </c>
      <c r="V691" s="1">
        <v>22956541.609999999</v>
      </c>
      <c r="W691" s="1">
        <v>38096715.520000003</v>
      </c>
      <c r="X691" s="1">
        <f t="shared" si="41"/>
        <v>24086640.585000001</v>
      </c>
      <c r="Y691" s="1">
        <f t="shared" si="42"/>
        <v>9689398.431755133</v>
      </c>
    </row>
    <row r="692" spans="1:25" x14ac:dyDescent="0.5">
      <c r="A692" s="1" t="s">
        <v>1396</v>
      </c>
      <c r="B692" s="1" t="s">
        <v>1397</v>
      </c>
      <c r="C692" s="1">
        <v>92161</v>
      </c>
      <c r="D692" s="1">
        <v>18</v>
      </c>
      <c r="E692" s="1">
        <v>17</v>
      </c>
      <c r="F692" s="1">
        <v>898.87</v>
      </c>
      <c r="G692" s="1">
        <v>0.15324454300000001</v>
      </c>
      <c r="H692" s="1">
        <v>0.977951083</v>
      </c>
      <c r="I692" s="1">
        <v>0.31503635499999999</v>
      </c>
      <c r="K692" s="1">
        <v>1.0725112539999999</v>
      </c>
      <c r="L692" s="1" t="s">
        <v>1</v>
      </c>
      <c r="M692" s="1" t="s">
        <v>2</v>
      </c>
      <c r="N692" s="1">
        <v>2314078.7710000002</v>
      </c>
      <c r="O692" s="1">
        <v>2783559.4909999999</v>
      </c>
      <c r="P692" s="1">
        <v>2592877.5869999998</v>
      </c>
      <c r="Q692" s="1">
        <v>2820062.1770000001</v>
      </c>
      <c r="R692" s="3">
        <f>AVERAGE('VTA_Proteome Morphine vs Saline'!N692:Q692)</f>
        <v>2627644.5065000001</v>
      </c>
      <c r="S692" s="3">
        <f>_xlfn.STDEV.S('VTA_Proteome Morphine vs Saline'!N692:Q692)</f>
        <v>231564.42694813697</v>
      </c>
      <c r="T692" s="1">
        <v>2688600.2319999998</v>
      </c>
      <c r="U692" s="1">
        <v>2578801.125</v>
      </c>
      <c r="V692" s="1">
        <v>2217816.7510000002</v>
      </c>
      <c r="W692" s="1">
        <v>2314751.81</v>
      </c>
      <c r="X692" s="1">
        <f t="shared" si="41"/>
        <v>2449992.4794999999</v>
      </c>
      <c r="Y692" s="1">
        <f t="shared" si="42"/>
        <v>220394.29386137301</v>
      </c>
    </row>
    <row r="693" spans="1:25" x14ac:dyDescent="0.5">
      <c r="A693" s="1" t="s">
        <v>1398</v>
      </c>
      <c r="B693" s="1" t="s">
        <v>1399</v>
      </c>
      <c r="C693" s="1">
        <v>60565</v>
      </c>
      <c r="D693" s="1">
        <v>2</v>
      </c>
      <c r="E693" s="1">
        <v>2</v>
      </c>
      <c r="F693" s="1">
        <v>61.4</v>
      </c>
      <c r="G693" s="1">
        <v>0.141468871</v>
      </c>
      <c r="H693" s="1">
        <v>0.977951083</v>
      </c>
      <c r="I693" s="1">
        <v>0.34144106800000001</v>
      </c>
      <c r="K693" s="1">
        <v>1.3281038730000001</v>
      </c>
      <c r="L693" s="1" t="s">
        <v>2</v>
      </c>
      <c r="M693" s="1" t="s">
        <v>1</v>
      </c>
      <c r="N693" s="1">
        <v>17628.56611</v>
      </c>
      <c r="O693" s="1">
        <v>11661.2865</v>
      </c>
      <c r="P693" s="1">
        <v>646.78368590000002</v>
      </c>
      <c r="Q693" s="1">
        <v>31925.177189999999</v>
      </c>
      <c r="R693" s="3">
        <f>AVERAGE('VTA_Proteome Morphine vs Saline'!N693:Q693)</f>
        <v>15465.453371475</v>
      </c>
      <c r="S693" s="3">
        <f>_xlfn.STDEV.S('VTA_Proteome Morphine vs Saline'!N693:Q693)</f>
        <v>13034.137508070817</v>
      </c>
      <c r="T693" s="1">
        <v>13522.56912</v>
      </c>
      <c r="U693" s="1">
        <v>19711.16361</v>
      </c>
      <c r="V693" s="1">
        <v>24112.624950000001</v>
      </c>
      <c r="W693" s="1">
        <v>24812.556410000001</v>
      </c>
      <c r="X693" s="1">
        <f t="shared" si="41"/>
        <v>20539.728522500001</v>
      </c>
      <c r="Y693" s="1">
        <f t="shared" si="42"/>
        <v>5194.5385721338744</v>
      </c>
    </row>
    <row r="694" spans="1:25" x14ac:dyDescent="0.5">
      <c r="A694" s="1" t="s">
        <v>1400</v>
      </c>
      <c r="B694" s="1" t="s">
        <v>1401</v>
      </c>
      <c r="C694" s="1">
        <v>23597</v>
      </c>
      <c r="D694" s="1">
        <v>5</v>
      </c>
      <c r="E694" s="1">
        <v>5</v>
      </c>
      <c r="F694" s="1">
        <v>189.32</v>
      </c>
      <c r="G694" s="1">
        <v>6.6245094000000004E-2</v>
      </c>
      <c r="H694" s="1">
        <v>0.99625991700000005</v>
      </c>
      <c r="I694" s="1">
        <v>0.674988331</v>
      </c>
      <c r="K694" s="1">
        <v>1.163626619</v>
      </c>
      <c r="L694" s="1" t="s">
        <v>2</v>
      </c>
      <c r="M694" s="1" t="s">
        <v>1</v>
      </c>
      <c r="N694" s="1">
        <v>63133.87126</v>
      </c>
      <c r="O694" s="1">
        <v>47569.625110000001</v>
      </c>
      <c r="P694" s="1">
        <v>83346.841029999996</v>
      </c>
      <c r="Q694" s="1">
        <v>62717.877890000003</v>
      </c>
      <c r="R694" s="3">
        <f>AVERAGE('VTA_Proteome Morphine vs Saline'!N694:Q694)</f>
        <v>64192.053822500005</v>
      </c>
      <c r="S694" s="3">
        <f>_xlfn.STDEV.S('VTA_Proteome Morphine vs Saline'!N694:Q694)</f>
        <v>14679.963150297637</v>
      </c>
      <c r="T694" s="1">
        <v>79727.044439999998</v>
      </c>
      <c r="U694" s="1">
        <v>55035.372510000001</v>
      </c>
      <c r="V694" s="1">
        <v>117887.61719999999</v>
      </c>
      <c r="W694" s="1">
        <v>46132.296159999998</v>
      </c>
      <c r="X694" s="1">
        <f t="shared" si="41"/>
        <v>74695.582577499998</v>
      </c>
      <c r="Y694" s="1">
        <f t="shared" si="42"/>
        <v>32110.500121566663</v>
      </c>
    </row>
    <row r="695" spans="1:25" x14ac:dyDescent="0.5">
      <c r="A695" s="1" t="s">
        <v>1402</v>
      </c>
      <c r="B695" s="1" t="s">
        <v>1403</v>
      </c>
      <c r="C695" s="1">
        <v>55730</v>
      </c>
      <c r="D695" s="1">
        <v>9</v>
      </c>
      <c r="E695" s="1">
        <v>6</v>
      </c>
      <c r="F695" s="1">
        <v>522.95000000000005</v>
      </c>
      <c r="G695" s="1">
        <v>0.257305536</v>
      </c>
      <c r="H695" s="1">
        <v>0.977951083</v>
      </c>
      <c r="I695" s="1">
        <v>0.17285426500000001</v>
      </c>
      <c r="K695" s="1">
        <v>1.2439729209999999</v>
      </c>
      <c r="L695" s="1" t="s">
        <v>2</v>
      </c>
      <c r="M695" s="1" t="s">
        <v>1</v>
      </c>
      <c r="N695" s="1">
        <v>242115.416</v>
      </c>
      <c r="O695" s="1">
        <v>388715.75829999999</v>
      </c>
      <c r="P695" s="1">
        <v>400093.62060000002</v>
      </c>
      <c r="Q695" s="1">
        <v>378420.16749999998</v>
      </c>
      <c r="R695" s="3">
        <f>AVERAGE('VTA_Proteome Morphine vs Saline'!N695:Q695)</f>
        <v>352336.24060000002</v>
      </c>
      <c r="S695" s="3">
        <f>_xlfn.STDEV.S('VTA_Proteome Morphine vs Saline'!N695:Q695)</f>
        <v>74011.796516000191</v>
      </c>
      <c r="T695" s="1">
        <v>487306.22810000001</v>
      </c>
      <c r="U695" s="1">
        <v>335596.5589</v>
      </c>
      <c r="V695" s="1">
        <v>466047.1249</v>
      </c>
      <c r="W695" s="1">
        <v>464237.05699999997</v>
      </c>
      <c r="X695" s="1">
        <f t="shared" si="41"/>
        <v>438296.74222499999</v>
      </c>
      <c r="Y695" s="1">
        <f t="shared" si="42"/>
        <v>69263.364606780509</v>
      </c>
    </row>
    <row r="696" spans="1:25" x14ac:dyDescent="0.5">
      <c r="A696" s="1" t="s">
        <v>1404</v>
      </c>
      <c r="B696" s="1" t="s">
        <v>1405</v>
      </c>
      <c r="C696" s="1">
        <v>59395</v>
      </c>
      <c r="D696" s="1">
        <v>9</v>
      </c>
      <c r="E696" s="1">
        <v>4</v>
      </c>
      <c r="F696" s="1">
        <v>527.07000000000005</v>
      </c>
      <c r="G696" s="1">
        <v>5.3600879999999997E-2</v>
      </c>
      <c r="H696" s="1">
        <v>0.99625991700000005</v>
      </c>
      <c r="I696" s="1">
        <v>0.84210851600000003</v>
      </c>
      <c r="K696" s="1">
        <v>1.001466135</v>
      </c>
      <c r="L696" s="1" t="s">
        <v>2</v>
      </c>
      <c r="M696" s="1" t="s">
        <v>1</v>
      </c>
      <c r="N696" s="1">
        <v>126462.3956</v>
      </c>
      <c r="O696" s="1">
        <v>176861.45670000001</v>
      </c>
      <c r="P696" s="1">
        <v>264887.87160000001</v>
      </c>
      <c r="Q696" s="1">
        <v>209713.30799999999</v>
      </c>
      <c r="R696" s="3">
        <f>AVERAGE('VTA_Proteome Morphine vs Saline'!N696:Q696)</f>
        <v>194481.25797500001</v>
      </c>
      <c r="S696" s="3">
        <f>_xlfn.STDEV.S('VTA_Proteome Morphine vs Saline'!N696:Q696)</f>
        <v>58097.990859879137</v>
      </c>
      <c r="T696" s="1">
        <v>209974.22289999999</v>
      </c>
      <c r="U696" s="1">
        <v>171554.31090000001</v>
      </c>
      <c r="V696" s="1">
        <v>205093.66930000001</v>
      </c>
      <c r="W696" s="1">
        <v>192443.37210000001</v>
      </c>
      <c r="X696" s="1">
        <f t="shared" si="41"/>
        <v>194766.39380000002</v>
      </c>
      <c r="Y696" s="1">
        <f t="shared" si="42"/>
        <v>17147.671441169012</v>
      </c>
    </row>
    <row r="697" spans="1:25" x14ac:dyDescent="0.5">
      <c r="A697" s="1" t="s">
        <v>1406</v>
      </c>
      <c r="B697" s="1" t="s">
        <v>1407</v>
      </c>
      <c r="C697" s="1">
        <v>33777</v>
      </c>
      <c r="D697" s="1">
        <v>2</v>
      </c>
      <c r="E697" s="1">
        <v>1</v>
      </c>
      <c r="F697" s="1">
        <v>71.790000000000006</v>
      </c>
      <c r="G697" s="1">
        <v>0.21205808600000001</v>
      </c>
      <c r="H697" s="1">
        <v>0.977951083</v>
      </c>
      <c r="I697" s="1">
        <v>0.22020352400000001</v>
      </c>
      <c r="K697" s="1">
        <v>1.6090621620000001</v>
      </c>
      <c r="L697" s="1" t="s">
        <v>2</v>
      </c>
      <c r="M697" s="1" t="s">
        <v>1</v>
      </c>
      <c r="N697" s="1">
        <v>13542.1517</v>
      </c>
      <c r="O697" s="1">
        <v>2220.4685920000002</v>
      </c>
      <c r="P697" s="1">
        <v>368.53672870000003</v>
      </c>
      <c r="Q697" s="1">
        <v>14185.52691</v>
      </c>
      <c r="R697" s="3">
        <f>AVERAGE('VTA_Proteome Morphine vs Saline'!N697:Q697)</f>
        <v>7579.1709826750002</v>
      </c>
      <c r="S697" s="3">
        <f>_xlfn.STDEV.S('VTA_Proteome Morphine vs Saline'!N697:Q697)</f>
        <v>7300.9135348510899</v>
      </c>
      <c r="T697" s="1">
        <v>12411.27145</v>
      </c>
      <c r="U697" s="1">
        <v>12297.75995</v>
      </c>
      <c r="V697" s="1">
        <v>16121.32116</v>
      </c>
      <c r="W697" s="1">
        <v>7951.0764330000002</v>
      </c>
      <c r="X697" s="1">
        <f t="shared" si="41"/>
        <v>12195.35724825</v>
      </c>
      <c r="Y697" s="1">
        <f t="shared" si="42"/>
        <v>3340.8690252141287</v>
      </c>
    </row>
    <row r="698" spans="1:25" x14ac:dyDescent="0.5">
      <c r="A698" s="1" t="s">
        <v>1408</v>
      </c>
      <c r="B698" s="1" t="s">
        <v>1409</v>
      </c>
      <c r="C698" s="1">
        <v>33233</v>
      </c>
      <c r="D698" s="1">
        <v>10</v>
      </c>
      <c r="E698" s="1">
        <v>9</v>
      </c>
      <c r="F698" s="1">
        <v>512.11</v>
      </c>
      <c r="G698" s="1">
        <v>5.0383839E-2</v>
      </c>
      <c r="H698" s="1">
        <v>0.99625991700000005</v>
      </c>
      <c r="I698" s="1">
        <v>0.94802264300000005</v>
      </c>
      <c r="K698" s="1">
        <v>1.012692098</v>
      </c>
      <c r="L698" s="1" t="s">
        <v>2</v>
      </c>
      <c r="M698" s="1" t="s">
        <v>1</v>
      </c>
      <c r="N698" s="1">
        <v>4824215.4170000004</v>
      </c>
      <c r="O698" s="1">
        <v>5245355.8940000003</v>
      </c>
      <c r="P698" s="1">
        <v>5313276.93</v>
      </c>
      <c r="Q698" s="1">
        <v>4670895.0839999998</v>
      </c>
      <c r="R698" s="3">
        <f>AVERAGE('VTA_Proteome Morphine vs Saline'!N698:Q698)</f>
        <v>5013435.8312499998</v>
      </c>
      <c r="S698" s="3">
        <f>_xlfn.STDEV.S('VTA_Proteome Morphine vs Saline'!N698:Q698)</f>
        <v>314552.66050965199</v>
      </c>
      <c r="T698" s="1">
        <v>5382164.2010000004</v>
      </c>
      <c r="U698" s="1">
        <v>5978599.6600000001</v>
      </c>
      <c r="V698" s="1">
        <v>4231575.6380000003</v>
      </c>
      <c r="W698" s="1">
        <v>4715927.9040000001</v>
      </c>
      <c r="X698" s="1">
        <f t="shared" si="41"/>
        <v>5077066.8507500002</v>
      </c>
      <c r="Y698" s="1">
        <f t="shared" si="42"/>
        <v>764007.53246307233</v>
      </c>
    </row>
    <row r="699" spans="1:25" x14ac:dyDescent="0.5">
      <c r="A699" s="1" t="s">
        <v>1410</v>
      </c>
      <c r="B699" s="1" t="s">
        <v>1411</v>
      </c>
      <c r="C699" s="1">
        <v>37117</v>
      </c>
      <c r="D699" s="1">
        <v>1</v>
      </c>
      <c r="E699" s="1">
        <v>1</v>
      </c>
      <c r="F699" s="1">
        <v>28.33</v>
      </c>
      <c r="G699" s="1">
        <v>0.185709602</v>
      </c>
      <c r="H699" s="1">
        <v>0.977951083</v>
      </c>
      <c r="I699" s="1">
        <v>0.25657764100000002</v>
      </c>
      <c r="K699" s="1">
        <v>1.5002708229999999</v>
      </c>
      <c r="L699" s="1" t="s">
        <v>1</v>
      </c>
      <c r="M699" s="1" t="s">
        <v>2</v>
      </c>
      <c r="N699" s="1">
        <v>15184.440409999999</v>
      </c>
      <c r="O699" s="1">
        <v>6493.2333019999996</v>
      </c>
      <c r="P699" s="1">
        <v>6746.4067070000001</v>
      </c>
      <c r="Q699" s="1">
        <v>7167.0635979999997</v>
      </c>
      <c r="R699" s="3">
        <f>AVERAGE('VTA_Proteome Morphine vs Saline'!N699:Q699)</f>
        <v>8897.7860042499997</v>
      </c>
      <c r="S699" s="3">
        <f>_xlfn.STDEV.S('VTA_Proteome Morphine vs Saline'!N699:Q699)</f>
        <v>4200.3067444876506</v>
      </c>
      <c r="T699" s="1">
        <v>10231.044599999999</v>
      </c>
      <c r="U699" s="1">
        <v>2167.3559869999999</v>
      </c>
      <c r="V699" s="1">
        <v>6063.6427880000001</v>
      </c>
      <c r="W699" s="1">
        <v>5261.1027839999997</v>
      </c>
      <c r="X699" s="1">
        <f t="shared" si="41"/>
        <v>5930.78653975</v>
      </c>
      <c r="Y699" s="1">
        <f t="shared" si="42"/>
        <v>3322.7376275962433</v>
      </c>
    </row>
    <row r="700" spans="1:25" x14ac:dyDescent="0.5">
      <c r="A700" s="1" t="s">
        <v>1412</v>
      </c>
      <c r="B700" s="1" t="s">
        <v>1413</v>
      </c>
      <c r="C700" s="1">
        <v>42734</v>
      </c>
      <c r="D700" s="1">
        <v>3</v>
      </c>
      <c r="E700" s="1">
        <v>1</v>
      </c>
      <c r="F700" s="1">
        <v>117.43</v>
      </c>
      <c r="G700" s="1">
        <v>0.26894196799999998</v>
      </c>
      <c r="H700" s="1">
        <v>0.977951083</v>
      </c>
      <c r="I700" s="1">
        <v>0.162953247</v>
      </c>
      <c r="K700" s="1">
        <v>2.1069183499999999</v>
      </c>
      <c r="L700" s="1" t="s">
        <v>1</v>
      </c>
      <c r="M700" s="1" t="s">
        <v>2</v>
      </c>
      <c r="N700" s="1">
        <v>22424.457549999999</v>
      </c>
      <c r="O700" s="1">
        <v>11906.245730000001</v>
      </c>
      <c r="P700" s="1">
        <v>27944.658179999999</v>
      </c>
      <c r="Q700" s="1">
        <v>27548.10715</v>
      </c>
      <c r="R700" s="3">
        <f>AVERAGE('VTA_Proteome Morphine vs Saline'!N700:Q700)</f>
        <v>22455.867152499999</v>
      </c>
      <c r="S700" s="3">
        <f>_xlfn.STDEV.S('VTA_Proteome Morphine vs Saline'!N700:Q700)</f>
        <v>7468.8962561836752</v>
      </c>
      <c r="T700" s="1">
        <v>4712.4686339999998</v>
      </c>
      <c r="U700" s="1">
        <v>3.3842559090000002</v>
      </c>
      <c r="V700" s="1">
        <v>1028.468854</v>
      </c>
      <c r="W700" s="1">
        <v>36888.307379999998</v>
      </c>
      <c r="X700" s="1">
        <f t="shared" si="41"/>
        <v>10658.15728097725</v>
      </c>
      <c r="Y700" s="1">
        <f t="shared" si="42"/>
        <v>17603.286389388006</v>
      </c>
    </row>
    <row r="701" spans="1:25" x14ac:dyDescent="0.5">
      <c r="A701" s="1" t="s">
        <v>1414</v>
      </c>
      <c r="B701" s="1" t="s">
        <v>1415</v>
      </c>
      <c r="C701" s="1">
        <v>51289</v>
      </c>
      <c r="D701" s="1">
        <v>7</v>
      </c>
      <c r="E701" s="1">
        <v>7</v>
      </c>
      <c r="F701" s="1">
        <v>452.83</v>
      </c>
      <c r="G701" s="1">
        <v>0.101276174</v>
      </c>
      <c r="H701" s="1">
        <v>0.99094768200000005</v>
      </c>
      <c r="I701" s="1">
        <v>0.46639095899999999</v>
      </c>
      <c r="K701" s="1">
        <v>1.118682774</v>
      </c>
      <c r="L701" s="1" t="s">
        <v>1</v>
      </c>
      <c r="M701" s="1" t="s">
        <v>2</v>
      </c>
      <c r="N701" s="1">
        <v>1429975.801</v>
      </c>
      <c r="O701" s="1">
        <v>1062274.057</v>
      </c>
      <c r="P701" s="1">
        <v>1726127.564</v>
      </c>
      <c r="Q701" s="1">
        <v>1480109.091</v>
      </c>
      <c r="R701" s="3">
        <f>AVERAGE('VTA_Proteome Morphine vs Saline'!N701:Q701)</f>
        <v>1424621.6282500001</v>
      </c>
      <c r="S701" s="3">
        <f>_xlfn.STDEV.S('VTA_Proteome Morphine vs Saline'!N701:Q701)</f>
        <v>274049.33702500013</v>
      </c>
      <c r="T701" s="1">
        <v>1556702.003</v>
      </c>
      <c r="U701" s="1">
        <v>1034037.7290000001</v>
      </c>
      <c r="V701" s="1">
        <v>1448390.7069999999</v>
      </c>
      <c r="W701" s="1">
        <v>1054794.8870000001</v>
      </c>
      <c r="X701" s="1">
        <f t="shared" si="41"/>
        <v>1273481.3314999999</v>
      </c>
      <c r="Y701" s="1">
        <f t="shared" si="42"/>
        <v>268305.94364701305</v>
      </c>
    </row>
    <row r="702" spans="1:25" x14ac:dyDescent="0.5">
      <c r="A702" s="1" t="s">
        <v>1416</v>
      </c>
      <c r="B702" s="1" t="s">
        <v>1417</v>
      </c>
      <c r="C702" s="1">
        <v>24296</v>
      </c>
      <c r="D702" s="1">
        <v>14</v>
      </c>
      <c r="E702" s="1">
        <v>14</v>
      </c>
      <c r="F702" s="1">
        <v>682.91</v>
      </c>
      <c r="G702" s="1">
        <v>8.4001873000000005E-2</v>
      </c>
      <c r="H702" s="1">
        <v>0.99625991700000005</v>
      </c>
      <c r="I702" s="1">
        <v>0.54883681799999995</v>
      </c>
      <c r="K702" s="1">
        <v>1.0865775790000001</v>
      </c>
      <c r="L702" s="1" t="s">
        <v>2</v>
      </c>
      <c r="M702" s="1" t="s">
        <v>1</v>
      </c>
      <c r="N702" s="1">
        <v>7934707.6260000002</v>
      </c>
      <c r="O702" s="1">
        <v>12412747.18</v>
      </c>
      <c r="P702" s="1">
        <v>8151154.9299999997</v>
      </c>
      <c r="Q702" s="1">
        <v>8005143.3439999996</v>
      </c>
      <c r="R702" s="3">
        <f>AVERAGE('VTA_Proteome Morphine vs Saline'!N702:Q702)</f>
        <v>9125938.2699999996</v>
      </c>
      <c r="S702" s="3">
        <f>_xlfn.STDEV.S('VTA_Proteome Morphine vs Saline'!N702:Q702)</f>
        <v>2193059.2851196858</v>
      </c>
      <c r="T702" s="1">
        <v>11697139.5</v>
      </c>
      <c r="U702" s="1">
        <v>11002919.359999999</v>
      </c>
      <c r="V702" s="1">
        <v>9092781.8550000004</v>
      </c>
      <c r="W702" s="1">
        <v>7871318.9440000001</v>
      </c>
      <c r="X702" s="1">
        <f t="shared" si="41"/>
        <v>9916039.9147500005</v>
      </c>
      <c r="Y702" s="1">
        <f t="shared" si="42"/>
        <v>1752356.5411803569</v>
      </c>
    </row>
    <row r="703" spans="1:25" x14ac:dyDescent="0.5">
      <c r="A703" s="1" t="s">
        <v>1418</v>
      </c>
      <c r="B703" s="1" t="s">
        <v>1419</v>
      </c>
      <c r="C703" s="1">
        <v>103724</v>
      </c>
      <c r="D703" s="1">
        <v>3</v>
      </c>
      <c r="E703" s="1">
        <v>3</v>
      </c>
      <c r="F703" s="1">
        <v>114.24</v>
      </c>
      <c r="G703" s="1">
        <v>7.7717532000000006E-2</v>
      </c>
      <c r="H703" s="1">
        <v>0.99625991700000005</v>
      </c>
      <c r="I703" s="1">
        <v>0.58679216599999995</v>
      </c>
      <c r="K703" s="1">
        <v>1.1027930079999999</v>
      </c>
      <c r="L703" s="1" t="s">
        <v>2</v>
      </c>
      <c r="M703" s="1" t="s">
        <v>1</v>
      </c>
      <c r="N703" s="1">
        <v>30586.214800000002</v>
      </c>
      <c r="O703" s="1">
        <v>70182.520310000007</v>
      </c>
      <c r="P703" s="1">
        <v>27997.84822</v>
      </c>
      <c r="Q703" s="1">
        <v>44750.201000000001</v>
      </c>
      <c r="R703" s="3">
        <f>AVERAGE('VTA_Proteome Morphine vs Saline'!N703:Q703)</f>
        <v>43379.196082499999</v>
      </c>
      <c r="S703" s="3">
        <f>_xlfn.STDEV.S('VTA_Proteome Morphine vs Saline'!N703:Q703)</f>
        <v>19326.528195634175</v>
      </c>
      <c r="T703" s="1">
        <v>39022.58008</v>
      </c>
      <c r="U703" s="1">
        <v>56842.284220000001</v>
      </c>
      <c r="V703" s="1">
        <v>35768.370300000002</v>
      </c>
      <c r="W703" s="1">
        <v>59719.861859999997</v>
      </c>
      <c r="X703" s="1">
        <f t="shared" si="41"/>
        <v>47838.274115</v>
      </c>
      <c r="Y703" s="1">
        <f t="shared" si="42"/>
        <v>12188.018224676793</v>
      </c>
    </row>
    <row r="704" spans="1:25" x14ac:dyDescent="0.5">
      <c r="A704" s="1" t="s">
        <v>1420</v>
      </c>
      <c r="B704" s="1" t="s">
        <v>1421</v>
      </c>
      <c r="C704" s="1">
        <v>57375</v>
      </c>
      <c r="D704" s="1">
        <v>1</v>
      </c>
      <c r="E704" s="1">
        <v>0</v>
      </c>
      <c r="F704" s="1">
        <v>33.01</v>
      </c>
      <c r="K704" s="1">
        <v>1</v>
      </c>
      <c r="L704" s="1" t="s">
        <v>364</v>
      </c>
      <c r="M704" s="1" t="s">
        <v>364</v>
      </c>
      <c r="R704" s="3"/>
      <c r="S704" s="3"/>
    </row>
    <row r="705" spans="1:25" x14ac:dyDescent="0.5">
      <c r="A705" s="1" t="s">
        <v>1422</v>
      </c>
      <c r="B705" s="1" t="s">
        <v>1423</v>
      </c>
      <c r="C705" s="1">
        <v>52172</v>
      </c>
      <c r="D705" s="1">
        <v>2</v>
      </c>
      <c r="E705" s="1">
        <v>2</v>
      </c>
      <c r="F705" s="1">
        <v>100.18</v>
      </c>
      <c r="G705" s="1">
        <v>6.0693872000000003E-2</v>
      </c>
      <c r="H705" s="1">
        <v>0.99625991700000005</v>
      </c>
      <c r="I705" s="1">
        <v>0.73270385800000004</v>
      </c>
      <c r="K705" s="1">
        <v>1.360734723</v>
      </c>
      <c r="L705" s="1" t="s">
        <v>2</v>
      </c>
      <c r="M705" s="1" t="s">
        <v>1</v>
      </c>
      <c r="N705" s="1">
        <v>47266.137139999999</v>
      </c>
      <c r="O705" s="1">
        <v>7145.6749129999998</v>
      </c>
      <c r="P705" s="1">
        <v>30021.7137</v>
      </c>
      <c r="Q705" s="1">
        <v>28205.627229999998</v>
      </c>
      <c r="R705" s="3">
        <f>AVERAGE('VTA_Proteome Morphine vs Saline'!N705:Q705)</f>
        <v>28159.788245749998</v>
      </c>
      <c r="S705" s="3">
        <f>_xlfn.STDEV.S('VTA_Proteome Morphine vs Saline'!N705:Q705)</f>
        <v>16432.836992235301</v>
      </c>
      <c r="T705" s="1">
        <v>64007.124750000003</v>
      </c>
      <c r="U705" s="1">
        <v>44898.474390000003</v>
      </c>
      <c r="V705" s="1">
        <v>345.19911669999999</v>
      </c>
      <c r="W705" s="1">
        <v>44021.20839</v>
      </c>
      <c r="X705" s="1">
        <f t="shared" ref="X705:X736" si="43">AVERAGE(T705:W705)</f>
        <v>38318.001661675</v>
      </c>
      <c r="Y705" s="1">
        <f t="shared" ref="Y705:Y736" si="44">_xlfn.STDEV.S(T705:W705)</f>
        <v>26942.49410925062</v>
      </c>
    </row>
    <row r="706" spans="1:25" x14ac:dyDescent="0.5">
      <c r="A706" s="1" t="s">
        <v>1424</v>
      </c>
      <c r="B706" s="1" t="s">
        <v>1425</v>
      </c>
      <c r="C706" s="1">
        <v>54236</v>
      </c>
      <c r="D706" s="1">
        <v>7</v>
      </c>
      <c r="E706" s="1">
        <v>7</v>
      </c>
      <c r="F706" s="1">
        <v>372.14</v>
      </c>
      <c r="G706" s="1">
        <v>9.4905277999999996E-2</v>
      </c>
      <c r="H706" s="1">
        <v>0.99625991700000005</v>
      </c>
      <c r="I706" s="1">
        <v>0.49381498800000001</v>
      </c>
      <c r="K706" s="1">
        <v>1.1760010510000001</v>
      </c>
      <c r="L706" s="1" t="s">
        <v>1</v>
      </c>
      <c r="M706" s="1" t="s">
        <v>2</v>
      </c>
      <c r="N706" s="1">
        <v>477410.57449999999</v>
      </c>
      <c r="O706" s="1">
        <v>419848.84049999999</v>
      </c>
      <c r="P706" s="1">
        <v>788153.73849999998</v>
      </c>
      <c r="Q706" s="1">
        <v>391062.17450000002</v>
      </c>
      <c r="R706" s="3">
        <f>AVERAGE('VTA_Proteome Morphine vs Saline'!N706:Q706)</f>
        <v>519118.83199999999</v>
      </c>
      <c r="S706" s="3">
        <f>_xlfn.STDEV.S('VTA_Proteome Morphine vs Saline'!N706:Q706)</f>
        <v>182913.82160426665</v>
      </c>
      <c r="T706" s="1">
        <v>501942.25540000002</v>
      </c>
      <c r="U706" s="1">
        <v>381138.2599</v>
      </c>
      <c r="V706" s="1">
        <v>533454.71230000001</v>
      </c>
      <c r="W706" s="1">
        <v>349173.50790000003</v>
      </c>
      <c r="X706" s="1">
        <f t="shared" si="43"/>
        <v>441427.18387500005</v>
      </c>
      <c r="Y706" s="1">
        <f t="shared" si="44"/>
        <v>89956.72099154786</v>
      </c>
    </row>
    <row r="707" spans="1:25" x14ac:dyDescent="0.5">
      <c r="A707" s="1" t="s">
        <v>1426</v>
      </c>
      <c r="B707" s="1" t="s">
        <v>1427</v>
      </c>
      <c r="C707" s="1">
        <v>233333</v>
      </c>
      <c r="D707" s="1">
        <v>1</v>
      </c>
      <c r="E707" s="1">
        <v>1</v>
      </c>
      <c r="F707" s="1">
        <v>31.73</v>
      </c>
      <c r="G707" s="1">
        <v>0.33467575399999999</v>
      </c>
      <c r="H707" s="1">
        <v>0.977951083</v>
      </c>
      <c r="I707" s="1">
        <v>0.118937347</v>
      </c>
      <c r="K707" s="1">
        <v>1.737234674</v>
      </c>
      <c r="L707" s="1" t="s">
        <v>1</v>
      </c>
      <c r="M707" s="1" t="s">
        <v>2</v>
      </c>
      <c r="N707" s="1">
        <v>463014.58120000002</v>
      </c>
      <c r="O707" s="1">
        <v>171508.95050000001</v>
      </c>
      <c r="P707" s="1">
        <v>422740.239</v>
      </c>
      <c r="Q707" s="1">
        <v>404942.00410000002</v>
      </c>
      <c r="R707" s="3">
        <f>AVERAGE('VTA_Proteome Morphine vs Saline'!N707:Q707)</f>
        <v>365551.4437</v>
      </c>
      <c r="S707" s="3">
        <f>_xlfn.STDEV.S('VTA_Proteome Morphine vs Saline'!N707:Q707)</f>
        <v>131622.85375914941</v>
      </c>
      <c r="T707" s="1">
        <v>211020.23310000001</v>
      </c>
      <c r="U707" s="1">
        <v>154568.05669999999</v>
      </c>
      <c r="V707" s="1">
        <v>328714.6961</v>
      </c>
      <c r="W707" s="1">
        <v>147382.8248</v>
      </c>
      <c r="X707" s="1">
        <f t="shared" si="43"/>
        <v>210421.45267500001</v>
      </c>
      <c r="Y707" s="1">
        <f t="shared" si="44"/>
        <v>83839.371070133304</v>
      </c>
    </row>
    <row r="708" spans="1:25" x14ac:dyDescent="0.5">
      <c r="A708" s="1" t="s">
        <v>1428</v>
      </c>
      <c r="B708" s="1" t="s">
        <v>1429</v>
      </c>
      <c r="C708" s="1">
        <v>359130</v>
      </c>
      <c r="D708" s="1">
        <v>1</v>
      </c>
      <c r="E708" s="1">
        <v>1</v>
      </c>
      <c r="F708" s="1">
        <v>29.36</v>
      </c>
      <c r="G708" s="1">
        <v>0.48420206199999999</v>
      </c>
      <c r="H708" s="1">
        <v>0.977951083</v>
      </c>
      <c r="I708" s="1">
        <v>6.2174997000000003E-2</v>
      </c>
      <c r="K708" s="1">
        <v>1.4663709659999999</v>
      </c>
      <c r="L708" s="1" t="s">
        <v>1</v>
      </c>
      <c r="M708" s="1" t="s">
        <v>2</v>
      </c>
      <c r="N708" s="1">
        <v>157794.1078</v>
      </c>
      <c r="O708" s="1">
        <v>119605.501</v>
      </c>
      <c r="P708" s="1">
        <v>225594.39749999999</v>
      </c>
      <c r="Q708" s="1">
        <v>220367.9014</v>
      </c>
      <c r="R708" s="3">
        <f>AVERAGE('VTA_Proteome Morphine vs Saline'!N708:Q708)</f>
        <v>180840.476925</v>
      </c>
      <c r="S708" s="3">
        <f>_xlfn.STDEV.S('VTA_Proteome Morphine vs Saline'!N708:Q708)</f>
        <v>51140.942824190315</v>
      </c>
      <c r="T708" s="1">
        <v>118861.5674</v>
      </c>
      <c r="U708" s="1">
        <v>123338.9319</v>
      </c>
      <c r="V708" s="1">
        <v>117597.4584</v>
      </c>
      <c r="W708" s="1">
        <v>133502.79949999999</v>
      </c>
      <c r="X708" s="1">
        <f t="shared" si="43"/>
        <v>123325.1893</v>
      </c>
      <c r="Y708" s="1">
        <f t="shared" si="44"/>
        <v>7218.3737774093561</v>
      </c>
    </row>
    <row r="709" spans="1:25" x14ac:dyDescent="0.5">
      <c r="A709" s="1" t="s">
        <v>1430</v>
      </c>
      <c r="B709" s="1" t="s">
        <v>1431</v>
      </c>
      <c r="C709" s="1">
        <v>15034</v>
      </c>
      <c r="D709" s="1">
        <v>16</v>
      </c>
      <c r="E709" s="1">
        <v>16</v>
      </c>
      <c r="F709" s="1">
        <v>1218.0999999999999</v>
      </c>
      <c r="G709" s="1">
        <v>5.0771520000000001E-2</v>
      </c>
      <c r="H709" s="1">
        <v>0.99625991700000005</v>
      </c>
      <c r="I709" s="1">
        <v>0.92638286199999997</v>
      </c>
      <c r="K709" s="1">
        <v>1.016951913</v>
      </c>
      <c r="L709" s="1" t="s">
        <v>2</v>
      </c>
      <c r="M709" s="1" t="s">
        <v>1</v>
      </c>
      <c r="N709" s="1">
        <v>166101677.59999999</v>
      </c>
      <c r="O709" s="1">
        <v>208233680.69999999</v>
      </c>
      <c r="P709" s="1">
        <v>203668055.80000001</v>
      </c>
      <c r="Q709" s="1">
        <v>205052317.69999999</v>
      </c>
      <c r="R709" s="3">
        <f>AVERAGE('VTA_Proteome Morphine vs Saline'!N709:Q709)</f>
        <v>195763932.94999999</v>
      </c>
      <c r="S709" s="3">
        <f>_xlfn.STDEV.S('VTA_Proteome Morphine vs Saline'!N709:Q709)</f>
        <v>19867001.540990513</v>
      </c>
      <c r="T709" s="1">
        <v>181747803</v>
      </c>
      <c r="U709" s="1">
        <v>201537900.69999999</v>
      </c>
      <c r="V709" s="1">
        <v>165894911.40000001</v>
      </c>
      <c r="W709" s="1">
        <v>247149409.30000001</v>
      </c>
      <c r="X709" s="1">
        <f t="shared" si="43"/>
        <v>199082506.10000002</v>
      </c>
      <c r="Y709" s="1">
        <f t="shared" si="44"/>
        <v>35205892.117733546</v>
      </c>
    </row>
    <row r="710" spans="1:25" x14ac:dyDescent="0.5">
      <c r="A710" s="1" t="s">
        <v>1432</v>
      </c>
      <c r="B710" s="1" t="s">
        <v>1433</v>
      </c>
      <c r="C710" s="1">
        <v>39435</v>
      </c>
      <c r="D710" s="1">
        <v>1</v>
      </c>
      <c r="E710" s="1">
        <v>1</v>
      </c>
      <c r="F710" s="1">
        <v>29.02</v>
      </c>
      <c r="G710" s="1">
        <v>5.2316803000000002E-2</v>
      </c>
      <c r="H710" s="1">
        <v>0.99625991700000005</v>
      </c>
      <c r="I710" s="1">
        <v>0.87293558999999998</v>
      </c>
      <c r="K710" s="1">
        <v>1.140525827</v>
      </c>
      <c r="L710" s="1" t="s">
        <v>2</v>
      </c>
      <c r="M710" s="1" t="s">
        <v>1</v>
      </c>
      <c r="N710" s="1">
        <v>11372.45088</v>
      </c>
      <c r="O710" s="1">
        <v>81485.273879999993</v>
      </c>
      <c r="P710" s="1">
        <v>17761.583310000002</v>
      </c>
      <c r="Q710" s="1">
        <v>62299.94139</v>
      </c>
      <c r="R710" s="3">
        <f>AVERAGE('VTA_Proteome Morphine vs Saline'!N710:Q710)</f>
        <v>43229.812364999998</v>
      </c>
      <c r="S710" s="3">
        <f>_xlfn.STDEV.S('VTA_Proteome Morphine vs Saline'!N710:Q710)</f>
        <v>34110.957812896922</v>
      </c>
      <c r="T710" s="1">
        <v>60017.210129999999</v>
      </c>
      <c r="U710" s="1">
        <v>6641.5245320000004</v>
      </c>
      <c r="V710" s="1">
        <v>72042.963059999995</v>
      </c>
      <c r="W710" s="1">
        <v>58517.17222</v>
      </c>
      <c r="X710" s="1">
        <f t="shared" si="43"/>
        <v>49304.717485500005</v>
      </c>
      <c r="Y710" s="1">
        <f t="shared" si="44"/>
        <v>29079.217468193761</v>
      </c>
    </row>
    <row r="711" spans="1:25" x14ac:dyDescent="0.5">
      <c r="A711" s="1" t="s">
        <v>1434</v>
      </c>
      <c r="B711" s="1" t="s">
        <v>1435</v>
      </c>
      <c r="C711" s="1">
        <v>36969</v>
      </c>
      <c r="D711" s="1">
        <v>4</v>
      </c>
      <c r="E711" s="1">
        <v>4</v>
      </c>
      <c r="F711" s="1">
        <v>260.32</v>
      </c>
      <c r="G711" s="1">
        <v>5.0251478000000002E-2</v>
      </c>
      <c r="H711" s="1">
        <v>0.99625991700000005</v>
      </c>
      <c r="I711" s="1">
        <v>0.95791395599999996</v>
      </c>
      <c r="K711" s="1">
        <v>1.0462067749999999</v>
      </c>
      <c r="L711" s="1" t="s">
        <v>2</v>
      </c>
      <c r="M711" s="1" t="s">
        <v>1</v>
      </c>
      <c r="N711" s="1">
        <v>210552.15239999999</v>
      </c>
      <c r="O711" s="1">
        <v>301465.30320000002</v>
      </c>
      <c r="P711" s="1">
        <v>145424.6471</v>
      </c>
      <c r="Q711" s="1">
        <v>351076.90950000001</v>
      </c>
      <c r="R711" s="3">
        <f>AVERAGE('VTA_Proteome Morphine vs Saline'!N711:Q711)</f>
        <v>252129.75305</v>
      </c>
      <c r="S711" s="3">
        <f>_xlfn.STDEV.S('VTA_Proteome Morphine vs Saline'!N711:Q711)</f>
        <v>91904.321243627332</v>
      </c>
      <c r="T711" s="1">
        <v>334350.3762</v>
      </c>
      <c r="U711" s="1">
        <v>432540.33990000002</v>
      </c>
      <c r="V711" s="1">
        <v>146433.2996</v>
      </c>
      <c r="W711" s="1">
        <v>141795.408</v>
      </c>
      <c r="X711" s="1">
        <f t="shared" si="43"/>
        <v>263779.85592500004</v>
      </c>
      <c r="Y711" s="1">
        <f t="shared" si="44"/>
        <v>143887.36231309985</v>
      </c>
    </row>
    <row r="712" spans="1:25" x14ac:dyDescent="0.5">
      <c r="A712" s="1" t="s">
        <v>1436</v>
      </c>
      <c r="B712" s="1" t="s">
        <v>1437</v>
      </c>
      <c r="C712" s="1">
        <v>53962</v>
      </c>
      <c r="D712" s="1">
        <v>3</v>
      </c>
      <c r="E712" s="1">
        <v>1</v>
      </c>
      <c r="F712" s="1">
        <v>101.01</v>
      </c>
      <c r="G712" s="1">
        <v>0.225621984</v>
      </c>
      <c r="H712" s="1">
        <v>0.977951083</v>
      </c>
      <c r="I712" s="1">
        <v>0.204298652</v>
      </c>
      <c r="K712" s="1">
        <v>2.200341076</v>
      </c>
      <c r="L712" s="1" t="s">
        <v>2</v>
      </c>
      <c r="M712" s="1" t="s">
        <v>1</v>
      </c>
      <c r="N712" s="1">
        <v>154792.79380000001</v>
      </c>
      <c r="O712" s="1">
        <v>17775.456109999999</v>
      </c>
      <c r="P712" s="1">
        <v>54.636209460000003</v>
      </c>
      <c r="Q712" s="1">
        <v>150284.69839999999</v>
      </c>
      <c r="R712" s="3">
        <f>AVERAGE('VTA_Proteome Morphine vs Saline'!N712:Q712)</f>
        <v>80726.896129864996</v>
      </c>
      <c r="S712" s="3">
        <f>_xlfn.STDEV.S('VTA_Proteome Morphine vs Saline'!N712:Q712)</f>
        <v>83256.516012410226</v>
      </c>
      <c r="T712" s="1">
        <v>184492.30960000001</v>
      </c>
      <c r="U712" s="1">
        <v>197527.2273</v>
      </c>
      <c r="V712" s="1">
        <v>170073.17540000001</v>
      </c>
      <c r="W712" s="1">
        <v>158414.1097</v>
      </c>
      <c r="X712" s="1">
        <f t="shared" si="43"/>
        <v>177626.70550000001</v>
      </c>
      <c r="Y712" s="1">
        <f t="shared" si="44"/>
        <v>17022.993684190762</v>
      </c>
    </row>
    <row r="713" spans="1:25" x14ac:dyDescent="0.5">
      <c r="A713" s="1" t="s">
        <v>1438</v>
      </c>
      <c r="B713" s="1" t="s">
        <v>1439</v>
      </c>
      <c r="C713" s="1">
        <v>57005</v>
      </c>
      <c r="D713" s="1">
        <v>1</v>
      </c>
      <c r="E713" s="1">
        <v>1</v>
      </c>
      <c r="F713" s="1">
        <v>25.34</v>
      </c>
      <c r="G713" s="1">
        <v>5.9179162E-2</v>
      </c>
      <c r="H713" s="1">
        <v>0.99625991700000005</v>
      </c>
      <c r="I713" s="1">
        <v>0.75142502899999997</v>
      </c>
      <c r="K713" s="1">
        <v>11.862343449999999</v>
      </c>
      <c r="L713" s="1" t="s">
        <v>2</v>
      </c>
      <c r="M713" s="1" t="s">
        <v>1</v>
      </c>
      <c r="N713" s="1">
        <v>2074.0068809999998</v>
      </c>
      <c r="O713" s="1">
        <v>2415.669202</v>
      </c>
      <c r="P713" s="1">
        <v>496.42373329999998</v>
      </c>
      <c r="Q713" s="1">
        <v>351.54159499999997</v>
      </c>
      <c r="R713" s="3">
        <f>AVERAGE('VTA_Proteome Morphine vs Saline'!N713:Q713)</f>
        <v>1334.410352825</v>
      </c>
      <c r="S713" s="3">
        <f>_xlfn.STDEV.S('VTA_Proteome Morphine vs Saline'!N713:Q713)</f>
        <v>1062.1324922091335</v>
      </c>
      <c r="T713" s="1">
        <v>62002.877679999998</v>
      </c>
      <c r="U713" s="1">
        <v>409.97986980000002</v>
      </c>
      <c r="V713" s="1">
        <v>402.32468060000002</v>
      </c>
      <c r="W713" s="1">
        <v>501.753376</v>
      </c>
      <c r="X713" s="1">
        <f t="shared" si="43"/>
        <v>15829.233901600001</v>
      </c>
      <c r="Y713" s="1">
        <f t="shared" si="44"/>
        <v>30782.462334081178</v>
      </c>
    </row>
    <row r="714" spans="1:25" x14ac:dyDescent="0.5">
      <c r="A714" s="1" t="s">
        <v>1440</v>
      </c>
      <c r="B714" s="1" t="s">
        <v>1441</v>
      </c>
      <c r="C714" s="1">
        <v>46468</v>
      </c>
      <c r="D714" s="1">
        <v>1</v>
      </c>
      <c r="E714" s="1">
        <v>1</v>
      </c>
      <c r="F714" s="1">
        <v>37.21</v>
      </c>
      <c r="G714" s="1">
        <v>9.8252747000000001E-2</v>
      </c>
      <c r="H714" s="1">
        <v>0.99316298999999997</v>
      </c>
      <c r="I714" s="1">
        <v>0.479037039</v>
      </c>
      <c r="K714" s="1">
        <v>1.2054240110000001</v>
      </c>
      <c r="L714" s="1" t="s">
        <v>2</v>
      </c>
      <c r="M714" s="1" t="s">
        <v>1</v>
      </c>
      <c r="N714" s="1">
        <v>18666.91359</v>
      </c>
      <c r="O714" s="1">
        <v>9987.910629</v>
      </c>
      <c r="P714" s="1">
        <v>17106.567719999999</v>
      </c>
      <c r="Q714" s="1">
        <v>15269.458420000001</v>
      </c>
      <c r="R714" s="3">
        <f>AVERAGE('VTA_Proteome Morphine vs Saline'!N714:Q714)</f>
        <v>15257.712589750001</v>
      </c>
      <c r="S714" s="3">
        <f>_xlfn.STDEV.S('VTA_Proteome Morphine vs Saline'!N714:Q714)</f>
        <v>3777.6477435396255</v>
      </c>
      <c r="T714" s="1">
        <v>21045.934089999999</v>
      </c>
      <c r="U714" s="1">
        <v>11459.940339999999</v>
      </c>
      <c r="V714" s="1">
        <v>25523.74339</v>
      </c>
      <c r="W714" s="1">
        <v>15538.434600000001</v>
      </c>
      <c r="X714" s="1">
        <f t="shared" si="43"/>
        <v>18392.013104999998</v>
      </c>
      <c r="Y714" s="1">
        <f t="shared" si="44"/>
        <v>6167.1553830503972</v>
      </c>
    </row>
    <row r="715" spans="1:25" x14ac:dyDescent="0.5">
      <c r="A715" s="1" t="s">
        <v>1442</v>
      </c>
      <c r="B715" s="1" t="s">
        <v>1443</v>
      </c>
      <c r="C715" s="1">
        <v>120764</v>
      </c>
      <c r="D715" s="1">
        <v>27</v>
      </c>
      <c r="E715" s="1">
        <v>27</v>
      </c>
      <c r="F715" s="1">
        <v>1379.88</v>
      </c>
      <c r="G715" s="1">
        <v>0.23232897499999999</v>
      </c>
      <c r="H715" s="1">
        <v>0.977951083</v>
      </c>
      <c r="I715" s="1">
        <v>0.197023594</v>
      </c>
      <c r="K715" s="1">
        <v>1.530403025</v>
      </c>
      <c r="L715" s="1" t="s">
        <v>1</v>
      </c>
      <c r="M715" s="1" t="s">
        <v>2</v>
      </c>
      <c r="N715" s="1">
        <v>16909173.920000002</v>
      </c>
      <c r="O715" s="1">
        <v>7169359.7460000003</v>
      </c>
      <c r="P715" s="1">
        <v>16230626.15</v>
      </c>
      <c r="Q715" s="1">
        <v>10900064.15</v>
      </c>
      <c r="R715" s="3">
        <f>AVERAGE('VTA_Proteome Morphine vs Saline'!N715:Q715)</f>
        <v>12802305.9915</v>
      </c>
      <c r="S715" s="3">
        <f>_xlfn.STDEV.S('VTA_Proteome Morphine vs Saline'!N715:Q715)</f>
        <v>4617659.9672548929</v>
      </c>
      <c r="T715" s="1">
        <v>6811712.9649999999</v>
      </c>
      <c r="U715" s="1">
        <v>6151581.2549999999</v>
      </c>
      <c r="V715" s="1">
        <v>16049540.17</v>
      </c>
      <c r="W715" s="1">
        <v>4448432.4189999998</v>
      </c>
      <c r="X715" s="1">
        <f t="shared" si="43"/>
        <v>8365316.7022500001</v>
      </c>
      <c r="Y715" s="1">
        <f t="shared" si="44"/>
        <v>5218671.0311310431</v>
      </c>
    </row>
    <row r="716" spans="1:25" x14ac:dyDescent="0.5">
      <c r="A716" s="1" t="s">
        <v>1444</v>
      </c>
      <c r="B716" s="1" t="s">
        <v>1445</v>
      </c>
      <c r="C716" s="1">
        <v>31806</v>
      </c>
      <c r="D716" s="1">
        <v>6</v>
      </c>
      <c r="E716" s="1">
        <v>6</v>
      </c>
      <c r="F716" s="1">
        <v>234.71</v>
      </c>
      <c r="G716" s="1">
        <v>8.6075093000000005E-2</v>
      </c>
      <c r="H716" s="1">
        <v>0.99625991700000005</v>
      </c>
      <c r="I716" s="1">
        <v>0.53743710899999997</v>
      </c>
      <c r="K716" s="1">
        <v>1.0880687499999999</v>
      </c>
      <c r="L716" s="1" t="s">
        <v>2</v>
      </c>
      <c r="M716" s="1" t="s">
        <v>1</v>
      </c>
      <c r="N716" s="1">
        <v>312654.14110000001</v>
      </c>
      <c r="O716" s="1">
        <v>382895.80119999999</v>
      </c>
      <c r="P716" s="1">
        <v>309389.99290000001</v>
      </c>
      <c r="Q716" s="1">
        <v>337465.35690000001</v>
      </c>
      <c r="R716" s="3">
        <f>AVERAGE('VTA_Proteome Morphine vs Saline'!N716:Q716)</f>
        <v>335601.32302499999</v>
      </c>
      <c r="S716" s="3">
        <f>_xlfn.STDEV.S('VTA_Proteome Morphine vs Saline'!N716:Q716)</f>
        <v>33930.562788109266</v>
      </c>
      <c r="T716" s="1">
        <v>390162.06920000003</v>
      </c>
      <c r="U716" s="1">
        <v>386786.37719999999</v>
      </c>
      <c r="V716" s="1">
        <v>417011.56520000001</v>
      </c>
      <c r="W716" s="1">
        <v>266669.23619999998</v>
      </c>
      <c r="X716" s="1">
        <f t="shared" si="43"/>
        <v>365157.31195</v>
      </c>
      <c r="Y716" s="1">
        <f t="shared" si="44"/>
        <v>67036.853033171268</v>
      </c>
    </row>
    <row r="717" spans="1:25" x14ac:dyDescent="0.5">
      <c r="A717" s="1" t="s">
        <v>1446</v>
      </c>
      <c r="B717" s="1" t="s">
        <v>1447</v>
      </c>
      <c r="C717" s="1">
        <v>20889</v>
      </c>
      <c r="D717" s="1">
        <v>1</v>
      </c>
      <c r="E717" s="1">
        <v>1</v>
      </c>
      <c r="F717" s="1">
        <v>34.58</v>
      </c>
      <c r="G717" s="1">
        <v>5.7236212000000002E-2</v>
      </c>
      <c r="H717" s="1">
        <v>0.99625991700000005</v>
      </c>
      <c r="I717" s="1">
        <v>0.778221775</v>
      </c>
      <c r="K717" s="1">
        <v>1.045435715</v>
      </c>
      <c r="L717" s="1" t="s">
        <v>1</v>
      </c>
      <c r="M717" s="1" t="s">
        <v>2</v>
      </c>
      <c r="N717" s="1">
        <v>70506.718290000004</v>
      </c>
      <c r="O717" s="1">
        <v>85323.106199999995</v>
      </c>
      <c r="P717" s="1">
        <v>111710.8403</v>
      </c>
      <c r="Q717" s="1">
        <v>108489.06759999999</v>
      </c>
      <c r="R717" s="3">
        <f>AVERAGE('VTA_Proteome Morphine vs Saline'!N717:Q717)</f>
        <v>94007.433097500005</v>
      </c>
      <c r="S717" s="3">
        <f>_xlfn.STDEV.S('VTA_Proteome Morphine vs Saline'!N717:Q717)</f>
        <v>19585.960061292302</v>
      </c>
      <c r="T717" s="1">
        <v>70275.165689999994</v>
      </c>
      <c r="U717" s="1">
        <v>75600.26698</v>
      </c>
      <c r="V717" s="1">
        <v>103668.6253</v>
      </c>
      <c r="W717" s="1">
        <v>110143.0341</v>
      </c>
      <c r="X717" s="1">
        <f t="shared" si="43"/>
        <v>89921.773017500003</v>
      </c>
      <c r="Y717" s="1">
        <f t="shared" si="44"/>
        <v>19907.871660113346</v>
      </c>
    </row>
    <row r="718" spans="1:25" x14ac:dyDescent="0.5">
      <c r="A718" s="1" t="s">
        <v>1448</v>
      </c>
      <c r="B718" s="1" t="s">
        <v>1449</v>
      </c>
      <c r="C718" s="1">
        <v>20432</v>
      </c>
      <c r="D718" s="1">
        <v>5</v>
      </c>
      <c r="E718" s="1">
        <v>5</v>
      </c>
      <c r="F718" s="1">
        <v>170.78</v>
      </c>
      <c r="G718" s="1">
        <v>6.4252426000000001E-2</v>
      </c>
      <c r="H718" s="1">
        <v>0.99625991700000005</v>
      </c>
      <c r="I718" s="1">
        <v>0.694099829</v>
      </c>
      <c r="K718" s="1">
        <v>1.0909216269999999</v>
      </c>
      <c r="L718" s="1" t="s">
        <v>1</v>
      </c>
      <c r="M718" s="1" t="s">
        <v>2</v>
      </c>
      <c r="N718" s="1">
        <v>181949.03520000001</v>
      </c>
      <c r="O718" s="1">
        <v>119926.9795</v>
      </c>
      <c r="P718" s="1">
        <v>537763.99450000003</v>
      </c>
      <c r="Q718" s="1">
        <v>428469.54080000002</v>
      </c>
      <c r="R718" s="3">
        <f>AVERAGE('VTA_Proteome Morphine vs Saline'!N718:Q718)</f>
        <v>317027.38750000001</v>
      </c>
      <c r="S718" s="3">
        <f>_xlfn.STDEV.S('VTA_Proteome Morphine vs Saline'!N718:Q718)</f>
        <v>198526.85401548957</v>
      </c>
      <c r="T718" s="1">
        <v>427779.81339999998</v>
      </c>
      <c r="U718" s="1">
        <v>178222.1502</v>
      </c>
      <c r="V718" s="1">
        <v>513974.38860000001</v>
      </c>
      <c r="W718" s="1">
        <v>42444.043969999999</v>
      </c>
      <c r="X718" s="1">
        <f t="shared" si="43"/>
        <v>290605.09904250002</v>
      </c>
      <c r="Y718" s="1">
        <f t="shared" si="44"/>
        <v>218269.388769716</v>
      </c>
    </row>
    <row r="719" spans="1:25" x14ac:dyDescent="0.5">
      <c r="A719" s="1" t="s">
        <v>1450</v>
      </c>
      <c r="B719" s="1" t="s">
        <v>1451</v>
      </c>
      <c r="C719" s="1">
        <v>62752</v>
      </c>
      <c r="D719" s="1">
        <v>2</v>
      </c>
      <c r="E719" s="1">
        <v>1</v>
      </c>
      <c r="F719" s="1">
        <v>68.41</v>
      </c>
      <c r="G719" s="1">
        <v>0.14629666499999999</v>
      </c>
      <c r="H719" s="1">
        <v>0.977951083</v>
      </c>
      <c r="I719" s="1">
        <v>0.33020656900000001</v>
      </c>
      <c r="K719" s="1">
        <v>1.3515207389999999</v>
      </c>
      <c r="L719" s="1" t="s">
        <v>2</v>
      </c>
      <c r="M719" s="1" t="s">
        <v>1</v>
      </c>
      <c r="N719" s="1">
        <v>1448409.129</v>
      </c>
      <c r="O719" s="1">
        <v>1395539.977</v>
      </c>
      <c r="P719" s="1">
        <v>128896.1816</v>
      </c>
      <c r="Q719" s="1">
        <v>2020780.3289999999</v>
      </c>
      <c r="R719" s="3">
        <f>AVERAGE('VTA_Proteome Morphine vs Saline'!N719:Q719)</f>
        <v>1248406.4041499998</v>
      </c>
      <c r="S719" s="3">
        <f>_xlfn.STDEV.S('VTA_Proteome Morphine vs Saline'!N719:Q719)</f>
        <v>798230.12479467702</v>
      </c>
      <c r="T719" s="1">
        <v>1575299.442</v>
      </c>
      <c r="U719" s="1">
        <v>1450832.3929999999</v>
      </c>
      <c r="V719" s="1">
        <v>1731226.84</v>
      </c>
      <c r="W719" s="1">
        <v>1991629.909</v>
      </c>
      <c r="X719" s="1">
        <f t="shared" si="43"/>
        <v>1687247.1459999999</v>
      </c>
      <c r="Y719" s="1">
        <f t="shared" si="44"/>
        <v>233100.33874047422</v>
      </c>
    </row>
    <row r="720" spans="1:25" x14ac:dyDescent="0.5">
      <c r="A720" s="1" t="s">
        <v>1452</v>
      </c>
      <c r="B720" s="1" t="s">
        <v>1453</v>
      </c>
      <c r="C720" s="1">
        <v>19120</v>
      </c>
      <c r="D720" s="1">
        <v>2</v>
      </c>
      <c r="E720" s="1">
        <v>2</v>
      </c>
      <c r="F720" s="1">
        <v>56.75</v>
      </c>
      <c r="G720" s="1">
        <v>0.14087738699999999</v>
      </c>
      <c r="H720" s="1">
        <v>0.977951083</v>
      </c>
      <c r="I720" s="1">
        <v>0.34285944200000001</v>
      </c>
      <c r="K720" s="1">
        <v>1.4081750529999999</v>
      </c>
      <c r="L720" s="1" t="s">
        <v>1</v>
      </c>
      <c r="M720" s="1" t="s">
        <v>2</v>
      </c>
      <c r="N720" s="1">
        <v>141576.7279</v>
      </c>
      <c r="O720" s="1">
        <v>195946.1514</v>
      </c>
      <c r="P720" s="1">
        <v>158796.43640000001</v>
      </c>
      <c r="Q720" s="1">
        <v>100581.20419999999</v>
      </c>
      <c r="R720" s="3">
        <f>AVERAGE('VTA_Proteome Morphine vs Saline'!N720:Q720)</f>
        <v>149225.12997500002</v>
      </c>
      <c r="S720" s="3">
        <f>_xlfn.STDEV.S('VTA_Proteome Morphine vs Saline'!N720:Q720)</f>
        <v>39577.743403673703</v>
      </c>
      <c r="T720" s="1">
        <v>114588.29979999999</v>
      </c>
      <c r="U720" s="1">
        <v>168195.17129999999</v>
      </c>
      <c r="V720" s="1">
        <v>139010.99230000001</v>
      </c>
      <c r="W720" s="1">
        <v>2087.8647839999999</v>
      </c>
      <c r="X720" s="1">
        <f t="shared" si="43"/>
        <v>105970.582046</v>
      </c>
      <c r="Y720" s="1">
        <f t="shared" si="44"/>
        <v>72639.411301317421</v>
      </c>
    </row>
    <row r="721" spans="1:25" x14ac:dyDescent="0.5">
      <c r="A721" s="1" t="s">
        <v>1454</v>
      </c>
      <c r="B721" s="1" t="s">
        <v>1455</v>
      </c>
      <c r="C721" s="1">
        <v>39565</v>
      </c>
      <c r="D721" s="1">
        <v>15</v>
      </c>
      <c r="E721" s="1">
        <v>14</v>
      </c>
      <c r="F721" s="1">
        <v>679.23</v>
      </c>
      <c r="G721" s="1">
        <v>5.2057596999999997E-2</v>
      </c>
      <c r="H721" s="1">
        <v>0.99625991700000005</v>
      </c>
      <c r="I721" s="1">
        <v>0.88017477099999997</v>
      </c>
      <c r="K721" s="1">
        <v>1.047400273</v>
      </c>
      <c r="L721" s="1" t="s">
        <v>2</v>
      </c>
      <c r="M721" s="1" t="s">
        <v>1</v>
      </c>
      <c r="N721" s="1">
        <v>1815819.9450000001</v>
      </c>
      <c r="O721" s="1">
        <v>3143136.8029999998</v>
      </c>
      <c r="P721" s="1">
        <v>1700358.892</v>
      </c>
      <c r="Q721" s="1">
        <v>2112950.1260000002</v>
      </c>
      <c r="R721" s="3">
        <f>AVERAGE('VTA_Proteome Morphine vs Saline'!N721:Q721)</f>
        <v>2193066.4414999997</v>
      </c>
      <c r="S721" s="3">
        <f>_xlfn.STDEV.S('VTA_Proteome Morphine vs Saline'!N721:Q721)</f>
        <v>656792.19551439642</v>
      </c>
      <c r="T721" s="1">
        <v>3041918.6060000001</v>
      </c>
      <c r="U721" s="1">
        <v>2715483.5129999998</v>
      </c>
      <c r="V721" s="1">
        <v>1412800.0490000001</v>
      </c>
      <c r="W721" s="1">
        <v>2017871.3940000001</v>
      </c>
      <c r="X721" s="1">
        <f t="shared" si="43"/>
        <v>2297018.3904999997</v>
      </c>
      <c r="Y721" s="1">
        <f t="shared" si="44"/>
        <v>727954.78589009342</v>
      </c>
    </row>
    <row r="722" spans="1:25" x14ac:dyDescent="0.5">
      <c r="A722" s="1" t="s">
        <v>1456</v>
      </c>
      <c r="B722" s="1" t="s">
        <v>1457</v>
      </c>
      <c r="C722" s="1">
        <v>61705</v>
      </c>
      <c r="D722" s="1">
        <v>1</v>
      </c>
      <c r="E722" s="1">
        <v>1</v>
      </c>
      <c r="F722" s="1">
        <v>26.44</v>
      </c>
      <c r="G722" s="1">
        <v>5.0029859000000003E-2</v>
      </c>
      <c r="H722" s="1">
        <v>0.99807001699999998</v>
      </c>
      <c r="I722" s="1">
        <v>0.98548979999999997</v>
      </c>
      <c r="K722" s="1">
        <v>1.0376074150000001</v>
      </c>
      <c r="L722" s="1" t="s">
        <v>2</v>
      </c>
      <c r="M722" s="1" t="s">
        <v>1</v>
      </c>
      <c r="N722" s="1">
        <v>25797.511900000001</v>
      </c>
      <c r="O722" s="1">
        <v>38225.11505</v>
      </c>
      <c r="P722" s="1">
        <v>42679.541530000002</v>
      </c>
      <c r="Q722" s="1">
        <v>54767.46617</v>
      </c>
      <c r="R722" s="3">
        <f>AVERAGE('VTA_Proteome Morphine vs Saline'!N722:Q722)</f>
        <v>40367.408662500005</v>
      </c>
      <c r="S722" s="3">
        <f>_xlfn.STDEV.S('VTA_Proteome Morphine vs Saline'!N722:Q722)</f>
        <v>11966.326757591438</v>
      </c>
      <c r="T722" s="1">
        <v>28699.004870000001</v>
      </c>
      <c r="U722" s="1">
        <v>25666.436600000001</v>
      </c>
      <c r="V722" s="1">
        <v>59659.088360000002</v>
      </c>
      <c r="W722" s="1">
        <v>53517.560429999998</v>
      </c>
      <c r="X722" s="1">
        <f t="shared" si="43"/>
        <v>41885.522565000007</v>
      </c>
      <c r="Y722" s="1">
        <f t="shared" si="44"/>
        <v>17206.073970380286</v>
      </c>
    </row>
    <row r="723" spans="1:25" x14ac:dyDescent="0.5">
      <c r="A723" s="1" t="s">
        <v>1458</v>
      </c>
      <c r="B723" s="1" t="s">
        <v>1459</v>
      </c>
      <c r="C723" s="1">
        <v>32949</v>
      </c>
      <c r="D723" s="1">
        <v>3</v>
      </c>
      <c r="E723" s="1">
        <v>3</v>
      </c>
      <c r="F723" s="1">
        <v>140.15</v>
      </c>
      <c r="G723" s="1">
        <v>6.2445810999999997E-2</v>
      </c>
      <c r="H723" s="1">
        <v>0.99625991700000005</v>
      </c>
      <c r="I723" s="1">
        <v>0.71287974700000001</v>
      </c>
      <c r="K723" s="1">
        <v>1.0132285400000001</v>
      </c>
      <c r="L723" s="1" t="s">
        <v>1</v>
      </c>
      <c r="M723" s="1" t="s">
        <v>2</v>
      </c>
      <c r="N723" s="1">
        <v>1024315.176</v>
      </c>
      <c r="O723" s="1">
        <v>1149975.574</v>
      </c>
      <c r="P723" s="1">
        <v>927095.48069999996</v>
      </c>
      <c r="Q723" s="1">
        <v>1081784.92</v>
      </c>
      <c r="R723" s="3">
        <f>AVERAGE('VTA_Proteome Morphine vs Saline'!N723:Q723)</f>
        <v>1045792.787675</v>
      </c>
      <c r="S723" s="3">
        <f>_xlfn.STDEV.S('VTA_Proteome Morphine vs Saline'!N723:Q723)</f>
        <v>94339.502228423924</v>
      </c>
      <c r="T723" s="1">
        <v>1303771.541</v>
      </c>
      <c r="U723" s="1">
        <v>1429636.0419999999</v>
      </c>
      <c r="V723" s="1">
        <v>421035.56910000002</v>
      </c>
      <c r="W723" s="1">
        <v>974113.22690000001</v>
      </c>
      <c r="X723" s="1">
        <f t="shared" si="43"/>
        <v>1032139.0947499999</v>
      </c>
      <c r="Y723" s="1">
        <f t="shared" si="44"/>
        <v>450408.15909218555</v>
      </c>
    </row>
    <row r="724" spans="1:25" x14ac:dyDescent="0.5">
      <c r="A724" s="1" t="s">
        <v>1460</v>
      </c>
      <c r="B724" s="1" t="s">
        <v>1461</v>
      </c>
      <c r="C724" s="1">
        <v>43577</v>
      </c>
      <c r="D724" s="1">
        <v>5</v>
      </c>
      <c r="E724" s="1">
        <v>5</v>
      </c>
      <c r="F724" s="1">
        <v>278.47000000000003</v>
      </c>
      <c r="G724" s="1">
        <v>0.19784747999999999</v>
      </c>
      <c r="H724" s="1">
        <v>0.977951083</v>
      </c>
      <c r="I724" s="1">
        <v>0.238819747</v>
      </c>
      <c r="K724" s="1">
        <v>1.3107831299999999</v>
      </c>
      <c r="L724" s="1" t="s">
        <v>1</v>
      </c>
      <c r="M724" s="1" t="s">
        <v>2</v>
      </c>
      <c r="N724" s="1">
        <v>330199.04139999999</v>
      </c>
      <c r="O724" s="1">
        <v>245722.41260000001</v>
      </c>
      <c r="P724" s="1">
        <v>434954.32890000002</v>
      </c>
      <c r="Q724" s="1">
        <v>474566.6298</v>
      </c>
      <c r="R724" s="3">
        <f>AVERAGE('VTA_Proteome Morphine vs Saline'!N724:Q724)</f>
        <v>371360.603175</v>
      </c>
      <c r="S724" s="3">
        <f>_xlfn.STDEV.S('VTA_Proteome Morphine vs Saline'!N724:Q724)</f>
        <v>103561.37468835236</v>
      </c>
      <c r="T724" s="1">
        <v>210407.8548</v>
      </c>
      <c r="U724" s="1">
        <v>412772.32370000001</v>
      </c>
      <c r="V724" s="1">
        <v>270857.8284</v>
      </c>
      <c r="W724" s="1">
        <v>239210.03320000001</v>
      </c>
      <c r="X724" s="1">
        <f t="shared" si="43"/>
        <v>283312.01002500003</v>
      </c>
      <c r="Y724" s="1">
        <f t="shared" si="44"/>
        <v>89768.367973211207</v>
      </c>
    </row>
    <row r="725" spans="1:25" x14ac:dyDescent="0.5">
      <c r="A725" s="1" t="s">
        <v>1462</v>
      </c>
      <c r="B725" s="1" t="s">
        <v>1463</v>
      </c>
      <c r="C725" s="1">
        <v>30815</v>
      </c>
      <c r="D725" s="1">
        <v>2</v>
      </c>
      <c r="E725" s="1">
        <v>2</v>
      </c>
      <c r="F725" s="1">
        <v>78.16</v>
      </c>
      <c r="G725" s="1">
        <v>9.9217730000000004E-2</v>
      </c>
      <c r="H725" s="1">
        <v>0.99216108700000005</v>
      </c>
      <c r="I725" s="1">
        <v>0.47493165599999998</v>
      </c>
      <c r="K725" s="1">
        <v>1.2098512109999999</v>
      </c>
      <c r="L725" s="1" t="s">
        <v>2</v>
      </c>
      <c r="M725" s="1" t="s">
        <v>1</v>
      </c>
      <c r="N725" s="1">
        <v>173215.72820000001</v>
      </c>
      <c r="O725" s="1">
        <v>11329.64299</v>
      </c>
      <c r="P725" s="1">
        <v>132870.4571</v>
      </c>
      <c r="Q725" s="1">
        <v>152840.5491</v>
      </c>
      <c r="R725" s="3">
        <f>AVERAGE('VTA_Proteome Morphine vs Saline'!N725:Q725)</f>
        <v>117564.09434749999</v>
      </c>
      <c r="S725" s="3">
        <f>_xlfn.STDEV.S('VTA_Proteome Morphine vs Saline'!N725:Q725)</f>
        <v>72713.079993212756</v>
      </c>
      <c r="T725" s="1">
        <v>119082.4777</v>
      </c>
      <c r="U725" s="1">
        <v>162039.0079</v>
      </c>
      <c r="V725" s="1">
        <v>79725.076209999999</v>
      </c>
      <c r="W725" s="1">
        <v>208093.6862</v>
      </c>
      <c r="X725" s="1">
        <f t="shared" si="43"/>
        <v>142235.0620025</v>
      </c>
      <c r="Y725" s="1">
        <f t="shared" si="44"/>
        <v>55296.45901249483</v>
      </c>
    </row>
    <row r="726" spans="1:25" x14ac:dyDescent="0.5">
      <c r="A726" s="1" t="s">
        <v>1464</v>
      </c>
      <c r="B726" s="1" t="s">
        <v>1465</v>
      </c>
      <c r="C726" s="1">
        <v>61087</v>
      </c>
      <c r="D726" s="1">
        <v>6</v>
      </c>
      <c r="E726" s="1">
        <v>6</v>
      </c>
      <c r="F726" s="1">
        <v>259.17</v>
      </c>
      <c r="G726" s="1">
        <v>5.2411801000000001E-2</v>
      </c>
      <c r="H726" s="1">
        <v>0.99625991700000005</v>
      </c>
      <c r="I726" s="1">
        <v>0.87038821799999999</v>
      </c>
      <c r="K726" s="1">
        <v>1.026736375</v>
      </c>
      <c r="L726" s="1" t="s">
        <v>2</v>
      </c>
      <c r="M726" s="1" t="s">
        <v>1</v>
      </c>
      <c r="N726" s="1">
        <v>423813.44319999998</v>
      </c>
      <c r="O726" s="1">
        <v>925290.76040000003</v>
      </c>
      <c r="P726" s="1">
        <v>771740.62109999999</v>
      </c>
      <c r="Q726" s="1">
        <v>735936.7548</v>
      </c>
      <c r="R726" s="3">
        <f>AVERAGE('VTA_Proteome Morphine vs Saline'!N726:Q726)</f>
        <v>714195.394875</v>
      </c>
      <c r="S726" s="3">
        <f>_xlfn.STDEV.S('VTA_Proteome Morphine vs Saline'!N726:Q726)</f>
        <v>210291.12439456434</v>
      </c>
      <c r="T726" s="1">
        <v>540546.01910000003</v>
      </c>
      <c r="U726" s="1">
        <v>698404.57429999998</v>
      </c>
      <c r="V726" s="1">
        <v>662295.48100000003</v>
      </c>
      <c r="W726" s="1">
        <v>1031915.488</v>
      </c>
      <c r="X726" s="1">
        <f t="shared" si="43"/>
        <v>733290.39060000004</v>
      </c>
      <c r="Y726" s="1">
        <f t="shared" si="44"/>
        <v>210225.7825213316</v>
      </c>
    </row>
    <row r="727" spans="1:25" x14ac:dyDescent="0.5">
      <c r="A727" s="1" t="s">
        <v>1466</v>
      </c>
      <c r="B727" s="1" t="s">
        <v>1467</v>
      </c>
      <c r="C727" s="1">
        <v>23756</v>
      </c>
      <c r="D727" s="1">
        <v>4</v>
      </c>
      <c r="E727" s="1">
        <v>4</v>
      </c>
      <c r="F727" s="1">
        <v>191.47</v>
      </c>
      <c r="G727" s="1">
        <v>0.12949163799999999</v>
      </c>
      <c r="H727" s="1">
        <v>0.977951083</v>
      </c>
      <c r="I727" s="1">
        <v>0.37214192699999998</v>
      </c>
      <c r="K727" s="1">
        <v>1.2642588969999999</v>
      </c>
      <c r="L727" s="1" t="s">
        <v>2</v>
      </c>
      <c r="M727" s="1" t="s">
        <v>1</v>
      </c>
      <c r="N727" s="1">
        <v>1515919.4839999999</v>
      </c>
      <c r="O727" s="1">
        <v>1381942.898</v>
      </c>
      <c r="P727" s="1">
        <v>890811.12899999996</v>
      </c>
      <c r="Q727" s="1">
        <v>960629.598</v>
      </c>
      <c r="R727" s="3">
        <f>AVERAGE('VTA_Proteome Morphine vs Saline'!N727:Q727)</f>
        <v>1187325.77725</v>
      </c>
      <c r="S727" s="3">
        <f>_xlfn.STDEV.S('VTA_Proteome Morphine vs Saline'!N727:Q727)</f>
        <v>308308.14786405646</v>
      </c>
      <c r="T727" s="1">
        <v>2157330.4380000001</v>
      </c>
      <c r="U727" s="1">
        <v>1716016.061</v>
      </c>
      <c r="V727" s="1">
        <v>1092680.7560000001</v>
      </c>
      <c r="W727" s="1">
        <v>1038321.455</v>
      </c>
      <c r="X727" s="1">
        <f t="shared" si="43"/>
        <v>1501087.1775</v>
      </c>
      <c r="Y727" s="1">
        <f t="shared" si="44"/>
        <v>534726.58463854576</v>
      </c>
    </row>
    <row r="728" spans="1:25" x14ac:dyDescent="0.5">
      <c r="A728" s="1" t="s">
        <v>1468</v>
      </c>
      <c r="B728" s="1" t="s">
        <v>1469</v>
      </c>
      <c r="C728" s="1">
        <v>24381</v>
      </c>
      <c r="D728" s="1">
        <v>2</v>
      </c>
      <c r="E728" s="1">
        <v>2</v>
      </c>
      <c r="F728" s="1">
        <v>121.26</v>
      </c>
      <c r="G728" s="1">
        <v>0.12888565299999999</v>
      </c>
      <c r="H728" s="1">
        <v>0.977951083</v>
      </c>
      <c r="I728" s="1">
        <v>0.37381467000000002</v>
      </c>
      <c r="K728" s="1">
        <v>1.1388024370000001</v>
      </c>
      <c r="L728" s="1" t="s">
        <v>1</v>
      </c>
      <c r="M728" s="1" t="s">
        <v>2</v>
      </c>
      <c r="N728" s="1">
        <v>926610.55610000005</v>
      </c>
      <c r="O728" s="1">
        <v>959479.11959999998</v>
      </c>
      <c r="P728" s="1">
        <v>1372692.5649999999</v>
      </c>
      <c r="Q728" s="1">
        <v>1060697.3400000001</v>
      </c>
      <c r="R728" s="3">
        <f>AVERAGE('VTA_Proteome Morphine vs Saline'!N728:Q728)</f>
        <v>1079869.895175</v>
      </c>
      <c r="S728" s="3">
        <f>_xlfn.STDEV.S('VTA_Proteome Morphine vs Saline'!N728:Q728)</f>
        <v>203383.92815283753</v>
      </c>
      <c r="T728" s="1">
        <v>855990.52630000003</v>
      </c>
      <c r="U728" s="1">
        <v>712208.77419999999</v>
      </c>
      <c r="V728" s="1">
        <v>1121464.571</v>
      </c>
      <c r="W728" s="1">
        <v>1103337.83</v>
      </c>
      <c r="X728" s="1">
        <f t="shared" si="43"/>
        <v>948250.42537499999</v>
      </c>
      <c r="Y728" s="1">
        <f t="shared" si="44"/>
        <v>198563.83808460442</v>
      </c>
    </row>
    <row r="729" spans="1:25" x14ac:dyDescent="0.5">
      <c r="A729" s="1" t="s">
        <v>1470</v>
      </c>
      <c r="B729" s="1" t="s">
        <v>1471</v>
      </c>
      <c r="C729" s="1">
        <v>10895</v>
      </c>
      <c r="D729" s="1">
        <v>2</v>
      </c>
      <c r="E729" s="1">
        <v>2</v>
      </c>
      <c r="F729" s="1">
        <v>85.73</v>
      </c>
      <c r="G729" s="1">
        <v>5.0073619999999999E-2</v>
      </c>
      <c r="H729" s="1">
        <v>0.99706243100000003</v>
      </c>
      <c r="I729" s="1">
        <v>0.97721835999999995</v>
      </c>
      <c r="K729" s="1">
        <v>1.107279256</v>
      </c>
      <c r="L729" s="1" t="s">
        <v>2</v>
      </c>
      <c r="M729" s="1" t="s">
        <v>1</v>
      </c>
      <c r="N729" s="1">
        <v>50007.195330000002</v>
      </c>
      <c r="O729" s="1">
        <v>32899.772830000002</v>
      </c>
      <c r="P729" s="1">
        <v>71134.285440000007</v>
      </c>
      <c r="Q729" s="1">
        <v>47844.638789999997</v>
      </c>
      <c r="R729" s="3">
        <f>AVERAGE('VTA_Proteome Morphine vs Saline'!N729:Q729)</f>
        <v>50471.473097499998</v>
      </c>
      <c r="S729" s="3">
        <f>_xlfn.STDEV.S('VTA_Proteome Morphine vs Saline'!N729:Q729)</f>
        <v>15735.652475791881</v>
      </c>
      <c r="T729" s="1">
        <v>43293.645199999999</v>
      </c>
      <c r="U729" s="1">
        <v>38180.070229999998</v>
      </c>
      <c r="V729" s="1">
        <v>31948.93795</v>
      </c>
      <c r="W729" s="1">
        <v>110121.4072</v>
      </c>
      <c r="X729" s="1">
        <f t="shared" si="43"/>
        <v>55886.015144999998</v>
      </c>
      <c r="Y729" s="1">
        <f t="shared" si="44"/>
        <v>36453.302009391424</v>
      </c>
    </row>
    <row r="730" spans="1:25" x14ac:dyDescent="0.5">
      <c r="A730" s="1" t="s">
        <v>1472</v>
      </c>
      <c r="B730" s="1" t="s">
        <v>1473</v>
      </c>
      <c r="C730" s="1">
        <v>60917</v>
      </c>
      <c r="D730" s="1">
        <v>68</v>
      </c>
      <c r="E730" s="1">
        <v>68</v>
      </c>
      <c r="F730" s="1">
        <v>6062.9</v>
      </c>
      <c r="G730" s="1">
        <v>5.4346068999999997E-2</v>
      </c>
      <c r="H730" s="1">
        <v>0.99625991700000005</v>
      </c>
      <c r="I730" s="1">
        <v>0.826867185</v>
      </c>
      <c r="K730" s="1">
        <v>1.0435773319999999</v>
      </c>
      <c r="L730" s="1" t="s">
        <v>1</v>
      </c>
      <c r="M730" s="1" t="s">
        <v>2</v>
      </c>
      <c r="N730" s="1">
        <v>414925409.60000002</v>
      </c>
      <c r="O730" s="1">
        <v>393534864.5</v>
      </c>
      <c r="P730" s="1">
        <v>643671820.79999995</v>
      </c>
      <c r="Q730" s="1">
        <v>476253048.39999998</v>
      </c>
      <c r="R730" s="3">
        <f>AVERAGE('VTA_Proteome Morphine vs Saline'!N730:Q730)</f>
        <v>482096285.82500005</v>
      </c>
      <c r="S730" s="3">
        <f>_xlfn.STDEV.S('VTA_Proteome Morphine vs Saline'!N730:Q730)</f>
        <v>113278195.73363128</v>
      </c>
      <c r="T730" s="1">
        <v>445824138.10000002</v>
      </c>
      <c r="U730" s="1">
        <v>406548069</v>
      </c>
      <c r="V730" s="1">
        <v>528681819.30000001</v>
      </c>
      <c r="W730" s="1">
        <v>466806293.69999999</v>
      </c>
      <c r="X730" s="1">
        <f t="shared" si="43"/>
        <v>461965080.02500004</v>
      </c>
      <c r="Y730" s="1">
        <f t="shared" si="44"/>
        <v>51010246.573626526</v>
      </c>
    </row>
    <row r="731" spans="1:25" x14ac:dyDescent="0.5">
      <c r="A731" s="1" t="s">
        <v>1474</v>
      </c>
      <c r="B731" s="1" t="s">
        <v>1475</v>
      </c>
      <c r="C731" s="1">
        <v>222123</v>
      </c>
      <c r="D731" s="1">
        <v>5</v>
      </c>
      <c r="E731" s="1">
        <v>4</v>
      </c>
      <c r="F731" s="1">
        <v>213.06</v>
      </c>
      <c r="G731" s="1">
        <v>0.15800413499999999</v>
      </c>
      <c r="H731" s="1">
        <v>0.977951083</v>
      </c>
      <c r="I731" s="1">
        <v>0.30526372299999999</v>
      </c>
      <c r="K731" s="1">
        <v>1.206480701</v>
      </c>
      <c r="L731" s="1" t="s">
        <v>2</v>
      </c>
      <c r="M731" s="1" t="s">
        <v>1</v>
      </c>
      <c r="N731" s="1">
        <v>105493.47289999999</v>
      </c>
      <c r="O731" s="1">
        <v>134266.3438</v>
      </c>
      <c r="P731" s="1">
        <v>134351.666</v>
      </c>
      <c r="Q731" s="1">
        <v>94629.542549999998</v>
      </c>
      <c r="R731" s="3">
        <f>AVERAGE('VTA_Proteome Morphine vs Saline'!N731:Q731)</f>
        <v>117185.2563125</v>
      </c>
      <c r="S731" s="3">
        <f>_xlfn.STDEV.S('VTA_Proteome Morphine vs Saline'!N731:Q731)</f>
        <v>20264.148917199931</v>
      </c>
      <c r="T731" s="1">
        <v>132339.15909999999</v>
      </c>
      <c r="U731" s="1">
        <v>158496.13879999999</v>
      </c>
      <c r="V731" s="1">
        <v>176789.0338</v>
      </c>
      <c r="W731" s="1">
        <v>97902.669129999995</v>
      </c>
      <c r="X731" s="1">
        <f t="shared" si="43"/>
        <v>141381.75020750001</v>
      </c>
      <c r="Y731" s="1">
        <f t="shared" si="44"/>
        <v>34248.002246243334</v>
      </c>
    </row>
    <row r="732" spans="1:25" x14ac:dyDescent="0.5">
      <c r="A732" s="1" t="s">
        <v>1476</v>
      </c>
      <c r="B732" s="1" t="s">
        <v>1477</v>
      </c>
      <c r="C732" s="1">
        <v>290511</v>
      </c>
      <c r="D732" s="1">
        <v>1</v>
      </c>
      <c r="E732" s="1">
        <v>1</v>
      </c>
      <c r="F732" s="1">
        <v>26.77</v>
      </c>
      <c r="G732" s="1">
        <v>6.1548586000000002E-2</v>
      </c>
      <c r="H732" s="1">
        <v>0.99625991700000005</v>
      </c>
      <c r="I732" s="1">
        <v>0.72281221200000001</v>
      </c>
      <c r="K732" s="1">
        <v>2.2049774489999998</v>
      </c>
      <c r="L732" s="1" t="s">
        <v>2</v>
      </c>
      <c r="M732" s="1" t="s">
        <v>1</v>
      </c>
      <c r="N732" s="1">
        <v>0</v>
      </c>
      <c r="O732" s="1">
        <v>361.53424860000001</v>
      </c>
      <c r="P732" s="1">
        <v>3962.5299570000002</v>
      </c>
      <c r="Q732" s="1">
        <v>137.30462159999999</v>
      </c>
      <c r="R732" s="3">
        <f>AVERAGE('VTA_Proteome Morphine vs Saline'!N732:Q732)</f>
        <v>1115.3422068000002</v>
      </c>
      <c r="S732" s="3">
        <f>_xlfn.STDEV.S('VTA_Proteome Morphine vs Saline'!N732:Q732)</f>
        <v>1903.9651851743447</v>
      </c>
      <c r="T732" s="1">
        <v>6997.4564760000003</v>
      </c>
      <c r="U732" s="1">
        <v>1394.7460759999999</v>
      </c>
      <c r="V732" s="1">
        <v>1445.0151020000001</v>
      </c>
      <c r="W732" s="1">
        <v>0</v>
      </c>
      <c r="X732" s="1">
        <f t="shared" si="43"/>
        <v>2459.3044135</v>
      </c>
      <c r="Y732" s="1">
        <f t="shared" si="44"/>
        <v>3098.6593661344091</v>
      </c>
    </row>
    <row r="733" spans="1:25" x14ac:dyDescent="0.5">
      <c r="A733" s="1" t="s">
        <v>1478</v>
      </c>
      <c r="B733" s="1" t="s">
        <v>1479</v>
      </c>
      <c r="C733" s="1">
        <v>66346</v>
      </c>
      <c r="D733" s="1">
        <v>1</v>
      </c>
      <c r="E733" s="1">
        <v>1</v>
      </c>
      <c r="F733" s="1">
        <v>41.68</v>
      </c>
      <c r="G733" s="1">
        <v>0.11113490299999999</v>
      </c>
      <c r="H733" s="1">
        <v>0.98654470999999999</v>
      </c>
      <c r="I733" s="1">
        <v>0.42911130400000003</v>
      </c>
      <c r="K733" s="1">
        <v>1.313498456</v>
      </c>
      <c r="L733" s="1" t="s">
        <v>1</v>
      </c>
      <c r="M733" s="1" t="s">
        <v>2</v>
      </c>
      <c r="N733" s="1">
        <v>7226.4304089999996</v>
      </c>
      <c r="O733" s="1">
        <v>7275.427291</v>
      </c>
      <c r="P733" s="1">
        <v>1637.075482</v>
      </c>
      <c r="Q733" s="1">
        <v>24665.34821</v>
      </c>
      <c r="R733" s="3">
        <f>AVERAGE('VTA_Proteome Morphine vs Saline'!N733:Q733)</f>
        <v>10201.070348000001</v>
      </c>
      <c r="S733" s="3">
        <f>_xlfn.STDEV.S('VTA_Proteome Morphine vs Saline'!N733:Q733)</f>
        <v>9999.420186485544</v>
      </c>
      <c r="T733" s="1">
        <v>4661.5595789999998</v>
      </c>
      <c r="U733" s="1">
        <v>0</v>
      </c>
      <c r="V733" s="1">
        <v>11291.46234</v>
      </c>
      <c r="W733" s="1">
        <v>15112.32208</v>
      </c>
      <c r="X733" s="1">
        <f t="shared" si="43"/>
        <v>7766.3359997499992</v>
      </c>
      <c r="Y733" s="1">
        <f t="shared" si="44"/>
        <v>6741.5536955464795</v>
      </c>
    </row>
    <row r="734" spans="1:25" x14ac:dyDescent="0.5">
      <c r="A734" s="1" t="s">
        <v>1480</v>
      </c>
      <c r="B734" s="1" t="s">
        <v>1481</v>
      </c>
      <c r="C734" s="1">
        <v>44846</v>
      </c>
      <c r="D734" s="1">
        <v>7</v>
      </c>
      <c r="E734" s="1">
        <v>7</v>
      </c>
      <c r="F734" s="1">
        <v>414.69</v>
      </c>
      <c r="G734" s="1">
        <v>5.5977620999999998E-2</v>
      </c>
      <c r="H734" s="1">
        <v>0.99625991700000005</v>
      </c>
      <c r="I734" s="1">
        <v>0.79779027700000005</v>
      </c>
      <c r="K734" s="1">
        <v>1.025573142</v>
      </c>
      <c r="L734" s="1" t="s">
        <v>2</v>
      </c>
      <c r="M734" s="1" t="s">
        <v>1</v>
      </c>
      <c r="N734" s="1">
        <v>2280943.7749999999</v>
      </c>
      <c r="O734" s="1">
        <v>2884744.26</v>
      </c>
      <c r="P734" s="1">
        <v>2002131.466</v>
      </c>
      <c r="Q734" s="1">
        <v>1904468.004</v>
      </c>
      <c r="R734" s="3">
        <f>AVERAGE('VTA_Proteome Morphine vs Saline'!N734:Q734)</f>
        <v>2268071.8762500002</v>
      </c>
      <c r="S734" s="3">
        <f>_xlfn.STDEV.S('VTA_Proteome Morphine vs Saline'!N734:Q734)</f>
        <v>440977.16961934319</v>
      </c>
      <c r="T734" s="1">
        <v>2765678.3020000001</v>
      </c>
      <c r="U734" s="1">
        <v>2372522.1970000002</v>
      </c>
      <c r="V734" s="1">
        <v>2175022.1630000002</v>
      </c>
      <c r="W734" s="1">
        <v>1991071.7439999999</v>
      </c>
      <c r="X734" s="1">
        <f t="shared" si="43"/>
        <v>2326073.6014999999</v>
      </c>
      <c r="Y734" s="1">
        <f t="shared" si="44"/>
        <v>331889.8142089672</v>
      </c>
    </row>
    <row r="735" spans="1:25" x14ac:dyDescent="0.5">
      <c r="A735" s="1" t="s">
        <v>1482</v>
      </c>
      <c r="B735" s="1" t="s">
        <v>1483</v>
      </c>
      <c r="C735" s="1">
        <v>38200</v>
      </c>
      <c r="D735" s="1">
        <v>4</v>
      </c>
      <c r="E735" s="1">
        <v>4</v>
      </c>
      <c r="F735" s="1">
        <v>194.71</v>
      </c>
      <c r="G735" s="1">
        <v>8.1188720000000006E-2</v>
      </c>
      <c r="H735" s="1">
        <v>0.99625991700000005</v>
      </c>
      <c r="I735" s="1">
        <v>0.565147972</v>
      </c>
      <c r="K735" s="1">
        <v>1.0738403110000001</v>
      </c>
      <c r="L735" s="1" t="s">
        <v>1</v>
      </c>
      <c r="M735" s="1" t="s">
        <v>2</v>
      </c>
      <c r="N735" s="1">
        <v>974030.35199999996</v>
      </c>
      <c r="O735" s="1">
        <v>946292.05020000006</v>
      </c>
      <c r="P735" s="1">
        <v>833492.90029999998</v>
      </c>
      <c r="Q735" s="1">
        <v>762764.76280000003</v>
      </c>
      <c r="R735" s="3">
        <f>AVERAGE('VTA_Proteome Morphine vs Saline'!N735:Q735)</f>
        <v>879145.01632499998</v>
      </c>
      <c r="S735" s="3">
        <f>_xlfn.STDEV.S('VTA_Proteome Morphine vs Saline'!N735:Q735)</f>
        <v>98556.972005148971</v>
      </c>
      <c r="T735" s="1">
        <v>933038.98400000005</v>
      </c>
      <c r="U735" s="1">
        <v>969439.33680000005</v>
      </c>
      <c r="V735" s="1">
        <v>515324.72259999998</v>
      </c>
      <c r="W735" s="1">
        <v>856966.98589999997</v>
      </c>
      <c r="X735" s="1">
        <f t="shared" si="43"/>
        <v>818692.5073249999</v>
      </c>
      <c r="Y735" s="1">
        <f t="shared" si="44"/>
        <v>207602.72304242829</v>
      </c>
    </row>
    <row r="736" spans="1:25" x14ac:dyDescent="0.5">
      <c r="A736" s="1" t="s">
        <v>1484</v>
      </c>
      <c r="B736" s="1" t="s">
        <v>1485</v>
      </c>
      <c r="C736" s="1">
        <v>45071</v>
      </c>
      <c r="D736" s="1">
        <v>7</v>
      </c>
      <c r="E736" s="1">
        <v>6</v>
      </c>
      <c r="F736" s="1">
        <v>272.92</v>
      </c>
      <c r="G736" s="1">
        <v>0.235053925</v>
      </c>
      <c r="H736" s="1">
        <v>0.977951083</v>
      </c>
      <c r="I736" s="1">
        <v>0.19417021500000001</v>
      </c>
      <c r="K736" s="1">
        <v>1.4541248170000001</v>
      </c>
      <c r="L736" s="1" t="s">
        <v>1</v>
      </c>
      <c r="M736" s="1" t="s">
        <v>2</v>
      </c>
      <c r="N736" s="1">
        <v>1459710.693</v>
      </c>
      <c r="O736" s="1">
        <v>1431012.17</v>
      </c>
      <c r="P736" s="1">
        <v>1460378.5330000001</v>
      </c>
      <c r="Q736" s="1">
        <v>1435824.6740000001</v>
      </c>
      <c r="R736" s="3">
        <f>AVERAGE('VTA_Proteome Morphine vs Saline'!N736:Q736)</f>
        <v>1446731.5175000001</v>
      </c>
      <c r="S736" s="3">
        <f>_xlfn.STDEV.S('VTA_Proteome Morphine vs Saline'!N736:Q736)</f>
        <v>15500.07687804902</v>
      </c>
      <c r="T736" s="1">
        <v>1390366.804</v>
      </c>
      <c r="U736" s="1">
        <v>998203.88289999997</v>
      </c>
      <c r="V736" s="1">
        <v>295502.88219999999</v>
      </c>
      <c r="W736" s="1">
        <v>1295588.9750000001</v>
      </c>
      <c r="X736" s="1">
        <f t="shared" si="43"/>
        <v>994915.63602500001</v>
      </c>
      <c r="Y736" s="1">
        <f t="shared" si="44"/>
        <v>495302.96984228014</v>
      </c>
    </row>
    <row r="737" spans="1:25" x14ac:dyDescent="0.5">
      <c r="A737" s="1" t="s">
        <v>1486</v>
      </c>
      <c r="B737" s="1" t="s">
        <v>1487</v>
      </c>
      <c r="C737" s="1">
        <v>26307</v>
      </c>
      <c r="D737" s="1">
        <v>1</v>
      </c>
      <c r="E737" s="1">
        <v>0</v>
      </c>
      <c r="F737" s="1">
        <v>46.26</v>
      </c>
      <c r="K737" s="1">
        <v>1</v>
      </c>
      <c r="L737" s="1" t="s">
        <v>364</v>
      </c>
      <c r="M737" s="1" t="s">
        <v>364</v>
      </c>
      <c r="R737" s="3"/>
      <c r="S737" s="3"/>
    </row>
    <row r="738" spans="1:25" x14ac:dyDescent="0.5">
      <c r="A738" s="1" t="s">
        <v>1488</v>
      </c>
      <c r="B738" s="1" t="s">
        <v>1489</v>
      </c>
      <c r="C738" s="1">
        <v>25046</v>
      </c>
      <c r="D738" s="1">
        <v>4</v>
      </c>
      <c r="E738" s="1">
        <v>4</v>
      </c>
      <c r="F738" s="1">
        <v>144.91999999999999</v>
      </c>
      <c r="G738" s="1">
        <v>6.6092238999999997E-2</v>
      </c>
      <c r="H738" s="1">
        <v>0.99625991700000005</v>
      </c>
      <c r="I738" s="1">
        <v>0.67640161200000004</v>
      </c>
      <c r="K738" s="1">
        <v>1.059222659</v>
      </c>
      <c r="L738" s="1" t="s">
        <v>2</v>
      </c>
      <c r="M738" s="1" t="s">
        <v>1</v>
      </c>
      <c r="N738" s="1">
        <v>1290222.422</v>
      </c>
      <c r="O738" s="1">
        <v>1056511.517</v>
      </c>
      <c r="P738" s="1">
        <v>694921.85400000005</v>
      </c>
      <c r="Q738" s="1">
        <v>1218504.3689999999</v>
      </c>
      <c r="R738" s="3">
        <f>AVERAGE('VTA_Proteome Morphine vs Saline'!N738:Q738)</f>
        <v>1065040.0405000001</v>
      </c>
      <c r="S738" s="3">
        <f>_xlfn.STDEV.S('VTA_Proteome Morphine vs Saline'!N738:Q738)</f>
        <v>265404.47920806054</v>
      </c>
      <c r="T738" s="1">
        <v>1180421.7879999999</v>
      </c>
      <c r="U738" s="1">
        <v>1397660.7220000001</v>
      </c>
      <c r="V738" s="1">
        <v>962002.73540000001</v>
      </c>
      <c r="W738" s="1">
        <v>972372.93189999997</v>
      </c>
      <c r="X738" s="1">
        <f t="shared" ref="X738:X758" si="45">AVERAGE(T738:W738)</f>
        <v>1128114.5443249999</v>
      </c>
      <c r="Y738" s="1">
        <f t="shared" ref="Y738:Y758" si="46">_xlfn.STDEV.S(T738:W738)</f>
        <v>205944.7923960475</v>
      </c>
    </row>
    <row r="739" spans="1:25" x14ac:dyDescent="0.5">
      <c r="A739" s="1" t="s">
        <v>1490</v>
      </c>
      <c r="B739" s="1" t="s">
        <v>1491</v>
      </c>
      <c r="C739" s="1">
        <v>24560</v>
      </c>
      <c r="D739" s="1">
        <v>6</v>
      </c>
      <c r="E739" s="1">
        <v>6</v>
      </c>
      <c r="F739" s="1">
        <v>219.15</v>
      </c>
      <c r="G739" s="1">
        <v>6.8873448000000004E-2</v>
      </c>
      <c r="H739" s="1">
        <v>0.99625991700000005</v>
      </c>
      <c r="I739" s="1">
        <v>0.65188448200000004</v>
      </c>
      <c r="K739" s="1">
        <v>1.0435582489999999</v>
      </c>
      <c r="L739" s="1" t="s">
        <v>1</v>
      </c>
      <c r="M739" s="1" t="s">
        <v>2</v>
      </c>
      <c r="N739" s="1">
        <v>3218402.0729999999</v>
      </c>
      <c r="O739" s="1">
        <v>3896194.7769999998</v>
      </c>
      <c r="P739" s="1">
        <v>3254299.5320000001</v>
      </c>
      <c r="Q739" s="1">
        <v>3293590.1230000001</v>
      </c>
      <c r="R739" s="3">
        <f>AVERAGE('VTA_Proteome Morphine vs Saline'!N739:Q739)</f>
        <v>3415621.6262499997</v>
      </c>
      <c r="S739" s="3">
        <f>_xlfn.STDEV.S('VTA_Proteome Morphine vs Saline'!N739:Q739)</f>
        <v>321850.17802520696</v>
      </c>
      <c r="T739" s="1">
        <v>3614271.392</v>
      </c>
      <c r="U739" s="1">
        <v>4222238.523</v>
      </c>
      <c r="V739" s="1">
        <v>2455280.6630000002</v>
      </c>
      <c r="W739" s="1">
        <v>2800422.0660000001</v>
      </c>
      <c r="X739" s="1">
        <f t="shared" si="45"/>
        <v>3273053.1609999998</v>
      </c>
      <c r="Y739" s="1">
        <f t="shared" si="46"/>
        <v>797812.58096704772</v>
      </c>
    </row>
    <row r="740" spans="1:25" x14ac:dyDescent="0.5">
      <c r="A740" s="1" t="s">
        <v>1492</v>
      </c>
      <c r="B740" s="1" t="s">
        <v>1493</v>
      </c>
      <c r="C740" s="1">
        <v>22418</v>
      </c>
      <c r="D740" s="1">
        <v>11</v>
      </c>
      <c r="E740" s="1">
        <v>11</v>
      </c>
      <c r="F740" s="1">
        <v>698.93</v>
      </c>
      <c r="G740" s="1">
        <v>5.1489145E-2</v>
      </c>
      <c r="H740" s="1">
        <v>0.99625991700000005</v>
      </c>
      <c r="I740" s="1">
        <v>0.89791291299999998</v>
      </c>
      <c r="K740" s="1">
        <v>1.033423258</v>
      </c>
      <c r="L740" s="1" t="s">
        <v>2</v>
      </c>
      <c r="M740" s="1" t="s">
        <v>1</v>
      </c>
      <c r="N740" s="1">
        <v>4796436.1409999998</v>
      </c>
      <c r="O740" s="1">
        <v>5870129.5159999998</v>
      </c>
      <c r="P740" s="1">
        <v>6269588.9079999998</v>
      </c>
      <c r="Q740" s="1">
        <v>6262764.1960000005</v>
      </c>
      <c r="R740" s="3">
        <f>AVERAGE('VTA_Proteome Morphine vs Saline'!N740:Q740)</f>
        <v>5799729.69025</v>
      </c>
      <c r="S740" s="3">
        <f>_xlfn.STDEV.S('VTA_Proteome Morphine vs Saline'!N740:Q740)</f>
        <v>694435.67483535234</v>
      </c>
      <c r="T740" s="1">
        <v>5844602.7199999997</v>
      </c>
      <c r="U740" s="1">
        <v>4237152.0429999996</v>
      </c>
      <c r="V740" s="1">
        <v>4037724.7519999999</v>
      </c>
      <c r="W740" s="1">
        <v>9854822.6960000005</v>
      </c>
      <c r="X740" s="1">
        <f t="shared" si="45"/>
        <v>5993575.5527500007</v>
      </c>
      <c r="Y740" s="1">
        <f t="shared" si="46"/>
        <v>2698258.5931516862</v>
      </c>
    </row>
    <row r="741" spans="1:25" x14ac:dyDescent="0.5">
      <c r="A741" s="1" t="s">
        <v>1494</v>
      </c>
      <c r="B741" s="1" t="s">
        <v>1495</v>
      </c>
      <c r="C741" s="1">
        <v>15896</v>
      </c>
      <c r="D741" s="1">
        <v>8</v>
      </c>
      <c r="E741" s="1">
        <v>8</v>
      </c>
      <c r="F741" s="1">
        <v>266.83</v>
      </c>
      <c r="G741" s="1">
        <v>0.18255655200000001</v>
      </c>
      <c r="H741" s="1">
        <v>0.977951083</v>
      </c>
      <c r="I741" s="1">
        <v>0.261507251</v>
      </c>
      <c r="K741" s="1">
        <v>1.2405544989999999</v>
      </c>
      <c r="L741" s="1" t="s">
        <v>2</v>
      </c>
      <c r="M741" s="1" t="s">
        <v>1</v>
      </c>
      <c r="N741" s="1">
        <v>2638278.8659999999</v>
      </c>
      <c r="O741" s="1">
        <v>4332776.9170000004</v>
      </c>
      <c r="P741" s="1">
        <v>3560596.6170000001</v>
      </c>
      <c r="Q741" s="1">
        <v>3208306.9909999999</v>
      </c>
      <c r="R741" s="3">
        <f>AVERAGE('VTA_Proteome Morphine vs Saline'!N741:Q741)</f>
        <v>3434989.8477500002</v>
      </c>
      <c r="S741" s="3">
        <f>_xlfn.STDEV.S('VTA_Proteome Morphine vs Saline'!N741:Q741)</f>
        <v>708973.95066845545</v>
      </c>
      <c r="T741" s="1">
        <v>4423517.5470000003</v>
      </c>
      <c r="U741" s="1">
        <v>4235829.9019999998</v>
      </c>
      <c r="V741" s="1">
        <v>2913858.4709999999</v>
      </c>
      <c r="W741" s="1">
        <v>5471962.5209999997</v>
      </c>
      <c r="X741" s="1">
        <f t="shared" si="45"/>
        <v>4261292.1102499999</v>
      </c>
      <c r="Y741" s="1">
        <f t="shared" si="46"/>
        <v>1050121.5282092777</v>
      </c>
    </row>
    <row r="742" spans="1:25" x14ac:dyDescent="0.5">
      <c r="A742" s="1" t="s">
        <v>1496</v>
      </c>
      <c r="B742" s="1" t="s">
        <v>1497</v>
      </c>
      <c r="C742" s="1">
        <v>26500</v>
      </c>
      <c r="D742" s="1">
        <v>2</v>
      </c>
      <c r="E742" s="1">
        <v>2</v>
      </c>
      <c r="F742" s="1">
        <v>73.75</v>
      </c>
      <c r="G742" s="1">
        <v>8.2336171E-2</v>
      </c>
      <c r="H742" s="1">
        <v>0.99625991700000005</v>
      </c>
      <c r="I742" s="1">
        <v>0.55837120200000001</v>
      </c>
      <c r="K742" s="1">
        <v>1.057067561</v>
      </c>
      <c r="L742" s="1" t="s">
        <v>1</v>
      </c>
      <c r="M742" s="1" t="s">
        <v>2</v>
      </c>
      <c r="N742" s="1">
        <v>712716.2966</v>
      </c>
      <c r="O742" s="1">
        <v>993274.228</v>
      </c>
      <c r="P742" s="1">
        <v>826586.81519999995</v>
      </c>
      <c r="Q742" s="1">
        <v>821224.0808</v>
      </c>
      <c r="R742" s="3">
        <f>AVERAGE('VTA_Proteome Morphine vs Saline'!N742:Q742)</f>
        <v>838450.35515000008</v>
      </c>
      <c r="S742" s="3">
        <f>_xlfn.STDEV.S('VTA_Proteome Morphine vs Saline'!N742:Q742)</f>
        <v>115782.80412314257</v>
      </c>
      <c r="T742" s="1">
        <v>682413.46920000005</v>
      </c>
      <c r="U742" s="1">
        <v>838276.08929999999</v>
      </c>
      <c r="V742" s="1">
        <v>820918.45589999994</v>
      </c>
      <c r="W742" s="1">
        <v>831132.82400000002</v>
      </c>
      <c r="X742" s="1">
        <f t="shared" si="45"/>
        <v>793185.20959999994</v>
      </c>
      <c r="Y742" s="1">
        <f t="shared" si="46"/>
        <v>74190.566094691589</v>
      </c>
    </row>
    <row r="743" spans="1:25" x14ac:dyDescent="0.5">
      <c r="A743" s="1" t="s">
        <v>1498</v>
      </c>
      <c r="B743" s="1" t="s">
        <v>1499</v>
      </c>
      <c r="C743" s="1">
        <v>54271</v>
      </c>
      <c r="D743" s="1">
        <v>7</v>
      </c>
      <c r="E743" s="1">
        <v>7</v>
      </c>
      <c r="F743" s="1">
        <v>342.01</v>
      </c>
      <c r="G743" s="1">
        <v>0.13119023699999999</v>
      </c>
      <c r="H743" s="1">
        <v>0.977951083</v>
      </c>
      <c r="I743" s="1">
        <v>0.36751861000000002</v>
      </c>
      <c r="K743" s="1">
        <v>1.286739909</v>
      </c>
      <c r="L743" s="1" t="s">
        <v>2</v>
      </c>
      <c r="M743" s="1" t="s">
        <v>1</v>
      </c>
      <c r="N743" s="1">
        <v>482758.83439999999</v>
      </c>
      <c r="O743" s="1">
        <v>369019.73379999999</v>
      </c>
      <c r="P743" s="1">
        <v>300423.67810000002</v>
      </c>
      <c r="Q743" s="1">
        <v>309095.45270000002</v>
      </c>
      <c r="R743" s="3">
        <f>AVERAGE('VTA_Proteome Morphine vs Saline'!N743:Q743)</f>
        <v>365324.42475000001</v>
      </c>
      <c r="S743" s="3">
        <f>_xlfn.STDEV.S('VTA_Proteome Morphine vs Saline'!N743:Q743)</f>
        <v>84020.434205706275</v>
      </c>
      <c r="T743" s="1">
        <v>389216.97749999998</v>
      </c>
      <c r="U743" s="1">
        <v>659867.21470000001</v>
      </c>
      <c r="V743" s="1">
        <v>555313.96849999996</v>
      </c>
      <c r="W743" s="1">
        <v>275911.9069</v>
      </c>
      <c r="X743" s="1">
        <f t="shared" si="45"/>
        <v>470077.51689999999</v>
      </c>
      <c r="Y743" s="1">
        <f t="shared" si="46"/>
        <v>170806.02351898639</v>
      </c>
    </row>
    <row r="744" spans="1:25" x14ac:dyDescent="0.5">
      <c r="A744" s="1" t="s">
        <v>1500</v>
      </c>
      <c r="B744" s="1" t="s">
        <v>1501</v>
      </c>
      <c r="C744" s="1">
        <v>53134</v>
      </c>
      <c r="D744" s="1">
        <v>7</v>
      </c>
      <c r="E744" s="1">
        <v>7</v>
      </c>
      <c r="F744" s="1">
        <v>264.79000000000002</v>
      </c>
      <c r="G744" s="1">
        <v>6.8791340000000006E-2</v>
      </c>
      <c r="H744" s="1">
        <v>0.99625991700000005</v>
      </c>
      <c r="I744" s="1">
        <v>0.65257443000000004</v>
      </c>
      <c r="K744" s="1">
        <v>1.048888617</v>
      </c>
      <c r="L744" s="1" t="s">
        <v>1</v>
      </c>
      <c r="M744" s="1" t="s">
        <v>2</v>
      </c>
      <c r="N744" s="1">
        <v>181521.66959999999</v>
      </c>
      <c r="O744" s="1">
        <v>170500.49239999999</v>
      </c>
      <c r="P744" s="1">
        <v>149818.1042</v>
      </c>
      <c r="Q744" s="1">
        <v>209126.5465</v>
      </c>
      <c r="R744" s="3">
        <f>AVERAGE('VTA_Proteome Morphine vs Saline'!N744:Q744)</f>
        <v>177741.703175</v>
      </c>
      <c r="S744" s="3">
        <f>_xlfn.STDEV.S('VTA_Proteome Morphine vs Saline'!N744:Q744)</f>
        <v>24708.021976094547</v>
      </c>
      <c r="T744" s="1">
        <v>257849.8903</v>
      </c>
      <c r="U744" s="1">
        <v>128032.82950000001</v>
      </c>
      <c r="V744" s="1">
        <v>110327.9258</v>
      </c>
      <c r="W744" s="1">
        <v>181618.0595</v>
      </c>
      <c r="X744" s="1">
        <f t="shared" si="45"/>
        <v>169457.17627500001</v>
      </c>
      <c r="Y744" s="1">
        <f t="shared" si="46"/>
        <v>66265.63649682558</v>
      </c>
    </row>
    <row r="745" spans="1:25" x14ac:dyDescent="0.5">
      <c r="A745" s="1" t="s">
        <v>1502</v>
      </c>
      <c r="B745" s="1" t="s">
        <v>1503</v>
      </c>
      <c r="C745" s="1">
        <v>21787</v>
      </c>
      <c r="D745" s="1">
        <v>2</v>
      </c>
      <c r="E745" s="1">
        <v>2</v>
      </c>
      <c r="F745" s="1">
        <v>94.47</v>
      </c>
      <c r="G745" s="1">
        <v>0.39994240599999997</v>
      </c>
      <c r="H745" s="1">
        <v>0.977951083</v>
      </c>
      <c r="I745" s="1">
        <v>8.8920787000000001E-2</v>
      </c>
      <c r="K745" s="1">
        <v>1.9153294350000001</v>
      </c>
      <c r="L745" s="1" t="s">
        <v>2</v>
      </c>
      <c r="M745" s="1" t="s">
        <v>1</v>
      </c>
      <c r="N745" s="1">
        <v>61846.527119999999</v>
      </c>
      <c r="O745" s="1">
        <v>12887.431689999999</v>
      </c>
      <c r="P745" s="1">
        <v>49818.18434</v>
      </c>
      <c r="Q745" s="1">
        <v>38848.023690000002</v>
      </c>
      <c r="R745" s="3">
        <f>AVERAGE('VTA_Proteome Morphine vs Saline'!N745:Q745)</f>
        <v>40850.041709999998</v>
      </c>
      <c r="S745" s="3">
        <f>_xlfn.STDEV.S('VTA_Proteome Morphine vs Saline'!N745:Q745)</f>
        <v>20874.19153793648</v>
      </c>
      <c r="T745" s="1">
        <v>72268.893179999999</v>
      </c>
      <c r="U745" s="1">
        <v>55065.037349999999</v>
      </c>
      <c r="V745" s="1">
        <v>74451.230649999998</v>
      </c>
      <c r="W745" s="1">
        <v>111179.9881</v>
      </c>
      <c r="X745" s="1">
        <f t="shared" si="45"/>
        <v>78241.287320000003</v>
      </c>
      <c r="Y745" s="1">
        <f t="shared" si="46"/>
        <v>23608.830220008876</v>
      </c>
    </row>
    <row r="746" spans="1:25" x14ac:dyDescent="0.5">
      <c r="A746" s="1" t="s">
        <v>1504</v>
      </c>
      <c r="B746" s="1" t="s">
        <v>1505</v>
      </c>
      <c r="C746" s="1">
        <v>62760</v>
      </c>
      <c r="D746" s="1">
        <v>2</v>
      </c>
      <c r="E746" s="1">
        <v>2</v>
      </c>
      <c r="F746" s="1">
        <v>109.22</v>
      </c>
      <c r="G746" s="1">
        <v>7.7899895999999996E-2</v>
      </c>
      <c r="H746" s="1">
        <v>0.99625991700000005</v>
      </c>
      <c r="I746" s="1">
        <v>0.58560911000000004</v>
      </c>
      <c r="K746" s="1">
        <v>1.143681782</v>
      </c>
      <c r="L746" s="1" t="s">
        <v>2</v>
      </c>
      <c r="M746" s="1" t="s">
        <v>1</v>
      </c>
      <c r="N746" s="1">
        <v>139337.20749999999</v>
      </c>
      <c r="O746" s="1">
        <v>111995.6792</v>
      </c>
      <c r="P746" s="1">
        <v>114884.42080000001</v>
      </c>
      <c r="Q746" s="1">
        <v>111312.7124</v>
      </c>
      <c r="R746" s="3">
        <f>AVERAGE('VTA_Proteome Morphine vs Saline'!N746:Q746)</f>
        <v>119382.504975</v>
      </c>
      <c r="S746" s="3">
        <f>_xlfn.STDEV.S('VTA_Proteome Morphine vs Saline'!N746:Q746)</f>
        <v>13392.904356914221</v>
      </c>
      <c r="T746" s="1">
        <v>183383.62880000001</v>
      </c>
      <c r="U746" s="1">
        <v>153070.5963</v>
      </c>
      <c r="V746" s="1">
        <v>124650.6578</v>
      </c>
      <c r="W746" s="1">
        <v>85037.501029999999</v>
      </c>
      <c r="X746" s="1">
        <f t="shared" si="45"/>
        <v>136535.5959825</v>
      </c>
      <c r="Y746" s="1">
        <f t="shared" si="46"/>
        <v>41878.594188868636</v>
      </c>
    </row>
    <row r="747" spans="1:25" x14ac:dyDescent="0.5">
      <c r="A747" s="1" t="s">
        <v>1506</v>
      </c>
      <c r="B747" s="1" t="s">
        <v>1507</v>
      </c>
      <c r="C747" s="1">
        <v>18596</v>
      </c>
      <c r="D747" s="1">
        <v>4</v>
      </c>
      <c r="E747" s="1">
        <v>4</v>
      </c>
      <c r="F747" s="1">
        <v>181.76</v>
      </c>
      <c r="G747" s="1">
        <v>5.9412360999999997E-2</v>
      </c>
      <c r="H747" s="1">
        <v>0.99625991700000005</v>
      </c>
      <c r="I747" s="1">
        <v>0.74843314699999997</v>
      </c>
      <c r="K747" s="1">
        <v>1.03123053</v>
      </c>
      <c r="L747" s="1" t="s">
        <v>1</v>
      </c>
      <c r="M747" s="1" t="s">
        <v>2</v>
      </c>
      <c r="N747" s="1">
        <v>1697617.1810000001</v>
      </c>
      <c r="O747" s="1">
        <v>2166889.9750000001</v>
      </c>
      <c r="P747" s="1">
        <v>2319609.5299999998</v>
      </c>
      <c r="Q747" s="1">
        <v>2018420.5349999999</v>
      </c>
      <c r="R747" s="3">
        <f>AVERAGE('VTA_Proteome Morphine vs Saline'!N747:Q747)</f>
        <v>2050634.3052500002</v>
      </c>
      <c r="S747" s="3">
        <f>_xlfn.STDEV.S('VTA_Proteome Morphine vs Saline'!N747:Q747)</f>
        <v>265532.08800807927</v>
      </c>
      <c r="T747" s="1">
        <v>1914680.3740000001</v>
      </c>
      <c r="U747" s="1">
        <v>1770321.344</v>
      </c>
      <c r="V747" s="1">
        <v>1594318.736</v>
      </c>
      <c r="W747" s="1">
        <v>2674805.2089999998</v>
      </c>
      <c r="X747" s="1">
        <f t="shared" si="45"/>
        <v>1988531.4157499999</v>
      </c>
      <c r="Y747" s="1">
        <f t="shared" si="46"/>
        <v>475900.88882669579</v>
      </c>
    </row>
    <row r="748" spans="1:25" x14ac:dyDescent="0.5">
      <c r="A748" s="1" t="s">
        <v>1508</v>
      </c>
      <c r="B748" s="1" t="s">
        <v>1509</v>
      </c>
      <c r="C748" s="1">
        <v>12089</v>
      </c>
      <c r="D748" s="1">
        <v>2</v>
      </c>
      <c r="E748" s="1">
        <v>2</v>
      </c>
      <c r="F748" s="1">
        <v>73.87</v>
      </c>
      <c r="G748" s="1">
        <v>9.8560632999999995E-2</v>
      </c>
      <c r="H748" s="1">
        <v>0.99316298999999997</v>
      </c>
      <c r="I748" s="1">
        <v>0.47771994499999998</v>
      </c>
      <c r="K748" s="1">
        <v>1.1399740629999999</v>
      </c>
      <c r="L748" s="1" t="s">
        <v>1</v>
      </c>
      <c r="M748" s="1" t="s">
        <v>2</v>
      </c>
      <c r="N748" s="1">
        <v>255663.82620000001</v>
      </c>
      <c r="O748" s="1">
        <v>179440.76130000001</v>
      </c>
      <c r="P748" s="1">
        <v>237378.16560000001</v>
      </c>
      <c r="Q748" s="1">
        <v>332722.06540000002</v>
      </c>
      <c r="R748" s="3">
        <f>AVERAGE('VTA_Proteome Morphine vs Saline'!N748:Q748)</f>
        <v>251301.20462500001</v>
      </c>
      <c r="S748" s="3">
        <f>_xlfn.STDEV.S('VTA_Proteome Morphine vs Saline'!N748:Q748)</f>
        <v>63261.793016284828</v>
      </c>
      <c r="T748" s="1">
        <v>195851.58910000001</v>
      </c>
      <c r="U748" s="1">
        <v>166842.9106</v>
      </c>
      <c r="V748" s="1">
        <v>422388.64750000002</v>
      </c>
      <c r="W748" s="1">
        <v>96695.527870000005</v>
      </c>
      <c r="X748" s="1">
        <f t="shared" si="45"/>
        <v>220444.6687675</v>
      </c>
      <c r="Y748" s="1">
        <f t="shared" si="46"/>
        <v>140917.45629429183</v>
      </c>
    </row>
    <row r="749" spans="1:25" x14ac:dyDescent="0.5">
      <c r="A749" s="1" t="s">
        <v>1510</v>
      </c>
      <c r="B749" s="1" t="s">
        <v>1511</v>
      </c>
      <c r="C749" s="1">
        <v>51833</v>
      </c>
      <c r="D749" s="1">
        <v>35</v>
      </c>
      <c r="E749" s="1">
        <v>35</v>
      </c>
      <c r="F749" s="1">
        <v>2761.72</v>
      </c>
      <c r="G749" s="1">
        <v>6.6357833000000005E-2</v>
      </c>
      <c r="H749" s="1">
        <v>0.99625991700000005</v>
      </c>
      <c r="I749" s="1">
        <v>0.67395122399999996</v>
      </c>
      <c r="K749" s="1">
        <v>1.062238432</v>
      </c>
      <c r="L749" s="1" t="s">
        <v>2</v>
      </c>
      <c r="M749" s="1" t="s">
        <v>1</v>
      </c>
      <c r="N749" s="1">
        <v>376271308.60000002</v>
      </c>
      <c r="O749" s="1">
        <v>361110129.30000001</v>
      </c>
      <c r="P749" s="1">
        <v>290058136.19999999</v>
      </c>
      <c r="Q749" s="1">
        <v>307678318.10000002</v>
      </c>
      <c r="R749" s="3">
        <f>AVERAGE('VTA_Proteome Morphine vs Saline'!N749:Q749)</f>
        <v>333779473.05000007</v>
      </c>
      <c r="S749" s="3">
        <f>_xlfn.STDEV.S('VTA_Proteome Morphine vs Saline'!N749:Q749)</f>
        <v>41413952.741955683</v>
      </c>
      <c r="T749" s="1">
        <v>340501093.60000002</v>
      </c>
      <c r="U749" s="1">
        <v>461344390.80000001</v>
      </c>
      <c r="V749" s="1">
        <v>322947737.39999998</v>
      </c>
      <c r="W749" s="1">
        <v>293420314.19999999</v>
      </c>
      <c r="X749" s="1">
        <f t="shared" si="45"/>
        <v>354553384.00000006</v>
      </c>
      <c r="Y749" s="1">
        <f t="shared" si="46"/>
        <v>73796917.548587814</v>
      </c>
    </row>
    <row r="750" spans="1:25" x14ac:dyDescent="0.5">
      <c r="A750" s="1" t="s">
        <v>1512</v>
      </c>
      <c r="B750" s="1" t="s">
        <v>1513</v>
      </c>
      <c r="C750" s="1">
        <v>37452</v>
      </c>
      <c r="D750" s="1">
        <v>1</v>
      </c>
      <c r="E750" s="1">
        <v>1</v>
      </c>
      <c r="F750" s="1">
        <v>58.78</v>
      </c>
      <c r="G750" s="1">
        <v>0.13133550199999999</v>
      </c>
      <c r="H750" s="1">
        <v>0.977951083</v>
      </c>
      <c r="I750" s="1">
        <v>0.36712762500000001</v>
      </c>
      <c r="K750" s="1">
        <v>1.11106693</v>
      </c>
      <c r="L750" s="1" t="s">
        <v>1</v>
      </c>
      <c r="M750" s="1" t="s">
        <v>2</v>
      </c>
      <c r="N750" s="1">
        <v>66263.035019999996</v>
      </c>
      <c r="O750" s="1">
        <v>76559.012210000001</v>
      </c>
      <c r="P750" s="1">
        <v>65069.498720000003</v>
      </c>
      <c r="Q750" s="1">
        <v>91759.237930000003</v>
      </c>
      <c r="R750" s="3">
        <f>AVERAGE('VTA_Proteome Morphine vs Saline'!N750:Q750)</f>
        <v>74912.695970000001</v>
      </c>
      <c r="S750" s="3">
        <f>_xlfn.STDEV.S('VTA_Proteome Morphine vs Saline'!N750:Q750)</f>
        <v>12358.822757103386</v>
      </c>
      <c r="T750" s="1">
        <v>76606.500889999996</v>
      </c>
      <c r="U750" s="1">
        <v>69617.109259999997</v>
      </c>
      <c r="V750" s="1">
        <v>55346.594729999997</v>
      </c>
      <c r="W750" s="1">
        <v>68126.224669999996</v>
      </c>
      <c r="X750" s="1">
        <f t="shared" si="45"/>
        <v>67424.1073875</v>
      </c>
      <c r="Y750" s="1">
        <f t="shared" si="46"/>
        <v>8859.7383015903433</v>
      </c>
    </row>
    <row r="751" spans="1:25" x14ac:dyDescent="0.5">
      <c r="A751" s="1" t="s">
        <v>1514</v>
      </c>
      <c r="B751" s="1" t="s">
        <v>1515</v>
      </c>
      <c r="C751" s="1">
        <v>34970</v>
      </c>
      <c r="D751" s="1">
        <v>9</v>
      </c>
      <c r="E751" s="1">
        <v>9</v>
      </c>
      <c r="F751" s="1">
        <v>366.68</v>
      </c>
      <c r="G751" s="1">
        <v>0.38819615800000001</v>
      </c>
      <c r="H751" s="1">
        <v>0.977951083</v>
      </c>
      <c r="I751" s="1">
        <v>9.3591033000000004E-2</v>
      </c>
      <c r="K751" s="1">
        <v>1.144152099</v>
      </c>
      <c r="L751" s="1" t="s">
        <v>1</v>
      </c>
      <c r="M751" s="1" t="s">
        <v>2</v>
      </c>
      <c r="N751" s="1">
        <v>4697120.9139999999</v>
      </c>
      <c r="O751" s="1">
        <v>5643830.125</v>
      </c>
      <c r="P751" s="1">
        <v>4289899.1239999998</v>
      </c>
      <c r="Q751" s="1">
        <v>5276705.3159999996</v>
      </c>
      <c r="R751" s="3">
        <f>AVERAGE('VTA_Proteome Morphine vs Saline'!N751:Q751)</f>
        <v>4976888.8697500005</v>
      </c>
      <c r="S751" s="3">
        <f>_xlfn.STDEV.S('VTA_Proteome Morphine vs Saline'!N751:Q751)</f>
        <v>601366.65444263374</v>
      </c>
      <c r="T751" s="1">
        <v>4146397.5290000001</v>
      </c>
      <c r="U751" s="1">
        <v>4554937.517</v>
      </c>
      <c r="V751" s="1">
        <v>4492644.4749999996</v>
      </c>
      <c r="W751" s="1">
        <v>4205416.5029999996</v>
      </c>
      <c r="X751" s="1">
        <f t="shared" si="45"/>
        <v>4349849.0060000001</v>
      </c>
      <c r="Y751" s="1">
        <f t="shared" si="46"/>
        <v>203883.21389744474</v>
      </c>
    </row>
    <row r="752" spans="1:25" x14ac:dyDescent="0.5">
      <c r="A752" s="1" t="s">
        <v>1516</v>
      </c>
      <c r="B752" s="1" t="s">
        <v>1517</v>
      </c>
      <c r="C752" s="1">
        <v>31424</v>
      </c>
      <c r="D752" s="1">
        <v>6</v>
      </c>
      <c r="E752" s="1">
        <v>6</v>
      </c>
      <c r="F752" s="1">
        <v>249.69</v>
      </c>
      <c r="G752" s="1">
        <v>0.166110483</v>
      </c>
      <c r="H752" s="1">
        <v>0.977951083</v>
      </c>
      <c r="I752" s="1">
        <v>0.289662908</v>
      </c>
      <c r="K752" s="1">
        <v>1.1793600280000001</v>
      </c>
      <c r="L752" s="1" t="s">
        <v>2</v>
      </c>
      <c r="M752" s="1" t="s">
        <v>1</v>
      </c>
      <c r="N752" s="1">
        <v>1105765.2279999999</v>
      </c>
      <c r="O752" s="1">
        <v>1556523.2039999999</v>
      </c>
      <c r="P752" s="1">
        <v>915135.63080000004</v>
      </c>
      <c r="Q752" s="1">
        <v>1126107.9339999999</v>
      </c>
      <c r="R752" s="3">
        <f>AVERAGE('VTA_Proteome Morphine vs Saline'!N752:Q752)</f>
        <v>1175882.9992</v>
      </c>
      <c r="S752" s="3">
        <f>_xlfn.STDEV.S('VTA_Proteome Morphine vs Saline'!N752:Q752)</f>
        <v>270967.53470445535</v>
      </c>
      <c r="T752" s="1">
        <v>1552559.284</v>
      </c>
      <c r="U752" s="1">
        <v>1667557.5390000001</v>
      </c>
      <c r="V752" s="1">
        <v>1208607.8589999999</v>
      </c>
      <c r="W752" s="1">
        <v>1118432.943</v>
      </c>
      <c r="X752" s="1">
        <f t="shared" si="45"/>
        <v>1386789.40625</v>
      </c>
      <c r="Y752" s="1">
        <f t="shared" si="46"/>
        <v>264621.90126393858</v>
      </c>
    </row>
    <row r="753" spans="1:25" x14ac:dyDescent="0.5">
      <c r="A753" s="1" t="s">
        <v>1518</v>
      </c>
      <c r="B753" s="1" t="s">
        <v>1519</v>
      </c>
      <c r="C753" s="1">
        <v>26080</v>
      </c>
      <c r="D753" s="1">
        <v>1</v>
      </c>
      <c r="E753" s="1">
        <v>1</v>
      </c>
      <c r="F753" s="1">
        <v>49.24</v>
      </c>
      <c r="G753" s="1">
        <v>5.0000008999999998E-2</v>
      </c>
      <c r="H753" s="1">
        <v>0.99974337800000002</v>
      </c>
      <c r="I753" s="1">
        <v>0.99974337800000002</v>
      </c>
      <c r="K753" s="1">
        <v>1.0667642820000001</v>
      </c>
      <c r="L753" s="1" t="s">
        <v>2</v>
      </c>
      <c r="M753" s="1" t="s">
        <v>1</v>
      </c>
      <c r="N753" s="1">
        <v>153568.87270000001</v>
      </c>
      <c r="O753" s="1">
        <v>68944.227780000001</v>
      </c>
      <c r="P753" s="1">
        <v>62494.782299999999</v>
      </c>
      <c r="Q753" s="1">
        <v>71324.702239999999</v>
      </c>
      <c r="R753" s="3">
        <f>AVERAGE('VTA_Proteome Morphine vs Saline'!N753:Q753)</f>
        <v>89083.146255000014</v>
      </c>
      <c r="S753" s="3">
        <f>_xlfn.STDEV.S('VTA_Proteome Morphine vs Saline'!N753:Q753)</f>
        <v>43152.011865495122</v>
      </c>
      <c r="T753" s="1">
        <v>148766.2542</v>
      </c>
      <c r="U753" s="1">
        <v>130485.3069</v>
      </c>
      <c r="V753" s="1">
        <v>60987.47479</v>
      </c>
      <c r="W753" s="1">
        <v>39883.838129999996</v>
      </c>
      <c r="X753" s="1">
        <f t="shared" si="45"/>
        <v>95030.718504999997</v>
      </c>
      <c r="Y753" s="1">
        <f t="shared" si="46"/>
        <v>52740.422487313394</v>
      </c>
    </row>
    <row r="754" spans="1:25" x14ac:dyDescent="0.5">
      <c r="A754" s="1" t="s">
        <v>1520</v>
      </c>
      <c r="B754" s="1" t="s">
        <v>1521</v>
      </c>
      <c r="C754" s="1">
        <v>65825</v>
      </c>
      <c r="D754" s="1">
        <v>2</v>
      </c>
      <c r="E754" s="1">
        <v>2</v>
      </c>
      <c r="F754" s="1">
        <v>62.85</v>
      </c>
      <c r="G754" s="1">
        <v>5.0262248000000002E-2</v>
      </c>
      <c r="H754" s="1">
        <v>0.99625991700000005</v>
      </c>
      <c r="I754" s="1">
        <v>0.95702339199999997</v>
      </c>
      <c r="K754" s="1">
        <v>1.2173933939999999</v>
      </c>
      <c r="L754" s="1" t="s">
        <v>1</v>
      </c>
      <c r="M754" s="1" t="s">
        <v>2</v>
      </c>
      <c r="N754" s="1">
        <v>9794.7506809999995</v>
      </c>
      <c r="O754" s="1">
        <v>10864.799440000001</v>
      </c>
      <c r="P754" s="1">
        <v>46513.893470000003</v>
      </c>
      <c r="Q754" s="1">
        <v>15549.37</v>
      </c>
      <c r="R754" s="3">
        <f>AVERAGE('VTA_Proteome Morphine vs Saline'!N754:Q754)</f>
        <v>20680.70339775</v>
      </c>
      <c r="S754" s="3">
        <f>_xlfn.STDEV.S('VTA_Proteome Morphine vs Saline'!N754:Q754)</f>
        <v>17402.492434581029</v>
      </c>
      <c r="T754" s="1">
        <v>11316.63769</v>
      </c>
      <c r="U754" s="1">
        <v>17013.360430000001</v>
      </c>
      <c r="V754" s="1">
        <v>24954.34676</v>
      </c>
      <c r="W754" s="1">
        <v>14666.421060000001</v>
      </c>
      <c r="X754" s="1">
        <f t="shared" si="45"/>
        <v>16987.691485000003</v>
      </c>
      <c r="Y754" s="1">
        <f t="shared" si="46"/>
        <v>5802.7982530610752</v>
      </c>
    </row>
    <row r="755" spans="1:25" x14ac:dyDescent="0.5">
      <c r="A755" s="1" t="s">
        <v>1522</v>
      </c>
      <c r="B755" s="1" t="s">
        <v>1523</v>
      </c>
      <c r="C755" s="1">
        <v>57009</v>
      </c>
      <c r="D755" s="1">
        <v>10</v>
      </c>
      <c r="E755" s="1">
        <v>10</v>
      </c>
      <c r="F755" s="1">
        <v>498.94</v>
      </c>
      <c r="G755" s="1">
        <v>5.9598433999999999E-2</v>
      </c>
      <c r="H755" s="1">
        <v>0.99625991700000005</v>
      </c>
      <c r="I755" s="1">
        <v>0.74607607499999995</v>
      </c>
      <c r="K755" s="1">
        <v>1.025918879</v>
      </c>
      <c r="L755" s="1" t="s">
        <v>2</v>
      </c>
      <c r="M755" s="1" t="s">
        <v>1</v>
      </c>
      <c r="N755" s="1">
        <v>705691.64670000004</v>
      </c>
      <c r="O755" s="1">
        <v>903303.82979999995</v>
      </c>
      <c r="P755" s="1">
        <v>1421638.372</v>
      </c>
      <c r="Q755" s="1">
        <v>1040207.156</v>
      </c>
      <c r="R755" s="3">
        <f>AVERAGE('VTA_Proteome Morphine vs Saline'!N755:Q755)</f>
        <v>1017710.251125</v>
      </c>
      <c r="S755" s="3">
        <f>_xlfn.STDEV.S('VTA_Proteome Morphine vs Saline'!N755:Q755)</f>
        <v>302273.86936919845</v>
      </c>
      <c r="T755" s="1">
        <v>955420.10400000005</v>
      </c>
      <c r="U755" s="1">
        <v>965747.04539999994</v>
      </c>
      <c r="V755" s="1">
        <v>1218022.0549999999</v>
      </c>
      <c r="W755" s="1">
        <v>1037163.437</v>
      </c>
      <c r="X755" s="1">
        <f t="shared" si="45"/>
        <v>1044088.16035</v>
      </c>
      <c r="Y755" s="1">
        <f t="shared" si="46"/>
        <v>121518.59392713927</v>
      </c>
    </row>
    <row r="756" spans="1:25" x14ac:dyDescent="0.5">
      <c r="A756" s="1" t="s">
        <v>1524</v>
      </c>
      <c r="B756" s="1" t="s">
        <v>1525</v>
      </c>
      <c r="C756" s="1">
        <v>51849</v>
      </c>
      <c r="D756" s="1">
        <v>26</v>
      </c>
      <c r="E756" s="1">
        <v>23</v>
      </c>
      <c r="F756" s="1">
        <v>1602.01</v>
      </c>
      <c r="G756" s="1">
        <v>5.7479691999999999E-2</v>
      </c>
      <c r="H756" s="1">
        <v>0.99625991700000005</v>
      </c>
      <c r="I756" s="1">
        <v>0.77465908900000002</v>
      </c>
      <c r="K756" s="1">
        <v>1.086250181</v>
      </c>
      <c r="L756" s="1" t="s">
        <v>2</v>
      </c>
      <c r="M756" s="1" t="s">
        <v>1</v>
      </c>
      <c r="N756" s="1">
        <v>8070614.0180000002</v>
      </c>
      <c r="O756" s="1">
        <v>12021992.029999999</v>
      </c>
      <c r="P756" s="1">
        <v>9156689.2019999996</v>
      </c>
      <c r="Q756" s="1">
        <v>9528444.2960000001</v>
      </c>
      <c r="R756" s="3">
        <f>AVERAGE('VTA_Proteome Morphine vs Saline'!N756:Q756)</f>
        <v>9694434.886500001</v>
      </c>
      <c r="S756" s="3">
        <f>_xlfn.STDEV.S('VTA_Proteome Morphine vs Saline'!N756:Q756)</f>
        <v>1670433.0542873018</v>
      </c>
      <c r="T756" s="1">
        <v>13440153.75</v>
      </c>
      <c r="U756" s="1">
        <v>11726918.380000001</v>
      </c>
      <c r="V756" s="1">
        <v>6291877.4500000002</v>
      </c>
      <c r="W756" s="1">
        <v>10663377.029999999</v>
      </c>
      <c r="X756" s="1">
        <f t="shared" si="45"/>
        <v>10530581.6525</v>
      </c>
      <c r="Y756" s="1">
        <f t="shared" si="46"/>
        <v>3048555.9031937565</v>
      </c>
    </row>
    <row r="757" spans="1:25" x14ac:dyDescent="0.5">
      <c r="A757" s="1" t="s">
        <v>1526</v>
      </c>
      <c r="B757" s="1" t="s">
        <v>1527</v>
      </c>
      <c r="C757" s="1">
        <v>63579</v>
      </c>
      <c r="D757" s="1">
        <v>5</v>
      </c>
      <c r="E757" s="1">
        <v>5</v>
      </c>
      <c r="F757" s="1">
        <v>205.22</v>
      </c>
      <c r="G757" s="1">
        <v>5.6091518999999999E-2</v>
      </c>
      <c r="H757" s="1">
        <v>0.99625991700000005</v>
      </c>
      <c r="I757" s="1">
        <v>0.79593151299999998</v>
      </c>
      <c r="K757" s="1">
        <v>1.0791813669999999</v>
      </c>
      <c r="L757" s="1" t="s">
        <v>1</v>
      </c>
      <c r="M757" s="1" t="s">
        <v>2</v>
      </c>
      <c r="N757" s="1">
        <v>332929.27879999997</v>
      </c>
      <c r="O757" s="1">
        <v>367692.75709999999</v>
      </c>
      <c r="P757" s="1">
        <v>598675.16280000005</v>
      </c>
      <c r="Q757" s="1">
        <v>623059.36259999999</v>
      </c>
      <c r="R757" s="3">
        <f>AVERAGE('VTA_Proteome Morphine vs Saline'!N757:Q757)</f>
        <v>480589.14032500004</v>
      </c>
      <c r="S757" s="3">
        <f>_xlfn.STDEV.S('VTA_Proteome Morphine vs Saline'!N757:Q757)</f>
        <v>151427.76164442499</v>
      </c>
      <c r="T757" s="1">
        <v>385824.25420000002</v>
      </c>
      <c r="U757" s="1">
        <v>363172.52679999999</v>
      </c>
      <c r="V757" s="1">
        <v>538747.20050000004</v>
      </c>
      <c r="W757" s="1">
        <v>493566.0197</v>
      </c>
      <c r="X757" s="1">
        <f t="shared" si="45"/>
        <v>445327.50030000001</v>
      </c>
      <c r="Y757" s="1">
        <f t="shared" si="46"/>
        <v>84349.01917348108</v>
      </c>
    </row>
    <row r="758" spans="1:25" x14ac:dyDescent="0.5">
      <c r="A758" s="1" t="s">
        <v>1528</v>
      </c>
      <c r="B758" s="1" t="s">
        <v>1529</v>
      </c>
      <c r="C758" s="1">
        <v>37281</v>
      </c>
      <c r="D758" s="1">
        <v>2</v>
      </c>
      <c r="E758" s="1">
        <v>2</v>
      </c>
      <c r="F758" s="1">
        <v>124.12</v>
      </c>
      <c r="G758" s="1">
        <v>5.2619828E-2</v>
      </c>
      <c r="H758" s="1">
        <v>0.99625991700000005</v>
      </c>
      <c r="I758" s="1">
        <v>0.864986009</v>
      </c>
      <c r="K758" s="1">
        <v>1.017134623</v>
      </c>
      <c r="L758" s="1" t="s">
        <v>2</v>
      </c>
      <c r="M758" s="1" t="s">
        <v>1</v>
      </c>
      <c r="N758" s="1">
        <v>249908.8928</v>
      </c>
      <c r="O758" s="1">
        <v>215656.27739999999</v>
      </c>
      <c r="P758" s="1">
        <v>284665.56839999999</v>
      </c>
      <c r="Q758" s="1">
        <v>230861.34109999999</v>
      </c>
      <c r="R758" s="3">
        <f>AVERAGE('VTA_Proteome Morphine vs Saline'!N758:Q758)</f>
        <v>245273.019925</v>
      </c>
      <c r="S758" s="3">
        <f>_xlfn.STDEV.S('VTA_Proteome Morphine vs Saline'!N758:Q758)</f>
        <v>29766.379899787793</v>
      </c>
      <c r="T758" s="1">
        <v>295775.5368</v>
      </c>
      <c r="U758" s="1">
        <v>252886.18960000001</v>
      </c>
      <c r="V758" s="1">
        <v>219994.45060000001</v>
      </c>
      <c r="W758" s="1">
        <v>229246.54519999999</v>
      </c>
      <c r="X758" s="1">
        <f t="shared" si="45"/>
        <v>249475.68054999999</v>
      </c>
      <c r="Y758" s="1">
        <f t="shared" si="46"/>
        <v>33831.292699335019</v>
      </c>
    </row>
    <row r="759" spans="1:25" x14ac:dyDescent="0.5">
      <c r="A759" s="1" t="s">
        <v>1530</v>
      </c>
      <c r="B759" s="1" t="s">
        <v>1531</v>
      </c>
      <c r="C759" s="1">
        <v>25543</v>
      </c>
      <c r="D759" s="1">
        <v>1</v>
      </c>
      <c r="E759" s="1">
        <v>0</v>
      </c>
      <c r="F759" s="1">
        <v>30.66</v>
      </c>
      <c r="K759" s="1">
        <v>1</v>
      </c>
      <c r="L759" s="1" t="s">
        <v>364</v>
      </c>
      <c r="M759" s="1" t="s">
        <v>364</v>
      </c>
      <c r="R759" s="3"/>
      <c r="S759" s="3"/>
    </row>
    <row r="760" spans="1:25" x14ac:dyDescent="0.5">
      <c r="A760" s="1" t="s">
        <v>1532</v>
      </c>
      <c r="B760" s="1" t="s">
        <v>1533</v>
      </c>
      <c r="C760" s="1">
        <v>140551</v>
      </c>
      <c r="D760" s="1">
        <v>60</v>
      </c>
      <c r="E760" s="1">
        <v>60</v>
      </c>
      <c r="F760" s="1">
        <v>4027.25</v>
      </c>
      <c r="G760" s="1">
        <v>0.39120534299999998</v>
      </c>
      <c r="H760" s="1">
        <v>0.977951083</v>
      </c>
      <c r="I760" s="1">
        <v>9.2367937999999997E-2</v>
      </c>
      <c r="K760" s="1">
        <v>1.0771672029999999</v>
      </c>
      <c r="L760" s="1" t="s">
        <v>2</v>
      </c>
      <c r="M760" s="1" t="s">
        <v>1</v>
      </c>
      <c r="N760" s="1">
        <v>47586992.149999999</v>
      </c>
      <c r="O760" s="1">
        <v>49639258.280000001</v>
      </c>
      <c r="P760" s="1">
        <v>45817107.909999996</v>
      </c>
      <c r="Q760" s="1">
        <v>45162060.590000004</v>
      </c>
      <c r="R760" s="3">
        <f>AVERAGE('VTA_Proteome Morphine vs Saline'!N760:Q760)</f>
        <v>47051354.732500002</v>
      </c>
      <c r="S760" s="3">
        <f>_xlfn.STDEV.S('VTA_Proteome Morphine vs Saline'!N760:Q760)</f>
        <v>2006402.2353394406</v>
      </c>
      <c r="T760" s="1">
        <v>53312565.579999998</v>
      </c>
      <c r="U760" s="1">
        <v>53220253.109999999</v>
      </c>
      <c r="V760" s="1">
        <v>47379966</v>
      </c>
      <c r="W760" s="1">
        <v>48815919.979999997</v>
      </c>
      <c r="X760" s="1">
        <f t="shared" ref="X760:X776" si="47">AVERAGE(T760:W760)</f>
        <v>50682176.167499997</v>
      </c>
      <c r="Y760" s="1">
        <f t="shared" ref="Y760:Y776" si="48">_xlfn.STDEV.S(T760:W760)</f>
        <v>3041287.4014779036</v>
      </c>
    </row>
    <row r="761" spans="1:25" x14ac:dyDescent="0.5">
      <c r="A761" s="1" t="s">
        <v>1534</v>
      </c>
      <c r="B761" s="1" t="s">
        <v>1535</v>
      </c>
      <c r="C761" s="1">
        <v>71817</v>
      </c>
      <c r="D761" s="1">
        <v>18</v>
      </c>
      <c r="E761" s="1">
        <v>18</v>
      </c>
      <c r="F761" s="1">
        <v>1080.23</v>
      </c>
      <c r="G761" s="1">
        <v>0.30557627700000001</v>
      </c>
      <c r="H761" s="1">
        <v>0.977951083</v>
      </c>
      <c r="I761" s="1">
        <v>0.136263405</v>
      </c>
      <c r="K761" s="1">
        <v>1.8736582989999999</v>
      </c>
      <c r="L761" s="1" t="s">
        <v>1</v>
      </c>
      <c r="M761" s="1" t="s">
        <v>2</v>
      </c>
      <c r="N761" s="1">
        <v>7800087.3370000003</v>
      </c>
      <c r="O761" s="1">
        <v>2882425.1349999998</v>
      </c>
      <c r="P761" s="1">
        <v>10803266.07</v>
      </c>
      <c r="Q761" s="1">
        <v>6004210.9699999997</v>
      </c>
      <c r="R761" s="3">
        <f>AVERAGE('VTA_Proteome Morphine vs Saline'!N761:Q761)</f>
        <v>6872497.3779999996</v>
      </c>
      <c r="S761" s="3">
        <f>_xlfn.STDEV.S('VTA_Proteome Morphine vs Saline'!N761:Q761)</f>
        <v>3315919.3512871438</v>
      </c>
      <c r="T761" s="1">
        <v>3097966.84</v>
      </c>
      <c r="U761" s="1">
        <v>4758950.4189999998</v>
      </c>
      <c r="V761" s="1">
        <v>4468352.0449999999</v>
      </c>
      <c r="W761" s="1">
        <v>2346557.21</v>
      </c>
      <c r="X761" s="1">
        <f t="shared" si="47"/>
        <v>3667956.6284999996</v>
      </c>
      <c r="Y761" s="1">
        <f t="shared" si="48"/>
        <v>1140450.942371801</v>
      </c>
    </row>
    <row r="762" spans="1:25" x14ac:dyDescent="0.5">
      <c r="A762" s="1" t="s">
        <v>1536</v>
      </c>
      <c r="B762" s="1" t="s">
        <v>1537</v>
      </c>
      <c r="C762" s="1">
        <v>34221</v>
      </c>
      <c r="D762" s="1">
        <v>2</v>
      </c>
      <c r="E762" s="1">
        <v>2</v>
      </c>
      <c r="F762" s="1">
        <v>87.97</v>
      </c>
      <c r="G762" s="1">
        <v>0.11173854900000001</v>
      </c>
      <c r="H762" s="1">
        <v>0.98654470999999999</v>
      </c>
      <c r="I762" s="1">
        <v>0.42700260899999998</v>
      </c>
      <c r="K762" s="1">
        <v>3.0732985300000002</v>
      </c>
      <c r="L762" s="1" t="s">
        <v>1</v>
      </c>
      <c r="M762" s="1" t="s">
        <v>2</v>
      </c>
      <c r="N762" s="1">
        <v>64903.200290000001</v>
      </c>
      <c r="O762" s="1">
        <v>2561.3976819999998</v>
      </c>
      <c r="P762" s="1">
        <v>39334.084990000003</v>
      </c>
      <c r="Q762" s="1">
        <v>50122.028919999997</v>
      </c>
      <c r="R762" s="3">
        <f>AVERAGE('VTA_Proteome Morphine vs Saline'!N762:Q762)</f>
        <v>39230.177970500001</v>
      </c>
      <c r="S762" s="3">
        <f>_xlfn.STDEV.S('VTA_Proteome Morphine vs Saline'!N762:Q762)</f>
        <v>26597.911801735216</v>
      </c>
      <c r="T762" s="1">
        <v>9531.852175</v>
      </c>
      <c r="U762" s="1">
        <v>13779.00094</v>
      </c>
      <c r="V762" s="1">
        <v>16218.66707</v>
      </c>
      <c r="W762" s="1">
        <v>11529.85799</v>
      </c>
      <c r="X762" s="1">
        <f t="shared" si="47"/>
        <v>12764.844543750001</v>
      </c>
      <c r="Y762" s="1">
        <f t="shared" si="48"/>
        <v>2882.9865697008045</v>
      </c>
    </row>
    <row r="763" spans="1:25" x14ac:dyDescent="0.5">
      <c r="A763" s="1" t="s">
        <v>1538</v>
      </c>
      <c r="B763" s="1" t="s">
        <v>1539</v>
      </c>
      <c r="C763" s="1">
        <v>23608</v>
      </c>
      <c r="D763" s="1">
        <v>4</v>
      </c>
      <c r="E763" s="1">
        <v>4</v>
      </c>
      <c r="F763" s="1">
        <v>132.72999999999999</v>
      </c>
      <c r="G763" s="1">
        <v>5.2230609999999997E-2</v>
      </c>
      <c r="H763" s="1">
        <v>0.99625991700000005</v>
      </c>
      <c r="I763" s="1">
        <v>0.87529404899999996</v>
      </c>
      <c r="K763" s="1">
        <v>1.0372078499999999</v>
      </c>
      <c r="L763" s="1" t="s">
        <v>2</v>
      </c>
      <c r="M763" s="1" t="s">
        <v>1</v>
      </c>
      <c r="N763" s="1">
        <v>588113.8517</v>
      </c>
      <c r="O763" s="1">
        <v>978449.53130000003</v>
      </c>
      <c r="P763" s="1">
        <v>811517.83200000005</v>
      </c>
      <c r="Q763" s="1">
        <v>804791.84809999994</v>
      </c>
      <c r="R763" s="3">
        <f>AVERAGE('VTA_Proteome Morphine vs Saline'!N763:Q763)</f>
        <v>795718.26577499998</v>
      </c>
      <c r="S763" s="3">
        <f>_xlfn.STDEV.S('VTA_Proteome Morphine vs Saline'!N763:Q763)</f>
        <v>160023.19033283781</v>
      </c>
      <c r="T763" s="1">
        <v>934711.25249999994</v>
      </c>
      <c r="U763" s="1">
        <v>990156.07319999998</v>
      </c>
      <c r="V763" s="1">
        <v>1065471.0549999999</v>
      </c>
      <c r="W763" s="1">
        <v>310962.54700000002</v>
      </c>
      <c r="X763" s="1">
        <f t="shared" si="47"/>
        <v>825325.23192499997</v>
      </c>
      <c r="Y763" s="1">
        <f t="shared" si="48"/>
        <v>347070.35584363522</v>
      </c>
    </row>
    <row r="764" spans="1:25" x14ac:dyDescent="0.5">
      <c r="A764" s="1" t="s">
        <v>1540</v>
      </c>
      <c r="B764" s="1" t="s">
        <v>1541</v>
      </c>
      <c r="C764" s="1">
        <v>26964</v>
      </c>
      <c r="D764" s="1">
        <v>11</v>
      </c>
      <c r="E764" s="1">
        <v>11</v>
      </c>
      <c r="F764" s="1">
        <v>451.66</v>
      </c>
      <c r="G764" s="1">
        <v>5.2602133000000002E-2</v>
      </c>
      <c r="H764" s="1">
        <v>0.99625991700000005</v>
      </c>
      <c r="I764" s="1">
        <v>0.86543665000000003</v>
      </c>
      <c r="K764" s="1">
        <v>1.010374822</v>
      </c>
      <c r="L764" s="1" t="s">
        <v>2</v>
      </c>
      <c r="M764" s="1" t="s">
        <v>1</v>
      </c>
      <c r="N764" s="1">
        <v>35543848.079999998</v>
      </c>
      <c r="O764" s="1">
        <v>47666810.670000002</v>
      </c>
      <c r="P764" s="1">
        <v>49426454.859999999</v>
      </c>
      <c r="Q764" s="1">
        <v>40638968.960000001</v>
      </c>
      <c r="R764" s="3">
        <f>AVERAGE('VTA_Proteome Morphine vs Saline'!N764:Q764)</f>
        <v>43319020.642499998</v>
      </c>
      <c r="S764" s="3">
        <f>_xlfn.STDEV.S('VTA_Proteome Morphine vs Saline'!N764:Q764)</f>
        <v>6424951.783005639</v>
      </c>
      <c r="T764" s="1">
        <v>46837083.299999997</v>
      </c>
      <c r="U764" s="1">
        <v>46812004.509999998</v>
      </c>
      <c r="V764" s="1">
        <v>38580305.509999998</v>
      </c>
      <c r="W764" s="1">
        <v>42844397.82</v>
      </c>
      <c r="X764" s="1">
        <f t="shared" si="47"/>
        <v>43768447.784999996</v>
      </c>
      <c r="Y764" s="1">
        <f t="shared" si="48"/>
        <v>3934905.7619241113</v>
      </c>
    </row>
    <row r="765" spans="1:25" x14ac:dyDescent="0.5">
      <c r="A765" s="1" t="s">
        <v>1542</v>
      </c>
      <c r="B765" s="1" t="s">
        <v>1543</v>
      </c>
      <c r="C765" s="1">
        <v>25102</v>
      </c>
      <c r="D765" s="1">
        <v>13</v>
      </c>
      <c r="E765" s="1">
        <v>13</v>
      </c>
      <c r="F765" s="1">
        <v>642.08000000000004</v>
      </c>
      <c r="G765" s="1">
        <v>5.9270257999999999E-2</v>
      </c>
      <c r="H765" s="1">
        <v>0.99625991700000005</v>
      </c>
      <c r="I765" s="1">
        <v>0.75025119500000004</v>
      </c>
      <c r="K765" s="1">
        <v>1.0418391419999999</v>
      </c>
      <c r="L765" s="1" t="s">
        <v>1</v>
      </c>
      <c r="M765" s="1" t="s">
        <v>2</v>
      </c>
      <c r="N765" s="1">
        <v>39240502.530000001</v>
      </c>
      <c r="O765" s="1">
        <v>56408573.509999998</v>
      </c>
      <c r="P765" s="1">
        <v>57169895.579999998</v>
      </c>
      <c r="Q765" s="1">
        <v>49495914.850000001</v>
      </c>
      <c r="R765" s="3">
        <f>AVERAGE('VTA_Proteome Morphine vs Saline'!N765:Q765)</f>
        <v>50578721.6175</v>
      </c>
      <c r="S765" s="3">
        <f>_xlfn.STDEV.S('VTA_Proteome Morphine vs Saline'!N765:Q765)</f>
        <v>8309802.0406488627</v>
      </c>
      <c r="T765" s="1">
        <v>53537188.170000002</v>
      </c>
      <c r="U765" s="1">
        <v>53829434.640000001</v>
      </c>
      <c r="V765" s="1">
        <v>45842998.579999998</v>
      </c>
      <c r="W765" s="1">
        <v>40980516.399999999</v>
      </c>
      <c r="X765" s="1">
        <f t="shared" si="47"/>
        <v>48547534.447499998</v>
      </c>
      <c r="Y765" s="1">
        <f t="shared" si="48"/>
        <v>6254848.5274431705</v>
      </c>
    </row>
    <row r="766" spans="1:25" x14ac:dyDescent="0.5">
      <c r="A766" s="1" t="s">
        <v>1544</v>
      </c>
      <c r="B766" s="1" t="s">
        <v>1545</v>
      </c>
      <c r="C766" s="1">
        <v>61135</v>
      </c>
      <c r="D766" s="1">
        <v>7</v>
      </c>
      <c r="E766" s="1">
        <v>7</v>
      </c>
      <c r="F766" s="1">
        <v>345.07</v>
      </c>
      <c r="G766" s="1">
        <v>5.0040261000000003E-2</v>
      </c>
      <c r="H766" s="1">
        <v>0.99770195299999997</v>
      </c>
      <c r="I766" s="1">
        <v>0.98315120199999995</v>
      </c>
      <c r="K766" s="1">
        <v>1.0079514140000001</v>
      </c>
      <c r="L766" s="1" t="s">
        <v>2</v>
      </c>
      <c r="M766" s="1" t="s">
        <v>1</v>
      </c>
      <c r="N766" s="1">
        <v>445703.45289999997</v>
      </c>
      <c r="O766" s="1">
        <v>610178.04119999998</v>
      </c>
      <c r="P766" s="1">
        <v>638579.88080000004</v>
      </c>
      <c r="Q766" s="1">
        <v>776319.14930000005</v>
      </c>
      <c r="R766" s="3">
        <f>AVERAGE('VTA_Proteome Morphine vs Saline'!N766:Q766)</f>
        <v>617695.13105000008</v>
      </c>
      <c r="S766" s="3">
        <f>_xlfn.STDEV.S('VTA_Proteome Morphine vs Saline'!N766:Q766)</f>
        <v>135690.08306991617</v>
      </c>
      <c r="T766" s="1">
        <v>642419.45559999999</v>
      </c>
      <c r="U766" s="1">
        <v>421667.52769999998</v>
      </c>
      <c r="V766" s="1">
        <v>770522.1263</v>
      </c>
      <c r="W766" s="1">
        <v>655817.61300000001</v>
      </c>
      <c r="X766" s="1">
        <f t="shared" si="47"/>
        <v>622606.68064999999</v>
      </c>
      <c r="Y766" s="1">
        <f t="shared" si="48"/>
        <v>145774.97993926256</v>
      </c>
    </row>
    <row r="767" spans="1:25" x14ac:dyDescent="0.5">
      <c r="A767" s="1" t="s">
        <v>1546</v>
      </c>
      <c r="B767" s="1" t="s">
        <v>1547</v>
      </c>
      <c r="C767" s="1">
        <v>90796</v>
      </c>
      <c r="D767" s="1">
        <v>3</v>
      </c>
      <c r="E767" s="1">
        <v>3</v>
      </c>
      <c r="F767" s="1">
        <v>96.93</v>
      </c>
      <c r="G767" s="1">
        <v>0.16537581600000001</v>
      </c>
      <c r="H767" s="1">
        <v>0.977951083</v>
      </c>
      <c r="I767" s="1">
        <v>0.29102590499999997</v>
      </c>
      <c r="K767" s="1">
        <v>1.3125584299999999</v>
      </c>
      <c r="L767" s="1" t="s">
        <v>1</v>
      </c>
      <c r="M767" s="1" t="s">
        <v>2</v>
      </c>
      <c r="N767" s="1">
        <v>92009.315730000002</v>
      </c>
      <c r="O767" s="1">
        <v>44586.814720000002</v>
      </c>
      <c r="P767" s="1">
        <v>65506.723879999998</v>
      </c>
      <c r="Q767" s="1">
        <v>77761.938139999998</v>
      </c>
      <c r="R767" s="3">
        <f>AVERAGE('VTA_Proteome Morphine vs Saline'!N767:Q767)</f>
        <v>69966.198117499996</v>
      </c>
      <c r="S767" s="3">
        <f>_xlfn.STDEV.S('VTA_Proteome Morphine vs Saline'!N767:Q767)</f>
        <v>20088.741529267481</v>
      </c>
      <c r="T767" s="1">
        <v>37600.616269999999</v>
      </c>
      <c r="U767" s="1">
        <v>74111.578009999997</v>
      </c>
      <c r="V767" s="1">
        <v>69091.092839999998</v>
      </c>
      <c r="W767" s="1">
        <v>32417.53874</v>
      </c>
      <c r="X767" s="1">
        <f t="shared" si="47"/>
        <v>53305.206464999996</v>
      </c>
      <c r="Y767" s="1">
        <f t="shared" si="48"/>
        <v>21330.948734142858</v>
      </c>
    </row>
    <row r="768" spans="1:25" x14ac:dyDescent="0.5">
      <c r="A768" s="1" t="s">
        <v>1548</v>
      </c>
      <c r="B768" s="1" t="s">
        <v>1549</v>
      </c>
      <c r="C768" s="1">
        <v>83014</v>
      </c>
      <c r="D768" s="1">
        <v>2</v>
      </c>
      <c r="E768" s="1">
        <v>1</v>
      </c>
      <c r="F768" s="1">
        <v>76.69</v>
      </c>
      <c r="G768" s="1">
        <v>5.1039345E-2</v>
      </c>
      <c r="H768" s="1">
        <v>0.99625991700000005</v>
      </c>
      <c r="I768" s="1">
        <v>0.91461431699999995</v>
      </c>
      <c r="K768" s="1">
        <v>1.1469914999999999</v>
      </c>
      <c r="L768" s="1" t="s">
        <v>1</v>
      </c>
      <c r="M768" s="1" t="s">
        <v>2</v>
      </c>
      <c r="N768" s="1">
        <v>30783.868399999999</v>
      </c>
      <c r="O768" s="1">
        <v>24255.422699999999</v>
      </c>
      <c r="P768" s="1">
        <v>185332.69330000001</v>
      </c>
      <c r="Q768" s="1">
        <v>206772.3351</v>
      </c>
      <c r="R768" s="3">
        <f>AVERAGE('VTA_Proteome Morphine vs Saline'!N768:Q768)</f>
        <v>111786.079875</v>
      </c>
      <c r="S768" s="3">
        <f>_xlfn.STDEV.S('VTA_Proteome Morphine vs Saline'!N768:Q768)</f>
        <v>97731.719922931923</v>
      </c>
      <c r="T768" s="1">
        <v>32236.32</v>
      </c>
      <c r="U768" s="1">
        <v>22435.997480000002</v>
      </c>
      <c r="V768" s="1">
        <v>153782.07430000001</v>
      </c>
      <c r="W768" s="1">
        <v>181386.61350000001</v>
      </c>
      <c r="X768" s="1">
        <f t="shared" si="47"/>
        <v>97460.25132000001</v>
      </c>
      <c r="Y768" s="1">
        <f t="shared" si="48"/>
        <v>81850.640180033268</v>
      </c>
    </row>
    <row r="769" spans="1:25" x14ac:dyDescent="0.5">
      <c r="A769" s="1" t="s">
        <v>1550</v>
      </c>
      <c r="B769" s="1" t="s">
        <v>1551</v>
      </c>
      <c r="C769" s="1">
        <v>88674</v>
      </c>
      <c r="D769" s="1">
        <v>1</v>
      </c>
      <c r="E769" s="1">
        <v>1</v>
      </c>
      <c r="F769" s="1">
        <v>28.77</v>
      </c>
      <c r="G769" s="1">
        <v>5.0584522999999999E-2</v>
      </c>
      <c r="H769" s="1">
        <v>0.99625991700000005</v>
      </c>
      <c r="I769" s="1">
        <v>0.93589149800000004</v>
      </c>
      <c r="K769" s="1">
        <v>1.6653407119999999</v>
      </c>
      <c r="L769" s="1" t="s">
        <v>1</v>
      </c>
      <c r="M769" s="1" t="s">
        <v>2</v>
      </c>
      <c r="N769" s="1">
        <v>9194.1903079999993</v>
      </c>
      <c r="O769" s="1">
        <v>7366.0542619999997</v>
      </c>
      <c r="P769" s="1">
        <v>0</v>
      </c>
      <c r="Q769" s="1">
        <v>5051.1988970000002</v>
      </c>
      <c r="R769" s="3">
        <f>AVERAGE('VTA_Proteome Morphine vs Saline'!N769:Q769)</f>
        <v>5402.8608667499993</v>
      </c>
      <c r="S769" s="3">
        <f>_xlfn.STDEV.S('VTA_Proteome Morphine vs Saline'!N769:Q769)</f>
        <v>3980.9077241951272</v>
      </c>
      <c r="T769" s="1">
        <v>103.190297</v>
      </c>
      <c r="U769" s="1">
        <v>3203.6643319999998</v>
      </c>
      <c r="V769" s="1">
        <v>131.7895489</v>
      </c>
      <c r="W769" s="1">
        <v>9538.5462050000006</v>
      </c>
      <c r="X769" s="1">
        <f t="shared" si="47"/>
        <v>3244.2975957250001</v>
      </c>
      <c r="Y769" s="1">
        <f t="shared" si="48"/>
        <v>4441.2264830462873</v>
      </c>
    </row>
    <row r="770" spans="1:25" x14ac:dyDescent="0.5">
      <c r="A770" s="1" t="s">
        <v>1552</v>
      </c>
      <c r="B770" s="1" t="s">
        <v>1553</v>
      </c>
      <c r="C770" s="1">
        <v>22031</v>
      </c>
      <c r="D770" s="1">
        <v>8</v>
      </c>
      <c r="E770" s="1">
        <v>8</v>
      </c>
      <c r="F770" s="1">
        <v>498.5</v>
      </c>
      <c r="G770" s="1">
        <v>5.1608540000000001E-2</v>
      </c>
      <c r="H770" s="1">
        <v>0.99625991700000005</v>
      </c>
      <c r="I770" s="1">
        <v>0.89393188800000001</v>
      </c>
      <c r="K770" s="1">
        <v>1.004597417</v>
      </c>
      <c r="L770" s="1" t="s">
        <v>1</v>
      </c>
      <c r="M770" s="1" t="s">
        <v>2</v>
      </c>
      <c r="N770" s="1">
        <v>31302149.98</v>
      </c>
      <c r="O770" s="1">
        <v>28189962.879999999</v>
      </c>
      <c r="P770" s="1">
        <v>35489392.539999999</v>
      </c>
      <c r="Q770" s="1">
        <v>38367663.280000001</v>
      </c>
      <c r="R770" s="3">
        <f>AVERAGE('VTA_Proteome Morphine vs Saline'!N770:Q770)</f>
        <v>33337292.170000002</v>
      </c>
      <c r="S770" s="3">
        <f>_xlfn.STDEV.S('VTA_Proteome Morphine vs Saline'!N770:Q770)</f>
        <v>4493438.6261186991</v>
      </c>
      <c r="T770" s="1">
        <v>34626705.780000001</v>
      </c>
      <c r="U770" s="1">
        <v>22806202.300000001</v>
      </c>
      <c r="V770" s="1">
        <v>34178034.109999999</v>
      </c>
      <c r="W770" s="1">
        <v>41127970.420000002</v>
      </c>
      <c r="X770" s="1">
        <f t="shared" si="47"/>
        <v>33184728.1525</v>
      </c>
      <c r="Y770" s="1">
        <f t="shared" si="48"/>
        <v>7613033.8410435952</v>
      </c>
    </row>
    <row r="771" spans="1:25" x14ac:dyDescent="0.5">
      <c r="A771" s="1" t="s">
        <v>1554</v>
      </c>
      <c r="B771" s="1" t="s">
        <v>1555</v>
      </c>
      <c r="C771" s="1">
        <v>191477</v>
      </c>
      <c r="D771" s="1">
        <v>97</v>
      </c>
      <c r="E771" s="1">
        <v>97</v>
      </c>
      <c r="F771" s="1">
        <v>7658.34</v>
      </c>
      <c r="G771" s="1">
        <v>0.53208503900000004</v>
      </c>
      <c r="H771" s="1">
        <v>0.977951083</v>
      </c>
      <c r="I771" s="1">
        <v>5.0927354000000001E-2</v>
      </c>
      <c r="K771" s="1">
        <v>1.16619092</v>
      </c>
      <c r="L771" s="1" t="s">
        <v>1</v>
      </c>
      <c r="M771" s="1" t="s">
        <v>2</v>
      </c>
      <c r="N771" s="1">
        <v>277042362.19999999</v>
      </c>
      <c r="O771" s="1">
        <v>233691140.19999999</v>
      </c>
      <c r="P771" s="1">
        <v>292657811.89999998</v>
      </c>
      <c r="Q771" s="1">
        <v>257624908.19999999</v>
      </c>
      <c r="R771" s="3">
        <f>AVERAGE('VTA_Proteome Morphine vs Saline'!N771:Q771)</f>
        <v>265254055.625</v>
      </c>
      <c r="S771" s="3">
        <f>_xlfn.STDEV.S('VTA_Proteome Morphine vs Saline'!N771:Q771)</f>
        <v>25458145.719617762</v>
      </c>
      <c r="T771" s="1">
        <v>218871030.19999999</v>
      </c>
      <c r="U771" s="1">
        <v>208981297.19999999</v>
      </c>
      <c r="V771" s="1">
        <v>251313686.59999999</v>
      </c>
      <c r="W771" s="1">
        <v>230647468.59999999</v>
      </c>
      <c r="X771" s="1">
        <f t="shared" si="47"/>
        <v>227453370.65000001</v>
      </c>
      <c r="Y771" s="1">
        <f t="shared" si="48"/>
        <v>18206143.689149916</v>
      </c>
    </row>
    <row r="772" spans="1:25" x14ac:dyDescent="0.5">
      <c r="A772" s="1" t="s">
        <v>1556</v>
      </c>
      <c r="B772" s="1" t="s">
        <v>1557</v>
      </c>
      <c r="C772" s="1">
        <v>26964</v>
      </c>
      <c r="D772" s="1">
        <v>7</v>
      </c>
      <c r="E772" s="1">
        <v>7</v>
      </c>
      <c r="F772" s="1">
        <v>296.79000000000002</v>
      </c>
      <c r="G772" s="1">
        <v>0.214844907</v>
      </c>
      <c r="H772" s="1">
        <v>0.977951083</v>
      </c>
      <c r="I772" s="1">
        <v>0.21679681000000001</v>
      </c>
      <c r="K772" s="1">
        <v>1.191306255</v>
      </c>
      <c r="L772" s="1" t="s">
        <v>1</v>
      </c>
      <c r="M772" s="1" t="s">
        <v>2</v>
      </c>
      <c r="N772" s="1">
        <v>3901182.1179999998</v>
      </c>
      <c r="O772" s="1">
        <v>2808757.5430000001</v>
      </c>
      <c r="P772" s="1">
        <v>4050236.415</v>
      </c>
      <c r="Q772" s="1">
        <v>3387051.78</v>
      </c>
      <c r="R772" s="3">
        <f>AVERAGE('VTA_Proteome Morphine vs Saline'!N772:Q772)</f>
        <v>3536806.9640000002</v>
      </c>
      <c r="S772" s="3">
        <f>_xlfn.STDEV.S('VTA_Proteome Morphine vs Saline'!N772:Q772)</f>
        <v>562394.1762856323</v>
      </c>
      <c r="T772" s="1">
        <v>3135896.2459999998</v>
      </c>
      <c r="U772" s="1">
        <v>3234146.0789999999</v>
      </c>
      <c r="V772" s="1">
        <v>3329343.4070000001</v>
      </c>
      <c r="W772" s="1">
        <v>2176005.5019999999</v>
      </c>
      <c r="X772" s="1">
        <f t="shared" si="47"/>
        <v>2968847.8084999998</v>
      </c>
      <c r="Y772" s="1">
        <f t="shared" si="48"/>
        <v>534429.4004872865</v>
      </c>
    </row>
    <row r="773" spans="1:25" x14ac:dyDescent="0.5">
      <c r="A773" s="1" t="s">
        <v>1558</v>
      </c>
      <c r="B773" s="1" t="s">
        <v>1559</v>
      </c>
      <c r="C773" s="1">
        <v>28615</v>
      </c>
      <c r="D773" s="1">
        <v>10</v>
      </c>
      <c r="E773" s="1">
        <v>10</v>
      </c>
      <c r="F773" s="1">
        <v>503.96</v>
      </c>
      <c r="G773" s="1">
        <v>0.35584355899999998</v>
      </c>
      <c r="H773" s="1">
        <v>0.977951083</v>
      </c>
      <c r="I773" s="1">
        <v>0.108028155</v>
      </c>
      <c r="K773" s="1">
        <v>1.140256221</v>
      </c>
      <c r="L773" s="1" t="s">
        <v>1</v>
      </c>
      <c r="M773" s="1" t="s">
        <v>2</v>
      </c>
      <c r="N773" s="1">
        <v>14287194.91</v>
      </c>
      <c r="O773" s="1">
        <v>16723681.789999999</v>
      </c>
      <c r="P773" s="1">
        <v>19435147.84</v>
      </c>
      <c r="Q773" s="1">
        <v>16066503.66</v>
      </c>
      <c r="R773" s="3">
        <f>AVERAGE('VTA_Proteome Morphine vs Saline'!N773:Q773)</f>
        <v>16628132.050000001</v>
      </c>
      <c r="S773" s="3">
        <f>_xlfn.STDEV.S('VTA_Proteome Morphine vs Saline'!N773:Q773)</f>
        <v>2135718.5004902333</v>
      </c>
      <c r="T773" s="1">
        <v>15399109.560000001</v>
      </c>
      <c r="U773" s="1">
        <v>13982070.43</v>
      </c>
      <c r="V773" s="1">
        <v>14433090.1</v>
      </c>
      <c r="W773" s="1">
        <v>14516942.68</v>
      </c>
      <c r="X773" s="1">
        <f t="shared" si="47"/>
        <v>14582803.192500001</v>
      </c>
      <c r="Y773" s="1">
        <f t="shared" si="48"/>
        <v>592730.28006972501</v>
      </c>
    </row>
    <row r="774" spans="1:25" x14ac:dyDescent="0.5">
      <c r="A774" s="1" t="s">
        <v>1560</v>
      </c>
      <c r="B774" s="1" t="s">
        <v>1561</v>
      </c>
      <c r="C774" s="1">
        <v>148187</v>
      </c>
      <c r="D774" s="1">
        <v>41</v>
      </c>
      <c r="E774" s="1">
        <v>32</v>
      </c>
      <c r="F774" s="1">
        <v>2190.67</v>
      </c>
      <c r="G774" s="1">
        <v>0.15332943299999999</v>
      </c>
      <c r="H774" s="1">
        <v>0.977951083</v>
      </c>
      <c r="I774" s="1">
        <v>0.31485781200000001</v>
      </c>
      <c r="K774" s="1">
        <v>1.104444293</v>
      </c>
      <c r="L774" s="1" t="s">
        <v>2</v>
      </c>
      <c r="M774" s="1" t="s">
        <v>1</v>
      </c>
      <c r="N774" s="1">
        <v>6110229.051</v>
      </c>
      <c r="O774" s="1">
        <v>5656127.0300000003</v>
      </c>
      <c r="P774" s="1">
        <v>5874019.8959999997</v>
      </c>
      <c r="Q774" s="1">
        <v>5381994.318</v>
      </c>
      <c r="R774" s="3">
        <f>AVERAGE('VTA_Proteome Morphine vs Saline'!N774:Q774)</f>
        <v>5755592.5737499995</v>
      </c>
      <c r="S774" s="3">
        <f>_xlfn.STDEV.S('VTA_Proteome Morphine vs Saline'!N774:Q774)</f>
        <v>310516.2973417663</v>
      </c>
      <c r="T774" s="1">
        <v>7529662.7180000003</v>
      </c>
      <c r="U774" s="1">
        <v>6801627.7139999997</v>
      </c>
      <c r="V774" s="1">
        <v>5785809.6529999999</v>
      </c>
      <c r="W774" s="1">
        <v>5309825.4079999998</v>
      </c>
      <c r="X774" s="1">
        <f t="shared" si="47"/>
        <v>6356731.3732500002</v>
      </c>
      <c r="Y774" s="1">
        <f t="shared" si="48"/>
        <v>999277.13944281265</v>
      </c>
    </row>
    <row r="775" spans="1:25" x14ac:dyDescent="0.5">
      <c r="A775" s="1" t="s">
        <v>1562</v>
      </c>
      <c r="B775" s="1" t="s">
        <v>1563</v>
      </c>
      <c r="C775" s="1">
        <v>115410</v>
      </c>
      <c r="D775" s="1">
        <v>68</v>
      </c>
      <c r="E775" s="1">
        <v>59</v>
      </c>
      <c r="F775" s="1">
        <v>4136.62</v>
      </c>
      <c r="G775" s="1">
        <v>0.49837179399999998</v>
      </c>
      <c r="H775" s="1">
        <v>0.977951083</v>
      </c>
      <c r="I775" s="1">
        <v>5.8603382000000002E-2</v>
      </c>
      <c r="K775" s="1">
        <v>1.093755907</v>
      </c>
      <c r="L775" s="1" t="s">
        <v>2</v>
      </c>
      <c r="M775" s="1" t="s">
        <v>1</v>
      </c>
      <c r="N775" s="1">
        <v>35450089.649999999</v>
      </c>
      <c r="O775" s="1">
        <v>35501182.799999997</v>
      </c>
      <c r="P775" s="1">
        <v>34662418.840000004</v>
      </c>
      <c r="Q775" s="1">
        <v>34056862.859999999</v>
      </c>
      <c r="R775" s="3">
        <f>AVERAGE('VTA_Proteome Morphine vs Saline'!N775:Q775)</f>
        <v>34917638.537499994</v>
      </c>
      <c r="S775" s="3">
        <f>_xlfn.STDEV.S('VTA_Proteome Morphine vs Saline'!N775:Q775)</f>
        <v>690434.63472094305</v>
      </c>
      <c r="T775" s="1">
        <v>35356373.880000003</v>
      </c>
      <c r="U775" s="1">
        <v>42101102.57</v>
      </c>
      <c r="V775" s="1">
        <v>37704988.909999996</v>
      </c>
      <c r="W775" s="1">
        <v>37603028.289999999</v>
      </c>
      <c r="X775" s="1">
        <f t="shared" si="47"/>
        <v>38191373.412500001</v>
      </c>
      <c r="Y775" s="1">
        <f t="shared" si="48"/>
        <v>2822878.2180440458</v>
      </c>
    </row>
    <row r="776" spans="1:25" x14ac:dyDescent="0.5">
      <c r="A776" s="1" t="s">
        <v>1564</v>
      </c>
      <c r="B776" s="1" t="s">
        <v>1565</v>
      </c>
      <c r="C776" s="1">
        <v>64605</v>
      </c>
      <c r="D776" s="1">
        <v>1</v>
      </c>
      <c r="E776" s="1">
        <v>1</v>
      </c>
      <c r="F776" s="1">
        <v>37.69</v>
      </c>
      <c r="G776" s="1">
        <v>0.12449323700000001</v>
      </c>
      <c r="H776" s="1">
        <v>0.977951083</v>
      </c>
      <c r="I776" s="1">
        <v>0.38632346899999997</v>
      </c>
      <c r="K776" s="1">
        <v>1.7881859250000001</v>
      </c>
      <c r="L776" s="1" t="s">
        <v>2</v>
      </c>
      <c r="M776" s="1" t="s">
        <v>1</v>
      </c>
      <c r="N776" s="1">
        <v>6534.8700170000002</v>
      </c>
      <c r="O776" s="1">
        <v>3154.0329609999999</v>
      </c>
      <c r="P776" s="1">
        <v>0</v>
      </c>
      <c r="Q776" s="1">
        <v>1869.93542</v>
      </c>
      <c r="R776" s="3">
        <f>AVERAGE('VTA_Proteome Morphine vs Saline'!N776:Q776)</f>
        <v>2889.7095995</v>
      </c>
      <c r="S776" s="3">
        <f>_xlfn.STDEV.S('VTA_Proteome Morphine vs Saline'!N776:Q776)</f>
        <v>2753.6292570206797</v>
      </c>
      <c r="T776" s="1">
        <v>7367.7813569999998</v>
      </c>
      <c r="U776" s="1">
        <v>5977.1555509999998</v>
      </c>
      <c r="V776" s="1">
        <v>6940.3213569999998</v>
      </c>
      <c r="W776" s="1">
        <v>384.09387240000001</v>
      </c>
      <c r="X776" s="1">
        <f t="shared" si="47"/>
        <v>5167.3380343500003</v>
      </c>
      <c r="Y776" s="1">
        <f t="shared" si="48"/>
        <v>3241.4322863867819</v>
      </c>
    </row>
    <row r="777" spans="1:25" x14ac:dyDescent="0.5">
      <c r="A777" s="1" t="s">
        <v>1566</v>
      </c>
      <c r="B777" s="1" t="s">
        <v>1567</v>
      </c>
      <c r="C777" s="1">
        <v>96943</v>
      </c>
      <c r="D777" s="1">
        <v>1</v>
      </c>
      <c r="E777" s="1">
        <v>0</v>
      </c>
      <c r="F777" s="1">
        <v>39.99</v>
      </c>
      <c r="K777" s="1">
        <v>1</v>
      </c>
      <c r="L777" s="1" t="s">
        <v>364</v>
      </c>
      <c r="M777" s="1" t="s">
        <v>364</v>
      </c>
      <c r="R777" s="3"/>
      <c r="S777" s="3"/>
    </row>
    <row r="778" spans="1:25" x14ac:dyDescent="0.5">
      <c r="A778" s="1" t="s">
        <v>1568</v>
      </c>
      <c r="B778" s="1" t="s">
        <v>1569</v>
      </c>
      <c r="C778" s="1">
        <v>75655</v>
      </c>
      <c r="D778" s="1">
        <v>16</v>
      </c>
      <c r="E778" s="1">
        <v>16</v>
      </c>
      <c r="F778" s="1">
        <v>888.81</v>
      </c>
      <c r="G778" s="1">
        <v>0.302935393</v>
      </c>
      <c r="H778" s="1">
        <v>0.977951083</v>
      </c>
      <c r="I778" s="1">
        <v>0.137989272</v>
      </c>
      <c r="K778" s="1">
        <v>1.183684967</v>
      </c>
      <c r="L778" s="1" t="s">
        <v>1</v>
      </c>
      <c r="M778" s="1" t="s">
        <v>2</v>
      </c>
      <c r="N778" s="1">
        <v>3232924.2239999999</v>
      </c>
      <c r="O778" s="1">
        <v>2915941.5890000002</v>
      </c>
      <c r="P778" s="1">
        <v>4281356.3119999999</v>
      </c>
      <c r="Q778" s="1">
        <v>3741486.3080000002</v>
      </c>
      <c r="R778" s="3">
        <f>AVERAGE('VTA_Proteome Morphine vs Saline'!N778:Q778)</f>
        <v>3542927.10825</v>
      </c>
      <c r="S778" s="3">
        <f>_xlfn.STDEV.S('VTA_Proteome Morphine vs Saline'!N778:Q778)</f>
        <v>598307.63389991224</v>
      </c>
      <c r="T778" s="1">
        <v>2954525.889</v>
      </c>
      <c r="U778" s="1">
        <v>3135803.0290000001</v>
      </c>
      <c r="V778" s="1">
        <v>2664308.8309999998</v>
      </c>
      <c r="W778" s="1">
        <v>3217896.1880000001</v>
      </c>
      <c r="X778" s="1">
        <f t="shared" ref="X778:X809" si="49">AVERAGE(T778:W778)</f>
        <v>2993133.4842499997</v>
      </c>
      <c r="Y778" s="1">
        <f t="shared" ref="Y778:Y809" si="50">_xlfn.STDEV.S(T778:W778)</f>
        <v>245281.51920609732</v>
      </c>
    </row>
    <row r="779" spans="1:25" x14ac:dyDescent="0.5">
      <c r="A779" s="1" t="s">
        <v>1570</v>
      </c>
      <c r="B779" s="1" t="s">
        <v>1571</v>
      </c>
      <c r="C779" s="1">
        <v>69165</v>
      </c>
      <c r="D779" s="1">
        <v>12</v>
      </c>
      <c r="E779" s="1">
        <v>11</v>
      </c>
      <c r="F779" s="1">
        <v>501.23</v>
      </c>
      <c r="G779" s="1">
        <v>5.6807972999999998E-2</v>
      </c>
      <c r="H779" s="1">
        <v>0.99625991700000005</v>
      </c>
      <c r="I779" s="1">
        <v>0.78465289900000001</v>
      </c>
      <c r="K779" s="1">
        <v>1.0386100979999999</v>
      </c>
      <c r="L779" s="1" t="s">
        <v>1</v>
      </c>
      <c r="M779" s="1" t="s">
        <v>2</v>
      </c>
      <c r="N779" s="1">
        <v>888703.41830000002</v>
      </c>
      <c r="O779" s="1">
        <v>963122.5</v>
      </c>
      <c r="P779" s="1">
        <v>1300595.858</v>
      </c>
      <c r="Q779" s="1">
        <v>1248170.862</v>
      </c>
      <c r="R779" s="3">
        <f>AVERAGE('VTA_Proteome Morphine vs Saline'!N779:Q779)</f>
        <v>1100148.1595749999</v>
      </c>
      <c r="S779" s="3">
        <f>_xlfn.STDEV.S('VTA_Proteome Morphine vs Saline'!N779:Q779)</f>
        <v>204593.01896846862</v>
      </c>
      <c r="T779" s="1">
        <v>1014482.436</v>
      </c>
      <c r="U779" s="1">
        <v>854212.43940000003</v>
      </c>
      <c r="V779" s="1">
        <v>1336411.0889999999</v>
      </c>
      <c r="W779" s="1">
        <v>1031895.629</v>
      </c>
      <c r="X779" s="1">
        <f t="shared" si="49"/>
        <v>1059250.3983499999</v>
      </c>
      <c r="Y779" s="1">
        <f t="shared" si="50"/>
        <v>201338.07961662384</v>
      </c>
    </row>
    <row r="780" spans="1:25" x14ac:dyDescent="0.5">
      <c r="A780" s="1" t="s">
        <v>1572</v>
      </c>
      <c r="B780" s="1" t="s">
        <v>1573</v>
      </c>
      <c r="C780" s="1">
        <v>51342</v>
      </c>
      <c r="D780" s="1">
        <v>14</v>
      </c>
      <c r="E780" s="1">
        <v>14</v>
      </c>
      <c r="F780" s="1">
        <v>912.25</v>
      </c>
      <c r="G780" s="1">
        <v>0.11673404699999999</v>
      </c>
      <c r="H780" s="1">
        <v>0.98423319600000003</v>
      </c>
      <c r="I780" s="1">
        <v>0.41022676400000002</v>
      </c>
      <c r="K780" s="1">
        <v>1.061831532</v>
      </c>
      <c r="L780" s="1" t="s">
        <v>2</v>
      </c>
      <c r="M780" s="1" t="s">
        <v>1</v>
      </c>
      <c r="N780" s="1">
        <v>4775950.5860000001</v>
      </c>
      <c r="O780" s="1">
        <v>5632290.4000000004</v>
      </c>
      <c r="P780" s="1">
        <v>5398962.966</v>
      </c>
      <c r="Q780" s="1">
        <v>5366426.1880000001</v>
      </c>
      <c r="R780" s="3">
        <f>AVERAGE('VTA_Proteome Morphine vs Saline'!N780:Q780)</f>
        <v>5293407.5350000001</v>
      </c>
      <c r="S780" s="3">
        <f>_xlfn.STDEV.S('VTA_Proteome Morphine vs Saline'!N780:Q780)</f>
        <v>364726.82149728038</v>
      </c>
      <c r="T780" s="1">
        <v>5930819.7489999998</v>
      </c>
      <c r="U780" s="1">
        <v>6308198.0590000004</v>
      </c>
      <c r="V780" s="1">
        <v>5280707.9670000002</v>
      </c>
      <c r="W780" s="1">
        <v>4963102.3590000002</v>
      </c>
      <c r="X780" s="1">
        <f t="shared" si="49"/>
        <v>5620707.0334999999</v>
      </c>
      <c r="Y780" s="1">
        <f t="shared" si="50"/>
        <v>610152.18855707033</v>
      </c>
    </row>
    <row r="781" spans="1:25" x14ac:dyDescent="0.5">
      <c r="A781" s="1" t="s">
        <v>1574</v>
      </c>
      <c r="B781" s="1" t="s">
        <v>1575</v>
      </c>
      <c r="C781" s="1">
        <v>40641</v>
      </c>
      <c r="D781" s="1">
        <v>9</v>
      </c>
      <c r="E781" s="1">
        <v>7</v>
      </c>
      <c r="F781" s="1">
        <v>506.09</v>
      </c>
      <c r="G781" s="1">
        <v>9.6749461999999994E-2</v>
      </c>
      <c r="H781" s="1">
        <v>0.99332116299999995</v>
      </c>
      <c r="I781" s="1">
        <v>0.48556780399999999</v>
      </c>
      <c r="K781" s="1">
        <v>1.073123643</v>
      </c>
      <c r="L781" s="1" t="s">
        <v>2</v>
      </c>
      <c r="M781" s="1" t="s">
        <v>1</v>
      </c>
      <c r="N781" s="1">
        <v>1124644.7490000001</v>
      </c>
      <c r="O781" s="1">
        <v>1113139.1910000001</v>
      </c>
      <c r="P781" s="1">
        <v>977925.62600000005</v>
      </c>
      <c r="Q781" s="1">
        <v>951535.16960000002</v>
      </c>
      <c r="R781" s="3">
        <f>AVERAGE('VTA_Proteome Morphine vs Saline'!N781:Q781)</f>
        <v>1041811.1839000002</v>
      </c>
      <c r="S781" s="3">
        <f>_xlfn.STDEV.S('VTA_Proteome Morphine vs Saline'!N781:Q781)</f>
        <v>89777.887719492966</v>
      </c>
      <c r="T781" s="1">
        <v>1188333.6680000001</v>
      </c>
      <c r="U781" s="1">
        <v>1303696.4669999999</v>
      </c>
      <c r="V781" s="1">
        <v>1063370.6029999999</v>
      </c>
      <c r="W781" s="1">
        <v>916568.11399999994</v>
      </c>
      <c r="X781" s="1">
        <f t="shared" si="49"/>
        <v>1117992.213</v>
      </c>
      <c r="Y781" s="1">
        <f t="shared" si="50"/>
        <v>166322.15545156738</v>
      </c>
    </row>
    <row r="782" spans="1:25" x14ac:dyDescent="0.5">
      <c r="A782" s="1" t="s">
        <v>1576</v>
      </c>
      <c r="B782" s="1" t="s">
        <v>1577</v>
      </c>
      <c r="C782" s="1">
        <v>37892</v>
      </c>
      <c r="D782" s="1">
        <v>7</v>
      </c>
      <c r="E782" s="1">
        <v>5</v>
      </c>
      <c r="F782" s="1">
        <v>401.45</v>
      </c>
      <c r="G782" s="1">
        <v>6.3157586000000002E-2</v>
      </c>
      <c r="H782" s="1">
        <v>0.99625991700000005</v>
      </c>
      <c r="I782" s="1">
        <v>0.70529781000000002</v>
      </c>
      <c r="K782" s="1">
        <v>1.0499594779999999</v>
      </c>
      <c r="L782" s="1" t="s">
        <v>1</v>
      </c>
      <c r="M782" s="1" t="s">
        <v>2</v>
      </c>
      <c r="N782" s="1">
        <v>1038225.942</v>
      </c>
      <c r="O782" s="1">
        <v>1057771.226</v>
      </c>
      <c r="P782" s="1">
        <v>755380.47900000005</v>
      </c>
      <c r="Q782" s="1">
        <v>791438.26379999996</v>
      </c>
      <c r="R782" s="3">
        <f>AVERAGE('VTA_Proteome Morphine vs Saline'!N782:Q782)</f>
        <v>910703.97769999993</v>
      </c>
      <c r="S782" s="3">
        <f>_xlfn.STDEV.S('VTA_Proteome Morphine vs Saline'!N782:Q782)</f>
        <v>159415.94092389327</v>
      </c>
      <c r="T782" s="1">
        <v>975933.29689999996</v>
      </c>
      <c r="U782" s="1">
        <v>944068.40890000004</v>
      </c>
      <c r="V782" s="1">
        <v>761541.10979999998</v>
      </c>
      <c r="W782" s="1">
        <v>787939.56709999999</v>
      </c>
      <c r="X782" s="1">
        <f t="shared" si="49"/>
        <v>867370.59567500011</v>
      </c>
      <c r="Y782" s="1">
        <f t="shared" si="50"/>
        <v>108286.01484312116</v>
      </c>
    </row>
    <row r="783" spans="1:25" x14ac:dyDescent="0.5">
      <c r="A783" s="1" t="s">
        <v>1578</v>
      </c>
      <c r="B783" s="1" t="s">
        <v>1579</v>
      </c>
      <c r="C783" s="1">
        <v>37298</v>
      </c>
      <c r="D783" s="1">
        <v>11</v>
      </c>
      <c r="E783" s="1">
        <v>11</v>
      </c>
      <c r="F783" s="1">
        <v>530.22</v>
      </c>
      <c r="G783" s="1">
        <v>0.10212542199999999</v>
      </c>
      <c r="H783" s="1">
        <v>0.99063050699999999</v>
      </c>
      <c r="I783" s="1">
        <v>0.46295006399999999</v>
      </c>
      <c r="K783" s="1">
        <v>1.2059388870000001</v>
      </c>
      <c r="L783" s="1" t="s">
        <v>2</v>
      </c>
      <c r="M783" s="1" t="s">
        <v>1</v>
      </c>
      <c r="N783" s="1">
        <v>1895917.037</v>
      </c>
      <c r="O783" s="1">
        <v>3371021.3289999999</v>
      </c>
      <c r="P783" s="1">
        <v>1536493.5460000001</v>
      </c>
      <c r="Q783" s="1">
        <v>2205997.9139999999</v>
      </c>
      <c r="R783" s="3">
        <f>AVERAGE('VTA_Proteome Morphine vs Saline'!N783:Q783)</f>
        <v>2252357.4565000003</v>
      </c>
      <c r="S783" s="3">
        <f>_xlfn.STDEV.S('VTA_Proteome Morphine vs Saline'!N783:Q783)</f>
        <v>794369.55669830553</v>
      </c>
      <c r="T783" s="1">
        <v>3099057.017</v>
      </c>
      <c r="U783" s="1">
        <v>2305889.5090000001</v>
      </c>
      <c r="V783" s="1">
        <v>3748809.8420000002</v>
      </c>
      <c r="W783" s="1">
        <v>1711065.4110000001</v>
      </c>
      <c r="X783" s="1">
        <f t="shared" si="49"/>
        <v>2716205.4447500003</v>
      </c>
      <c r="Y783" s="1">
        <f t="shared" si="50"/>
        <v>892844.29814155842</v>
      </c>
    </row>
    <row r="784" spans="1:25" x14ac:dyDescent="0.5">
      <c r="A784" s="1" t="s">
        <v>1580</v>
      </c>
      <c r="B784" s="1" t="s">
        <v>1581</v>
      </c>
      <c r="C784" s="1">
        <v>27885</v>
      </c>
      <c r="D784" s="1">
        <v>8</v>
      </c>
      <c r="E784" s="1">
        <v>8</v>
      </c>
      <c r="F784" s="1">
        <v>374.22</v>
      </c>
      <c r="G784" s="1">
        <v>9.3820215999999998E-2</v>
      </c>
      <c r="H784" s="1">
        <v>0.99625991700000005</v>
      </c>
      <c r="I784" s="1">
        <v>0.49879451899999999</v>
      </c>
      <c r="K784" s="1">
        <v>1.080290405</v>
      </c>
      <c r="L784" s="1" t="s">
        <v>2</v>
      </c>
      <c r="M784" s="1" t="s">
        <v>1</v>
      </c>
      <c r="N784" s="1">
        <v>4204461.0870000003</v>
      </c>
      <c r="O784" s="1">
        <v>4250465.6320000002</v>
      </c>
      <c r="P784" s="1">
        <v>4677261.0729999999</v>
      </c>
      <c r="Q784" s="1">
        <v>5283315.13</v>
      </c>
      <c r="R784" s="3">
        <f>AVERAGE('VTA_Proteome Morphine vs Saline'!N784:Q784)</f>
        <v>4603875.7304999996</v>
      </c>
      <c r="S784" s="3">
        <f>_xlfn.STDEV.S('VTA_Proteome Morphine vs Saline'!N784:Q784)</f>
        <v>500484.45238947374</v>
      </c>
      <c r="T784" s="1">
        <v>5527467.0029999996</v>
      </c>
      <c r="U784" s="1">
        <v>4000066.1269999999</v>
      </c>
      <c r="V784" s="1">
        <v>5738540.0930000003</v>
      </c>
      <c r="W784" s="1">
        <v>4628017.8789999997</v>
      </c>
      <c r="X784" s="1">
        <f t="shared" si="49"/>
        <v>4973522.7754999995</v>
      </c>
      <c r="Y784" s="1">
        <f t="shared" si="50"/>
        <v>808104.19775129925</v>
      </c>
    </row>
    <row r="785" spans="1:25" x14ac:dyDescent="0.5">
      <c r="A785" s="1" t="s">
        <v>1582</v>
      </c>
      <c r="B785" s="1" t="s">
        <v>1583</v>
      </c>
      <c r="C785" s="1">
        <v>51993</v>
      </c>
      <c r="D785" s="1">
        <v>5</v>
      </c>
      <c r="E785" s="1">
        <v>5</v>
      </c>
      <c r="F785" s="1">
        <v>220.92</v>
      </c>
      <c r="G785" s="1">
        <v>7.9925947999999997E-2</v>
      </c>
      <c r="H785" s="1">
        <v>0.99625991700000005</v>
      </c>
      <c r="I785" s="1">
        <v>0.572815242</v>
      </c>
      <c r="K785" s="1">
        <v>1.1102712729999999</v>
      </c>
      <c r="L785" s="1" t="s">
        <v>1</v>
      </c>
      <c r="M785" s="1" t="s">
        <v>2</v>
      </c>
      <c r="N785" s="1">
        <v>1392216.2439999999</v>
      </c>
      <c r="O785" s="1">
        <v>2050215.004</v>
      </c>
      <c r="P785" s="1">
        <v>1154480.7150000001</v>
      </c>
      <c r="Q785" s="1">
        <v>1373267.91</v>
      </c>
      <c r="R785" s="3">
        <f>AVERAGE('VTA_Proteome Morphine vs Saline'!N785:Q785)</f>
        <v>1492544.9682499999</v>
      </c>
      <c r="S785" s="3">
        <f>_xlfn.STDEV.S('VTA_Proteome Morphine vs Saline'!N785:Q785)</f>
        <v>387115.90754936042</v>
      </c>
      <c r="T785" s="1">
        <v>820604.68460000004</v>
      </c>
      <c r="U785" s="1">
        <v>1596048.5149999999</v>
      </c>
      <c r="V785" s="1">
        <v>1057048.496</v>
      </c>
      <c r="W785" s="1">
        <v>1903524.5919999999</v>
      </c>
      <c r="X785" s="1">
        <f t="shared" si="49"/>
        <v>1344306.5719000001</v>
      </c>
      <c r="Y785" s="1">
        <f t="shared" si="50"/>
        <v>494260.27854821552</v>
      </c>
    </row>
    <row r="786" spans="1:25" x14ac:dyDescent="0.5">
      <c r="A786" s="1" t="s">
        <v>1584</v>
      </c>
      <c r="B786" s="1" t="s">
        <v>1585</v>
      </c>
      <c r="C786" s="1">
        <v>35860</v>
      </c>
      <c r="D786" s="1">
        <v>5</v>
      </c>
      <c r="E786" s="1">
        <v>5</v>
      </c>
      <c r="F786" s="1">
        <v>231.96</v>
      </c>
      <c r="G786" s="1">
        <v>8.8649336999999995E-2</v>
      </c>
      <c r="H786" s="1">
        <v>0.99625991700000005</v>
      </c>
      <c r="I786" s="1">
        <v>0.52394383600000005</v>
      </c>
      <c r="K786" s="1">
        <v>1.109918116</v>
      </c>
      <c r="L786" s="1" t="s">
        <v>2</v>
      </c>
      <c r="M786" s="1" t="s">
        <v>1</v>
      </c>
      <c r="N786" s="1">
        <v>208009.9284</v>
      </c>
      <c r="O786" s="1">
        <v>157987.99600000001</v>
      </c>
      <c r="P786" s="1">
        <v>264017.37849999999</v>
      </c>
      <c r="Q786" s="1">
        <v>260590.81659999999</v>
      </c>
      <c r="R786" s="3">
        <f>AVERAGE('VTA_Proteome Morphine vs Saline'!N786:Q786)</f>
        <v>222651.52987500001</v>
      </c>
      <c r="S786" s="3">
        <f>_xlfn.STDEV.S('VTA_Proteome Morphine vs Saline'!N786:Q786)</f>
        <v>50154.002886523245</v>
      </c>
      <c r="T786" s="1">
        <v>279221.38939999999</v>
      </c>
      <c r="U786" s="1">
        <v>281516.66350000002</v>
      </c>
      <c r="V786" s="1">
        <v>249381.55840000001</v>
      </c>
      <c r="W786" s="1">
        <v>178380.25459999999</v>
      </c>
      <c r="X786" s="1">
        <f t="shared" si="49"/>
        <v>247124.96647499999</v>
      </c>
      <c r="Y786" s="1">
        <f t="shared" si="50"/>
        <v>48110.625322384534</v>
      </c>
    </row>
    <row r="787" spans="1:25" x14ac:dyDescent="0.5">
      <c r="A787" s="1" t="s">
        <v>1586</v>
      </c>
      <c r="B787" s="1" t="s">
        <v>1587</v>
      </c>
      <c r="C787" s="1">
        <v>41695</v>
      </c>
      <c r="D787" s="1">
        <v>2</v>
      </c>
      <c r="E787" s="1">
        <v>1</v>
      </c>
      <c r="F787" s="1">
        <v>55.69</v>
      </c>
      <c r="G787" s="1">
        <v>0.37741865699999999</v>
      </c>
      <c r="H787" s="1">
        <v>0.977951083</v>
      </c>
      <c r="I787" s="1">
        <v>9.8130277000000002E-2</v>
      </c>
      <c r="K787" s="1">
        <v>1.178178642</v>
      </c>
      <c r="L787" s="1" t="s">
        <v>2</v>
      </c>
      <c r="M787" s="1" t="s">
        <v>1</v>
      </c>
      <c r="N787" s="1">
        <v>99282.944520000005</v>
      </c>
      <c r="O787" s="1">
        <v>132609.63190000001</v>
      </c>
      <c r="P787" s="1">
        <v>102687.0987</v>
      </c>
      <c r="Q787" s="1">
        <v>136244.08549999999</v>
      </c>
      <c r="R787" s="3">
        <f>AVERAGE('VTA_Proteome Morphine vs Saline'!N787:Q787)</f>
        <v>117705.940155</v>
      </c>
      <c r="S787" s="3">
        <f>_xlfn.STDEV.S('VTA_Proteome Morphine vs Saline'!N787:Q787)</f>
        <v>19414.386652514364</v>
      </c>
      <c r="T787" s="1">
        <v>141711.17389999999</v>
      </c>
      <c r="U787" s="1">
        <v>136110.1838</v>
      </c>
      <c r="V787" s="1">
        <v>128636.4081</v>
      </c>
      <c r="W787" s="1">
        <v>148256.73310000001</v>
      </c>
      <c r="X787" s="1">
        <f t="shared" si="49"/>
        <v>138678.624725</v>
      </c>
      <c r="Y787" s="1">
        <f t="shared" si="50"/>
        <v>8334.2569768932171</v>
      </c>
    </row>
    <row r="788" spans="1:25" x14ac:dyDescent="0.5">
      <c r="A788" s="1" t="s">
        <v>1588</v>
      </c>
      <c r="B788" s="1" t="s">
        <v>1589</v>
      </c>
      <c r="C788" s="1">
        <v>47239</v>
      </c>
      <c r="D788" s="1">
        <v>51</v>
      </c>
      <c r="E788" s="1">
        <v>51</v>
      </c>
      <c r="F788" s="1">
        <v>3869.25</v>
      </c>
      <c r="G788" s="1">
        <v>6.4019425000000005E-2</v>
      </c>
      <c r="H788" s="1">
        <v>0.99625991700000005</v>
      </c>
      <c r="I788" s="1">
        <v>0.69643840999999995</v>
      </c>
      <c r="K788" s="1">
        <v>1.1312810769999999</v>
      </c>
      <c r="L788" s="1" t="s">
        <v>2</v>
      </c>
      <c r="M788" s="1" t="s">
        <v>1</v>
      </c>
      <c r="N788" s="1">
        <v>2480402473</v>
      </c>
      <c r="O788" s="1">
        <v>3822502292</v>
      </c>
      <c r="P788" s="1">
        <v>2280093051</v>
      </c>
      <c r="Q788" s="1">
        <v>2727333744</v>
      </c>
      <c r="R788" s="3">
        <f>AVERAGE('VTA_Proteome Morphine vs Saline'!N788:Q788)</f>
        <v>2827582890</v>
      </c>
      <c r="S788" s="3">
        <f>_xlfn.STDEV.S('VTA_Proteome Morphine vs Saline'!N788:Q788)</f>
        <v>688039212.42574155</v>
      </c>
      <c r="T788" s="1">
        <v>3124102512</v>
      </c>
      <c r="U788" s="1">
        <v>4268987521</v>
      </c>
      <c r="V788" s="1">
        <v>1750532072</v>
      </c>
      <c r="W788" s="1">
        <v>3651541959</v>
      </c>
      <c r="X788" s="1">
        <f t="shared" si="49"/>
        <v>3198791016</v>
      </c>
      <c r="Y788" s="1">
        <f t="shared" si="50"/>
        <v>1072898926.1509156</v>
      </c>
    </row>
    <row r="789" spans="1:25" x14ac:dyDescent="0.5">
      <c r="A789" s="1" t="s">
        <v>1590</v>
      </c>
      <c r="B789" s="1" t="s">
        <v>1591</v>
      </c>
      <c r="C789" s="1">
        <v>62598</v>
      </c>
      <c r="D789" s="1">
        <v>1</v>
      </c>
      <c r="E789" s="1">
        <v>1</v>
      </c>
      <c r="F789" s="1">
        <v>28.6</v>
      </c>
      <c r="G789" s="1">
        <v>0.18199288699999999</v>
      </c>
      <c r="H789" s="1">
        <v>0.977951083</v>
      </c>
      <c r="I789" s="1">
        <v>0.26240324599999998</v>
      </c>
      <c r="K789" s="1">
        <v>1.069470194</v>
      </c>
      <c r="L789" s="1" t="s">
        <v>1</v>
      </c>
      <c r="M789" s="1" t="s">
        <v>2</v>
      </c>
      <c r="N789" s="1">
        <v>721963.79850000003</v>
      </c>
      <c r="O789" s="1">
        <v>701807.31350000005</v>
      </c>
      <c r="P789" s="1">
        <v>857980.81640000001</v>
      </c>
      <c r="Q789" s="1">
        <v>729216.45759999997</v>
      </c>
      <c r="R789" s="3">
        <f>AVERAGE('VTA_Proteome Morphine vs Saline'!N789:Q789)</f>
        <v>752742.09649999999</v>
      </c>
      <c r="S789" s="3">
        <f>_xlfn.STDEV.S('VTA_Proteome Morphine vs Saline'!N789:Q789)</f>
        <v>71110.945240231813</v>
      </c>
      <c r="T789" s="1">
        <v>655345.99140000006</v>
      </c>
      <c r="U789" s="1">
        <v>711271.26060000004</v>
      </c>
      <c r="V789" s="1">
        <v>745064.08889999997</v>
      </c>
      <c r="W789" s="1">
        <v>703701.83</v>
      </c>
      <c r="X789" s="1">
        <f t="shared" si="49"/>
        <v>703845.79272500006</v>
      </c>
      <c r="Y789" s="1">
        <f t="shared" si="50"/>
        <v>36997.013242347602</v>
      </c>
    </row>
    <row r="790" spans="1:25" x14ac:dyDescent="0.5">
      <c r="A790" s="1" t="s">
        <v>1592</v>
      </c>
      <c r="B790" s="1" t="s">
        <v>1593</v>
      </c>
      <c r="C790" s="1">
        <v>52660</v>
      </c>
      <c r="D790" s="1">
        <v>28</v>
      </c>
      <c r="E790" s="1">
        <v>28</v>
      </c>
      <c r="F790" s="1">
        <v>2051.64</v>
      </c>
      <c r="G790" s="1">
        <v>0.22025454</v>
      </c>
      <c r="H790" s="1">
        <v>0.977951083</v>
      </c>
      <c r="I790" s="1">
        <v>0.210393091</v>
      </c>
      <c r="K790" s="1">
        <v>1.079021947</v>
      </c>
      <c r="L790" s="1" t="s">
        <v>2</v>
      </c>
      <c r="M790" s="1" t="s">
        <v>1</v>
      </c>
      <c r="N790" s="1">
        <v>38800662.509999998</v>
      </c>
      <c r="O790" s="1">
        <v>45570940.18</v>
      </c>
      <c r="P790" s="1">
        <v>42952176.780000001</v>
      </c>
      <c r="Q790" s="1">
        <v>46945751.039999999</v>
      </c>
      <c r="R790" s="3">
        <f>AVERAGE('VTA_Proteome Morphine vs Saline'!N790:Q790)</f>
        <v>43567382.627499998</v>
      </c>
      <c r="S790" s="3">
        <f>_xlfn.STDEV.S('VTA_Proteome Morphine vs Saline'!N790:Q790)</f>
        <v>3583653.3923792988</v>
      </c>
      <c r="T790" s="1">
        <v>51330707.310000002</v>
      </c>
      <c r="U790" s="1">
        <v>46195355.009999998</v>
      </c>
      <c r="V790" s="1">
        <v>43299515.270000003</v>
      </c>
      <c r="W790" s="1">
        <v>47215070.530000001</v>
      </c>
      <c r="X790" s="1">
        <f t="shared" si="49"/>
        <v>47010162.030000001</v>
      </c>
      <c r="Y790" s="1">
        <f t="shared" si="50"/>
        <v>3323748.3291830979</v>
      </c>
    </row>
    <row r="791" spans="1:25" x14ac:dyDescent="0.5">
      <c r="A791" s="1" t="s">
        <v>1594</v>
      </c>
      <c r="B791" s="1" t="s">
        <v>1595</v>
      </c>
      <c r="C791" s="1">
        <v>117317</v>
      </c>
      <c r="D791" s="1">
        <v>15</v>
      </c>
      <c r="E791" s="1">
        <v>15</v>
      </c>
      <c r="F791" s="1">
        <v>825.51</v>
      </c>
      <c r="G791" s="1">
        <v>0.18831405300000001</v>
      </c>
      <c r="H791" s="1">
        <v>0.977951083</v>
      </c>
      <c r="I791" s="1">
        <v>0.25260830699999998</v>
      </c>
      <c r="K791" s="1">
        <v>1.1030432459999999</v>
      </c>
      <c r="L791" s="1" t="s">
        <v>2</v>
      </c>
      <c r="M791" s="1" t="s">
        <v>1</v>
      </c>
      <c r="N791" s="1">
        <v>1763445.622</v>
      </c>
      <c r="O791" s="1">
        <v>1635099.91</v>
      </c>
      <c r="P791" s="1">
        <v>1479578.8030000001</v>
      </c>
      <c r="Q791" s="1">
        <v>1584365.7450000001</v>
      </c>
      <c r="R791" s="3">
        <f>AVERAGE('VTA_Proteome Morphine vs Saline'!N791:Q791)</f>
        <v>1615622.52</v>
      </c>
      <c r="S791" s="3">
        <f>_xlfn.STDEV.S('VTA_Proteome Morphine vs Saline'!N791:Q791)</f>
        <v>117920.76029364123</v>
      </c>
      <c r="T791" s="1">
        <v>1800035.1710000001</v>
      </c>
      <c r="U791" s="1">
        <v>1989273.3640000001</v>
      </c>
      <c r="V791" s="1">
        <v>1865464.1189999999</v>
      </c>
      <c r="W791" s="1">
        <v>1473633.3840000001</v>
      </c>
      <c r="X791" s="1">
        <f t="shared" si="49"/>
        <v>1782101.5095000002</v>
      </c>
      <c r="Y791" s="1">
        <f t="shared" si="50"/>
        <v>220108.83870174811</v>
      </c>
    </row>
    <row r="792" spans="1:25" x14ac:dyDescent="0.5">
      <c r="A792" s="1" t="s">
        <v>1596</v>
      </c>
      <c r="B792" s="1" t="s">
        <v>1597</v>
      </c>
      <c r="C792" s="1">
        <v>33323</v>
      </c>
      <c r="D792" s="1">
        <v>8</v>
      </c>
      <c r="E792" s="1">
        <v>8</v>
      </c>
      <c r="F792" s="1">
        <v>377.15</v>
      </c>
      <c r="G792" s="1">
        <v>0.18829526699999999</v>
      </c>
      <c r="H792" s="1">
        <v>0.977951083</v>
      </c>
      <c r="I792" s="1">
        <v>0.25263661399999998</v>
      </c>
      <c r="K792" s="1">
        <v>1.747137452</v>
      </c>
      <c r="L792" s="1" t="s">
        <v>1</v>
      </c>
      <c r="M792" s="1" t="s">
        <v>2</v>
      </c>
      <c r="N792" s="1">
        <v>2898280.497</v>
      </c>
      <c r="O792" s="1">
        <v>685828.76</v>
      </c>
      <c r="P792" s="1">
        <v>1302878.155</v>
      </c>
      <c r="Q792" s="1">
        <v>2176942.7429999998</v>
      </c>
      <c r="R792" s="3">
        <f>AVERAGE('VTA_Proteome Morphine vs Saline'!N792:Q792)</f>
        <v>1765982.5387500001</v>
      </c>
      <c r="S792" s="3">
        <f>_xlfn.STDEV.S('VTA_Proteome Morphine vs Saline'!N792:Q792)</f>
        <v>971628.32601269358</v>
      </c>
      <c r="T792" s="1">
        <v>1409405.2709999999</v>
      </c>
      <c r="U792" s="1">
        <v>549026.72329999995</v>
      </c>
      <c r="V792" s="1">
        <v>1543634.4909999999</v>
      </c>
      <c r="W792" s="1">
        <v>541078.57239999995</v>
      </c>
      <c r="X792" s="1">
        <f t="shared" si="49"/>
        <v>1010786.2644249999</v>
      </c>
      <c r="Y792" s="1">
        <f t="shared" si="50"/>
        <v>540577.32556172006</v>
      </c>
    </row>
    <row r="793" spans="1:25" x14ac:dyDescent="0.5">
      <c r="A793" s="1" t="s">
        <v>1598</v>
      </c>
      <c r="B793" s="1" t="s">
        <v>1599</v>
      </c>
      <c r="C793" s="1">
        <v>36412</v>
      </c>
      <c r="D793" s="1">
        <v>17</v>
      </c>
      <c r="E793" s="1">
        <v>17</v>
      </c>
      <c r="F793" s="1">
        <v>836.04</v>
      </c>
      <c r="G793" s="1">
        <v>0.119080531</v>
      </c>
      <c r="H793" s="1">
        <v>0.98248697799999996</v>
      </c>
      <c r="I793" s="1">
        <v>0.40273704799999999</v>
      </c>
      <c r="K793" s="1">
        <v>1.08259883</v>
      </c>
      <c r="L793" s="1" t="s">
        <v>1</v>
      </c>
      <c r="M793" s="1" t="s">
        <v>2</v>
      </c>
      <c r="N793" s="1">
        <v>5090126.47</v>
      </c>
      <c r="O793" s="1">
        <v>5738215.852</v>
      </c>
      <c r="P793" s="1">
        <v>5850769.0389999999</v>
      </c>
      <c r="Q793" s="1">
        <v>6239735.7680000002</v>
      </c>
      <c r="R793" s="3">
        <f>AVERAGE('VTA_Proteome Morphine vs Saline'!N793:Q793)</f>
        <v>5729711.7822500002</v>
      </c>
      <c r="S793" s="3">
        <f>_xlfn.STDEV.S('VTA_Proteome Morphine vs Saline'!N793:Q793)</f>
        <v>477465.88579722808</v>
      </c>
      <c r="T793" s="1">
        <v>5737731.1560000004</v>
      </c>
      <c r="U793" s="1">
        <v>6244690.2189999996</v>
      </c>
      <c r="V793" s="1">
        <v>4167994.844</v>
      </c>
      <c r="W793" s="1">
        <v>5019796.1390000004</v>
      </c>
      <c r="X793" s="1">
        <f t="shared" si="49"/>
        <v>5292553.0895000007</v>
      </c>
      <c r="Y793" s="1">
        <f t="shared" si="50"/>
        <v>902547.54737783759</v>
      </c>
    </row>
    <row r="794" spans="1:25" x14ac:dyDescent="0.5">
      <c r="A794" s="1" t="s">
        <v>1600</v>
      </c>
      <c r="B794" s="1" t="s">
        <v>1601</v>
      </c>
      <c r="C794" s="1">
        <v>96547</v>
      </c>
      <c r="D794" s="1">
        <v>6</v>
      </c>
      <c r="E794" s="1">
        <v>6</v>
      </c>
      <c r="F794" s="1">
        <v>252.09</v>
      </c>
      <c r="G794" s="1">
        <v>5.1435118000000002E-2</v>
      </c>
      <c r="H794" s="1">
        <v>0.99625991700000005</v>
      </c>
      <c r="I794" s="1">
        <v>0.89976797399999997</v>
      </c>
      <c r="K794" s="1">
        <v>1.010419065</v>
      </c>
      <c r="L794" s="1" t="s">
        <v>2</v>
      </c>
      <c r="M794" s="1" t="s">
        <v>1</v>
      </c>
      <c r="N794" s="1">
        <v>176764.53210000001</v>
      </c>
      <c r="O794" s="1">
        <v>156222.52720000001</v>
      </c>
      <c r="P794" s="1">
        <v>197337.117</v>
      </c>
      <c r="Q794" s="1">
        <v>167414.46189999999</v>
      </c>
      <c r="R794" s="3">
        <f>AVERAGE('VTA_Proteome Morphine vs Saline'!N794:Q794)</f>
        <v>174434.65955000001</v>
      </c>
      <c r="S794" s="3">
        <f>_xlfn.STDEV.S('VTA_Proteome Morphine vs Saline'!N794:Q794)</f>
        <v>17425.228866285473</v>
      </c>
      <c r="T794" s="1">
        <v>115751.7417</v>
      </c>
      <c r="U794" s="1">
        <v>160553.96669999999</v>
      </c>
      <c r="V794" s="1">
        <v>184693.2291</v>
      </c>
      <c r="W794" s="1">
        <v>244009.4846</v>
      </c>
      <c r="X794" s="1">
        <f t="shared" si="49"/>
        <v>176252.10552499999</v>
      </c>
      <c r="Y794" s="1">
        <f t="shared" si="50"/>
        <v>53444.801966914136</v>
      </c>
    </row>
    <row r="795" spans="1:25" x14ac:dyDescent="0.5">
      <c r="A795" s="1" t="s">
        <v>1602</v>
      </c>
      <c r="B795" s="1" t="s">
        <v>1603</v>
      </c>
      <c r="C795" s="1">
        <v>81767</v>
      </c>
      <c r="D795" s="1">
        <v>3</v>
      </c>
      <c r="E795" s="1">
        <v>3</v>
      </c>
      <c r="F795" s="1">
        <v>114.04</v>
      </c>
      <c r="G795" s="1">
        <v>0.30147740000000001</v>
      </c>
      <c r="H795" s="1">
        <v>0.977951083</v>
      </c>
      <c r="I795" s="1">
        <v>0.13895407000000001</v>
      </c>
      <c r="K795" s="1">
        <v>1.2654408239999999</v>
      </c>
      <c r="L795" s="1" t="s">
        <v>1</v>
      </c>
      <c r="M795" s="1" t="s">
        <v>2</v>
      </c>
      <c r="N795" s="1">
        <v>135224.23819999999</v>
      </c>
      <c r="O795" s="1">
        <v>127621.152</v>
      </c>
      <c r="P795" s="1">
        <v>112880.1038</v>
      </c>
      <c r="Q795" s="1">
        <v>140216.68160000001</v>
      </c>
      <c r="R795" s="3">
        <f>AVERAGE('VTA_Proteome Morphine vs Saline'!N795:Q795)</f>
        <v>128985.5439</v>
      </c>
      <c r="S795" s="3">
        <f>_xlfn.STDEV.S('VTA_Proteome Morphine vs Saline'!N795:Q795)</f>
        <v>11920.661708097243</v>
      </c>
      <c r="T795" s="1">
        <v>67173.587939999998</v>
      </c>
      <c r="U795" s="1">
        <v>116081.3318</v>
      </c>
      <c r="V795" s="1">
        <v>131080.6537</v>
      </c>
      <c r="W795" s="1">
        <v>93381.773610000004</v>
      </c>
      <c r="X795" s="1">
        <f t="shared" si="49"/>
        <v>101929.3367625</v>
      </c>
      <c r="Y795" s="1">
        <f t="shared" si="50"/>
        <v>27875.324540954854</v>
      </c>
    </row>
    <row r="796" spans="1:25" x14ac:dyDescent="0.5">
      <c r="A796" s="1" t="s">
        <v>1604</v>
      </c>
      <c r="B796" s="1" t="s">
        <v>1605</v>
      </c>
      <c r="C796" s="1">
        <v>54801</v>
      </c>
      <c r="D796" s="1">
        <v>3</v>
      </c>
      <c r="E796" s="1">
        <v>3</v>
      </c>
      <c r="F796" s="1">
        <v>129.93</v>
      </c>
      <c r="G796" s="1">
        <v>0.183447676</v>
      </c>
      <c r="H796" s="1">
        <v>0.977951083</v>
      </c>
      <c r="I796" s="1">
        <v>0.260099943</v>
      </c>
      <c r="K796" s="1">
        <v>1.399168153</v>
      </c>
      <c r="L796" s="1" t="s">
        <v>1</v>
      </c>
      <c r="M796" s="1" t="s">
        <v>2</v>
      </c>
      <c r="N796" s="1">
        <v>52550.230280000003</v>
      </c>
      <c r="O796" s="1">
        <v>52212.704870000001</v>
      </c>
      <c r="P796" s="1">
        <v>38961.618329999998</v>
      </c>
      <c r="Q796" s="1">
        <v>60335.699379999998</v>
      </c>
      <c r="R796" s="3">
        <f>AVERAGE('VTA_Proteome Morphine vs Saline'!N796:Q796)</f>
        <v>51015.063215000002</v>
      </c>
      <c r="S796" s="3">
        <f>_xlfn.STDEV.S('VTA_Proteome Morphine vs Saline'!N796:Q796)</f>
        <v>8868.4999777731937</v>
      </c>
      <c r="T796" s="1">
        <v>51853.680059999999</v>
      </c>
      <c r="U796" s="1">
        <v>23884.743060000001</v>
      </c>
      <c r="V796" s="1">
        <v>8370.1196560000008</v>
      </c>
      <c r="W796" s="1">
        <v>61735.437720000002</v>
      </c>
      <c r="X796" s="1">
        <f t="shared" si="49"/>
        <v>36460.995123999994</v>
      </c>
      <c r="Y796" s="1">
        <f t="shared" si="50"/>
        <v>24650.83905680434</v>
      </c>
    </row>
    <row r="797" spans="1:25" x14ac:dyDescent="0.5">
      <c r="A797" s="1" t="s">
        <v>1606</v>
      </c>
      <c r="B797" s="1" t="s">
        <v>1607</v>
      </c>
      <c r="C797" s="1">
        <v>33580</v>
      </c>
      <c r="D797" s="1">
        <v>4</v>
      </c>
      <c r="E797" s="1">
        <v>4</v>
      </c>
      <c r="F797" s="1">
        <v>160.33000000000001</v>
      </c>
      <c r="G797" s="1">
        <v>0.21445036100000001</v>
      </c>
      <c r="H797" s="1">
        <v>0.977951083</v>
      </c>
      <c r="I797" s="1">
        <v>0.217274565</v>
      </c>
      <c r="K797" s="1">
        <v>1.3916582040000001</v>
      </c>
      <c r="L797" s="1" t="s">
        <v>2</v>
      </c>
      <c r="M797" s="1" t="s">
        <v>1</v>
      </c>
      <c r="N797" s="1">
        <v>162461.17879999999</v>
      </c>
      <c r="O797" s="1">
        <v>177899.7935</v>
      </c>
      <c r="P797" s="1">
        <v>52337.958919999997</v>
      </c>
      <c r="Q797" s="1">
        <v>235486.1599</v>
      </c>
      <c r="R797" s="3">
        <f>AVERAGE('VTA_Proteome Morphine vs Saline'!N797:Q797)</f>
        <v>157046.27278</v>
      </c>
      <c r="S797" s="3">
        <f>_xlfn.STDEV.S('VTA_Proteome Morphine vs Saline'!N797:Q797)</f>
        <v>76552.460044136853</v>
      </c>
      <c r="T797" s="1">
        <v>227760.53200000001</v>
      </c>
      <c r="U797" s="1">
        <v>189352.3322</v>
      </c>
      <c r="V797" s="1">
        <v>228266.41800000001</v>
      </c>
      <c r="W797" s="1">
        <v>228839.65359999999</v>
      </c>
      <c r="X797" s="1">
        <f t="shared" si="49"/>
        <v>218554.73394999999</v>
      </c>
      <c r="Y797" s="1">
        <f t="shared" si="50"/>
        <v>19473.258287540266</v>
      </c>
    </row>
    <row r="798" spans="1:25" x14ac:dyDescent="0.5">
      <c r="A798" s="1" t="s">
        <v>1608</v>
      </c>
      <c r="B798" s="1" t="s">
        <v>7355</v>
      </c>
      <c r="C798" s="1">
        <v>52810</v>
      </c>
      <c r="D798" s="1">
        <v>1</v>
      </c>
      <c r="E798" s="1">
        <v>1</v>
      </c>
      <c r="F798" s="1">
        <v>25.16</v>
      </c>
      <c r="G798" s="1">
        <v>0.12665968</v>
      </c>
      <c r="H798" s="1">
        <v>0.977951083</v>
      </c>
      <c r="I798" s="1">
        <v>0.38006782</v>
      </c>
      <c r="K798" s="1">
        <v>1.17059164</v>
      </c>
      <c r="L798" s="1" t="s">
        <v>1</v>
      </c>
      <c r="M798" s="1" t="s">
        <v>2</v>
      </c>
      <c r="N798" s="1">
        <v>76008.340110000005</v>
      </c>
      <c r="O798" s="1">
        <v>56497.188309999998</v>
      </c>
      <c r="P798" s="1">
        <v>100677.5662</v>
      </c>
      <c r="Q798" s="1">
        <v>83682.916259999998</v>
      </c>
      <c r="R798" s="3">
        <f>AVERAGE('VTA_Proteome Morphine vs Saline'!N798:Q798)</f>
        <v>79216.502719999989</v>
      </c>
      <c r="S798" s="3">
        <f>_xlfn.STDEV.S('VTA_Proteome Morphine vs Saline'!N798:Q798)</f>
        <v>18321.077571980004</v>
      </c>
      <c r="T798" s="1">
        <v>65281.871339999998</v>
      </c>
      <c r="U798" s="1">
        <v>49845.198539999998</v>
      </c>
      <c r="V798" s="1">
        <v>82388.403229999996</v>
      </c>
      <c r="W798" s="1">
        <v>73173.296669999996</v>
      </c>
      <c r="X798" s="1">
        <f t="shared" si="49"/>
        <v>67672.192444999993</v>
      </c>
      <c r="Y798" s="1">
        <f t="shared" si="50"/>
        <v>13788.211803768972</v>
      </c>
    </row>
    <row r="799" spans="1:25" x14ac:dyDescent="0.5">
      <c r="A799" s="1" t="s">
        <v>1609</v>
      </c>
      <c r="B799" s="1" t="s">
        <v>7356</v>
      </c>
      <c r="C799" s="1">
        <v>18647</v>
      </c>
      <c r="D799" s="1">
        <v>5</v>
      </c>
      <c r="E799" s="1">
        <v>5</v>
      </c>
      <c r="F799" s="1">
        <v>291.06</v>
      </c>
      <c r="G799" s="1">
        <v>7.2999068E-2</v>
      </c>
      <c r="H799" s="1">
        <v>0.99625991700000005</v>
      </c>
      <c r="I799" s="1">
        <v>0.61945039300000004</v>
      </c>
      <c r="K799" s="1">
        <v>1.080364535</v>
      </c>
      <c r="L799" s="1" t="s">
        <v>2</v>
      </c>
      <c r="M799" s="1" t="s">
        <v>1</v>
      </c>
      <c r="N799" s="1">
        <v>24839271.870000001</v>
      </c>
      <c r="O799" s="1">
        <v>31738445.879999999</v>
      </c>
      <c r="P799" s="1">
        <v>41207914.450000003</v>
      </c>
      <c r="Q799" s="1">
        <v>34973079.340000004</v>
      </c>
      <c r="R799" s="3">
        <f>AVERAGE('VTA_Proteome Morphine vs Saline'!N799:Q799)</f>
        <v>33189677.885000002</v>
      </c>
      <c r="S799" s="3">
        <f>_xlfn.STDEV.S('VTA_Proteome Morphine vs Saline'!N799:Q799)</f>
        <v>6814396.3613730669</v>
      </c>
      <c r="T799" s="1">
        <v>33047825.989999998</v>
      </c>
      <c r="U799" s="1">
        <v>28669634.530000001</v>
      </c>
      <c r="V799" s="1">
        <v>34904306.460000001</v>
      </c>
      <c r="W799" s="1">
        <v>46806036.640000001</v>
      </c>
      <c r="X799" s="1">
        <f t="shared" si="49"/>
        <v>35856950.905000001</v>
      </c>
      <c r="Y799" s="1">
        <f t="shared" si="50"/>
        <v>7753251.1316949269</v>
      </c>
    </row>
    <row r="800" spans="1:25" x14ac:dyDescent="0.5">
      <c r="A800" s="1" t="s">
        <v>1610</v>
      </c>
      <c r="B800" s="1" t="s">
        <v>1611</v>
      </c>
      <c r="C800" s="1">
        <v>22840</v>
      </c>
      <c r="D800" s="1">
        <v>2</v>
      </c>
      <c r="E800" s="1">
        <v>2</v>
      </c>
      <c r="F800" s="1">
        <v>109.65</v>
      </c>
      <c r="G800" s="1">
        <v>9.7624944000000005E-2</v>
      </c>
      <c r="H800" s="1">
        <v>0.99332116299999995</v>
      </c>
      <c r="I800" s="1">
        <v>0.481744055</v>
      </c>
      <c r="K800" s="1">
        <v>1.1819373849999999</v>
      </c>
      <c r="L800" s="1" t="s">
        <v>2</v>
      </c>
      <c r="M800" s="1" t="s">
        <v>1</v>
      </c>
      <c r="N800" s="1">
        <v>14720.85836</v>
      </c>
      <c r="O800" s="1">
        <v>165846.1421</v>
      </c>
      <c r="P800" s="1">
        <v>244564.4718</v>
      </c>
      <c r="Q800" s="1">
        <v>286645.45569999999</v>
      </c>
      <c r="R800" s="3">
        <f>AVERAGE('VTA_Proteome Morphine vs Saline'!N800:Q800)</f>
        <v>177944.23199</v>
      </c>
      <c r="S800" s="3">
        <f>_xlfn.STDEV.S('VTA_Proteome Morphine vs Saline'!N800:Q800)</f>
        <v>119780.9749313839</v>
      </c>
      <c r="T800" s="1">
        <v>126491.5047</v>
      </c>
      <c r="U800" s="1">
        <v>152524.9607</v>
      </c>
      <c r="V800" s="1">
        <v>247306.06200000001</v>
      </c>
      <c r="W800" s="1">
        <v>314953.23349999997</v>
      </c>
      <c r="X800" s="1">
        <f t="shared" si="49"/>
        <v>210318.940225</v>
      </c>
      <c r="Y800" s="1">
        <f t="shared" si="50"/>
        <v>86955.094775774051</v>
      </c>
    </row>
    <row r="801" spans="1:25" x14ac:dyDescent="0.5">
      <c r="A801" s="1" t="s">
        <v>1612</v>
      </c>
      <c r="B801" s="1" t="s">
        <v>1613</v>
      </c>
      <c r="C801" s="1">
        <v>40797</v>
      </c>
      <c r="D801" s="1">
        <v>5</v>
      </c>
      <c r="E801" s="1">
        <v>5</v>
      </c>
      <c r="F801" s="1">
        <v>284.25</v>
      </c>
      <c r="G801" s="1">
        <v>5.0200715999999999E-2</v>
      </c>
      <c r="H801" s="1">
        <v>0.99625991700000005</v>
      </c>
      <c r="I801" s="1">
        <v>0.96239574800000005</v>
      </c>
      <c r="K801" s="1">
        <v>1.0276350329999999</v>
      </c>
      <c r="L801" s="1" t="s">
        <v>1</v>
      </c>
      <c r="M801" s="1" t="s">
        <v>2</v>
      </c>
      <c r="N801" s="1">
        <v>1652186.689</v>
      </c>
      <c r="O801" s="1">
        <v>1826654.088</v>
      </c>
      <c r="P801" s="1">
        <v>3136681.0669999998</v>
      </c>
      <c r="Q801" s="1">
        <v>2379013.0890000002</v>
      </c>
      <c r="R801" s="3">
        <f>AVERAGE('VTA_Proteome Morphine vs Saline'!N801:Q801)</f>
        <v>2248633.73325</v>
      </c>
      <c r="S801" s="3">
        <f>_xlfn.STDEV.S('VTA_Proteome Morphine vs Saline'!N801:Q801)</f>
        <v>668192.27297391696</v>
      </c>
      <c r="T801" s="1">
        <v>2003518.081</v>
      </c>
      <c r="U801" s="1">
        <v>1850625.601</v>
      </c>
      <c r="V801" s="1">
        <v>2801972.395</v>
      </c>
      <c r="W801" s="1">
        <v>2096538.94</v>
      </c>
      <c r="X801" s="1">
        <f t="shared" si="49"/>
        <v>2188163.7542499998</v>
      </c>
      <c r="Y801" s="1">
        <f t="shared" si="50"/>
        <v>421577.26994193369</v>
      </c>
    </row>
    <row r="802" spans="1:25" x14ac:dyDescent="0.5">
      <c r="A802" s="1" t="s">
        <v>1614</v>
      </c>
      <c r="B802" s="1" t="s">
        <v>1615</v>
      </c>
      <c r="C802" s="1">
        <v>82670</v>
      </c>
      <c r="D802" s="1">
        <v>1</v>
      </c>
      <c r="E802" s="1">
        <v>1</v>
      </c>
      <c r="F802" s="1">
        <v>32.18</v>
      </c>
      <c r="G802" s="1">
        <v>0.38570922600000002</v>
      </c>
      <c r="H802" s="1">
        <v>0.977951083</v>
      </c>
      <c r="I802" s="1">
        <v>9.4616173999999997E-2</v>
      </c>
      <c r="K802" s="1">
        <v>1.3282957639999999</v>
      </c>
      <c r="L802" s="1" t="s">
        <v>1</v>
      </c>
      <c r="M802" s="1" t="s">
        <v>2</v>
      </c>
      <c r="N802" s="1">
        <v>398760.96529999998</v>
      </c>
      <c r="O802" s="1">
        <v>400188.8884</v>
      </c>
      <c r="P802" s="1">
        <v>503255.07</v>
      </c>
      <c r="Q802" s="1">
        <v>430283.272</v>
      </c>
      <c r="R802" s="3">
        <f>AVERAGE('VTA_Proteome Morphine vs Saline'!N802:Q802)</f>
        <v>433122.04892500001</v>
      </c>
      <c r="S802" s="3">
        <f>_xlfn.STDEV.S('VTA_Proteome Morphine vs Saline'!N802:Q802)</f>
        <v>48962.490505780617</v>
      </c>
      <c r="T802" s="1">
        <v>370385.65470000001</v>
      </c>
      <c r="U802" s="1">
        <v>330219.18969999999</v>
      </c>
      <c r="V802" s="1">
        <v>207528.9344</v>
      </c>
      <c r="W802" s="1">
        <v>396160.22169999999</v>
      </c>
      <c r="X802" s="1">
        <f t="shared" si="49"/>
        <v>326073.50012500002</v>
      </c>
      <c r="Y802" s="1">
        <f t="shared" si="50"/>
        <v>83557.797141043528</v>
      </c>
    </row>
    <row r="803" spans="1:25" x14ac:dyDescent="0.5">
      <c r="A803" s="1" t="s">
        <v>1616</v>
      </c>
      <c r="B803" s="1" t="s">
        <v>1617</v>
      </c>
      <c r="C803" s="1">
        <v>113423</v>
      </c>
      <c r="D803" s="1">
        <v>68</v>
      </c>
      <c r="E803" s="1">
        <v>68</v>
      </c>
      <c r="F803" s="1">
        <v>5702.35</v>
      </c>
      <c r="G803" s="1">
        <v>0.16199039600000001</v>
      </c>
      <c r="H803" s="1">
        <v>0.977951083</v>
      </c>
      <c r="I803" s="1">
        <v>0.29743512500000002</v>
      </c>
      <c r="K803" s="1">
        <v>1.0855562169999999</v>
      </c>
      <c r="L803" s="1" t="s">
        <v>2</v>
      </c>
      <c r="M803" s="1" t="s">
        <v>1</v>
      </c>
      <c r="N803" s="1">
        <v>435522826</v>
      </c>
      <c r="O803" s="1">
        <v>450505887.10000002</v>
      </c>
      <c r="P803" s="1">
        <v>515421279.10000002</v>
      </c>
      <c r="Q803" s="1">
        <v>478205154.60000002</v>
      </c>
      <c r="R803" s="3">
        <f>AVERAGE('VTA_Proteome Morphine vs Saline'!N803:Q803)</f>
        <v>469913786.70000005</v>
      </c>
      <c r="S803" s="3">
        <f>_xlfn.STDEV.S('VTA_Proteome Morphine vs Saline'!N803:Q803)</f>
        <v>35114495.539315544</v>
      </c>
      <c r="T803" s="1">
        <v>453510765.10000002</v>
      </c>
      <c r="U803" s="1">
        <v>464520351.10000002</v>
      </c>
      <c r="V803" s="1">
        <v>552343815.29999995</v>
      </c>
      <c r="W803" s="1">
        <v>570096399.89999998</v>
      </c>
      <c r="X803" s="1">
        <f t="shared" si="49"/>
        <v>510117832.85000002</v>
      </c>
      <c r="Y803" s="1">
        <f t="shared" si="50"/>
        <v>59620892.759819068</v>
      </c>
    </row>
    <row r="804" spans="1:25" x14ac:dyDescent="0.5">
      <c r="A804" s="1" t="s">
        <v>1618</v>
      </c>
      <c r="B804" s="1" t="s">
        <v>1619</v>
      </c>
      <c r="C804" s="1">
        <v>112718</v>
      </c>
      <c r="D804" s="1">
        <v>10</v>
      </c>
      <c r="E804" s="1">
        <v>9</v>
      </c>
      <c r="F804" s="1">
        <v>458.23</v>
      </c>
      <c r="G804" s="1">
        <v>0.15940553399999999</v>
      </c>
      <c r="H804" s="1">
        <v>0.977951083</v>
      </c>
      <c r="I804" s="1">
        <v>0.30247570099999999</v>
      </c>
      <c r="K804" s="1">
        <v>1.0884291610000001</v>
      </c>
      <c r="L804" s="1" t="s">
        <v>1</v>
      </c>
      <c r="M804" s="1" t="s">
        <v>2</v>
      </c>
      <c r="N804" s="1">
        <v>587840.00679999997</v>
      </c>
      <c r="O804" s="1">
        <v>513964.68790000002</v>
      </c>
      <c r="P804" s="1">
        <v>565623.41379999998</v>
      </c>
      <c r="Q804" s="1">
        <v>560109.87219999998</v>
      </c>
      <c r="R804" s="3">
        <f>AVERAGE('VTA_Proteome Morphine vs Saline'!N804:Q804)</f>
        <v>556884.49517499993</v>
      </c>
      <c r="S804" s="3">
        <f>_xlfn.STDEV.S('VTA_Proteome Morphine vs Saline'!N804:Q804)</f>
        <v>31022.171169323505</v>
      </c>
      <c r="T804" s="1">
        <v>522388.2022</v>
      </c>
      <c r="U804" s="1">
        <v>522858.60570000001</v>
      </c>
      <c r="V804" s="1">
        <v>410150.52120000002</v>
      </c>
      <c r="W804" s="1">
        <v>591164.87349999999</v>
      </c>
      <c r="X804" s="1">
        <f t="shared" si="49"/>
        <v>511640.55064999999</v>
      </c>
      <c r="Y804" s="1">
        <f t="shared" si="50"/>
        <v>74979.332208855805</v>
      </c>
    </row>
    <row r="805" spans="1:25" x14ac:dyDescent="0.5">
      <c r="A805" s="1" t="s">
        <v>1620</v>
      </c>
      <c r="B805" s="1" t="s">
        <v>1621</v>
      </c>
      <c r="C805" s="1">
        <v>113323</v>
      </c>
      <c r="D805" s="1">
        <v>6</v>
      </c>
      <c r="E805" s="1">
        <v>5</v>
      </c>
      <c r="F805" s="1">
        <v>249.6</v>
      </c>
      <c r="G805" s="1">
        <v>7.1444357E-2</v>
      </c>
      <c r="H805" s="1">
        <v>0.99625991700000005</v>
      </c>
      <c r="I805" s="1">
        <v>0.63119000000000003</v>
      </c>
      <c r="K805" s="1">
        <v>1.068290688</v>
      </c>
      <c r="L805" s="1" t="s">
        <v>2</v>
      </c>
      <c r="M805" s="1" t="s">
        <v>1</v>
      </c>
      <c r="N805" s="1">
        <v>626223.81299999997</v>
      </c>
      <c r="O805" s="1">
        <v>425302.07299999997</v>
      </c>
      <c r="P805" s="1">
        <v>573002.28810000001</v>
      </c>
      <c r="Q805" s="1">
        <v>510404.88520000002</v>
      </c>
      <c r="R805" s="3">
        <f>AVERAGE('VTA_Proteome Morphine vs Saline'!N805:Q805)</f>
        <v>533733.26482499996</v>
      </c>
      <c r="S805" s="3">
        <f>_xlfn.STDEV.S('VTA_Proteome Morphine vs Saline'!N805:Q805)</f>
        <v>86406.200292962458</v>
      </c>
      <c r="T805" s="1">
        <v>681542.91119999997</v>
      </c>
      <c r="U805" s="1">
        <v>607015.75329999998</v>
      </c>
      <c r="V805" s="1">
        <v>554238.76969999995</v>
      </c>
      <c r="W805" s="1">
        <v>437931.67210000003</v>
      </c>
      <c r="X805" s="1">
        <f t="shared" si="49"/>
        <v>570182.27657500003</v>
      </c>
      <c r="Y805" s="1">
        <f t="shared" si="50"/>
        <v>102473.27090061089</v>
      </c>
    </row>
    <row r="806" spans="1:25" x14ac:dyDescent="0.5">
      <c r="A806" s="1" t="s">
        <v>1622</v>
      </c>
      <c r="B806" s="1" t="s">
        <v>1623</v>
      </c>
      <c r="C806" s="1">
        <v>120528</v>
      </c>
      <c r="D806" s="1">
        <v>2</v>
      </c>
      <c r="E806" s="1">
        <v>2</v>
      </c>
      <c r="F806" s="1">
        <v>87.97</v>
      </c>
      <c r="G806" s="1">
        <v>6.5742329000000002E-2</v>
      </c>
      <c r="H806" s="1">
        <v>0.99625991700000005</v>
      </c>
      <c r="I806" s="1">
        <v>0.67966832600000004</v>
      </c>
      <c r="K806" s="1">
        <v>1.761187936</v>
      </c>
      <c r="L806" s="1" t="s">
        <v>2</v>
      </c>
      <c r="M806" s="1" t="s">
        <v>1</v>
      </c>
      <c r="N806" s="1">
        <v>23389.021530000002</v>
      </c>
      <c r="O806" s="1">
        <v>2455.3210429999999</v>
      </c>
      <c r="P806" s="1">
        <v>70492.574200000003</v>
      </c>
      <c r="Q806" s="1">
        <v>23333.52893</v>
      </c>
      <c r="R806" s="3">
        <f>AVERAGE('VTA_Proteome Morphine vs Saline'!N806:Q806)</f>
        <v>29917.611425750001</v>
      </c>
      <c r="S806" s="3">
        <f>_xlfn.STDEV.S('VTA_Proteome Morphine vs Saline'!N806:Q806)</f>
        <v>28789.336136470087</v>
      </c>
      <c r="T806" s="1">
        <v>71668.456309999994</v>
      </c>
      <c r="U806" s="1">
        <v>38516.847629999997</v>
      </c>
      <c r="V806" s="1">
        <v>98210.895310000007</v>
      </c>
      <c r="W806" s="1">
        <v>2365.9460119999999</v>
      </c>
      <c r="X806" s="1">
        <f t="shared" si="49"/>
        <v>52690.536315500001</v>
      </c>
      <c r="Y806" s="1">
        <f t="shared" si="50"/>
        <v>41495.872768563364</v>
      </c>
    </row>
    <row r="807" spans="1:25" x14ac:dyDescent="0.5">
      <c r="A807" s="1" t="s">
        <v>1624</v>
      </c>
      <c r="B807" s="1" t="s">
        <v>1625</v>
      </c>
      <c r="C807" s="1">
        <v>113994</v>
      </c>
      <c r="D807" s="1">
        <v>9</v>
      </c>
      <c r="E807" s="1">
        <v>8</v>
      </c>
      <c r="F807" s="1">
        <v>400.31</v>
      </c>
      <c r="G807" s="1">
        <v>0.10514084999999999</v>
      </c>
      <c r="H807" s="1">
        <v>0.99063050699999999</v>
      </c>
      <c r="I807" s="1">
        <v>0.45110128900000002</v>
      </c>
      <c r="K807" s="1">
        <v>1.0745327629999999</v>
      </c>
      <c r="L807" s="1" t="s">
        <v>1</v>
      </c>
      <c r="M807" s="1" t="s">
        <v>2</v>
      </c>
      <c r="N807" s="1">
        <v>783523.34369999997</v>
      </c>
      <c r="O807" s="1">
        <v>764561.15229999996</v>
      </c>
      <c r="P807" s="1">
        <v>656717.63639999996</v>
      </c>
      <c r="Q807" s="1">
        <v>724149.35340000002</v>
      </c>
      <c r="R807" s="3">
        <f>AVERAGE('VTA_Proteome Morphine vs Saline'!N807:Q807)</f>
        <v>732237.87144999986</v>
      </c>
      <c r="S807" s="3">
        <f>_xlfn.STDEV.S('VTA_Proteome Morphine vs Saline'!N807:Q807)</f>
        <v>56106.221209018404</v>
      </c>
      <c r="T807" s="1">
        <v>598183.17260000005</v>
      </c>
      <c r="U807" s="1">
        <v>681238.33900000004</v>
      </c>
      <c r="V807" s="1">
        <v>568924.06839999999</v>
      </c>
      <c r="W807" s="1">
        <v>877445.18920000002</v>
      </c>
      <c r="X807" s="1">
        <f t="shared" si="49"/>
        <v>681447.6923</v>
      </c>
      <c r="Y807" s="1">
        <f t="shared" si="50"/>
        <v>139055.87461680087</v>
      </c>
    </row>
    <row r="808" spans="1:25" x14ac:dyDescent="0.5">
      <c r="A808" s="1" t="s">
        <v>1626</v>
      </c>
      <c r="B808" s="1" t="s">
        <v>1627</v>
      </c>
      <c r="C808" s="1">
        <v>155769</v>
      </c>
      <c r="D808" s="1">
        <v>15</v>
      </c>
      <c r="E808" s="1">
        <v>15</v>
      </c>
      <c r="F808" s="1">
        <v>763.68</v>
      </c>
      <c r="G808" s="1">
        <v>0.12790573299999999</v>
      </c>
      <c r="H808" s="1">
        <v>0.977951083</v>
      </c>
      <c r="I808" s="1">
        <v>0.37654616600000002</v>
      </c>
      <c r="K808" s="1">
        <v>1.1136846760000001</v>
      </c>
      <c r="L808" s="1" t="s">
        <v>1</v>
      </c>
      <c r="M808" s="1" t="s">
        <v>2</v>
      </c>
      <c r="N808" s="1">
        <v>2514137.0099999998</v>
      </c>
      <c r="O808" s="1">
        <v>2073383.351</v>
      </c>
      <c r="P808" s="1">
        <v>3185539.4890000001</v>
      </c>
      <c r="Q808" s="1">
        <v>2326075.2149999999</v>
      </c>
      <c r="R808" s="3">
        <f>AVERAGE('VTA_Proteome Morphine vs Saline'!N808:Q808)</f>
        <v>2524783.7662499999</v>
      </c>
      <c r="S808" s="3">
        <f>_xlfn.STDEV.S('VTA_Proteome Morphine vs Saline'!N808:Q808)</f>
        <v>476080.84110203717</v>
      </c>
      <c r="T808" s="1">
        <v>2460503.1320000002</v>
      </c>
      <c r="U808" s="1">
        <v>2366533.3709999998</v>
      </c>
      <c r="V808" s="1">
        <v>1965961.4979999999</v>
      </c>
      <c r="W808" s="1">
        <v>2275219.6740000001</v>
      </c>
      <c r="X808" s="1">
        <f t="shared" si="49"/>
        <v>2267054.4187500002</v>
      </c>
      <c r="Y808" s="1">
        <f t="shared" si="50"/>
        <v>214508.80705921457</v>
      </c>
    </row>
    <row r="809" spans="1:25" x14ac:dyDescent="0.5">
      <c r="A809" s="1" t="s">
        <v>1628</v>
      </c>
      <c r="B809" s="1" t="s">
        <v>1629</v>
      </c>
      <c r="C809" s="1">
        <v>13280</v>
      </c>
      <c r="D809" s="1">
        <v>2</v>
      </c>
      <c r="E809" s="1">
        <v>2</v>
      </c>
      <c r="F809" s="1">
        <v>100.27</v>
      </c>
      <c r="G809" s="1">
        <v>5.7880442999999997E-2</v>
      </c>
      <c r="H809" s="1">
        <v>0.99625991700000005</v>
      </c>
      <c r="I809" s="1">
        <v>0.76893303999999996</v>
      </c>
      <c r="K809" s="1">
        <v>1.2338986519999999</v>
      </c>
      <c r="L809" s="1" t="s">
        <v>1</v>
      </c>
      <c r="M809" s="1" t="s">
        <v>2</v>
      </c>
      <c r="N809" s="1">
        <v>14000.78455</v>
      </c>
      <c r="O809" s="1">
        <v>8694.5799889999998</v>
      </c>
      <c r="P809" s="1">
        <v>91187.603990000003</v>
      </c>
      <c r="Q809" s="1">
        <v>124839.8556</v>
      </c>
      <c r="R809" s="3">
        <f>AVERAGE('VTA_Proteome Morphine vs Saline'!N809:Q809)</f>
        <v>59680.706032250004</v>
      </c>
      <c r="S809" s="3">
        <f>_xlfn.STDEV.S('VTA_Proteome Morphine vs Saline'!N809:Q809)</f>
        <v>57517.06896459862</v>
      </c>
      <c r="T809" s="1">
        <v>10532.913780000001</v>
      </c>
      <c r="U809" s="1">
        <v>9814.9431459999996</v>
      </c>
      <c r="V809" s="1">
        <v>30620.149140000001</v>
      </c>
      <c r="W809" s="1">
        <v>142502.3603</v>
      </c>
      <c r="X809" s="1">
        <f t="shared" si="49"/>
        <v>48367.591591500001</v>
      </c>
      <c r="Y809" s="1">
        <f t="shared" si="50"/>
        <v>63493.03358278612</v>
      </c>
    </row>
    <row r="810" spans="1:25" x14ac:dyDescent="0.5">
      <c r="A810" s="1" t="s">
        <v>1630</v>
      </c>
      <c r="B810" s="1" t="s">
        <v>1631</v>
      </c>
      <c r="C810" s="1">
        <v>137869</v>
      </c>
      <c r="D810" s="1">
        <v>9</v>
      </c>
      <c r="E810" s="1">
        <v>9</v>
      </c>
      <c r="F810" s="1">
        <v>391.09</v>
      </c>
      <c r="G810" s="1">
        <v>0.35747846100000003</v>
      </c>
      <c r="H810" s="1">
        <v>0.977951083</v>
      </c>
      <c r="I810" s="1">
        <v>0.107237374</v>
      </c>
      <c r="K810" s="1">
        <v>1.7701888880000001</v>
      </c>
      <c r="L810" s="1" t="s">
        <v>1</v>
      </c>
      <c r="M810" s="1" t="s">
        <v>2</v>
      </c>
      <c r="N810" s="1">
        <v>1885665.548</v>
      </c>
      <c r="O810" s="1">
        <v>1636417.58</v>
      </c>
      <c r="P810" s="1">
        <v>1485929</v>
      </c>
      <c r="Q810" s="1">
        <v>1408388.2890000001</v>
      </c>
      <c r="R810" s="3">
        <f>AVERAGE('VTA_Proteome Morphine vs Saline'!N810:Q810)</f>
        <v>1604100.1042500001</v>
      </c>
      <c r="S810" s="3">
        <f>_xlfn.STDEV.S('VTA_Proteome Morphine vs Saline'!N810:Q810)</f>
        <v>210230.8595021987</v>
      </c>
      <c r="T810" s="1">
        <v>1152248.4140000001</v>
      </c>
      <c r="U810" s="1">
        <v>579177.49410000001</v>
      </c>
      <c r="V810" s="1">
        <v>1637599.2990000001</v>
      </c>
      <c r="W810" s="1">
        <v>255672.9596</v>
      </c>
      <c r="X810" s="1">
        <f t="shared" ref="X810:X841" si="51">AVERAGE(T810:W810)</f>
        <v>906174.5416750001</v>
      </c>
      <c r="Y810" s="1">
        <f t="shared" ref="Y810:Y836" si="52">_xlfn.STDEV.S(T810:W810)</f>
        <v>612539.49632487667</v>
      </c>
    </row>
    <row r="811" spans="1:25" x14ac:dyDescent="0.5">
      <c r="A811" s="1" t="s">
        <v>1632</v>
      </c>
      <c r="B811" s="1" t="s">
        <v>1633</v>
      </c>
      <c r="C811" s="1">
        <v>129486</v>
      </c>
      <c r="D811" s="1">
        <v>7</v>
      </c>
      <c r="E811" s="1">
        <v>7</v>
      </c>
      <c r="F811" s="1">
        <v>313.31</v>
      </c>
      <c r="G811" s="1">
        <v>0.221575773</v>
      </c>
      <c r="H811" s="1">
        <v>0.977951083</v>
      </c>
      <c r="I811" s="1">
        <v>0.20886953599999999</v>
      </c>
      <c r="K811" s="1">
        <v>1.3395053619999999</v>
      </c>
      <c r="L811" s="1" t="s">
        <v>1</v>
      </c>
      <c r="M811" s="1" t="s">
        <v>2</v>
      </c>
      <c r="N811" s="1">
        <v>809599.11659999995</v>
      </c>
      <c r="O811" s="1">
        <v>794509.85620000004</v>
      </c>
      <c r="P811" s="1">
        <v>905074.41090000002</v>
      </c>
      <c r="Q811" s="1">
        <v>795317.39249999996</v>
      </c>
      <c r="R811" s="3">
        <f>AVERAGE('VTA_Proteome Morphine vs Saline'!N811:Q811)</f>
        <v>826125.19405000005</v>
      </c>
      <c r="S811" s="3">
        <f>_xlfn.STDEV.S('VTA_Proteome Morphine vs Saline'!N811:Q811)</f>
        <v>53087.161978597527</v>
      </c>
      <c r="T811" s="1">
        <v>676959.78170000005</v>
      </c>
      <c r="U811" s="1">
        <v>431723.72210000001</v>
      </c>
      <c r="V811" s="1">
        <v>1084788.432</v>
      </c>
      <c r="W811" s="1">
        <v>273484.05420000001</v>
      </c>
      <c r="X811" s="1">
        <f t="shared" si="51"/>
        <v>616738.99750000006</v>
      </c>
      <c r="Y811" s="1">
        <f t="shared" si="52"/>
        <v>353436.19142010942</v>
      </c>
    </row>
    <row r="812" spans="1:25" x14ac:dyDescent="0.5">
      <c r="A812" s="1" t="s">
        <v>1634</v>
      </c>
      <c r="B812" s="1" t="s">
        <v>1635</v>
      </c>
      <c r="C812" s="1">
        <v>31981</v>
      </c>
      <c r="D812" s="1">
        <v>1</v>
      </c>
      <c r="E812" s="1">
        <v>1</v>
      </c>
      <c r="F812" s="1">
        <v>37.549999999999997</v>
      </c>
      <c r="G812" s="1">
        <v>0.12413706300000001</v>
      </c>
      <c r="H812" s="1">
        <v>0.977951083</v>
      </c>
      <c r="I812" s="1">
        <v>0.38736848600000001</v>
      </c>
      <c r="K812" s="1">
        <v>1.3788549329999999</v>
      </c>
      <c r="L812" s="1" t="s">
        <v>1</v>
      </c>
      <c r="M812" s="1" t="s">
        <v>2</v>
      </c>
      <c r="N812" s="1">
        <v>14982.60867</v>
      </c>
      <c r="O812" s="1">
        <v>6923.0532359999997</v>
      </c>
      <c r="P812" s="1">
        <v>21441.450339999999</v>
      </c>
      <c r="Q812" s="1">
        <v>17898.851299999998</v>
      </c>
      <c r="R812" s="3">
        <f>AVERAGE('VTA_Proteome Morphine vs Saline'!N812:Q812)</f>
        <v>15311.4908865</v>
      </c>
      <c r="S812" s="3">
        <f>_xlfn.STDEV.S('VTA_Proteome Morphine vs Saline'!N812:Q812)</f>
        <v>6184.5206372996718</v>
      </c>
      <c r="T812" s="1">
        <v>12089.145</v>
      </c>
      <c r="U812" s="1">
        <v>6017.0691989999996</v>
      </c>
      <c r="V812" s="1">
        <v>16474.926879999999</v>
      </c>
      <c r="W812" s="1">
        <v>9836.8481520000005</v>
      </c>
      <c r="X812" s="1">
        <f t="shared" si="51"/>
        <v>11104.49730775</v>
      </c>
      <c r="Y812" s="1">
        <f t="shared" si="52"/>
        <v>4370.3510161131535</v>
      </c>
    </row>
    <row r="813" spans="1:25" x14ac:dyDescent="0.5">
      <c r="A813" s="1" t="s">
        <v>1636</v>
      </c>
      <c r="B813" s="1" t="s">
        <v>1637</v>
      </c>
      <c r="C813" s="1">
        <v>18521</v>
      </c>
      <c r="D813" s="1">
        <v>20</v>
      </c>
      <c r="E813" s="1">
        <v>18</v>
      </c>
      <c r="F813" s="1">
        <v>997.97</v>
      </c>
      <c r="G813" s="1">
        <v>0.22326365100000001</v>
      </c>
      <c r="H813" s="1">
        <v>0.977951083</v>
      </c>
      <c r="I813" s="1">
        <v>0.20694558599999999</v>
      </c>
      <c r="K813" s="1">
        <v>1.265876907</v>
      </c>
      <c r="L813" s="1" t="s">
        <v>2</v>
      </c>
      <c r="M813" s="1" t="s">
        <v>1</v>
      </c>
      <c r="N813" s="1">
        <v>237907941.5</v>
      </c>
      <c r="O813" s="1">
        <v>308196264.39999998</v>
      </c>
      <c r="P813" s="1">
        <v>353271290.10000002</v>
      </c>
      <c r="Q813" s="1">
        <v>291641748.10000002</v>
      </c>
      <c r="R813" s="3">
        <f>AVERAGE('VTA_Proteome Morphine vs Saline'!N813:Q813)</f>
        <v>297754311.02499998</v>
      </c>
      <c r="S813" s="3">
        <f>_xlfn.STDEV.S('VTA_Proteome Morphine vs Saline'!N813:Q813)</f>
        <v>47644939.314106658</v>
      </c>
      <c r="T813" s="1">
        <v>363459263.30000001</v>
      </c>
      <c r="U813" s="1">
        <v>281360289.19999999</v>
      </c>
      <c r="V813" s="1">
        <v>337442081.60000002</v>
      </c>
      <c r="W813" s="1">
        <v>525419591.10000002</v>
      </c>
      <c r="X813" s="1">
        <f t="shared" si="51"/>
        <v>376920306.30000001</v>
      </c>
      <c r="Y813" s="1">
        <f t="shared" si="52"/>
        <v>104759222.91676825</v>
      </c>
    </row>
    <row r="814" spans="1:25" x14ac:dyDescent="0.5">
      <c r="A814" s="1" t="s">
        <v>1638</v>
      </c>
      <c r="B814" s="1" t="s">
        <v>1639</v>
      </c>
      <c r="C814" s="1">
        <v>72911</v>
      </c>
      <c r="D814" s="1">
        <v>2</v>
      </c>
      <c r="E814" s="1">
        <v>2</v>
      </c>
      <c r="F814" s="1">
        <v>67.84</v>
      </c>
      <c r="G814" s="1">
        <v>0.139684752</v>
      </c>
      <c r="H814" s="1">
        <v>0.977951083</v>
      </c>
      <c r="I814" s="1">
        <v>0.34574833500000002</v>
      </c>
      <c r="K814" s="1">
        <v>1.238553614</v>
      </c>
      <c r="L814" s="1" t="s">
        <v>2</v>
      </c>
      <c r="M814" s="1" t="s">
        <v>1</v>
      </c>
      <c r="N814" s="1">
        <v>166034.95379999999</v>
      </c>
      <c r="O814" s="1">
        <v>134999.27660000001</v>
      </c>
      <c r="P814" s="1">
        <v>50324.096109999999</v>
      </c>
      <c r="Q814" s="1">
        <v>260391.96429999999</v>
      </c>
      <c r="R814" s="3">
        <f>AVERAGE('VTA_Proteome Morphine vs Saline'!N814:Q814)</f>
        <v>152937.57270249998</v>
      </c>
      <c r="S814" s="3">
        <f>_xlfn.STDEV.S('VTA_Proteome Morphine vs Saline'!N814:Q814)</f>
        <v>86735.797513027224</v>
      </c>
      <c r="T814" s="1">
        <v>183466.07</v>
      </c>
      <c r="U814" s="1">
        <v>156265.56510000001</v>
      </c>
      <c r="V814" s="1">
        <v>201533.2009</v>
      </c>
      <c r="W814" s="1">
        <v>216420.6973</v>
      </c>
      <c r="X814" s="1">
        <f t="shared" si="51"/>
        <v>189421.383325</v>
      </c>
      <c r="Y814" s="1">
        <f t="shared" si="52"/>
        <v>25887.14686904725</v>
      </c>
    </row>
    <row r="815" spans="1:25" x14ac:dyDescent="0.5">
      <c r="A815" s="1" t="s">
        <v>1640</v>
      </c>
      <c r="B815" s="1" t="s">
        <v>1641</v>
      </c>
      <c r="C815" s="1">
        <v>86157</v>
      </c>
      <c r="D815" s="1">
        <v>12</v>
      </c>
      <c r="E815" s="1">
        <v>12</v>
      </c>
      <c r="F815" s="1">
        <v>605.03</v>
      </c>
      <c r="G815" s="1">
        <v>5.0049108000000002E-2</v>
      </c>
      <c r="H815" s="1">
        <v>0.99770195299999997</v>
      </c>
      <c r="I815" s="1">
        <v>0.98139239</v>
      </c>
      <c r="K815" s="1">
        <v>1.0030656179999999</v>
      </c>
      <c r="L815" s="1" t="s">
        <v>2</v>
      </c>
      <c r="M815" s="1" t="s">
        <v>1</v>
      </c>
      <c r="N815" s="1">
        <v>1324694.098</v>
      </c>
      <c r="O815" s="1">
        <v>1868730.9950000001</v>
      </c>
      <c r="P815" s="1">
        <v>1287343.709</v>
      </c>
      <c r="Q815" s="1">
        <v>1293708.996</v>
      </c>
      <c r="R815" s="3">
        <f>AVERAGE('VTA_Proteome Morphine vs Saline'!N815:Q815)</f>
        <v>1443619.4495000001</v>
      </c>
      <c r="S815" s="3">
        <f>_xlfn.STDEV.S('VTA_Proteome Morphine vs Saline'!N815:Q815)</f>
        <v>283876.9196231566</v>
      </c>
      <c r="T815" s="1">
        <v>1603546.355</v>
      </c>
      <c r="U815" s="1">
        <v>1663598.0090000001</v>
      </c>
      <c r="V815" s="1">
        <v>1431710.014</v>
      </c>
      <c r="W815" s="1">
        <v>1093325.763</v>
      </c>
      <c r="X815" s="1">
        <f t="shared" si="51"/>
        <v>1448045.0352500002</v>
      </c>
      <c r="Y815" s="1">
        <f t="shared" si="52"/>
        <v>256083.54103122</v>
      </c>
    </row>
    <row r="816" spans="1:25" x14ac:dyDescent="0.5">
      <c r="A816" s="1" t="s">
        <v>1642</v>
      </c>
      <c r="B816" s="1" t="s">
        <v>1643</v>
      </c>
      <c r="C816" s="1">
        <v>81496</v>
      </c>
      <c r="D816" s="1">
        <v>4</v>
      </c>
      <c r="E816" s="1">
        <v>4</v>
      </c>
      <c r="F816" s="1">
        <v>144.69999999999999</v>
      </c>
      <c r="G816" s="1">
        <v>0.35130487799999999</v>
      </c>
      <c r="H816" s="1">
        <v>0.977951083</v>
      </c>
      <c r="I816" s="1">
        <v>0.110260768</v>
      </c>
      <c r="K816" s="1">
        <v>1.9315683699999999</v>
      </c>
      <c r="L816" s="1" t="s">
        <v>1</v>
      </c>
      <c r="M816" s="1" t="s">
        <v>2</v>
      </c>
      <c r="N816" s="1">
        <v>189527.6881</v>
      </c>
      <c r="O816" s="1">
        <v>116931.37239999999</v>
      </c>
      <c r="P816" s="1">
        <v>137341.57130000001</v>
      </c>
      <c r="Q816" s="1">
        <v>103070.41740000001</v>
      </c>
      <c r="R816" s="3">
        <f>AVERAGE('VTA_Proteome Morphine vs Saline'!N816:Q816)</f>
        <v>136717.7623</v>
      </c>
      <c r="S816" s="3">
        <f>_xlfn.STDEV.S('VTA_Proteome Morphine vs Saline'!N816:Q816)</f>
        <v>37916.234186974027</v>
      </c>
      <c r="T816" s="1">
        <v>64266.181700000001</v>
      </c>
      <c r="U816" s="1">
        <v>68872.597070000003</v>
      </c>
      <c r="V816" s="1">
        <v>134183.02720000001</v>
      </c>
      <c r="W816" s="1">
        <v>15800.99603</v>
      </c>
      <c r="X816" s="1">
        <f t="shared" si="51"/>
        <v>70780.700499999992</v>
      </c>
      <c r="Y816" s="1">
        <f t="shared" si="52"/>
        <v>48609.679243532046</v>
      </c>
    </row>
    <row r="817" spans="1:25" x14ac:dyDescent="0.5">
      <c r="A817" s="1" t="s">
        <v>1644</v>
      </c>
      <c r="B817" s="1" t="s">
        <v>1645</v>
      </c>
      <c r="C817" s="1">
        <v>21918</v>
      </c>
      <c r="D817" s="1">
        <v>5</v>
      </c>
      <c r="E817" s="1">
        <v>5</v>
      </c>
      <c r="F817" s="1">
        <v>263.52999999999997</v>
      </c>
      <c r="G817" s="1">
        <v>0.13121640500000001</v>
      </c>
      <c r="H817" s="1">
        <v>0.977951083</v>
      </c>
      <c r="I817" s="1">
        <v>0.36744812700000001</v>
      </c>
      <c r="K817" s="1">
        <v>1.1043049730000001</v>
      </c>
      <c r="L817" s="1" t="s">
        <v>2</v>
      </c>
      <c r="M817" s="1" t="s">
        <v>1</v>
      </c>
      <c r="N817" s="1">
        <v>1817081.575</v>
      </c>
      <c r="O817" s="1">
        <v>2257961.4500000002</v>
      </c>
      <c r="P817" s="1">
        <v>2206395.8489999999</v>
      </c>
      <c r="Q817" s="1">
        <v>2494613.1639999999</v>
      </c>
      <c r="R817" s="3">
        <f>AVERAGE('VTA_Proteome Morphine vs Saline'!N817:Q817)</f>
        <v>2194013.0094999997</v>
      </c>
      <c r="S817" s="3">
        <f>_xlfn.STDEV.S('VTA_Proteome Morphine vs Saline'!N817:Q817)</f>
        <v>280879.86575291172</v>
      </c>
      <c r="T817" s="1">
        <v>2940121.807</v>
      </c>
      <c r="U817" s="1">
        <v>2132611.8709999998</v>
      </c>
      <c r="V817" s="1">
        <v>2162882.8870000001</v>
      </c>
      <c r="W817" s="1">
        <v>2455821.3429999999</v>
      </c>
      <c r="X817" s="1">
        <f t="shared" si="51"/>
        <v>2422859.477</v>
      </c>
      <c r="Y817" s="1">
        <f t="shared" si="52"/>
        <v>374378.73104829557</v>
      </c>
    </row>
    <row r="818" spans="1:25" x14ac:dyDescent="0.5">
      <c r="A818" s="1" t="s">
        <v>1646</v>
      </c>
      <c r="B818" s="1" t="s">
        <v>1647</v>
      </c>
      <c r="C818" s="1">
        <v>24438</v>
      </c>
      <c r="D818" s="1">
        <v>6</v>
      </c>
      <c r="E818" s="1">
        <v>6</v>
      </c>
      <c r="F818" s="1">
        <v>232.01</v>
      </c>
      <c r="G818" s="1">
        <v>8.7344562000000001E-2</v>
      </c>
      <c r="H818" s="1">
        <v>0.99625991700000005</v>
      </c>
      <c r="I818" s="1">
        <v>0.53069546899999998</v>
      </c>
      <c r="K818" s="1">
        <v>1.3372984699999999</v>
      </c>
      <c r="L818" s="1" t="s">
        <v>2</v>
      </c>
      <c r="M818" s="1" t="s">
        <v>1</v>
      </c>
      <c r="N818" s="1">
        <v>708849.01839999994</v>
      </c>
      <c r="O818" s="1">
        <v>661463.67449999996</v>
      </c>
      <c r="P818" s="1">
        <v>475204.24949999998</v>
      </c>
      <c r="Q818" s="1">
        <v>484451.88410000002</v>
      </c>
      <c r="R818" s="3">
        <f>AVERAGE('VTA_Proteome Morphine vs Saline'!N818:Q818)</f>
        <v>582492.20662499999</v>
      </c>
      <c r="S818" s="3">
        <f>_xlfn.STDEV.S('VTA_Proteome Morphine vs Saline'!N818:Q818)</f>
        <v>120173.6898619889</v>
      </c>
      <c r="T818" s="1">
        <v>1256046.301</v>
      </c>
      <c r="U818" s="1">
        <v>848396.26659999997</v>
      </c>
      <c r="V818" s="1">
        <v>681898.78090000001</v>
      </c>
      <c r="W818" s="1">
        <v>329522.39769999997</v>
      </c>
      <c r="X818" s="1">
        <f t="shared" si="51"/>
        <v>778965.93654999998</v>
      </c>
      <c r="Y818" s="1">
        <f t="shared" si="52"/>
        <v>384641.72602331697</v>
      </c>
    </row>
    <row r="819" spans="1:25" x14ac:dyDescent="0.5">
      <c r="A819" s="1" t="s">
        <v>1648</v>
      </c>
      <c r="B819" s="1" t="s">
        <v>1649</v>
      </c>
      <c r="C819" s="1">
        <v>29578</v>
      </c>
      <c r="D819" s="1">
        <v>12</v>
      </c>
      <c r="E819" s="1">
        <v>12</v>
      </c>
      <c r="F819" s="1">
        <v>481.21</v>
      </c>
      <c r="G819" s="1">
        <v>0.18666015499999999</v>
      </c>
      <c r="H819" s="1">
        <v>0.977951083</v>
      </c>
      <c r="I819" s="1">
        <v>0.25511838399999998</v>
      </c>
      <c r="K819" s="1">
        <v>1.135834214</v>
      </c>
      <c r="L819" s="1" t="s">
        <v>2</v>
      </c>
      <c r="M819" s="1" t="s">
        <v>1</v>
      </c>
      <c r="N819" s="1">
        <v>6032197.5559999999</v>
      </c>
      <c r="O819" s="1">
        <v>5579723.0319999997</v>
      </c>
      <c r="P819" s="1">
        <v>6217769.0920000002</v>
      </c>
      <c r="Q819" s="1">
        <v>5501785.9730000002</v>
      </c>
      <c r="R819" s="3">
        <f>AVERAGE('VTA_Proteome Morphine vs Saline'!N819:Q819)</f>
        <v>5832868.9132500002</v>
      </c>
      <c r="S819" s="3">
        <f>_xlfn.STDEV.S('VTA_Proteome Morphine vs Saline'!N819:Q819)</f>
        <v>347168.93387358426</v>
      </c>
      <c r="T819" s="1">
        <v>8109840.8990000002</v>
      </c>
      <c r="U819" s="1">
        <v>6159458.6909999996</v>
      </c>
      <c r="V819" s="1">
        <v>5345266.9819999998</v>
      </c>
      <c r="W819" s="1">
        <v>6886121.7290000003</v>
      </c>
      <c r="X819" s="1">
        <f t="shared" si="51"/>
        <v>6625172.0752499998</v>
      </c>
      <c r="Y819" s="1">
        <f t="shared" si="52"/>
        <v>1172942.4882184609</v>
      </c>
    </row>
    <row r="820" spans="1:25" x14ac:dyDescent="0.5">
      <c r="A820" s="1" t="s">
        <v>1650</v>
      </c>
      <c r="B820" s="1" t="s">
        <v>1651</v>
      </c>
      <c r="C820" s="1">
        <v>106943</v>
      </c>
      <c r="D820" s="1">
        <v>33</v>
      </c>
      <c r="E820" s="1">
        <v>33</v>
      </c>
      <c r="F820" s="1">
        <v>1901.64</v>
      </c>
      <c r="G820" s="1">
        <v>5.2420677999999998E-2</v>
      </c>
      <c r="H820" s="1">
        <v>0.99625991700000005</v>
      </c>
      <c r="I820" s="1">
        <v>0.87015287299999999</v>
      </c>
      <c r="K820" s="1">
        <v>1.0089700530000001</v>
      </c>
      <c r="L820" s="1" t="s">
        <v>1</v>
      </c>
      <c r="M820" s="1" t="s">
        <v>2</v>
      </c>
      <c r="N820" s="1">
        <v>14974775.460000001</v>
      </c>
      <c r="O820" s="1">
        <v>17384397.77</v>
      </c>
      <c r="P820" s="1">
        <v>14821301.16</v>
      </c>
      <c r="Q820" s="1">
        <v>16155686.220000001</v>
      </c>
      <c r="R820" s="3">
        <f>AVERAGE('VTA_Proteome Morphine vs Saline'!N820:Q820)</f>
        <v>15834040.1525</v>
      </c>
      <c r="S820" s="3">
        <f>_xlfn.STDEV.S('VTA_Proteome Morphine vs Saline'!N820:Q820)</f>
        <v>1193180.7649563586</v>
      </c>
      <c r="T820" s="1">
        <v>14793517.029999999</v>
      </c>
      <c r="U820" s="1">
        <v>17318073.149999999</v>
      </c>
      <c r="V820" s="1">
        <v>15461545.310000001</v>
      </c>
      <c r="W820" s="1">
        <v>15199947.26</v>
      </c>
      <c r="X820" s="1">
        <f t="shared" si="51"/>
        <v>15693270.6875</v>
      </c>
      <c r="Y820" s="1">
        <f t="shared" si="52"/>
        <v>1117527.6791543842</v>
      </c>
    </row>
    <row r="821" spans="1:25" x14ac:dyDescent="0.5">
      <c r="A821" s="1" t="s">
        <v>1652</v>
      </c>
      <c r="B821" s="1" t="s">
        <v>1653</v>
      </c>
      <c r="C821" s="1">
        <v>102486</v>
      </c>
      <c r="D821" s="1">
        <v>8</v>
      </c>
      <c r="E821" s="1">
        <v>8</v>
      </c>
      <c r="F821" s="1">
        <v>315.57</v>
      </c>
      <c r="G821" s="1">
        <v>5.0390584000000002E-2</v>
      </c>
      <c r="H821" s="1">
        <v>0.99625991700000005</v>
      </c>
      <c r="I821" s="1">
        <v>0.94756887599999995</v>
      </c>
      <c r="K821" s="1">
        <v>1.0049173060000001</v>
      </c>
      <c r="L821" s="1" t="s">
        <v>1</v>
      </c>
      <c r="M821" s="1" t="s">
        <v>2</v>
      </c>
      <c r="N821" s="1">
        <v>232644.56299999999</v>
      </c>
      <c r="O821" s="1">
        <v>187711.65969999999</v>
      </c>
      <c r="P821" s="1">
        <v>321028.85269999999</v>
      </c>
      <c r="Q821" s="1">
        <v>317016.52840000001</v>
      </c>
      <c r="R821" s="3">
        <f>AVERAGE('VTA_Proteome Morphine vs Saline'!N821:Q821)</f>
        <v>264600.40094999998</v>
      </c>
      <c r="S821" s="3">
        <f>_xlfn.STDEV.S('VTA_Proteome Morphine vs Saline'!N821:Q821)</f>
        <v>65484.53938107031</v>
      </c>
      <c r="T821" s="1">
        <v>291699.81949999998</v>
      </c>
      <c r="U821" s="1">
        <v>191349.1704</v>
      </c>
      <c r="V821" s="1">
        <v>361452.4338</v>
      </c>
      <c r="W821" s="1">
        <v>208721.16269999999</v>
      </c>
      <c r="X821" s="1">
        <f t="shared" si="51"/>
        <v>263305.64659999998</v>
      </c>
      <c r="Y821" s="1">
        <f t="shared" si="52"/>
        <v>78732.079954970759</v>
      </c>
    </row>
    <row r="822" spans="1:25" x14ac:dyDescent="0.5">
      <c r="A822" s="1" t="s">
        <v>1654</v>
      </c>
      <c r="B822" s="1" t="s">
        <v>1655</v>
      </c>
      <c r="C822" s="1">
        <v>57163</v>
      </c>
      <c r="D822" s="1">
        <v>19</v>
      </c>
      <c r="E822" s="1">
        <v>19</v>
      </c>
      <c r="F822" s="1">
        <v>905.93</v>
      </c>
      <c r="G822" s="1">
        <v>5.3861105999999999E-2</v>
      </c>
      <c r="H822" s="1">
        <v>0.99625991700000005</v>
      </c>
      <c r="I822" s="1">
        <v>0.83661114599999997</v>
      </c>
      <c r="K822" s="1">
        <v>1.0866674780000001</v>
      </c>
      <c r="L822" s="1" t="s">
        <v>1</v>
      </c>
      <c r="M822" s="1" t="s">
        <v>2</v>
      </c>
      <c r="N822" s="1">
        <v>3182954.352</v>
      </c>
      <c r="O822" s="1">
        <v>2942032.07</v>
      </c>
      <c r="P822" s="1">
        <v>6794393.057</v>
      </c>
      <c r="Q822" s="1">
        <v>4451851.5199999996</v>
      </c>
      <c r="R822" s="3">
        <f>AVERAGE('VTA_Proteome Morphine vs Saline'!N822:Q822)</f>
        <v>4342807.7497499995</v>
      </c>
      <c r="S822" s="3">
        <f>_xlfn.STDEV.S('VTA_Proteome Morphine vs Saline'!N822:Q822)</f>
        <v>1763480.7882712847</v>
      </c>
      <c r="T822" s="1">
        <v>3692092.818</v>
      </c>
      <c r="U822" s="1">
        <v>2896241.193</v>
      </c>
      <c r="V822" s="1">
        <v>5244485.824</v>
      </c>
      <c r="W822" s="1">
        <v>4152963.628</v>
      </c>
      <c r="X822" s="1">
        <f t="shared" si="51"/>
        <v>3996445.8657500003</v>
      </c>
      <c r="Y822" s="1">
        <f t="shared" si="52"/>
        <v>980677.08700061694</v>
      </c>
    </row>
    <row r="823" spans="1:25" x14ac:dyDescent="0.5">
      <c r="A823" s="1" t="s">
        <v>1656</v>
      </c>
      <c r="B823" s="1" t="s">
        <v>1657</v>
      </c>
      <c r="C823" s="1">
        <v>97551</v>
      </c>
      <c r="D823" s="1">
        <v>24</v>
      </c>
      <c r="E823" s="1">
        <v>21</v>
      </c>
      <c r="F823" s="1">
        <v>1322.65</v>
      </c>
      <c r="G823" s="1">
        <v>0.44974399199999998</v>
      </c>
      <c r="H823" s="1">
        <v>0.977951083</v>
      </c>
      <c r="I823" s="1">
        <v>7.1859351000000002E-2</v>
      </c>
      <c r="K823" s="1">
        <v>1.1403571459999999</v>
      </c>
      <c r="L823" s="1" t="s">
        <v>1</v>
      </c>
      <c r="M823" s="1" t="s">
        <v>2</v>
      </c>
      <c r="N823" s="1">
        <v>7216452.7920000004</v>
      </c>
      <c r="O823" s="1">
        <v>7344807.1749999998</v>
      </c>
      <c r="P823" s="1">
        <v>5753582.1689999998</v>
      </c>
      <c r="Q823" s="1">
        <v>6613497.898</v>
      </c>
      <c r="R823" s="3">
        <f>AVERAGE('VTA_Proteome Morphine vs Saline'!N823:Q823)</f>
        <v>6732085.0085000005</v>
      </c>
      <c r="S823" s="3">
        <f>_xlfn.STDEV.S('VTA_Proteome Morphine vs Saline'!N823:Q823)</f>
        <v>726078.80947352154</v>
      </c>
      <c r="T823" s="1">
        <v>5856940.3720000004</v>
      </c>
      <c r="U823" s="1">
        <v>5968982.9029999999</v>
      </c>
      <c r="V823" s="1">
        <v>5655640.5120000001</v>
      </c>
      <c r="W823" s="1">
        <v>6132389.199</v>
      </c>
      <c r="X823" s="1">
        <f t="shared" si="51"/>
        <v>5903488.2465000004</v>
      </c>
      <c r="Y823" s="1">
        <f t="shared" si="52"/>
        <v>200233.53049436252</v>
      </c>
    </row>
    <row r="824" spans="1:25" x14ac:dyDescent="0.5">
      <c r="A824" s="1" t="s">
        <v>1658</v>
      </c>
      <c r="B824" s="1" t="s">
        <v>1659</v>
      </c>
      <c r="C824" s="1">
        <v>80437</v>
      </c>
      <c r="D824" s="1">
        <v>25</v>
      </c>
      <c r="E824" s="1">
        <v>23</v>
      </c>
      <c r="F824" s="1">
        <v>1310.89</v>
      </c>
      <c r="G824" s="1">
        <v>0.101934358</v>
      </c>
      <c r="H824" s="1">
        <v>0.99063050699999999</v>
      </c>
      <c r="I824" s="1">
        <v>0.46372009800000002</v>
      </c>
      <c r="K824" s="1">
        <v>1.179057118</v>
      </c>
      <c r="L824" s="1" t="s">
        <v>2</v>
      </c>
      <c r="M824" s="1" t="s">
        <v>1</v>
      </c>
      <c r="N824" s="1">
        <v>6781087.4900000002</v>
      </c>
      <c r="O824" s="1">
        <v>6811195.534</v>
      </c>
      <c r="P824" s="1">
        <v>4955570.4639999997</v>
      </c>
      <c r="Q824" s="1">
        <v>5315595.6940000001</v>
      </c>
      <c r="R824" s="3">
        <f>AVERAGE('VTA_Proteome Morphine vs Saline'!N824:Q824)</f>
        <v>5965862.2954999991</v>
      </c>
      <c r="S824" s="3">
        <f>_xlfn.STDEV.S('VTA_Proteome Morphine vs Saline'!N824:Q824)</f>
        <v>970002.85904776247</v>
      </c>
      <c r="T824" s="1">
        <v>8909254.5930000003</v>
      </c>
      <c r="U824" s="1">
        <v>8678821.3110000007</v>
      </c>
      <c r="V824" s="1">
        <v>5897018.4359999998</v>
      </c>
      <c r="W824" s="1">
        <v>4651275.2750000004</v>
      </c>
      <c r="X824" s="1">
        <f t="shared" si="51"/>
        <v>7034092.4037500005</v>
      </c>
      <c r="Y824" s="1">
        <f t="shared" si="52"/>
        <v>2096991.5825244919</v>
      </c>
    </row>
    <row r="825" spans="1:25" x14ac:dyDescent="0.5">
      <c r="A825" s="1" t="s">
        <v>1660</v>
      </c>
      <c r="B825" s="1" t="s">
        <v>1661</v>
      </c>
      <c r="C825" s="1">
        <v>38684</v>
      </c>
      <c r="D825" s="1">
        <v>3</v>
      </c>
      <c r="E825" s="1">
        <v>3</v>
      </c>
      <c r="F825" s="1">
        <v>112.8</v>
      </c>
      <c r="G825" s="1">
        <v>6.0519072E-2</v>
      </c>
      <c r="H825" s="1">
        <v>0.99625991700000005</v>
      </c>
      <c r="I825" s="1">
        <v>0.73478287499999995</v>
      </c>
      <c r="K825" s="1">
        <v>1.0229493160000001</v>
      </c>
      <c r="L825" s="1" t="s">
        <v>2</v>
      </c>
      <c r="M825" s="1" t="s">
        <v>1</v>
      </c>
      <c r="N825" s="1">
        <v>799565.05489999999</v>
      </c>
      <c r="O825" s="1">
        <v>630767.08990000002</v>
      </c>
      <c r="P825" s="1">
        <v>470925.43660000002</v>
      </c>
      <c r="Q825" s="1">
        <v>890936.20770000003</v>
      </c>
      <c r="R825" s="3">
        <f>AVERAGE('VTA_Proteome Morphine vs Saline'!N825:Q825)</f>
        <v>698048.44727500004</v>
      </c>
      <c r="S825" s="3">
        <f>_xlfn.STDEV.S('VTA_Proteome Morphine vs Saline'!N825:Q825)</f>
        <v>185852.04937777706</v>
      </c>
      <c r="T825" s="1">
        <v>732381.88309999998</v>
      </c>
      <c r="U825" s="1">
        <v>722198.08429999999</v>
      </c>
      <c r="V825" s="1">
        <v>668743.47380000004</v>
      </c>
      <c r="W825" s="1">
        <v>732949.28520000004</v>
      </c>
      <c r="X825" s="1">
        <f t="shared" si="51"/>
        <v>714068.18160000001</v>
      </c>
      <c r="Y825" s="1">
        <f t="shared" si="52"/>
        <v>30617.599464207295</v>
      </c>
    </row>
    <row r="826" spans="1:25" x14ac:dyDescent="0.5">
      <c r="A826" s="1" t="s">
        <v>1662</v>
      </c>
      <c r="B826" s="1" t="s">
        <v>1663</v>
      </c>
      <c r="C826" s="1">
        <v>29994</v>
      </c>
      <c r="D826" s="1">
        <v>1</v>
      </c>
      <c r="E826" s="1">
        <v>1</v>
      </c>
      <c r="F826" s="1">
        <v>37.32</v>
      </c>
      <c r="G826" s="1">
        <v>5.1020778000000003E-2</v>
      </c>
      <c r="H826" s="1">
        <v>0.99625991700000005</v>
      </c>
      <c r="I826" s="1">
        <v>0.91537636600000005</v>
      </c>
      <c r="K826" s="1">
        <v>1.230376575</v>
      </c>
      <c r="L826" s="1" t="s">
        <v>2</v>
      </c>
      <c r="M826" s="1" t="s">
        <v>1</v>
      </c>
      <c r="N826" s="1">
        <v>22673.406859999999</v>
      </c>
      <c r="O826" s="1">
        <v>25881.910500000002</v>
      </c>
      <c r="P826" s="1">
        <v>23710.98342</v>
      </c>
      <c r="Q826" s="1">
        <v>22627.876469999999</v>
      </c>
      <c r="R826" s="3">
        <f>AVERAGE('VTA_Proteome Morphine vs Saline'!N826:Q826)</f>
        <v>23723.544312500002</v>
      </c>
      <c r="S826" s="3">
        <f>_xlfn.STDEV.S('VTA_Proteome Morphine vs Saline'!N826:Q826)</f>
        <v>1523.3711591505955</v>
      </c>
      <c r="T826" s="1">
        <v>58246.852330000002</v>
      </c>
      <c r="U826" s="1">
        <v>23758.167079999999</v>
      </c>
      <c r="V826" s="1">
        <v>23507.362130000001</v>
      </c>
      <c r="W826" s="1">
        <v>11243.19123</v>
      </c>
      <c r="X826" s="1">
        <f t="shared" si="51"/>
        <v>29188.8931925</v>
      </c>
      <c r="Y826" s="1">
        <f t="shared" si="52"/>
        <v>20233.5183090389</v>
      </c>
    </row>
    <row r="827" spans="1:25" x14ac:dyDescent="0.5">
      <c r="A827" s="1" t="s">
        <v>1664</v>
      </c>
      <c r="B827" s="1" t="s">
        <v>1665</v>
      </c>
      <c r="C827" s="1">
        <v>37277</v>
      </c>
      <c r="D827" s="1">
        <v>8</v>
      </c>
      <c r="E827" s="1">
        <v>8</v>
      </c>
      <c r="F827" s="1">
        <v>364.79</v>
      </c>
      <c r="G827" s="1">
        <v>0.318393702</v>
      </c>
      <c r="H827" s="1">
        <v>0.977951083</v>
      </c>
      <c r="I827" s="1">
        <v>0.12826573599999999</v>
      </c>
      <c r="K827" s="1">
        <v>1.118004854</v>
      </c>
      <c r="L827" s="1" t="s">
        <v>1</v>
      </c>
      <c r="M827" s="1" t="s">
        <v>2</v>
      </c>
      <c r="N827" s="1">
        <v>1770511.8049999999</v>
      </c>
      <c r="O827" s="1">
        <v>1518597.473</v>
      </c>
      <c r="P827" s="1">
        <v>1755126.7679999999</v>
      </c>
      <c r="Q827" s="1">
        <v>1761130.926</v>
      </c>
      <c r="R827" s="3">
        <f>AVERAGE('VTA_Proteome Morphine vs Saline'!N827:Q827)</f>
        <v>1701341.743</v>
      </c>
      <c r="S827" s="3">
        <f>_xlfn.STDEV.S('VTA_Proteome Morphine vs Saline'!N827:Q827)</f>
        <v>121993.90833558705</v>
      </c>
      <c r="T827" s="1">
        <v>1625797.669</v>
      </c>
      <c r="U827" s="1">
        <v>1683403.35</v>
      </c>
      <c r="V827" s="1">
        <v>1346803.872</v>
      </c>
      <c r="W827" s="1">
        <v>1431058.997</v>
      </c>
      <c r="X827" s="1">
        <f t="shared" si="51"/>
        <v>1521765.9720000001</v>
      </c>
      <c r="Y827" s="1">
        <f t="shared" si="52"/>
        <v>158943.1006130552</v>
      </c>
    </row>
    <row r="828" spans="1:25" x14ac:dyDescent="0.5">
      <c r="A828" s="1" t="s">
        <v>1666</v>
      </c>
      <c r="B828" s="1" t="s">
        <v>1667</v>
      </c>
      <c r="C828" s="1">
        <v>20127</v>
      </c>
      <c r="D828" s="1">
        <v>3</v>
      </c>
      <c r="E828" s="1">
        <v>3</v>
      </c>
      <c r="F828" s="1">
        <v>120.5</v>
      </c>
      <c r="G828" s="1">
        <v>0.116535284</v>
      </c>
      <c r="H828" s="1">
        <v>0.98423319600000003</v>
      </c>
      <c r="I828" s="1">
        <v>0.41087222400000001</v>
      </c>
      <c r="K828" s="1">
        <v>1.1137639159999999</v>
      </c>
      <c r="L828" s="1" t="s">
        <v>1</v>
      </c>
      <c r="M828" s="1" t="s">
        <v>2</v>
      </c>
      <c r="N828" s="1">
        <v>579537.70700000005</v>
      </c>
      <c r="O828" s="1">
        <v>649228.71770000004</v>
      </c>
      <c r="P828" s="1">
        <v>816730.70589999994</v>
      </c>
      <c r="Q828" s="1">
        <v>729071.0183</v>
      </c>
      <c r="R828" s="3">
        <f>AVERAGE('VTA_Proteome Morphine vs Saline'!N828:Q828)</f>
        <v>693642.03722499998</v>
      </c>
      <c r="S828" s="3">
        <f>_xlfn.STDEV.S('VTA_Proteome Morphine vs Saline'!N828:Q828)</f>
        <v>102304.07972236934</v>
      </c>
      <c r="T828" s="1">
        <v>508216.859</v>
      </c>
      <c r="U828" s="1">
        <v>539944.08259999997</v>
      </c>
      <c r="V828" s="1">
        <v>596173.51569999999</v>
      </c>
      <c r="W828" s="1">
        <v>846829.16350000002</v>
      </c>
      <c r="X828" s="1">
        <f t="shared" si="51"/>
        <v>622790.90519999992</v>
      </c>
      <c r="Y828" s="1">
        <f t="shared" si="52"/>
        <v>153723.16533674908</v>
      </c>
    </row>
    <row r="829" spans="1:25" x14ac:dyDescent="0.5">
      <c r="A829" s="1" t="s">
        <v>1668</v>
      </c>
      <c r="B829" s="1" t="s">
        <v>1669</v>
      </c>
      <c r="C829" s="1">
        <v>72180</v>
      </c>
      <c r="D829" s="1">
        <v>6</v>
      </c>
      <c r="E829" s="1">
        <v>6</v>
      </c>
      <c r="F829" s="1">
        <v>246.61</v>
      </c>
      <c r="G829" s="1">
        <v>0.25146063099999999</v>
      </c>
      <c r="H829" s="1">
        <v>0.977951083</v>
      </c>
      <c r="I829" s="1">
        <v>0.17813277999999999</v>
      </c>
      <c r="K829" s="1">
        <v>1.2165038109999999</v>
      </c>
      <c r="L829" s="1" t="s">
        <v>1</v>
      </c>
      <c r="M829" s="1" t="s">
        <v>2</v>
      </c>
      <c r="N829" s="1">
        <v>391953.93890000001</v>
      </c>
      <c r="O829" s="1">
        <v>381340.78700000001</v>
      </c>
      <c r="P829" s="1">
        <v>526072.43839999998</v>
      </c>
      <c r="Q829" s="1">
        <v>506882.78159999999</v>
      </c>
      <c r="R829" s="3">
        <f>AVERAGE('VTA_Proteome Morphine vs Saline'!N829:Q829)</f>
        <v>451562.48647499993</v>
      </c>
      <c r="S829" s="3">
        <f>_xlfn.STDEV.S('VTA_Proteome Morphine vs Saline'!N829:Q829)</f>
        <v>75490.251047715763</v>
      </c>
      <c r="T829" s="1">
        <v>302212.97399999999</v>
      </c>
      <c r="U829" s="1">
        <v>370197.03110000002</v>
      </c>
      <c r="V829" s="1">
        <v>329424.8101</v>
      </c>
      <c r="W829" s="1">
        <v>482952.92599999998</v>
      </c>
      <c r="X829" s="1">
        <f t="shared" si="51"/>
        <v>371196.93530000001</v>
      </c>
      <c r="Y829" s="1">
        <f t="shared" si="52"/>
        <v>79569.882548009205</v>
      </c>
    </row>
    <row r="830" spans="1:25" x14ac:dyDescent="0.5">
      <c r="A830" s="1" t="s">
        <v>1670</v>
      </c>
      <c r="B830" s="1" t="s">
        <v>1671</v>
      </c>
      <c r="C830" s="1">
        <v>58867</v>
      </c>
      <c r="D830" s="1">
        <v>8</v>
      </c>
      <c r="E830" s="1">
        <v>8</v>
      </c>
      <c r="F830" s="1">
        <v>349.54</v>
      </c>
      <c r="G830" s="1">
        <v>7.1334065000000002E-2</v>
      </c>
      <c r="H830" s="1">
        <v>0.99625991700000005</v>
      </c>
      <c r="I830" s="1">
        <v>0.63204377199999995</v>
      </c>
      <c r="K830" s="1">
        <v>1.1452453849999999</v>
      </c>
      <c r="L830" s="1" t="s">
        <v>1</v>
      </c>
      <c r="M830" s="1" t="s">
        <v>2</v>
      </c>
      <c r="N830" s="1">
        <v>1079457.7239999999</v>
      </c>
      <c r="O830" s="1">
        <v>490249.71710000001</v>
      </c>
      <c r="P830" s="1">
        <v>1055228.0689999999</v>
      </c>
      <c r="Q830" s="1">
        <v>936712.94550000003</v>
      </c>
      <c r="R830" s="3">
        <f>AVERAGE('VTA_Proteome Morphine vs Saline'!N830:Q830)</f>
        <v>890412.11389999988</v>
      </c>
      <c r="S830" s="3">
        <f>_xlfn.STDEV.S('VTA_Proteome Morphine vs Saline'!N830:Q830)</f>
        <v>273968.52165481786</v>
      </c>
      <c r="T830" s="1">
        <v>701614.69350000005</v>
      </c>
      <c r="U830" s="1">
        <v>561408.33100000001</v>
      </c>
      <c r="V830" s="1">
        <v>1021272.677</v>
      </c>
      <c r="W830" s="1">
        <v>825647.81070000003</v>
      </c>
      <c r="X830" s="1">
        <f t="shared" si="51"/>
        <v>777485.87804999994</v>
      </c>
      <c r="Y830" s="1">
        <f t="shared" si="52"/>
        <v>195104.6882086953</v>
      </c>
    </row>
    <row r="831" spans="1:25" x14ac:dyDescent="0.5">
      <c r="A831" s="1" t="s">
        <v>1672</v>
      </c>
      <c r="B831" s="1" t="s">
        <v>1673</v>
      </c>
      <c r="C831" s="1">
        <v>35123</v>
      </c>
      <c r="D831" s="1">
        <v>11</v>
      </c>
      <c r="E831" s="1">
        <v>11</v>
      </c>
      <c r="F831" s="1">
        <v>500.93</v>
      </c>
      <c r="G831" s="1">
        <v>0.24698142100000001</v>
      </c>
      <c r="H831" s="1">
        <v>0.977951083</v>
      </c>
      <c r="I831" s="1">
        <v>0.18232633100000001</v>
      </c>
      <c r="K831" s="1">
        <v>1.1341805739999999</v>
      </c>
      <c r="L831" s="1" t="s">
        <v>1</v>
      </c>
      <c r="M831" s="1" t="s">
        <v>2</v>
      </c>
      <c r="N831" s="1">
        <v>2864958.8939999999</v>
      </c>
      <c r="O831" s="1">
        <v>2642624.196</v>
      </c>
      <c r="P831" s="1">
        <v>3687764.1379999998</v>
      </c>
      <c r="Q831" s="1">
        <v>2948091.7930000001</v>
      </c>
      <c r="R831" s="3">
        <f>AVERAGE('VTA_Proteome Morphine vs Saline'!N831:Q831)</f>
        <v>3035859.7552499999</v>
      </c>
      <c r="S831" s="3">
        <f>_xlfn.STDEV.S('VTA_Proteome Morphine vs Saline'!N831:Q831)</f>
        <v>453329.84638885193</v>
      </c>
      <c r="T831" s="1">
        <v>2522876.5490000001</v>
      </c>
      <c r="U831" s="1">
        <v>2565380.608</v>
      </c>
      <c r="V831" s="1">
        <v>2666963.4240000001</v>
      </c>
      <c r="W831" s="1">
        <v>2951574.5290000001</v>
      </c>
      <c r="X831" s="1">
        <f t="shared" si="51"/>
        <v>2676698.7774999999</v>
      </c>
      <c r="Y831" s="1">
        <f t="shared" si="52"/>
        <v>192963.26827663055</v>
      </c>
    </row>
    <row r="832" spans="1:25" x14ac:dyDescent="0.5">
      <c r="A832" s="1" t="s">
        <v>1674</v>
      </c>
      <c r="B832" s="1" t="s">
        <v>1675</v>
      </c>
      <c r="C832" s="1">
        <v>51033</v>
      </c>
      <c r="D832" s="1">
        <v>12</v>
      </c>
      <c r="E832" s="1">
        <v>12</v>
      </c>
      <c r="F832" s="1">
        <v>697.65</v>
      </c>
      <c r="G832" s="1">
        <v>5.9752562000000002E-2</v>
      </c>
      <c r="H832" s="1">
        <v>0.99625991700000005</v>
      </c>
      <c r="I832" s="1">
        <v>0.744143361</v>
      </c>
      <c r="K832" s="1">
        <v>1.0280952910000001</v>
      </c>
      <c r="L832" s="1" t="s">
        <v>2</v>
      </c>
      <c r="M832" s="1" t="s">
        <v>1</v>
      </c>
      <c r="N832" s="1">
        <v>9716200.7489999998</v>
      </c>
      <c r="O832" s="1">
        <v>10823715.4</v>
      </c>
      <c r="P832" s="1">
        <v>13564054.59</v>
      </c>
      <c r="Q832" s="1">
        <v>13801169.24</v>
      </c>
      <c r="R832" s="3">
        <f>AVERAGE('VTA_Proteome Morphine vs Saline'!N832:Q832)</f>
        <v>11976284.994750001</v>
      </c>
      <c r="S832" s="3">
        <f>_xlfn.STDEV.S('VTA_Proteome Morphine vs Saline'!N832:Q832)</f>
        <v>2023825.771881181</v>
      </c>
      <c r="T832" s="1">
        <v>13228062.57</v>
      </c>
      <c r="U832" s="1">
        <v>10480254.4</v>
      </c>
      <c r="V832" s="1">
        <v>12643358.09</v>
      </c>
      <c r="W832" s="1">
        <v>12899373.76</v>
      </c>
      <c r="X832" s="1">
        <f t="shared" si="51"/>
        <v>12312762.205</v>
      </c>
      <c r="Y832" s="1">
        <f t="shared" si="52"/>
        <v>1244891.744850866</v>
      </c>
    </row>
    <row r="833" spans="1:25" x14ac:dyDescent="0.5">
      <c r="A833" s="1" t="s">
        <v>1676</v>
      </c>
      <c r="B833" s="1" t="s">
        <v>1677</v>
      </c>
      <c r="C833" s="1">
        <v>53811</v>
      </c>
      <c r="D833" s="1">
        <v>10</v>
      </c>
      <c r="E833" s="1">
        <v>10</v>
      </c>
      <c r="F833" s="1">
        <v>720.22</v>
      </c>
      <c r="G833" s="1">
        <v>0.10279176199999999</v>
      </c>
      <c r="H833" s="1">
        <v>0.99063050699999999</v>
      </c>
      <c r="I833" s="1">
        <v>0.460282935</v>
      </c>
      <c r="K833" s="1">
        <v>1.1835844019999999</v>
      </c>
      <c r="L833" s="1" t="s">
        <v>1</v>
      </c>
      <c r="M833" s="1" t="s">
        <v>2</v>
      </c>
      <c r="N833" s="1">
        <v>4233535.7850000001</v>
      </c>
      <c r="O833" s="1">
        <v>4660405.3820000002</v>
      </c>
      <c r="P833" s="1">
        <v>8390690.9419999998</v>
      </c>
      <c r="Q833" s="1">
        <v>6395501.3080000002</v>
      </c>
      <c r="R833" s="3">
        <f>AVERAGE('VTA_Proteome Morphine vs Saline'!N833:Q833)</f>
        <v>5920033.3542499989</v>
      </c>
      <c r="S833" s="3">
        <f>_xlfn.STDEV.S('VTA_Proteome Morphine vs Saline'!N833:Q833)</f>
        <v>1893951.3695367787</v>
      </c>
      <c r="T833" s="1">
        <v>4364330.4539999999</v>
      </c>
      <c r="U833" s="1">
        <v>3964792.7429999998</v>
      </c>
      <c r="V833" s="1">
        <v>6200211.9970000004</v>
      </c>
      <c r="W833" s="1">
        <v>5477800.2249999996</v>
      </c>
      <c r="X833" s="1">
        <f t="shared" si="51"/>
        <v>5001783.8547499999</v>
      </c>
      <c r="Y833" s="1">
        <f t="shared" si="52"/>
        <v>1023803.2038855579</v>
      </c>
    </row>
    <row r="834" spans="1:25" x14ac:dyDescent="0.5">
      <c r="A834" s="1" t="s">
        <v>1678</v>
      </c>
      <c r="B834" s="1" t="s">
        <v>1679</v>
      </c>
      <c r="C834" s="1">
        <v>52915</v>
      </c>
      <c r="D834" s="1">
        <v>5</v>
      </c>
      <c r="E834" s="1">
        <v>5</v>
      </c>
      <c r="F834" s="1">
        <v>218.56</v>
      </c>
      <c r="G834" s="1">
        <v>0.102385662</v>
      </c>
      <c r="H834" s="1">
        <v>0.99063050699999999</v>
      </c>
      <c r="I834" s="1">
        <v>0.46190503100000002</v>
      </c>
      <c r="K834" s="1">
        <v>1.2546602149999999</v>
      </c>
      <c r="L834" s="1" t="s">
        <v>1</v>
      </c>
      <c r="M834" s="1" t="s">
        <v>2</v>
      </c>
      <c r="N834" s="1">
        <v>503075.25630000001</v>
      </c>
      <c r="O834" s="1">
        <v>436174.85239999997</v>
      </c>
      <c r="P834" s="1">
        <v>1086053.76</v>
      </c>
      <c r="Q834" s="1">
        <v>599786.7304</v>
      </c>
      <c r="R834" s="3">
        <f>AVERAGE('VTA_Proteome Morphine vs Saline'!N834:Q834)</f>
        <v>656272.64977500006</v>
      </c>
      <c r="S834" s="3">
        <f>_xlfn.STDEV.S('VTA_Proteome Morphine vs Saline'!N834:Q834)</f>
        <v>294287.24265629373</v>
      </c>
      <c r="T834" s="1">
        <v>541282.49959999998</v>
      </c>
      <c r="U834" s="1">
        <v>389097.91259999998</v>
      </c>
      <c r="V834" s="1">
        <v>621161.15300000005</v>
      </c>
      <c r="W834" s="1">
        <v>540730.56449999998</v>
      </c>
      <c r="X834" s="1">
        <f t="shared" si="51"/>
        <v>523068.03242499998</v>
      </c>
      <c r="Y834" s="1">
        <f t="shared" si="52"/>
        <v>96977.635160270875</v>
      </c>
    </row>
    <row r="835" spans="1:25" x14ac:dyDescent="0.5">
      <c r="A835" s="1" t="s">
        <v>1680</v>
      </c>
      <c r="B835" s="1" t="s">
        <v>1681</v>
      </c>
      <c r="C835" s="1">
        <v>100719</v>
      </c>
      <c r="D835" s="1">
        <v>20</v>
      </c>
      <c r="E835" s="1">
        <v>20</v>
      </c>
      <c r="F835" s="1">
        <v>1448.45</v>
      </c>
      <c r="G835" s="1">
        <v>5.0244993000000002E-2</v>
      </c>
      <c r="H835" s="1">
        <v>0.99625991700000005</v>
      </c>
      <c r="I835" s="1">
        <v>0.95845944599999999</v>
      </c>
      <c r="K835" s="1">
        <v>1.008845478</v>
      </c>
      <c r="L835" s="1" t="s">
        <v>1</v>
      </c>
      <c r="M835" s="1" t="s">
        <v>2</v>
      </c>
      <c r="N835" s="1">
        <v>8481308.1879999992</v>
      </c>
      <c r="O835" s="1">
        <v>11501634.970000001</v>
      </c>
      <c r="P835" s="1">
        <v>9622458.2210000008</v>
      </c>
      <c r="Q835" s="1">
        <v>9420053.4670000002</v>
      </c>
      <c r="R835" s="3">
        <f>AVERAGE('VTA_Proteome Morphine vs Saline'!N835:Q835)</f>
        <v>9756363.7115000002</v>
      </c>
      <c r="S835" s="3">
        <f>_xlfn.STDEV.S('VTA_Proteome Morphine vs Saline'!N835:Q835)</f>
        <v>1265276.4671137754</v>
      </c>
      <c r="T835" s="1">
        <v>9582388.9309999999</v>
      </c>
      <c r="U835" s="1">
        <v>10406329.970000001</v>
      </c>
      <c r="V835" s="1">
        <v>9397570.4890000001</v>
      </c>
      <c r="W835" s="1">
        <v>9296993.3110000007</v>
      </c>
      <c r="X835" s="1">
        <f t="shared" si="51"/>
        <v>9670820.6752500013</v>
      </c>
      <c r="Y835" s="1">
        <f t="shared" si="52"/>
        <v>504383.00876830437</v>
      </c>
    </row>
    <row r="836" spans="1:25" x14ac:dyDescent="0.5">
      <c r="A836" s="1" t="s">
        <v>1682</v>
      </c>
      <c r="B836" s="1" t="s">
        <v>1683</v>
      </c>
      <c r="C836" s="1">
        <v>15922</v>
      </c>
      <c r="D836" s="1">
        <v>7</v>
      </c>
      <c r="E836" s="1">
        <v>7</v>
      </c>
      <c r="F836" s="1">
        <v>277.72000000000003</v>
      </c>
      <c r="G836" s="1">
        <v>5.1737928000000002E-2</v>
      </c>
      <c r="H836" s="1">
        <v>0.99625991700000005</v>
      </c>
      <c r="I836" s="1">
        <v>0.88978508099999998</v>
      </c>
      <c r="K836" s="1">
        <v>1.0154846399999999</v>
      </c>
      <c r="L836" s="1" t="s">
        <v>1</v>
      </c>
      <c r="M836" s="1" t="s">
        <v>2</v>
      </c>
      <c r="N836" s="1">
        <v>3087387.8530000001</v>
      </c>
      <c r="O836" s="1">
        <v>2177409.2659999998</v>
      </c>
      <c r="P836" s="1">
        <v>3015282.568</v>
      </c>
      <c r="Q836" s="1">
        <v>2752351.4419999998</v>
      </c>
      <c r="R836" s="3">
        <f>AVERAGE('VTA_Proteome Morphine vs Saline'!N836:Q836)</f>
        <v>2758107.7822500002</v>
      </c>
      <c r="S836" s="3">
        <f>_xlfn.STDEV.S('VTA_Proteome Morphine vs Saline'!N836:Q836)</f>
        <v>413040.81220734079</v>
      </c>
      <c r="T836" s="1">
        <v>2433207.9169999999</v>
      </c>
      <c r="U836" s="1">
        <v>2268085.4160000002</v>
      </c>
      <c r="V836" s="1">
        <v>3274401.3289999999</v>
      </c>
      <c r="W836" s="1">
        <v>2888508.1919999998</v>
      </c>
      <c r="X836" s="1">
        <f t="shared" si="51"/>
        <v>2716050.7135000001</v>
      </c>
      <c r="Y836" s="1">
        <f t="shared" si="52"/>
        <v>455400.90287423594</v>
      </c>
    </row>
    <row r="837" spans="1:25" x14ac:dyDescent="0.5">
      <c r="A837" s="1" t="s">
        <v>1684</v>
      </c>
      <c r="B837" s="1" t="s">
        <v>1685</v>
      </c>
      <c r="C837" s="1">
        <v>19502</v>
      </c>
      <c r="D837" s="1">
        <v>6</v>
      </c>
      <c r="E837" s="1">
        <v>6</v>
      </c>
      <c r="F837" s="1">
        <v>213.73</v>
      </c>
      <c r="G837" s="1">
        <v>5.0031973E-2</v>
      </c>
      <c r="H837" s="1">
        <v>0.99802194499999997</v>
      </c>
      <c r="I837" s="1">
        <v>0.98498497100000004</v>
      </c>
      <c r="K837" s="1">
        <v>1.0160620579999999</v>
      </c>
      <c r="L837" s="1" t="s">
        <v>1</v>
      </c>
      <c r="M837" s="1" t="s">
        <v>2</v>
      </c>
      <c r="N837" s="1">
        <v>1173686.416</v>
      </c>
      <c r="O837" s="1">
        <v>853972.147</v>
      </c>
      <c r="P837" s="1">
        <v>2757965.8859999999</v>
      </c>
      <c r="Q837" s="1">
        <v>6929542.1169999996</v>
      </c>
      <c r="R837" s="3">
        <f>AVERAGE('VTA_Proteome Morphine vs Saline'!N837:Q837)</f>
        <v>2928791.6414999999</v>
      </c>
      <c r="S837" s="3">
        <f>_xlfn.STDEV.S('VTA_Proteome Morphine vs Saline'!N837:Q837)</f>
        <v>2794068.484801942</v>
      </c>
      <c r="T837" s="1">
        <v>1248063.544</v>
      </c>
      <c r="U837" s="1">
        <v>717090.64399999997</v>
      </c>
      <c r="V837" s="1">
        <v>5337305.5219999999</v>
      </c>
      <c r="W837" s="1">
        <v>4227511.7819999997</v>
      </c>
      <c r="X837" s="1">
        <f t="shared" ref="X837:X900" si="53">AVERAGE(T837:W837)</f>
        <v>2882492.8729999997</v>
      </c>
      <c r="Y837" s="1">
        <f t="shared" ref="Y837:Y900" si="54">_xlfn.STDEV.S(T837:W837)</f>
        <v>2250593.0368172973</v>
      </c>
    </row>
    <row r="838" spans="1:25" x14ac:dyDescent="0.5">
      <c r="A838" s="1" t="s">
        <v>1686</v>
      </c>
      <c r="B838" s="1" t="s">
        <v>1687</v>
      </c>
      <c r="C838" s="1">
        <v>20157</v>
      </c>
      <c r="D838" s="1">
        <v>1</v>
      </c>
      <c r="E838" s="1">
        <v>1</v>
      </c>
      <c r="F838" s="1">
        <v>25.15</v>
      </c>
      <c r="G838" s="1">
        <v>0.14994337099999999</v>
      </c>
      <c r="H838" s="1">
        <v>0.977951083</v>
      </c>
      <c r="I838" s="1">
        <v>0.32210438899999999</v>
      </c>
      <c r="K838" s="1">
        <v>1.362045868</v>
      </c>
      <c r="L838" s="1" t="s">
        <v>1</v>
      </c>
      <c r="M838" s="1" t="s">
        <v>2</v>
      </c>
      <c r="N838" s="1">
        <v>63838.645539999998</v>
      </c>
      <c r="O838" s="1">
        <v>44978.735269999997</v>
      </c>
      <c r="P838" s="1">
        <v>19137.281800000001</v>
      </c>
      <c r="Q838" s="1">
        <v>85427.785860000004</v>
      </c>
      <c r="R838" s="3">
        <f>AVERAGE('VTA_Proteome Morphine vs Saline'!N838:Q838)</f>
        <v>53345.612117500001</v>
      </c>
      <c r="S838" s="3">
        <f>_xlfn.STDEV.S('VTA_Proteome Morphine vs Saline'!N838:Q838)</f>
        <v>28163.712549674499</v>
      </c>
      <c r="T838" s="1">
        <v>10548.821110000001</v>
      </c>
      <c r="U838" s="1">
        <v>45135.745600000002</v>
      </c>
      <c r="V838" s="1">
        <v>99846.620169999995</v>
      </c>
      <c r="W838" s="1">
        <v>1132.0015860000001</v>
      </c>
      <c r="X838" s="1">
        <f t="shared" si="53"/>
        <v>39165.797116499998</v>
      </c>
      <c r="Y838" s="1">
        <f t="shared" si="54"/>
        <v>44659.091980462756</v>
      </c>
    </row>
    <row r="839" spans="1:25" x14ac:dyDescent="0.5">
      <c r="A839" s="1" t="s">
        <v>1688</v>
      </c>
      <c r="B839" s="1" t="s">
        <v>1689</v>
      </c>
      <c r="C839" s="1">
        <v>16119</v>
      </c>
      <c r="D839" s="1">
        <v>1</v>
      </c>
      <c r="E839" s="1">
        <v>1</v>
      </c>
      <c r="F839" s="1">
        <v>39.450000000000003</v>
      </c>
      <c r="G839" s="1">
        <v>0.52060232699999998</v>
      </c>
      <c r="H839" s="1">
        <v>0.977951083</v>
      </c>
      <c r="I839" s="1">
        <v>5.3420488000000002E-2</v>
      </c>
      <c r="K839" s="1">
        <v>1.3220975660000001</v>
      </c>
      <c r="L839" s="1" t="s">
        <v>1</v>
      </c>
      <c r="M839" s="1" t="s">
        <v>2</v>
      </c>
      <c r="N839" s="1">
        <v>195935.30900000001</v>
      </c>
      <c r="O839" s="1">
        <v>122988.07919999999</v>
      </c>
      <c r="P839" s="1">
        <v>181157.31409999999</v>
      </c>
      <c r="Q839" s="1">
        <v>188542.8511</v>
      </c>
      <c r="R839" s="3">
        <f>AVERAGE('VTA_Proteome Morphine vs Saline'!N839:Q839)</f>
        <v>172155.88834999999</v>
      </c>
      <c r="S839" s="3">
        <f>_xlfn.STDEV.S('VTA_Proteome Morphine vs Saline'!N839:Q839)</f>
        <v>33329.128985334224</v>
      </c>
      <c r="T839" s="1">
        <v>131382.4705</v>
      </c>
      <c r="U839" s="1">
        <v>136645.27830000001</v>
      </c>
      <c r="V839" s="1">
        <v>129450.2527</v>
      </c>
      <c r="W839" s="1">
        <v>123378.83319999999</v>
      </c>
      <c r="X839" s="1">
        <f t="shared" si="53"/>
        <v>130214.208675</v>
      </c>
      <c r="Y839" s="1">
        <f t="shared" si="54"/>
        <v>5478.1225138216778</v>
      </c>
    </row>
    <row r="840" spans="1:25" x14ac:dyDescent="0.5">
      <c r="A840" s="1" t="s">
        <v>1690</v>
      </c>
      <c r="B840" s="1" t="s">
        <v>1691</v>
      </c>
      <c r="C840" s="1">
        <v>13906</v>
      </c>
      <c r="D840" s="1">
        <v>3</v>
      </c>
      <c r="E840" s="1">
        <v>3</v>
      </c>
      <c r="F840" s="1">
        <v>93.97</v>
      </c>
      <c r="G840" s="1">
        <v>0.137989691</v>
      </c>
      <c r="H840" s="1">
        <v>0.977951083</v>
      </c>
      <c r="I840" s="1">
        <v>0.34992229699999999</v>
      </c>
      <c r="K840" s="1">
        <v>1.2698628380000001</v>
      </c>
      <c r="L840" s="1" t="s">
        <v>1</v>
      </c>
      <c r="M840" s="1" t="s">
        <v>2</v>
      </c>
      <c r="N840" s="1">
        <v>710155.32669999998</v>
      </c>
      <c r="O840" s="1">
        <v>641615.36380000005</v>
      </c>
      <c r="P840" s="1">
        <v>970979.74</v>
      </c>
      <c r="Q840" s="1">
        <v>1108343.4180000001</v>
      </c>
      <c r="R840" s="3">
        <f>AVERAGE('VTA_Proteome Morphine vs Saline'!N840:Q840)</f>
        <v>857773.46212499996</v>
      </c>
      <c r="S840" s="3">
        <f>_xlfn.STDEV.S('VTA_Proteome Morphine vs Saline'!N840:Q840)</f>
        <v>219177.5547475499</v>
      </c>
      <c r="T840" s="1">
        <v>260769.79860000001</v>
      </c>
      <c r="U840" s="1">
        <v>574876.06969999999</v>
      </c>
      <c r="V840" s="1">
        <v>853360.29200000002</v>
      </c>
      <c r="W840" s="1">
        <v>1012934.353</v>
      </c>
      <c r="X840" s="1">
        <f t="shared" si="53"/>
        <v>675485.12832500006</v>
      </c>
      <c r="Y840" s="1">
        <f t="shared" si="54"/>
        <v>330465.60107041424</v>
      </c>
    </row>
    <row r="841" spans="1:25" x14ac:dyDescent="0.5">
      <c r="A841" s="1" t="s">
        <v>1692</v>
      </c>
      <c r="B841" s="1" t="s">
        <v>1693</v>
      </c>
      <c r="C841" s="1">
        <v>7370</v>
      </c>
      <c r="D841" s="1">
        <v>1</v>
      </c>
      <c r="E841" s="1">
        <v>1</v>
      </c>
      <c r="F841" s="1">
        <v>28.1</v>
      </c>
      <c r="G841" s="1">
        <v>6.2315937000000002E-2</v>
      </c>
      <c r="H841" s="1">
        <v>0.99625991700000005</v>
      </c>
      <c r="I841" s="1">
        <v>0.71429073399999998</v>
      </c>
      <c r="K841" s="1">
        <v>1.3118643729999999</v>
      </c>
      <c r="L841" s="1" t="s">
        <v>2</v>
      </c>
      <c r="M841" s="1" t="s">
        <v>1</v>
      </c>
      <c r="N841" s="1">
        <v>129244.1237</v>
      </c>
      <c r="O841" s="1">
        <v>132398.14939999999</v>
      </c>
      <c r="P841" s="1">
        <v>165415.13959999999</v>
      </c>
      <c r="Q841" s="1">
        <v>89223.877519999995</v>
      </c>
      <c r="R841" s="3">
        <f>AVERAGE('VTA_Proteome Morphine vs Saline'!N841:Q841)</f>
        <v>129070.32255499999</v>
      </c>
      <c r="S841" s="3">
        <f>_xlfn.STDEV.S('VTA_Proteome Morphine vs Saline'!N841:Q841)</f>
        <v>31197.16625117365</v>
      </c>
      <c r="T841" s="1">
        <v>92686.653990000006</v>
      </c>
      <c r="U841" s="1">
        <v>157310.30590000001</v>
      </c>
      <c r="V841" s="1">
        <v>85890.197480000003</v>
      </c>
      <c r="W841" s="1">
        <v>341403.87390000001</v>
      </c>
      <c r="X841" s="1">
        <f t="shared" si="53"/>
        <v>169322.75781750001</v>
      </c>
      <c r="Y841" s="1">
        <f t="shared" si="54"/>
        <v>119150.17701427477</v>
      </c>
    </row>
    <row r="842" spans="1:25" x14ac:dyDescent="0.5">
      <c r="A842" s="1" t="s">
        <v>1694</v>
      </c>
      <c r="B842" s="1" t="s">
        <v>1695</v>
      </c>
      <c r="C842" s="1">
        <v>23405</v>
      </c>
      <c r="D842" s="1">
        <v>6</v>
      </c>
      <c r="E842" s="1">
        <v>6</v>
      </c>
      <c r="F842" s="1">
        <v>286.05</v>
      </c>
      <c r="G842" s="1">
        <v>5.4706809000000002E-2</v>
      </c>
      <c r="H842" s="1">
        <v>0.99625991700000005</v>
      </c>
      <c r="I842" s="1">
        <v>0.81998993799999997</v>
      </c>
      <c r="K842" s="1">
        <v>1.018566273</v>
      </c>
      <c r="L842" s="1" t="s">
        <v>1</v>
      </c>
      <c r="M842" s="1" t="s">
        <v>2</v>
      </c>
      <c r="N842" s="1">
        <v>1227788.578</v>
      </c>
      <c r="O842" s="1">
        <v>1490615.466</v>
      </c>
      <c r="P842" s="1">
        <v>1404049.4080000001</v>
      </c>
      <c r="Q842" s="1">
        <v>1614196.7290000001</v>
      </c>
      <c r="R842" s="3">
        <f>AVERAGE('VTA_Proteome Morphine vs Saline'!N842:Q842)</f>
        <v>1434162.54525</v>
      </c>
      <c r="S842" s="3">
        <f>_xlfn.STDEV.S('VTA_Proteome Morphine vs Saline'!N842:Q842)</f>
        <v>162374.31547022861</v>
      </c>
      <c r="T842" s="1">
        <v>1237622.17</v>
      </c>
      <c r="U842" s="1">
        <v>1552651.338</v>
      </c>
      <c r="V842" s="1">
        <v>1675682.317</v>
      </c>
      <c r="W842" s="1">
        <v>1166127.5589999999</v>
      </c>
      <c r="X842" s="1">
        <f t="shared" si="53"/>
        <v>1408020.8459999999</v>
      </c>
      <c r="Y842" s="1">
        <f t="shared" si="54"/>
        <v>245022.93317991323</v>
      </c>
    </row>
    <row r="843" spans="1:25" x14ac:dyDescent="0.5">
      <c r="A843" s="1" t="s">
        <v>1696</v>
      </c>
      <c r="B843" s="1" t="s">
        <v>1697</v>
      </c>
      <c r="C843" s="1">
        <v>106083</v>
      </c>
      <c r="D843" s="1">
        <v>17</v>
      </c>
      <c r="E843" s="1">
        <v>17</v>
      </c>
      <c r="F843" s="1">
        <v>970.11</v>
      </c>
      <c r="G843" s="1">
        <v>8.8480101000000005E-2</v>
      </c>
      <c r="H843" s="1">
        <v>0.99625991700000005</v>
      </c>
      <c r="I843" s="1">
        <v>0.52480971499999995</v>
      </c>
      <c r="K843" s="1">
        <v>1.066204967</v>
      </c>
      <c r="L843" s="1" t="s">
        <v>1</v>
      </c>
      <c r="M843" s="1" t="s">
        <v>2</v>
      </c>
      <c r="N843" s="1">
        <v>2095701.058</v>
      </c>
      <c r="O843" s="1">
        <v>2834838.0860000001</v>
      </c>
      <c r="P843" s="1">
        <v>2326261.2960000001</v>
      </c>
      <c r="Q843" s="1">
        <v>2129061.9019999998</v>
      </c>
      <c r="R843" s="3">
        <f>AVERAGE('VTA_Proteome Morphine vs Saline'!N843:Q843)</f>
        <v>2346465.5855</v>
      </c>
      <c r="S843" s="3">
        <f>_xlfn.STDEV.S('VTA_Proteome Morphine vs Saline'!N843:Q843)</f>
        <v>341107.56974424963</v>
      </c>
      <c r="T843" s="1">
        <v>1854042.4720000001</v>
      </c>
      <c r="U843" s="1">
        <v>2413289.9900000002</v>
      </c>
      <c r="V843" s="1">
        <v>2363786.219</v>
      </c>
      <c r="W843" s="1">
        <v>2171937.6129999999</v>
      </c>
      <c r="X843" s="1">
        <f t="shared" si="53"/>
        <v>2200764.0734999999</v>
      </c>
      <c r="Y843" s="1">
        <f t="shared" si="54"/>
        <v>253502.34639234343</v>
      </c>
    </row>
    <row r="844" spans="1:25" x14ac:dyDescent="0.5">
      <c r="A844" s="1" t="s">
        <v>1698</v>
      </c>
      <c r="B844" s="1" t="s">
        <v>1699</v>
      </c>
      <c r="C844" s="1">
        <v>47433</v>
      </c>
      <c r="D844" s="1">
        <v>4</v>
      </c>
      <c r="E844" s="1">
        <v>4</v>
      </c>
      <c r="F844" s="1">
        <v>186.77</v>
      </c>
      <c r="G844" s="1">
        <v>5.4368833999999998E-2</v>
      </c>
      <c r="H844" s="1">
        <v>0.99625991700000005</v>
      </c>
      <c r="I844" s="1">
        <v>0.82642436799999996</v>
      </c>
      <c r="K844" s="1">
        <v>1.2177538800000001</v>
      </c>
      <c r="L844" s="1" t="s">
        <v>2</v>
      </c>
      <c r="M844" s="1" t="s">
        <v>1</v>
      </c>
      <c r="N844" s="1">
        <v>225037.91880000001</v>
      </c>
      <c r="O844" s="1">
        <v>162832.8566</v>
      </c>
      <c r="P844" s="1">
        <v>250403.37460000001</v>
      </c>
      <c r="Q844" s="1">
        <v>193288.14869999999</v>
      </c>
      <c r="R844" s="3">
        <f>AVERAGE('VTA_Proteome Morphine vs Saline'!N844:Q844)</f>
        <v>207890.57467500001</v>
      </c>
      <c r="S844" s="3">
        <f>_xlfn.STDEV.S('VTA_Proteome Morphine vs Saline'!N844:Q844)</f>
        <v>38056.091805324017</v>
      </c>
      <c r="T844" s="1">
        <v>216807.04269999999</v>
      </c>
      <c r="U844" s="1">
        <v>116067.6189</v>
      </c>
      <c r="V844" s="1">
        <v>487373.08529999998</v>
      </c>
      <c r="W844" s="1">
        <v>192390.4688</v>
      </c>
      <c r="X844" s="1">
        <f t="shared" si="53"/>
        <v>253159.55392499999</v>
      </c>
      <c r="Y844" s="1">
        <f t="shared" si="54"/>
        <v>161930.60623544912</v>
      </c>
    </row>
    <row r="845" spans="1:25" x14ac:dyDescent="0.5">
      <c r="A845" s="1" t="s">
        <v>1700</v>
      </c>
      <c r="B845" s="1" t="s">
        <v>1701</v>
      </c>
      <c r="C845" s="1">
        <v>59410</v>
      </c>
      <c r="D845" s="1">
        <v>1</v>
      </c>
      <c r="E845" s="1">
        <v>1</v>
      </c>
      <c r="F845" s="1">
        <v>25.74</v>
      </c>
      <c r="G845" s="1">
        <v>5.0143997000000003E-2</v>
      </c>
      <c r="H845" s="1">
        <v>0.99625991700000005</v>
      </c>
      <c r="I845" s="1">
        <v>0.96814438700000005</v>
      </c>
      <c r="K845" s="1">
        <v>2.0378984519999999</v>
      </c>
      <c r="L845" s="1" t="s">
        <v>2</v>
      </c>
      <c r="M845" s="1" t="s">
        <v>1</v>
      </c>
      <c r="N845" s="1">
        <v>182988.47450000001</v>
      </c>
      <c r="O845" s="1">
        <v>1348128.3</v>
      </c>
      <c r="P845" s="1">
        <v>11466.2827</v>
      </c>
      <c r="Q845" s="1">
        <v>389777.91700000002</v>
      </c>
      <c r="R845" s="3">
        <f>AVERAGE('VTA_Proteome Morphine vs Saline'!N845:Q845)</f>
        <v>483090.24355000001</v>
      </c>
      <c r="S845" s="3">
        <f>_xlfn.STDEV.S('VTA_Proteome Morphine vs Saline'!N845:Q845)</f>
        <v>597072.93290623184</v>
      </c>
      <c r="T845" s="1">
        <v>18268.635859999999</v>
      </c>
      <c r="U845" s="1">
        <v>2362500.1379999998</v>
      </c>
      <c r="V845" s="1">
        <v>1535246.8089999999</v>
      </c>
      <c r="W845" s="1">
        <v>21939.855469999999</v>
      </c>
      <c r="X845" s="1">
        <f t="shared" si="53"/>
        <v>984488.85958249983</v>
      </c>
      <c r="Y845" s="1">
        <f t="shared" si="54"/>
        <v>1163662.5381871853</v>
      </c>
    </row>
    <row r="846" spans="1:25" x14ac:dyDescent="0.5">
      <c r="A846" s="1" t="s">
        <v>1702</v>
      </c>
      <c r="B846" s="1" t="s">
        <v>7381</v>
      </c>
      <c r="C846" s="1">
        <v>56120</v>
      </c>
      <c r="D846" s="1">
        <v>1</v>
      </c>
      <c r="E846" s="1">
        <v>1</v>
      </c>
      <c r="F846" s="1">
        <v>41.34</v>
      </c>
      <c r="G846" s="1">
        <v>0.132281062</v>
      </c>
      <c r="H846" s="1">
        <v>0.977951083</v>
      </c>
      <c r="I846" s="1">
        <v>0.36459929299999999</v>
      </c>
      <c r="K846" s="1">
        <v>1.0712856319999999</v>
      </c>
      <c r="L846" s="1" t="s">
        <v>2</v>
      </c>
      <c r="M846" s="1" t="s">
        <v>1</v>
      </c>
      <c r="N846" s="1">
        <v>2073523.3149999999</v>
      </c>
      <c r="O846" s="1">
        <v>2185667.642</v>
      </c>
      <c r="P846" s="1">
        <v>1692420.6229999999</v>
      </c>
      <c r="Q846" s="1">
        <v>1823952.1310000001</v>
      </c>
      <c r="R846" s="3">
        <f>AVERAGE('VTA_Proteome Morphine vs Saline'!N846:Q846)</f>
        <v>1943890.92775</v>
      </c>
      <c r="S846" s="3">
        <f>_xlfn.STDEV.S('VTA_Proteome Morphine vs Saline'!N846:Q846)</f>
        <v>225745.55330766737</v>
      </c>
      <c r="T846" s="1">
        <v>2181635.0929999999</v>
      </c>
      <c r="U846" s="1">
        <v>1973142.7830000001</v>
      </c>
      <c r="V846" s="1">
        <v>2280217.1850000001</v>
      </c>
      <c r="W846" s="1">
        <v>1894854.6229999999</v>
      </c>
      <c r="X846" s="1">
        <f t="shared" si="53"/>
        <v>2082462.4210000001</v>
      </c>
      <c r="Y846" s="1">
        <f t="shared" si="54"/>
        <v>178968.9308969345</v>
      </c>
    </row>
    <row r="847" spans="1:25" x14ac:dyDescent="0.5">
      <c r="A847" s="1" t="s">
        <v>1703</v>
      </c>
      <c r="B847" s="1" t="s">
        <v>7382</v>
      </c>
      <c r="C847" s="1">
        <v>56647</v>
      </c>
      <c r="D847" s="1">
        <v>4</v>
      </c>
      <c r="E847" s="1">
        <v>4</v>
      </c>
      <c r="F847" s="1">
        <v>168.69</v>
      </c>
      <c r="G847" s="1">
        <v>5.4016214999999999E-2</v>
      </c>
      <c r="H847" s="1">
        <v>0.99625991700000005</v>
      </c>
      <c r="I847" s="1">
        <v>0.833427362</v>
      </c>
      <c r="K847" s="1">
        <v>1.0351938730000001</v>
      </c>
      <c r="L847" s="1" t="s">
        <v>2</v>
      </c>
      <c r="M847" s="1" t="s">
        <v>1</v>
      </c>
      <c r="N847" s="1">
        <v>135400.12160000001</v>
      </c>
      <c r="O847" s="1">
        <v>60546.925840000004</v>
      </c>
      <c r="P847" s="1">
        <v>42671.703699999998</v>
      </c>
      <c r="Q847" s="1">
        <v>80868.280490000005</v>
      </c>
      <c r="R847" s="3">
        <f>AVERAGE('VTA_Proteome Morphine vs Saline'!N847:Q847)</f>
        <v>79871.757907499996</v>
      </c>
      <c r="S847" s="3">
        <f>_xlfn.STDEV.S('VTA_Proteome Morphine vs Saline'!N847:Q847)</f>
        <v>40173.313692475043</v>
      </c>
      <c r="T847" s="1">
        <v>92070.803929999995</v>
      </c>
      <c r="U847" s="1">
        <v>168208.5091</v>
      </c>
      <c r="V847" s="1">
        <v>39970.251519999998</v>
      </c>
      <c r="W847" s="1">
        <v>30481.453259999998</v>
      </c>
      <c r="X847" s="1">
        <f t="shared" si="53"/>
        <v>82682.754452499998</v>
      </c>
      <c r="Y847" s="1">
        <f t="shared" si="54"/>
        <v>63119.262601219925</v>
      </c>
    </row>
    <row r="848" spans="1:25" x14ac:dyDescent="0.5">
      <c r="A848" s="1" t="s">
        <v>1704</v>
      </c>
      <c r="B848" s="1" t="s">
        <v>7383</v>
      </c>
      <c r="C848" s="1">
        <v>60642</v>
      </c>
      <c r="D848" s="1">
        <v>1</v>
      </c>
      <c r="E848" s="1">
        <v>1</v>
      </c>
      <c r="F848" s="1">
        <v>29.41</v>
      </c>
      <c r="G848" s="1">
        <v>0.363001517</v>
      </c>
      <c r="H848" s="1">
        <v>0.977951083</v>
      </c>
      <c r="I848" s="1">
        <v>0.104617089</v>
      </c>
      <c r="K848" s="1">
        <v>1.3923732639999999</v>
      </c>
      <c r="L848" s="1" t="s">
        <v>1</v>
      </c>
      <c r="M848" s="1" t="s">
        <v>2</v>
      </c>
      <c r="N848" s="1">
        <v>299085.64360000001</v>
      </c>
      <c r="O848" s="1">
        <v>396769.70679999999</v>
      </c>
      <c r="P848" s="1">
        <v>528687.09409999999</v>
      </c>
      <c r="Q848" s="1">
        <v>352849.22720000002</v>
      </c>
      <c r="R848" s="3">
        <f>AVERAGE('VTA_Proteome Morphine vs Saline'!N848:Q848)</f>
        <v>394347.91792500002</v>
      </c>
      <c r="S848" s="3">
        <f>_xlfn.STDEV.S('VTA_Proteome Morphine vs Saline'!N848:Q848)</f>
        <v>98064.471239066945</v>
      </c>
      <c r="T848" s="1">
        <v>279919.13959999999</v>
      </c>
      <c r="U848" s="1">
        <v>390121.72</v>
      </c>
      <c r="V848" s="1">
        <v>214975.28829999999</v>
      </c>
      <c r="W848" s="1">
        <v>247863.74359999999</v>
      </c>
      <c r="X848" s="1">
        <f t="shared" si="53"/>
        <v>283219.97287499998</v>
      </c>
      <c r="Y848" s="1">
        <f t="shared" si="54"/>
        <v>76040.074872781013</v>
      </c>
    </row>
    <row r="849" spans="1:25" x14ac:dyDescent="0.5">
      <c r="A849" s="1" t="s">
        <v>1705</v>
      </c>
      <c r="B849" s="1" t="s">
        <v>1706</v>
      </c>
      <c r="C849" s="1">
        <v>56670</v>
      </c>
      <c r="D849" s="1">
        <v>13</v>
      </c>
      <c r="E849" s="1">
        <v>13</v>
      </c>
      <c r="F849" s="1">
        <v>598.24</v>
      </c>
      <c r="G849" s="1">
        <v>5.3200022999999999E-2</v>
      </c>
      <c r="H849" s="1">
        <v>0.99625991700000005</v>
      </c>
      <c r="I849" s="1">
        <v>0.85100388500000002</v>
      </c>
      <c r="K849" s="1">
        <v>1.015804221</v>
      </c>
      <c r="L849" s="1" t="s">
        <v>2</v>
      </c>
      <c r="M849" s="1" t="s">
        <v>1</v>
      </c>
      <c r="N849" s="1">
        <v>2544281.5010000002</v>
      </c>
      <c r="O849" s="1">
        <v>3871124.06</v>
      </c>
      <c r="P849" s="1">
        <v>4668873.66</v>
      </c>
      <c r="Q849" s="1">
        <v>3957578.1910000001</v>
      </c>
      <c r="R849" s="3">
        <f>AVERAGE('VTA_Proteome Morphine vs Saline'!N849:Q849)</f>
        <v>3760464.3530000001</v>
      </c>
      <c r="S849" s="3">
        <f>_xlfn.STDEV.S('VTA_Proteome Morphine vs Saline'!N849:Q849)</f>
        <v>886078.93448749813</v>
      </c>
      <c r="T849" s="1">
        <v>3355519.9909999999</v>
      </c>
      <c r="U849" s="1">
        <v>3329146.3679999998</v>
      </c>
      <c r="V849" s="1">
        <v>3949300.0210000002</v>
      </c>
      <c r="W849" s="1">
        <v>4645615.8689999999</v>
      </c>
      <c r="X849" s="1">
        <f t="shared" si="53"/>
        <v>3819895.5622499995</v>
      </c>
      <c r="Y849" s="1">
        <f t="shared" si="54"/>
        <v>620494.15300884505</v>
      </c>
    </row>
    <row r="850" spans="1:25" x14ac:dyDescent="0.5">
      <c r="A850" s="1" t="s">
        <v>1707</v>
      </c>
      <c r="B850" s="1" t="s">
        <v>1708</v>
      </c>
      <c r="C850" s="1">
        <v>48196</v>
      </c>
      <c r="D850" s="1">
        <v>1</v>
      </c>
      <c r="E850" s="1">
        <v>1</v>
      </c>
      <c r="F850" s="1">
        <v>73.099999999999994</v>
      </c>
      <c r="G850" s="1">
        <v>0.496470203</v>
      </c>
      <c r="H850" s="1">
        <v>0.977951083</v>
      </c>
      <c r="I850" s="1">
        <v>5.9070016000000003E-2</v>
      </c>
      <c r="K850" s="1">
        <v>4.4019497599999999</v>
      </c>
      <c r="L850" s="1" t="s">
        <v>1</v>
      </c>
      <c r="M850" s="1" t="s">
        <v>2</v>
      </c>
      <c r="N850" s="1">
        <v>35718.069349999998</v>
      </c>
      <c r="O850" s="1">
        <v>29261.644370000002</v>
      </c>
      <c r="P850" s="1">
        <v>74497.563460000005</v>
      </c>
      <c r="Q850" s="1">
        <v>31676.772830000002</v>
      </c>
      <c r="R850" s="3">
        <f>AVERAGE('VTA_Proteome Morphine vs Saline'!N850:Q850)</f>
        <v>42788.512502500002</v>
      </c>
      <c r="S850" s="3">
        <f>_xlfn.STDEV.S('VTA_Proteome Morphine vs Saline'!N850:Q850)</f>
        <v>21306.509169903289</v>
      </c>
      <c r="T850" s="1">
        <v>38323.34117</v>
      </c>
      <c r="U850" s="1">
        <v>439.17080850000002</v>
      </c>
      <c r="V850" s="1">
        <v>118.90633510000001</v>
      </c>
      <c r="W850" s="1">
        <v>0</v>
      </c>
      <c r="X850" s="1">
        <f t="shared" si="53"/>
        <v>9720.3545783999998</v>
      </c>
      <c r="Y850" s="1">
        <f t="shared" si="54"/>
        <v>19069.559649071562</v>
      </c>
    </row>
    <row r="851" spans="1:25" x14ac:dyDescent="0.5">
      <c r="A851" s="1" t="s">
        <v>1709</v>
      </c>
      <c r="B851" s="1" t="s">
        <v>1710</v>
      </c>
      <c r="C851" s="1">
        <v>33021</v>
      </c>
      <c r="D851" s="1">
        <v>7</v>
      </c>
      <c r="E851" s="1">
        <v>7</v>
      </c>
      <c r="F851" s="1">
        <v>591.25</v>
      </c>
      <c r="G851" s="1">
        <v>0.24692979500000001</v>
      </c>
      <c r="H851" s="1">
        <v>0.977951083</v>
      </c>
      <c r="I851" s="1">
        <v>0.182375442</v>
      </c>
      <c r="K851" s="1">
        <v>1.1393454649999999</v>
      </c>
      <c r="L851" s="1" t="s">
        <v>2</v>
      </c>
      <c r="M851" s="1" t="s">
        <v>1</v>
      </c>
      <c r="N851" s="1">
        <v>6463736.2759999996</v>
      </c>
      <c r="O851" s="1">
        <v>8471274.1899999995</v>
      </c>
      <c r="P851" s="1">
        <v>6074314.0199999996</v>
      </c>
      <c r="Q851" s="1">
        <v>6433337.9189999998</v>
      </c>
      <c r="R851" s="3">
        <f>AVERAGE('VTA_Proteome Morphine vs Saline'!N851:Q851)</f>
        <v>6860665.6012499994</v>
      </c>
      <c r="S851" s="3">
        <f>_xlfn.STDEV.S('VTA_Proteome Morphine vs Saline'!N851:Q851)</f>
        <v>1088205.0469695833</v>
      </c>
      <c r="T851" s="1">
        <v>8838022.4199999999</v>
      </c>
      <c r="U851" s="1">
        <v>8052296.4460000005</v>
      </c>
      <c r="V851" s="1">
        <v>7234240.5319999997</v>
      </c>
      <c r="W851" s="1">
        <v>7142113.5690000001</v>
      </c>
      <c r="X851" s="1">
        <f t="shared" si="53"/>
        <v>7816668.24175</v>
      </c>
      <c r="Y851" s="1">
        <f t="shared" si="54"/>
        <v>794340.61788804911</v>
      </c>
    </row>
    <row r="852" spans="1:25" x14ac:dyDescent="0.5">
      <c r="A852" s="1" t="s">
        <v>1711</v>
      </c>
      <c r="B852" s="1" t="s">
        <v>1712</v>
      </c>
      <c r="C852" s="1">
        <v>15112</v>
      </c>
      <c r="D852" s="1">
        <v>9</v>
      </c>
      <c r="E852" s="1">
        <v>4</v>
      </c>
      <c r="F852" s="1">
        <v>497.16</v>
      </c>
      <c r="G852" s="1">
        <v>7.5267761000000002E-2</v>
      </c>
      <c r="H852" s="1">
        <v>0.99625991700000005</v>
      </c>
      <c r="I852" s="1">
        <v>0.60323144699999998</v>
      </c>
      <c r="K852" s="1">
        <v>1.521965784</v>
      </c>
      <c r="L852" s="1" t="s">
        <v>1</v>
      </c>
      <c r="M852" s="1" t="s">
        <v>2</v>
      </c>
      <c r="N852" s="1">
        <v>4511976.2139999997</v>
      </c>
      <c r="O852" s="1">
        <v>2712583.352</v>
      </c>
      <c r="P852" s="1">
        <v>15066218.16</v>
      </c>
      <c r="Q852" s="1">
        <v>26227980.949999999</v>
      </c>
      <c r="R852" s="3">
        <f>AVERAGE('VTA_Proteome Morphine vs Saline'!N852:Q852)</f>
        <v>12129689.669</v>
      </c>
      <c r="S852" s="3">
        <f>_xlfn.STDEV.S('VTA_Proteome Morphine vs Saline'!N852:Q852)</f>
        <v>10864260.464025224</v>
      </c>
      <c r="T852" s="1">
        <v>3257116.1009999998</v>
      </c>
      <c r="U852" s="1">
        <v>1561217.6170000001</v>
      </c>
      <c r="V852" s="1">
        <v>14020059.119999999</v>
      </c>
      <c r="W852" s="1">
        <v>13040614.689999999</v>
      </c>
      <c r="X852" s="1">
        <f t="shared" si="53"/>
        <v>7969751.8819999993</v>
      </c>
      <c r="Y852" s="1">
        <f t="shared" si="54"/>
        <v>6470397.0697784685</v>
      </c>
    </row>
    <row r="853" spans="1:25" x14ac:dyDescent="0.5">
      <c r="A853" s="1" t="s">
        <v>1713</v>
      </c>
      <c r="B853" s="1" t="s">
        <v>1714</v>
      </c>
      <c r="C853" s="1">
        <v>15385</v>
      </c>
      <c r="D853" s="1">
        <v>6</v>
      </c>
      <c r="E853" s="1">
        <v>1</v>
      </c>
      <c r="F853" s="1">
        <v>297.39</v>
      </c>
      <c r="G853" s="1">
        <v>7.6488732000000004E-2</v>
      </c>
      <c r="H853" s="1">
        <v>0.99625991700000005</v>
      </c>
      <c r="I853" s="1">
        <v>0.594907623</v>
      </c>
      <c r="K853" s="1">
        <v>1.030310031</v>
      </c>
      <c r="L853" s="1" t="s">
        <v>1</v>
      </c>
      <c r="M853" s="1" t="s">
        <v>2</v>
      </c>
      <c r="N853" s="1">
        <v>441125.45770000003</v>
      </c>
      <c r="O853" s="1">
        <v>181469.14689999999</v>
      </c>
      <c r="P853" s="1">
        <v>889472.13879999996</v>
      </c>
      <c r="Q853" s="1">
        <v>1262803.257</v>
      </c>
      <c r="R853" s="3">
        <f>AVERAGE('VTA_Proteome Morphine vs Saline'!N853:Q853)</f>
        <v>693717.50010000006</v>
      </c>
      <c r="S853" s="3">
        <f>_xlfn.STDEV.S('VTA_Proteome Morphine vs Saline'!N853:Q853)</f>
        <v>479019.69079879811</v>
      </c>
      <c r="T853" s="1">
        <v>143942.0943</v>
      </c>
      <c r="U853" s="1">
        <v>208777.7029</v>
      </c>
      <c r="V853" s="1">
        <v>280241.19189999998</v>
      </c>
      <c r="W853" s="1">
        <v>2060276.8859999999</v>
      </c>
      <c r="X853" s="1">
        <f t="shared" si="53"/>
        <v>673309.46877499996</v>
      </c>
      <c r="Y853" s="1">
        <f t="shared" si="54"/>
        <v>926319.03528513864</v>
      </c>
    </row>
    <row r="854" spans="1:25" x14ac:dyDescent="0.5">
      <c r="A854" s="1" t="s">
        <v>1715</v>
      </c>
      <c r="B854" s="1" t="s">
        <v>1716</v>
      </c>
      <c r="C854" s="1">
        <v>58806</v>
      </c>
      <c r="D854" s="1">
        <v>11</v>
      </c>
      <c r="E854" s="1">
        <v>11</v>
      </c>
      <c r="F854" s="1">
        <v>492.94</v>
      </c>
      <c r="G854" s="1">
        <v>5.2489487000000001E-2</v>
      </c>
      <c r="H854" s="1">
        <v>0.99625991700000005</v>
      </c>
      <c r="I854" s="1">
        <v>0.86834351300000001</v>
      </c>
      <c r="K854" s="1">
        <v>1.0291533049999999</v>
      </c>
      <c r="L854" s="1" t="s">
        <v>1</v>
      </c>
      <c r="M854" s="1" t="s">
        <v>2</v>
      </c>
      <c r="N854" s="1">
        <v>1798197.3</v>
      </c>
      <c r="O854" s="1">
        <v>3119886.4509999999</v>
      </c>
      <c r="P854" s="1">
        <v>3404178.2050000001</v>
      </c>
      <c r="Q854" s="1">
        <v>4047247.727</v>
      </c>
      <c r="R854" s="3">
        <f>AVERAGE('VTA_Proteome Morphine vs Saline'!N854:Q854)</f>
        <v>3092377.42075</v>
      </c>
      <c r="S854" s="3">
        <f>_xlfn.STDEV.S('VTA_Proteome Morphine vs Saline'!N854:Q854)</f>
        <v>945983.78465783154</v>
      </c>
      <c r="T854" s="1">
        <v>2206620.3259999999</v>
      </c>
      <c r="U854" s="1">
        <v>1826100.8529999999</v>
      </c>
      <c r="V854" s="1">
        <v>3906650.1469999999</v>
      </c>
      <c r="W854" s="1">
        <v>4079741.4950000001</v>
      </c>
      <c r="X854" s="1">
        <f t="shared" si="53"/>
        <v>3004778.2052499996</v>
      </c>
      <c r="Y854" s="1">
        <f t="shared" si="54"/>
        <v>1154015.507484192</v>
      </c>
    </row>
    <row r="855" spans="1:25" x14ac:dyDescent="0.5">
      <c r="A855" s="1" t="s">
        <v>1717</v>
      </c>
      <c r="B855" s="1" t="s">
        <v>1718</v>
      </c>
      <c r="C855" s="1">
        <v>61939</v>
      </c>
      <c r="D855" s="1">
        <v>13</v>
      </c>
      <c r="E855" s="1">
        <v>13</v>
      </c>
      <c r="F855" s="1">
        <v>776.55</v>
      </c>
      <c r="G855" s="1">
        <v>5.2816947000000003E-2</v>
      </c>
      <c r="H855" s="1">
        <v>0.99625991700000005</v>
      </c>
      <c r="I855" s="1">
        <v>0.86006939199999999</v>
      </c>
      <c r="K855" s="1">
        <v>1.0237148599999999</v>
      </c>
      <c r="L855" s="1" t="s">
        <v>2</v>
      </c>
      <c r="M855" s="1" t="s">
        <v>1</v>
      </c>
      <c r="N855" s="1">
        <v>4542004.1359999999</v>
      </c>
      <c r="O855" s="1">
        <v>3797284.74</v>
      </c>
      <c r="P855" s="1">
        <v>5314585.9850000003</v>
      </c>
      <c r="Q855" s="1">
        <v>5670590.2319999998</v>
      </c>
      <c r="R855" s="3">
        <f>AVERAGE('VTA_Proteome Morphine vs Saline'!N855:Q855)</f>
        <v>4831116.2732500006</v>
      </c>
      <c r="S855" s="3">
        <f>_xlfn.STDEV.S('VTA_Proteome Morphine vs Saline'!N855:Q855)</f>
        <v>834835.90336591064</v>
      </c>
      <c r="T855" s="1">
        <v>4696525.24</v>
      </c>
      <c r="U855" s="1">
        <v>3852113.0559999999</v>
      </c>
      <c r="V855" s="1">
        <v>5701240.8590000002</v>
      </c>
      <c r="W855" s="1">
        <v>5532862.9139999999</v>
      </c>
      <c r="X855" s="1">
        <f t="shared" si="53"/>
        <v>4945685.5172500005</v>
      </c>
      <c r="Y855" s="1">
        <f t="shared" si="54"/>
        <v>851199.69091957086</v>
      </c>
    </row>
    <row r="856" spans="1:25" x14ac:dyDescent="0.5">
      <c r="A856" s="1" t="s">
        <v>1719</v>
      </c>
      <c r="B856" s="1" t="s">
        <v>1720</v>
      </c>
      <c r="C856" s="1">
        <v>61772</v>
      </c>
      <c r="D856" s="1">
        <v>14</v>
      </c>
      <c r="E856" s="1">
        <v>13</v>
      </c>
      <c r="F856" s="1">
        <v>717.48</v>
      </c>
      <c r="G856" s="1">
        <v>0.22343448099999999</v>
      </c>
      <c r="H856" s="1">
        <v>0.977951083</v>
      </c>
      <c r="I856" s="1">
        <v>0.206752246</v>
      </c>
      <c r="K856" s="1">
        <v>1.713785138</v>
      </c>
      <c r="L856" s="1" t="s">
        <v>1</v>
      </c>
      <c r="M856" s="1" t="s">
        <v>2</v>
      </c>
      <c r="N856" s="1">
        <v>4103496.9440000001</v>
      </c>
      <c r="O856" s="1">
        <v>1300586.7990000001</v>
      </c>
      <c r="P856" s="1">
        <v>3696318.6519999998</v>
      </c>
      <c r="Q856" s="1">
        <v>2000972.52</v>
      </c>
      <c r="R856" s="3">
        <f>AVERAGE('VTA_Proteome Morphine vs Saline'!N856:Q856)</f>
        <v>2775343.7287499998</v>
      </c>
      <c r="S856" s="3">
        <f>_xlfn.STDEV.S('VTA_Proteome Morphine vs Saline'!N856:Q856)</f>
        <v>1339993.102372899</v>
      </c>
      <c r="T856" s="1">
        <v>960433.61040000001</v>
      </c>
      <c r="U856" s="1">
        <v>2056266.946</v>
      </c>
      <c r="V856" s="1">
        <v>2637723.6830000002</v>
      </c>
      <c r="W856" s="1">
        <v>823269.29940000002</v>
      </c>
      <c r="X856" s="1">
        <f t="shared" si="53"/>
        <v>1619423.3847000001</v>
      </c>
      <c r="Y856" s="1">
        <f t="shared" si="54"/>
        <v>874813.62676838785</v>
      </c>
    </row>
    <row r="857" spans="1:25" x14ac:dyDescent="0.5">
      <c r="A857" s="1" t="s">
        <v>1721</v>
      </c>
      <c r="B857" s="1" t="s">
        <v>1722</v>
      </c>
      <c r="C857" s="1">
        <v>35239</v>
      </c>
      <c r="D857" s="1">
        <v>5</v>
      </c>
      <c r="E857" s="1">
        <v>5</v>
      </c>
      <c r="F857" s="1">
        <v>187.29</v>
      </c>
      <c r="G857" s="1">
        <v>0.47727251199999998</v>
      </c>
      <c r="H857" s="1">
        <v>0.977951083</v>
      </c>
      <c r="I857" s="1">
        <v>6.4004118999999998E-2</v>
      </c>
      <c r="K857" s="1">
        <v>1.2070394769999999</v>
      </c>
      <c r="L857" s="1" t="s">
        <v>1</v>
      </c>
      <c r="M857" s="1" t="s">
        <v>2</v>
      </c>
      <c r="N857" s="1">
        <v>1778777.8389999999</v>
      </c>
      <c r="O857" s="1">
        <v>1784449.865</v>
      </c>
      <c r="P857" s="1">
        <v>2458814.7340000002</v>
      </c>
      <c r="Q857" s="1">
        <v>1890255.449</v>
      </c>
      <c r="R857" s="3">
        <f>AVERAGE('VTA_Proteome Morphine vs Saline'!N857:Q857)</f>
        <v>1978074.47175</v>
      </c>
      <c r="S857" s="3">
        <f>_xlfn.STDEV.S('VTA_Proteome Morphine vs Saline'!N857:Q857)</f>
        <v>324567.92646509036</v>
      </c>
      <c r="T857" s="1">
        <v>1597121.4850000001</v>
      </c>
      <c r="U857" s="1">
        <v>1722103.699</v>
      </c>
      <c r="V857" s="1">
        <v>1651175.9140000001</v>
      </c>
      <c r="W857" s="1">
        <v>1584726.5830000001</v>
      </c>
      <c r="X857" s="1">
        <f t="shared" si="53"/>
        <v>1638781.92025</v>
      </c>
      <c r="Y857" s="1">
        <f t="shared" si="54"/>
        <v>62593.133930087621</v>
      </c>
    </row>
    <row r="858" spans="1:25" x14ac:dyDescent="0.5">
      <c r="A858" s="1" t="s">
        <v>1723</v>
      </c>
      <c r="B858" s="1" t="s">
        <v>1724</v>
      </c>
      <c r="C858" s="1">
        <v>26224</v>
      </c>
      <c r="D858" s="1">
        <v>9</v>
      </c>
      <c r="E858" s="1">
        <v>9</v>
      </c>
      <c r="F858" s="1">
        <v>410.3</v>
      </c>
      <c r="G858" s="1">
        <v>7.4955011000000002E-2</v>
      </c>
      <c r="H858" s="1">
        <v>0.99625991700000005</v>
      </c>
      <c r="I858" s="1">
        <v>0.60540745600000001</v>
      </c>
      <c r="K858" s="1">
        <v>1.21257891</v>
      </c>
      <c r="L858" s="1" t="s">
        <v>2</v>
      </c>
      <c r="M858" s="1" t="s">
        <v>1</v>
      </c>
      <c r="N858" s="1">
        <v>5027991.2769999998</v>
      </c>
      <c r="O858" s="1">
        <v>5583156.6140000001</v>
      </c>
      <c r="P858" s="1">
        <v>2878125.2480000001</v>
      </c>
      <c r="Q858" s="1">
        <v>3450252.6439999999</v>
      </c>
      <c r="R858" s="3">
        <f>AVERAGE('VTA_Proteome Morphine vs Saline'!N858:Q858)</f>
        <v>4234881.44575</v>
      </c>
      <c r="S858" s="3">
        <f>_xlfn.STDEV.S('VTA_Proteome Morphine vs Saline'!N858:Q858)</f>
        <v>1278449.434590413</v>
      </c>
      <c r="T858" s="1">
        <v>7328145.8949999996</v>
      </c>
      <c r="U858" s="1">
        <v>5705434.5410000002</v>
      </c>
      <c r="V858" s="1">
        <v>5068172.9349999996</v>
      </c>
      <c r="W858" s="1">
        <v>2438758.3459999999</v>
      </c>
      <c r="X858" s="1">
        <f t="shared" si="53"/>
        <v>5135127.92925</v>
      </c>
      <c r="Y858" s="1">
        <f t="shared" si="54"/>
        <v>2033836.2217116379</v>
      </c>
    </row>
    <row r="859" spans="1:25" x14ac:dyDescent="0.5">
      <c r="A859" s="1" t="s">
        <v>1725</v>
      </c>
      <c r="B859" s="1" t="s">
        <v>1726</v>
      </c>
      <c r="C859" s="1">
        <v>51042</v>
      </c>
      <c r="D859" s="1">
        <v>4</v>
      </c>
      <c r="E859" s="1">
        <v>4</v>
      </c>
      <c r="F859" s="1">
        <v>185.41</v>
      </c>
      <c r="G859" s="1">
        <v>5.1168989999999998E-2</v>
      </c>
      <c r="H859" s="1">
        <v>0.99625991700000005</v>
      </c>
      <c r="I859" s="1">
        <v>0.90947561899999996</v>
      </c>
      <c r="K859" s="1">
        <v>1.0404252709999999</v>
      </c>
      <c r="L859" s="1" t="s">
        <v>1</v>
      </c>
      <c r="M859" s="1" t="s">
        <v>2</v>
      </c>
      <c r="N859" s="1">
        <v>52604.255839999998</v>
      </c>
      <c r="O859" s="1">
        <v>37324.78183</v>
      </c>
      <c r="P859" s="1">
        <v>145072.67420000001</v>
      </c>
      <c r="Q859" s="1">
        <v>133692.2175</v>
      </c>
      <c r="R859" s="3">
        <f>AVERAGE('VTA_Proteome Morphine vs Saline'!N859:Q859)</f>
        <v>92173.482342500007</v>
      </c>
      <c r="S859" s="3">
        <f>_xlfn.STDEV.S('VTA_Proteome Morphine vs Saline'!N859:Q859)</f>
        <v>55064.306352274107</v>
      </c>
      <c r="T859" s="1">
        <v>61202.456100000003</v>
      </c>
      <c r="U859" s="1">
        <v>106589.6075</v>
      </c>
      <c r="V859" s="1">
        <v>133686.51370000001</v>
      </c>
      <c r="W859" s="1">
        <v>52889.909959999997</v>
      </c>
      <c r="X859" s="1">
        <f t="shared" si="53"/>
        <v>88592.121815000006</v>
      </c>
      <c r="Y859" s="1">
        <f t="shared" si="54"/>
        <v>38219.782791021025</v>
      </c>
    </row>
    <row r="860" spans="1:25" x14ac:dyDescent="0.5">
      <c r="A860" s="1" t="s">
        <v>1727</v>
      </c>
      <c r="B860" s="1" t="s">
        <v>1728</v>
      </c>
      <c r="C860" s="1">
        <v>90112</v>
      </c>
      <c r="D860" s="1">
        <v>2</v>
      </c>
      <c r="E860" s="1">
        <v>2</v>
      </c>
      <c r="F860" s="1">
        <v>160.72</v>
      </c>
      <c r="G860" s="1">
        <v>0.43933813199999999</v>
      </c>
      <c r="H860" s="1">
        <v>0.977951083</v>
      </c>
      <c r="I860" s="1">
        <v>7.5096793999999994E-2</v>
      </c>
      <c r="K860" s="1">
        <v>2.5369667649999998</v>
      </c>
      <c r="L860" s="1" t="s">
        <v>1</v>
      </c>
      <c r="M860" s="1" t="s">
        <v>2</v>
      </c>
      <c r="N860" s="1">
        <v>30012.562730000001</v>
      </c>
      <c r="O860" s="1">
        <v>78752.159780000002</v>
      </c>
      <c r="P860" s="1">
        <v>140202.81280000001</v>
      </c>
      <c r="Q860" s="1">
        <v>51624.181409999997</v>
      </c>
      <c r="R860" s="3">
        <f>AVERAGE('VTA_Proteome Morphine vs Saline'!N860:Q860)</f>
        <v>75147.929180000006</v>
      </c>
      <c r="S860" s="3">
        <f>_xlfn.STDEV.S('VTA_Proteome Morphine vs Saline'!N860:Q860)</f>
        <v>47734.3215962131</v>
      </c>
      <c r="T860" s="1">
        <v>39483.195780000002</v>
      </c>
      <c r="U860" s="1">
        <v>19623.020329999999</v>
      </c>
      <c r="V860" s="1">
        <v>41218.482400000001</v>
      </c>
      <c r="W860" s="1">
        <v>18159.98993</v>
      </c>
      <c r="X860" s="1">
        <f t="shared" si="53"/>
        <v>29621.17211</v>
      </c>
      <c r="Y860" s="1">
        <f t="shared" si="54"/>
        <v>12424.154603154386</v>
      </c>
    </row>
    <row r="861" spans="1:25" x14ac:dyDescent="0.5">
      <c r="A861" s="1" t="s">
        <v>1729</v>
      </c>
      <c r="B861" s="1" t="s">
        <v>1730</v>
      </c>
      <c r="C861" s="1">
        <v>74063</v>
      </c>
      <c r="D861" s="1">
        <v>17</v>
      </c>
      <c r="E861" s="1">
        <v>17</v>
      </c>
      <c r="F861" s="1">
        <v>918.81</v>
      </c>
      <c r="G861" s="1">
        <v>5.0484203999999998E-2</v>
      </c>
      <c r="H861" s="1">
        <v>0.99625991700000005</v>
      </c>
      <c r="I861" s="1">
        <v>0.94163644800000001</v>
      </c>
      <c r="K861" s="1">
        <v>1.031330874</v>
      </c>
      <c r="L861" s="1" t="s">
        <v>1</v>
      </c>
      <c r="M861" s="1" t="s">
        <v>2</v>
      </c>
      <c r="N861" s="1">
        <v>4544121.3899999997</v>
      </c>
      <c r="O861" s="1">
        <v>4255389.7630000003</v>
      </c>
      <c r="P861" s="1">
        <v>8594558.4790000003</v>
      </c>
      <c r="Q861" s="1">
        <v>8071102.1629999997</v>
      </c>
      <c r="R861" s="3">
        <f>AVERAGE('VTA_Proteome Morphine vs Saline'!N861:Q861)</f>
        <v>6366292.9487499995</v>
      </c>
      <c r="S861" s="3">
        <f>_xlfn.STDEV.S('VTA_Proteome Morphine vs Saline'!N861:Q861)</f>
        <v>2283839.1054989672</v>
      </c>
      <c r="T861" s="1">
        <v>4514907.4709999999</v>
      </c>
      <c r="U861" s="1">
        <v>4495033.7290000003</v>
      </c>
      <c r="V861" s="1">
        <v>8235739.2779999999</v>
      </c>
      <c r="W861" s="1">
        <v>7445883.057</v>
      </c>
      <c r="X861" s="1">
        <f t="shared" si="53"/>
        <v>6172890.88375</v>
      </c>
      <c r="Y861" s="1">
        <f t="shared" si="54"/>
        <v>1952772.9172909856</v>
      </c>
    </row>
    <row r="862" spans="1:25" x14ac:dyDescent="0.5">
      <c r="A862" s="1" t="s">
        <v>1731</v>
      </c>
      <c r="B862" s="1" t="s">
        <v>1732</v>
      </c>
      <c r="C862" s="1">
        <v>24507</v>
      </c>
      <c r="D862" s="1">
        <v>3</v>
      </c>
      <c r="E862" s="1">
        <v>3</v>
      </c>
      <c r="F862" s="1">
        <v>107.03</v>
      </c>
      <c r="G862" s="1">
        <v>0.245520447</v>
      </c>
      <c r="H862" s="1">
        <v>0.977951083</v>
      </c>
      <c r="I862" s="1">
        <v>0.183723093</v>
      </c>
      <c r="K862" s="1">
        <v>1.2604315930000001</v>
      </c>
      <c r="L862" s="1" t="s">
        <v>2</v>
      </c>
      <c r="M862" s="1" t="s">
        <v>1</v>
      </c>
      <c r="N862" s="1">
        <v>476329.79379999998</v>
      </c>
      <c r="O862" s="1">
        <v>763269.83479999995</v>
      </c>
      <c r="P862" s="1">
        <v>447269.79790000001</v>
      </c>
      <c r="Q862" s="1">
        <v>508332.7059</v>
      </c>
      <c r="R862" s="3">
        <f>AVERAGE('VTA_Proteome Morphine vs Saline'!N862:Q862)</f>
        <v>548800.5331</v>
      </c>
      <c r="S862" s="3">
        <f>_xlfn.STDEV.S('VTA_Proteome Morphine vs Saline'!N862:Q862)</f>
        <v>145138.12347199451</v>
      </c>
      <c r="T862" s="1">
        <v>897347.15289999999</v>
      </c>
      <c r="U862" s="1">
        <v>654739.17579999997</v>
      </c>
      <c r="V862" s="1">
        <v>544866.74309999996</v>
      </c>
      <c r="W862" s="1">
        <v>669949.04790000001</v>
      </c>
      <c r="X862" s="1">
        <f t="shared" si="53"/>
        <v>691725.52992500004</v>
      </c>
      <c r="Y862" s="1">
        <f t="shared" si="54"/>
        <v>147975.17884590049</v>
      </c>
    </row>
    <row r="863" spans="1:25" x14ac:dyDescent="0.5">
      <c r="A863" s="1" t="s">
        <v>1733</v>
      </c>
      <c r="B863" s="1" t="s">
        <v>1734</v>
      </c>
      <c r="C863" s="1">
        <v>61640</v>
      </c>
      <c r="D863" s="1">
        <v>1</v>
      </c>
      <c r="E863" s="1">
        <v>1</v>
      </c>
      <c r="F863" s="1">
        <v>26.17</v>
      </c>
      <c r="G863" s="1">
        <v>9.9776063999999998E-2</v>
      </c>
      <c r="H863" s="1">
        <v>0.99094768200000005</v>
      </c>
      <c r="I863" s="1">
        <v>0.47258635700000001</v>
      </c>
      <c r="K863" s="1">
        <v>1.058939547</v>
      </c>
      <c r="L863" s="1" t="s">
        <v>1</v>
      </c>
      <c r="M863" s="1" t="s">
        <v>2</v>
      </c>
      <c r="N863" s="1">
        <v>408490.08029999997</v>
      </c>
      <c r="O863" s="1">
        <v>352572.2291</v>
      </c>
      <c r="P863" s="1">
        <v>318711.70319999999</v>
      </c>
      <c r="Q863" s="1">
        <v>352755.53460000001</v>
      </c>
      <c r="R863" s="3">
        <f>AVERAGE('VTA_Proteome Morphine vs Saline'!N863:Q863)</f>
        <v>358132.38679999998</v>
      </c>
      <c r="S863" s="3">
        <f>_xlfn.STDEV.S('VTA_Proteome Morphine vs Saline'!N863:Q863)</f>
        <v>37191.905406780672</v>
      </c>
      <c r="T863" s="1">
        <v>391215.12560000003</v>
      </c>
      <c r="U863" s="1">
        <v>335692.7733</v>
      </c>
      <c r="V863" s="1">
        <v>327088.24810000003</v>
      </c>
      <c r="W863" s="1">
        <v>298800.19650000002</v>
      </c>
      <c r="X863" s="1">
        <f t="shared" si="53"/>
        <v>338199.08587500005</v>
      </c>
      <c r="Y863" s="1">
        <f t="shared" si="54"/>
        <v>38698.429213997122</v>
      </c>
    </row>
    <row r="864" spans="1:25" x14ac:dyDescent="0.5">
      <c r="A864" s="1" t="s">
        <v>1735</v>
      </c>
      <c r="B864" s="1" t="s">
        <v>1736</v>
      </c>
      <c r="C864" s="1">
        <v>57098</v>
      </c>
      <c r="D864" s="1">
        <v>1</v>
      </c>
      <c r="E864" s="1">
        <v>1</v>
      </c>
      <c r="F864" s="1">
        <v>29.43</v>
      </c>
      <c r="G864" s="1">
        <v>8.1079842999999999E-2</v>
      </c>
      <c r="H864" s="1">
        <v>0.99625991700000005</v>
      </c>
      <c r="I864" s="1">
        <v>0.56580023800000001</v>
      </c>
      <c r="K864" s="1">
        <v>1.610334256</v>
      </c>
      <c r="L864" s="1" t="s">
        <v>1</v>
      </c>
      <c r="M864" s="1" t="s">
        <v>2</v>
      </c>
      <c r="N864" s="1">
        <v>164958.91500000001</v>
      </c>
      <c r="O864" s="1">
        <v>213908.606</v>
      </c>
      <c r="P864" s="1">
        <v>15707.053959999999</v>
      </c>
      <c r="Q864" s="1">
        <v>17111.412540000001</v>
      </c>
      <c r="R864" s="3">
        <f>AVERAGE('VTA_Proteome Morphine vs Saline'!N864:Q864)</f>
        <v>102921.496875</v>
      </c>
      <c r="S864" s="3">
        <f>_xlfn.STDEV.S('VTA_Proteome Morphine vs Saline'!N864:Q864)</f>
        <v>101876.57445179166</v>
      </c>
      <c r="T864" s="1">
        <v>37413.953240000003</v>
      </c>
      <c r="U864" s="1">
        <v>194526.79810000001</v>
      </c>
      <c r="V864" s="1">
        <v>6638.400979</v>
      </c>
      <c r="W864" s="1">
        <v>17073.353289999999</v>
      </c>
      <c r="X864" s="1">
        <f t="shared" si="53"/>
        <v>63913.126402250004</v>
      </c>
      <c r="Y864" s="1">
        <f t="shared" si="54"/>
        <v>88008.514607330799</v>
      </c>
    </row>
    <row r="865" spans="1:25" x14ac:dyDescent="0.5">
      <c r="A865" s="1" t="s">
        <v>1737</v>
      </c>
      <c r="B865" s="1" t="s">
        <v>1738</v>
      </c>
      <c r="C865" s="1">
        <v>28075</v>
      </c>
      <c r="D865" s="1">
        <v>2</v>
      </c>
      <c r="E865" s="1">
        <v>2</v>
      </c>
      <c r="F865" s="1">
        <v>110.21</v>
      </c>
      <c r="G865" s="1">
        <v>9.3812468999999996E-2</v>
      </c>
      <c r="H865" s="1">
        <v>0.99625991700000005</v>
      </c>
      <c r="I865" s="1">
        <v>0.498830422</v>
      </c>
      <c r="K865" s="1">
        <v>1.130369886</v>
      </c>
      <c r="L865" s="1" t="s">
        <v>2</v>
      </c>
      <c r="M865" s="1" t="s">
        <v>1</v>
      </c>
      <c r="N865" s="1">
        <v>141775.7819</v>
      </c>
      <c r="O865" s="1">
        <v>160643.6312</v>
      </c>
      <c r="P865" s="1">
        <v>139940.2838</v>
      </c>
      <c r="Q865" s="1">
        <v>187544.70199999999</v>
      </c>
      <c r="R865" s="3">
        <f>AVERAGE('VTA_Proteome Morphine vs Saline'!N865:Q865)</f>
        <v>157476.09972499998</v>
      </c>
      <c r="S865" s="3">
        <f>_xlfn.STDEV.S('VTA_Proteome Morphine vs Saline'!N865:Q865)</f>
        <v>22122.077346539169</v>
      </c>
      <c r="T865" s="1">
        <v>173650.6329</v>
      </c>
      <c r="U865" s="1">
        <v>157332.6367</v>
      </c>
      <c r="V865" s="1">
        <v>246251.9792</v>
      </c>
      <c r="W865" s="1">
        <v>134789.71460000001</v>
      </c>
      <c r="X865" s="1">
        <f t="shared" si="53"/>
        <v>178006.24085</v>
      </c>
      <c r="Y865" s="1">
        <f t="shared" si="54"/>
        <v>48206.217348728642</v>
      </c>
    </row>
    <row r="866" spans="1:25" x14ac:dyDescent="0.5">
      <c r="A866" s="1" t="s">
        <v>1739</v>
      </c>
      <c r="B866" s="1" t="s">
        <v>1740</v>
      </c>
      <c r="C866" s="1">
        <v>50844</v>
      </c>
      <c r="D866" s="1">
        <v>7</v>
      </c>
      <c r="E866" s="1">
        <v>7</v>
      </c>
      <c r="F866" s="1">
        <v>306.72000000000003</v>
      </c>
      <c r="G866" s="1">
        <v>6.6101374000000004E-2</v>
      </c>
      <c r="H866" s="1">
        <v>0.99625991700000005</v>
      </c>
      <c r="I866" s="1">
        <v>0.67631691699999996</v>
      </c>
      <c r="K866" s="1">
        <v>1.0452118939999999</v>
      </c>
      <c r="L866" s="1" t="s">
        <v>2</v>
      </c>
      <c r="M866" s="1" t="s">
        <v>1</v>
      </c>
      <c r="N866" s="1">
        <v>346571.14120000001</v>
      </c>
      <c r="O866" s="1">
        <v>547852.54449999996</v>
      </c>
      <c r="P866" s="1">
        <v>837587.26179999998</v>
      </c>
      <c r="Q866" s="1">
        <v>731432.23340000003</v>
      </c>
      <c r="R866" s="3">
        <f>AVERAGE('VTA_Proteome Morphine vs Saline'!N866:Q866)</f>
        <v>615860.79522500001</v>
      </c>
      <c r="S866" s="3">
        <f>_xlfn.STDEV.S('VTA_Proteome Morphine vs Saline'!N866:Q866)</f>
        <v>215763.31417647691</v>
      </c>
      <c r="T866" s="1">
        <v>620279.19929999998</v>
      </c>
      <c r="U866" s="1">
        <v>545328.64780000004</v>
      </c>
      <c r="V866" s="1">
        <v>654525.02639999997</v>
      </c>
      <c r="W866" s="1">
        <v>754687.23910000001</v>
      </c>
      <c r="X866" s="1">
        <f t="shared" si="53"/>
        <v>643705.02814999991</v>
      </c>
      <c r="Y866" s="1">
        <f t="shared" si="54"/>
        <v>86911.459117038772</v>
      </c>
    </row>
    <row r="867" spans="1:25" x14ac:dyDescent="0.5">
      <c r="A867" s="1" t="s">
        <v>1741</v>
      </c>
      <c r="B867" s="1" t="s">
        <v>1742</v>
      </c>
      <c r="C867" s="1">
        <v>36611</v>
      </c>
      <c r="D867" s="1">
        <v>3</v>
      </c>
      <c r="E867" s="1">
        <v>3</v>
      </c>
      <c r="F867" s="1">
        <v>100.09</v>
      </c>
      <c r="G867" s="1">
        <v>0.124584258</v>
      </c>
      <c r="H867" s="1">
        <v>0.977951083</v>
      </c>
      <c r="I867" s="1">
        <v>0.386057174</v>
      </c>
      <c r="K867" s="1">
        <v>1.2139334349999999</v>
      </c>
      <c r="L867" s="1" t="s">
        <v>1</v>
      </c>
      <c r="M867" s="1" t="s">
        <v>2</v>
      </c>
      <c r="N867" s="1">
        <v>218136.61420000001</v>
      </c>
      <c r="O867" s="1">
        <v>226337.24960000001</v>
      </c>
      <c r="P867" s="1">
        <v>152230.1102</v>
      </c>
      <c r="Q867" s="1">
        <v>205307.0226</v>
      </c>
      <c r="R867" s="3">
        <f>AVERAGE('VTA_Proteome Morphine vs Saline'!N867:Q867)</f>
        <v>200502.74915000002</v>
      </c>
      <c r="S867" s="3">
        <f>_xlfn.STDEV.S('VTA_Proteome Morphine vs Saline'!N867:Q867)</f>
        <v>33325.182293485399</v>
      </c>
      <c r="T867" s="1">
        <v>242288.95319999999</v>
      </c>
      <c r="U867" s="1">
        <v>228287.9816</v>
      </c>
      <c r="V867" s="1">
        <v>55850.218589999997</v>
      </c>
      <c r="W867" s="1">
        <v>134244.1599</v>
      </c>
      <c r="X867" s="1">
        <f t="shared" si="53"/>
        <v>165167.82832249999</v>
      </c>
      <c r="Y867" s="1">
        <f t="shared" si="54"/>
        <v>87251.427339763264</v>
      </c>
    </row>
    <row r="868" spans="1:25" x14ac:dyDescent="0.5">
      <c r="A868" s="1" t="s">
        <v>1743</v>
      </c>
      <c r="B868" s="1" t="s">
        <v>1744</v>
      </c>
      <c r="C868" s="1">
        <v>45666</v>
      </c>
      <c r="D868" s="1">
        <v>2</v>
      </c>
      <c r="E868" s="1">
        <v>2</v>
      </c>
      <c r="F868" s="1">
        <v>107.16</v>
      </c>
      <c r="G868" s="1">
        <v>0.28023521099999998</v>
      </c>
      <c r="H868" s="1">
        <v>0.977951083</v>
      </c>
      <c r="I868" s="1">
        <v>0.15405063799999999</v>
      </c>
      <c r="K868" s="1">
        <v>1.6136405170000001</v>
      </c>
      <c r="L868" s="1" t="s">
        <v>1</v>
      </c>
      <c r="M868" s="1" t="s">
        <v>2</v>
      </c>
      <c r="N868" s="1">
        <v>283787.58069999999</v>
      </c>
      <c r="O868" s="1">
        <v>408803.5183</v>
      </c>
      <c r="P868" s="1">
        <v>266880.92239999998</v>
      </c>
      <c r="Q868" s="1">
        <v>403517.89240000001</v>
      </c>
      <c r="R868" s="3">
        <f>AVERAGE('VTA_Proteome Morphine vs Saline'!N868:Q868)</f>
        <v>340747.47845</v>
      </c>
      <c r="S868" s="3">
        <f>_xlfn.STDEV.S('VTA_Proteome Morphine vs Saline'!N868:Q868)</f>
        <v>75878.076504124692</v>
      </c>
      <c r="T868" s="1">
        <v>445244.75890000002</v>
      </c>
      <c r="U868" s="1">
        <v>167257.15119999999</v>
      </c>
      <c r="V868" s="1">
        <v>58461.065970000003</v>
      </c>
      <c r="W868" s="1">
        <v>173704.65530000001</v>
      </c>
      <c r="X868" s="1">
        <f t="shared" si="53"/>
        <v>211166.90784249999</v>
      </c>
      <c r="Y868" s="1">
        <f t="shared" si="54"/>
        <v>164765.49152421427</v>
      </c>
    </row>
    <row r="869" spans="1:25" x14ac:dyDescent="0.5">
      <c r="A869" s="1" t="s">
        <v>1745</v>
      </c>
      <c r="B869" s="1" t="s">
        <v>1746</v>
      </c>
      <c r="C869" s="1">
        <v>22681</v>
      </c>
      <c r="D869" s="1">
        <v>4</v>
      </c>
      <c r="E869" s="1">
        <v>4</v>
      </c>
      <c r="F869" s="1">
        <v>206.05</v>
      </c>
      <c r="G869" s="1">
        <v>8.0127421000000004E-2</v>
      </c>
      <c r="H869" s="1">
        <v>0.99625991700000005</v>
      </c>
      <c r="I869" s="1">
        <v>0.57157671600000004</v>
      </c>
      <c r="K869" s="1">
        <v>1.1803891769999999</v>
      </c>
      <c r="L869" s="1" t="s">
        <v>2</v>
      </c>
      <c r="M869" s="1" t="s">
        <v>1</v>
      </c>
      <c r="N869" s="1">
        <v>20457084.289999999</v>
      </c>
      <c r="O869" s="1">
        <v>25052534.949999999</v>
      </c>
      <c r="P869" s="1">
        <v>21161430.98</v>
      </c>
      <c r="Q869" s="1">
        <v>25588960.899999999</v>
      </c>
      <c r="R869" s="3">
        <f>AVERAGE('VTA_Proteome Morphine vs Saline'!N869:Q869)</f>
        <v>23065002.780000001</v>
      </c>
      <c r="S869" s="3">
        <f>_xlfn.STDEV.S('VTA_Proteome Morphine vs Saline'!N869:Q869)</f>
        <v>2629668.747614292</v>
      </c>
      <c r="T869" s="1">
        <v>42534284.960000001</v>
      </c>
      <c r="U869" s="1">
        <v>18914232.760000002</v>
      </c>
      <c r="V869" s="1">
        <v>20026943.66</v>
      </c>
      <c r="W869" s="1">
        <v>27427257.190000001</v>
      </c>
      <c r="X869" s="1">
        <f t="shared" si="53"/>
        <v>27225679.642499998</v>
      </c>
      <c r="Y869" s="1">
        <f t="shared" si="54"/>
        <v>10882646.419889549</v>
      </c>
    </row>
    <row r="870" spans="1:25" x14ac:dyDescent="0.5">
      <c r="A870" s="1" t="s">
        <v>1747</v>
      </c>
      <c r="B870" s="1" t="s">
        <v>1748</v>
      </c>
      <c r="C870" s="1">
        <v>33824</v>
      </c>
      <c r="D870" s="1">
        <v>15</v>
      </c>
      <c r="E870" s="1">
        <v>15</v>
      </c>
      <c r="F870" s="1">
        <v>837.64</v>
      </c>
      <c r="G870" s="1">
        <v>0.17956651200000001</v>
      </c>
      <c r="H870" s="1">
        <v>0.977951083</v>
      </c>
      <c r="I870" s="1">
        <v>0.26631265100000001</v>
      </c>
      <c r="K870" s="1">
        <v>1.0871374279999999</v>
      </c>
      <c r="L870" s="1" t="s">
        <v>2</v>
      </c>
      <c r="M870" s="1" t="s">
        <v>1</v>
      </c>
      <c r="N870" s="1">
        <v>15223709.449999999</v>
      </c>
      <c r="O870" s="1">
        <v>18192868.91</v>
      </c>
      <c r="P870" s="1">
        <v>18874706.77</v>
      </c>
      <c r="Q870" s="1">
        <v>16192139.779999999</v>
      </c>
      <c r="R870" s="3">
        <f>AVERAGE('VTA_Proteome Morphine vs Saline'!N870:Q870)</f>
        <v>17120856.227499999</v>
      </c>
      <c r="S870" s="3">
        <f>_xlfn.STDEV.S('VTA_Proteome Morphine vs Saline'!N870:Q870)</f>
        <v>1701654.3961788137</v>
      </c>
      <c r="T870" s="1">
        <v>20163299.559999999</v>
      </c>
      <c r="U870" s="1">
        <v>18305881.18</v>
      </c>
      <c r="V870" s="1">
        <v>16344706.09</v>
      </c>
      <c r="W870" s="1">
        <v>19637007.550000001</v>
      </c>
      <c r="X870" s="1">
        <f t="shared" si="53"/>
        <v>18612723.594999999</v>
      </c>
      <c r="Y870" s="1">
        <f t="shared" si="54"/>
        <v>1702106.451267133</v>
      </c>
    </row>
    <row r="871" spans="1:25" x14ac:dyDescent="0.5">
      <c r="A871" s="1" t="s">
        <v>1749</v>
      </c>
      <c r="B871" s="1" t="s">
        <v>1750</v>
      </c>
      <c r="C871" s="1">
        <v>33844</v>
      </c>
      <c r="D871" s="1">
        <v>14</v>
      </c>
      <c r="E871" s="1">
        <v>14</v>
      </c>
      <c r="F871" s="1">
        <v>775.49</v>
      </c>
      <c r="G871" s="1">
        <v>6.0331151E-2</v>
      </c>
      <c r="H871" s="1">
        <v>0.99625991700000005</v>
      </c>
      <c r="I871" s="1">
        <v>0.73704036900000003</v>
      </c>
      <c r="K871" s="1">
        <v>1.082136516</v>
      </c>
      <c r="L871" s="1" t="s">
        <v>2</v>
      </c>
      <c r="M871" s="1" t="s">
        <v>1</v>
      </c>
      <c r="N871" s="1">
        <v>6906240.6050000004</v>
      </c>
      <c r="O871" s="1">
        <v>9384162.6699999999</v>
      </c>
      <c r="P871" s="1">
        <v>6137227.9589999998</v>
      </c>
      <c r="Q871" s="1">
        <v>5752474.5070000002</v>
      </c>
      <c r="R871" s="3">
        <f>AVERAGE('VTA_Proteome Morphine vs Saline'!N871:Q871)</f>
        <v>7045026.4352500001</v>
      </c>
      <c r="S871" s="3">
        <f>_xlfn.STDEV.S('VTA_Proteome Morphine vs Saline'!N871:Q871)</f>
        <v>1631523.6633387874</v>
      </c>
      <c r="T871" s="1">
        <v>8788110.1129999999</v>
      </c>
      <c r="U871" s="1">
        <v>10214205.58</v>
      </c>
      <c r="V871" s="1">
        <v>5607553.7110000001</v>
      </c>
      <c r="W871" s="1">
        <v>5884852.04</v>
      </c>
      <c r="X871" s="1">
        <f t="shared" si="53"/>
        <v>7623680.3609999996</v>
      </c>
      <c r="Y871" s="1">
        <f t="shared" si="54"/>
        <v>2247591.9081222378</v>
      </c>
    </row>
    <row r="872" spans="1:25" x14ac:dyDescent="0.5">
      <c r="A872" s="1" t="s">
        <v>1751</v>
      </c>
      <c r="B872" s="1" t="s">
        <v>1752</v>
      </c>
      <c r="C872" s="1">
        <v>83363</v>
      </c>
      <c r="D872" s="1">
        <v>2</v>
      </c>
      <c r="E872" s="1">
        <v>2</v>
      </c>
      <c r="F872" s="1">
        <v>125.16</v>
      </c>
      <c r="G872" s="1">
        <v>0.25205233199999999</v>
      </c>
      <c r="H872" s="1">
        <v>0.977951083</v>
      </c>
      <c r="I872" s="1">
        <v>0.17758861100000001</v>
      </c>
      <c r="K872" s="1">
        <v>1.2584472470000001</v>
      </c>
      <c r="L872" s="1" t="s">
        <v>1</v>
      </c>
      <c r="M872" s="1" t="s">
        <v>2</v>
      </c>
      <c r="N872" s="1">
        <v>82114.196020000003</v>
      </c>
      <c r="O872" s="1">
        <v>93399.582980000007</v>
      </c>
      <c r="P872" s="1">
        <v>90790.678759999995</v>
      </c>
      <c r="Q872" s="1">
        <v>99299.200639999995</v>
      </c>
      <c r="R872" s="3">
        <f>AVERAGE('VTA_Proteome Morphine vs Saline'!N872:Q872)</f>
        <v>91400.914600000004</v>
      </c>
      <c r="S872" s="3">
        <f>_xlfn.STDEV.S('VTA_Proteome Morphine vs Saline'!N872:Q872)</f>
        <v>7141.2680346328862</v>
      </c>
      <c r="T872" s="1">
        <v>93087.384619999997</v>
      </c>
      <c r="U872" s="1">
        <v>85018.23</v>
      </c>
      <c r="V872" s="1">
        <v>43272.488530000002</v>
      </c>
      <c r="W872" s="1">
        <v>69141.550510000001</v>
      </c>
      <c r="X872" s="1">
        <f t="shared" si="53"/>
        <v>72629.913415000003</v>
      </c>
      <c r="Y872" s="1">
        <f t="shared" si="54"/>
        <v>21954.540817706213</v>
      </c>
    </row>
    <row r="873" spans="1:25" x14ac:dyDescent="0.5">
      <c r="A873" s="1" t="s">
        <v>1753</v>
      </c>
      <c r="B873" s="1" t="s">
        <v>1754</v>
      </c>
      <c r="C873" s="1">
        <v>66883</v>
      </c>
      <c r="D873" s="1">
        <v>8</v>
      </c>
      <c r="E873" s="1">
        <v>8</v>
      </c>
      <c r="F873" s="1">
        <v>469.34</v>
      </c>
      <c r="G873" s="1">
        <v>0.339644155</v>
      </c>
      <c r="H873" s="1">
        <v>0.977951083</v>
      </c>
      <c r="I873" s="1">
        <v>0.116259848</v>
      </c>
      <c r="K873" s="1">
        <v>1.4816758000000001</v>
      </c>
      <c r="L873" s="1" t="s">
        <v>2</v>
      </c>
      <c r="M873" s="1" t="s">
        <v>1</v>
      </c>
      <c r="N873" s="1">
        <v>2134171.1749999998</v>
      </c>
      <c r="O873" s="1">
        <v>2882841.5720000002</v>
      </c>
      <c r="P873" s="1">
        <v>1255641.7309999999</v>
      </c>
      <c r="Q873" s="1">
        <v>2328038.1540000001</v>
      </c>
      <c r="R873" s="3">
        <f>AVERAGE('VTA_Proteome Morphine vs Saline'!N873:Q873)</f>
        <v>2150173.1579999998</v>
      </c>
      <c r="S873" s="3">
        <f>_xlfn.STDEV.S('VTA_Proteome Morphine vs Saline'!N873:Q873)</f>
        <v>675495.25017475116</v>
      </c>
      <c r="T873" s="1">
        <v>4332673.9709999999</v>
      </c>
      <c r="U873" s="1">
        <v>3437421.5550000002</v>
      </c>
      <c r="V873" s="1">
        <v>2510306.0499999998</v>
      </c>
      <c r="W873" s="1">
        <v>2463036.5619999999</v>
      </c>
      <c r="X873" s="1">
        <f t="shared" si="53"/>
        <v>3185859.5345000001</v>
      </c>
      <c r="Y873" s="1">
        <f t="shared" si="54"/>
        <v>886437.13105079252</v>
      </c>
    </row>
    <row r="874" spans="1:25" x14ac:dyDescent="0.5">
      <c r="A874" s="1" t="s">
        <v>1755</v>
      </c>
      <c r="B874" s="1" t="s">
        <v>1756</v>
      </c>
      <c r="C874" s="1">
        <v>73101</v>
      </c>
      <c r="D874" s="1">
        <v>1</v>
      </c>
      <c r="E874" s="1">
        <v>1</v>
      </c>
      <c r="F874" s="1">
        <v>30.26</v>
      </c>
      <c r="G874" s="1">
        <v>8.6708083000000005E-2</v>
      </c>
      <c r="H874" s="1">
        <v>0.99625991700000005</v>
      </c>
      <c r="I874" s="1">
        <v>0.53405371899999998</v>
      </c>
      <c r="K874" s="1">
        <v>1.042265319</v>
      </c>
      <c r="L874" s="1" t="s">
        <v>2</v>
      </c>
      <c r="M874" s="1" t="s">
        <v>1</v>
      </c>
      <c r="N874" s="1">
        <v>23465.526330000001</v>
      </c>
      <c r="O874" s="1">
        <v>49898.636720000002</v>
      </c>
      <c r="P874" s="1">
        <v>1530.718044</v>
      </c>
      <c r="Q874" s="1">
        <v>8559.9002079999991</v>
      </c>
      <c r="R874" s="3">
        <f>AVERAGE('VTA_Proteome Morphine vs Saline'!N874:Q874)</f>
        <v>20863.695325499997</v>
      </c>
      <c r="S874" s="3">
        <f>_xlfn.STDEV.S('VTA_Proteome Morphine vs Saline'!N874:Q874)</f>
        <v>21408.290693237203</v>
      </c>
      <c r="T874" s="1">
        <v>16757.9974</v>
      </c>
      <c r="U874" s="1">
        <v>48386.354500000001</v>
      </c>
      <c r="V874" s="1">
        <v>21837.672340000001</v>
      </c>
      <c r="W874" s="1">
        <v>0</v>
      </c>
      <c r="X874" s="1">
        <f t="shared" si="53"/>
        <v>21745.50606</v>
      </c>
      <c r="Y874" s="1">
        <f t="shared" si="54"/>
        <v>20062.282826781302</v>
      </c>
    </row>
    <row r="875" spans="1:25" x14ac:dyDescent="0.5">
      <c r="A875" s="1" t="s">
        <v>1757</v>
      </c>
      <c r="B875" s="1" t="s">
        <v>1758</v>
      </c>
      <c r="C875" s="1">
        <v>66188</v>
      </c>
      <c r="D875" s="1">
        <v>1</v>
      </c>
      <c r="E875" s="1">
        <v>1</v>
      </c>
      <c r="F875" s="1">
        <v>27.07</v>
      </c>
      <c r="G875" s="1">
        <v>0.25634946400000003</v>
      </c>
      <c r="H875" s="1">
        <v>0.977951083</v>
      </c>
      <c r="I875" s="1">
        <v>0.17370315</v>
      </c>
      <c r="K875" s="1">
        <v>35.454486869999997</v>
      </c>
      <c r="L875" s="1" t="s">
        <v>1</v>
      </c>
      <c r="M875" s="1" t="s">
        <v>2</v>
      </c>
      <c r="N875" s="1">
        <v>1204.4754230000001</v>
      </c>
      <c r="O875" s="1">
        <v>611.63051010000004</v>
      </c>
      <c r="P875" s="1">
        <v>139242.81539999999</v>
      </c>
      <c r="Q875" s="1">
        <v>80448.790599999993</v>
      </c>
      <c r="R875" s="3">
        <f>AVERAGE('VTA_Proteome Morphine vs Saline'!N875:Q875)</f>
        <v>55376.927983275003</v>
      </c>
      <c r="S875" s="3">
        <f>_xlfn.STDEV.S('VTA_Proteome Morphine vs Saline'!N875:Q875)</f>
        <v>67320.075735220104</v>
      </c>
      <c r="T875" s="1">
        <v>1223.6191389999999</v>
      </c>
      <c r="U875" s="1">
        <v>246.5183595</v>
      </c>
      <c r="V875" s="1">
        <v>4270.5555709999999</v>
      </c>
      <c r="W875" s="1">
        <v>506.9706683</v>
      </c>
      <c r="X875" s="1">
        <f t="shared" si="53"/>
        <v>1561.9159344500001</v>
      </c>
      <c r="Y875" s="1">
        <f t="shared" si="54"/>
        <v>1852.4176722379223</v>
      </c>
    </row>
    <row r="876" spans="1:25" x14ac:dyDescent="0.5">
      <c r="A876" s="1" t="s">
        <v>1759</v>
      </c>
      <c r="B876" s="1" t="s">
        <v>1760</v>
      </c>
      <c r="C876" s="1">
        <v>20076</v>
      </c>
      <c r="D876" s="1">
        <v>9</v>
      </c>
      <c r="E876" s="1">
        <v>9</v>
      </c>
      <c r="F876" s="1">
        <v>503.87</v>
      </c>
      <c r="G876" s="1">
        <v>0.20144911700000001</v>
      </c>
      <c r="H876" s="1">
        <v>0.977951083</v>
      </c>
      <c r="I876" s="1">
        <v>0.23389391700000001</v>
      </c>
      <c r="K876" s="1">
        <v>1.586067637</v>
      </c>
      <c r="L876" s="1" t="s">
        <v>2</v>
      </c>
      <c r="M876" s="1" t="s">
        <v>1</v>
      </c>
      <c r="N876" s="1">
        <v>4824781.8839999996</v>
      </c>
      <c r="O876" s="1">
        <v>10038764.26</v>
      </c>
      <c r="P876" s="1">
        <v>6714465.7429999998</v>
      </c>
      <c r="Q876" s="1">
        <v>6572190.7460000003</v>
      </c>
      <c r="R876" s="3">
        <f>AVERAGE('VTA_Proteome Morphine vs Saline'!N876:Q876)</f>
        <v>7037550.6582499994</v>
      </c>
      <c r="S876" s="3">
        <f>_xlfn.STDEV.S('VTA_Proteome Morphine vs Saline'!N876:Q876)</f>
        <v>2177504.109603202</v>
      </c>
      <c r="T876" s="1">
        <v>4817700.5559999999</v>
      </c>
      <c r="U876" s="1">
        <v>14158141.34</v>
      </c>
      <c r="V876" s="1">
        <v>10153450.16</v>
      </c>
      <c r="W876" s="1">
        <v>15518833.300000001</v>
      </c>
      <c r="X876" s="1">
        <f t="shared" si="53"/>
        <v>11162031.339</v>
      </c>
      <c r="Y876" s="1">
        <f t="shared" si="54"/>
        <v>4803684.9585923832</v>
      </c>
    </row>
    <row r="877" spans="1:25" x14ac:dyDescent="0.5">
      <c r="A877" s="1" t="s">
        <v>1761</v>
      </c>
      <c r="B877" s="1" t="s">
        <v>1762</v>
      </c>
      <c r="C877" s="1">
        <v>35318</v>
      </c>
      <c r="D877" s="1">
        <v>8</v>
      </c>
      <c r="E877" s="1">
        <v>8</v>
      </c>
      <c r="F877" s="1">
        <v>352.95</v>
      </c>
      <c r="G877" s="1">
        <v>5.0001721999999998E-2</v>
      </c>
      <c r="H877" s="1">
        <v>0.99959859299999998</v>
      </c>
      <c r="I877" s="1">
        <v>0.99651519700000002</v>
      </c>
      <c r="K877" s="1">
        <v>1.0033252610000001</v>
      </c>
      <c r="L877" s="1" t="s">
        <v>2</v>
      </c>
      <c r="M877" s="1" t="s">
        <v>1</v>
      </c>
      <c r="N877" s="1">
        <v>1942895.7819999999</v>
      </c>
      <c r="O877" s="1">
        <v>2110150.446</v>
      </c>
      <c r="P877" s="1">
        <v>1807808.7879999999</v>
      </c>
      <c r="Q877" s="1">
        <v>1952529.932</v>
      </c>
      <c r="R877" s="3">
        <f>AVERAGE('VTA_Proteome Morphine vs Saline'!N877:Q877)</f>
        <v>1953346.237</v>
      </c>
      <c r="S877" s="3">
        <f>_xlfn.STDEV.S('VTA_Proteome Morphine vs Saline'!N877:Q877)</f>
        <v>123664.31361432093</v>
      </c>
      <c r="T877" s="1">
        <v>2190574.2400000002</v>
      </c>
      <c r="U877" s="1">
        <v>2080555.541</v>
      </c>
      <c r="V877" s="1">
        <v>1892303.2890000001</v>
      </c>
      <c r="W877" s="1">
        <v>1675933.423</v>
      </c>
      <c r="X877" s="1">
        <f t="shared" si="53"/>
        <v>1959841.6232500002</v>
      </c>
      <c r="Y877" s="1">
        <f t="shared" si="54"/>
        <v>225813.11087808511</v>
      </c>
    </row>
    <row r="878" spans="1:25" x14ac:dyDescent="0.5">
      <c r="A878" s="1" t="s">
        <v>1763</v>
      </c>
      <c r="B878" s="1" t="s">
        <v>1764</v>
      </c>
      <c r="C878" s="1">
        <v>33533</v>
      </c>
      <c r="D878" s="1">
        <v>16</v>
      </c>
      <c r="E878" s="1">
        <v>16</v>
      </c>
      <c r="F878" s="1">
        <v>1089.57</v>
      </c>
      <c r="G878" s="1">
        <v>6.6702627E-2</v>
      </c>
      <c r="H878" s="1">
        <v>0.99625991700000005</v>
      </c>
      <c r="I878" s="1">
        <v>0.67080661900000005</v>
      </c>
      <c r="K878" s="1">
        <v>1.114946006</v>
      </c>
      <c r="L878" s="1" t="s">
        <v>1</v>
      </c>
      <c r="M878" s="1" t="s">
        <v>2</v>
      </c>
      <c r="N878" s="1">
        <v>11264807.49</v>
      </c>
      <c r="O878" s="1">
        <v>12198939.07</v>
      </c>
      <c r="P878" s="1">
        <v>22706306.359999999</v>
      </c>
      <c r="Q878" s="1">
        <v>14223584.02</v>
      </c>
      <c r="R878" s="3">
        <f>AVERAGE('VTA_Proteome Morphine vs Saline'!N878:Q878)</f>
        <v>15098409.234999999</v>
      </c>
      <c r="S878" s="3">
        <f>_xlfn.STDEV.S('VTA_Proteome Morphine vs Saline'!N878:Q878)</f>
        <v>5220116.4545878107</v>
      </c>
      <c r="T878" s="1">
        <v>13628329.130000001</v>
      </c>
      <c r="U878" s="1">
        <v>12778645.33</v>
      </c>
      <c r="V878" s="1">
        <v>16020933.57</v>
      </c>
      <c r="W878" s="1">
        <v>11739411.84</v>
      </c>
      <c r="X878" s="1">
        <f t="shared" si="53"/>
        <v>13541829.967500001</v>
      </c>
      <c r="Y878" s="1">
        <f t="shared" si="54"/>
        <v>1824335.3743485257</v>
      </c>
    </row>
    <row r="879" spans="1:25" x14ac:dyDescent="0.5">
      <c r="A879" s="1" t="s">
        <v>1765</v>
      </c>
      <c r="B879" s="1" t="s">
        <v>1766</v>
      </c>
      <c r="C879" s="1">
        <v>12135</v>
      </c>
      <c r="D879" s="1">
        <v>2</v>
      </c>
      <c r="E879" s="1">
        <v>2</v>
      </c>
      <c r="F879" s="1">
        <v>68.510000000000005</v>
      </c>
      <c r="G879" s="1">
        <v>7.6218906000000003E-2</v>
      </c>
      <c r="H879" s="1">
        <v>0.99625991700000005</v>
      </c>
      <c r="I879" s="1">
        <v>0.59672420699999995</v>
      </c>
      <c r="K879" s="1">
        <v>1.001181892</v>
      </c>
      <c r="L879" s="1" t="s">
        <v>1</v>
      </c>
      <c r="M879" s="1" t="s">
        <v>2</v>
      </c>
      <c r="N879" s="1">
        <v>326849.57949999999</v>
      </c>
      <c r="O879" s="1">
        <v>442644.76250000001</v>
      </c>
      <c r="P879" s="1">
        <v>444551.36949999997</v>
      </c>
      <c r="Q879" s="1">
        <v>315522.18800000002</v>
      </c>
      <c r="R879" s="3">
        <f>AVERAGE('VTA_Proteome Morphine vs Saline'!N879:Q879)</f>
        <v>382391.97487500001</v>
      </c>
      <c r="S879" s="3">
        <f>_xlfn.STDEV.S('VTA_Proteome Morphine vs Saline'!N879:Q879)</f>
        <v>70830.113269782232</v>
      </c>
      <c r="T879" s="1">
        <v>202400.26869999999</v>
      </c>
      <c r="U879" s="1">
        <v>468487.11040000001</v>
      </c>
      <c r="V879" s="1">
        <v>104320.8937</v>
      </c>
      <c r="W879" s="1">
        <v>752553.9767</v>
      </c>
      <c r="X879" s="1">
        <f t="shared" si="53"/>
        <v>381940.56237499998</v>
      </c>
      <c r="Y879" s="1">
        <f t="shared" si="54"/>
        <v>291062.42477104446</v>
      </c>
    </row>
    <row r="880" spans="1:25" x14ac:dyDescent="0.5">
      <c r="A880" s="1" t="s">
        <v>1767</v>
      </c>
      <c r="B880" s="1" t="s">
        <v>1768</v>
      </c>
      <c r="C880" s="1">
        <v>55214</v>
      </c>
      <c r="D880" s="1">
        <v>10</v>
      </c>
      <c r="E880" s="1">
        <v>10</v>
      </c>
      <c r="F880" s="1">
        <v>523.91999999999996</v>
      </c>
      <c r="G880" s="1">
        <v>5.6352873999999997E-2</v>
      </c>
      <c r="H880" s="1">
        <v>0.99625991700000005</v>
      </c>
      <c r="I880" s="1">
        <v>0.79173689000000003</v>
      </c>
      <c r="K880" s="1">
        <v>1.056530639</v>
      </c>
      <c r="L880" s="1" t="s">
        <v>2</v>
      </c>
      <c r="M880" s="1" t="s">
        <v>1</v>
      </c>
      <c r="N880" s="1">
        <v>1392215.054</v>
      </c>
      <c r="O880" s="1">
        <v>2609080.253</v>
      </c>
      <c r="P880" s="1">
        <v>2879502.6439999999</v>
      </c>
      <c r="Q880" s="1">
        <v>1900574.459</v>
      </c>
      <c r="R880" s="3">
        <f>AVERAGE('VTA_Proteome Morphine vs Saline'!N880:Q880)</f>
        <v>2195343.1025</v>
      </c>
      <c r="S880" s="3">
        <f>_xlfn.STDEV.S('VTA_Proteome Morphine vs Saline'!N880:Q880)</f>
        <v>676056.19179858058</v>
      </c>
      <c r="T880" s="1">
        <v>2667617.8909999998</v>
      </c>
      <c r="U880" s="1">
        <v>1794627.9639999999</v>
      </c>
      <c r="V880" s="1">
        <v>1704150.9469999999</v>
      </c>
      <c r="W880" s="1">
        <v>3111392.199</v>
      </c>
      <c r="X880" s="1">
        <f t="shared" si="53"/>
        <v>2319447.2502499996</v>
      </c>
      <c r="Y880" s="1">
        <f t="shared" si="54"/>
        <v>683721.29335082835</v>
      </c>
    </row>
    <row r="881" spans="1:25" x14ac:dyDescent="0.5">
      <c r="A881" s="1" t="s">
        <v>1769</v>
      </c>
      <c r="B881" s="1" t="s">
        <v>1770</v>
      </c>
      <c r="C881" s="1">
        <v>16866</v>
      </c>
      <c r="D881" s="1">
        <v>4</v>
      </c>
      <c r="E881" s="1">
        <v>4</v>
      </c>
      <c r="F881" s="1">
        <v>146.11000000000001</v>
      </c>
      <c r="G881" s="1">
        <v>0.18653667099999999</v>
      </c>
      <c r="H881" s="1">
        <v>0.977951083</v>
      </c>
      <c r="I881" s="1">
        <v>0.25530726100000001</v>
      </c>
      <c r="K881" s="1">
        <v>1.15666238</v>
      </c>
      <c r="L881" s="1" t="s">
        <v>2</v>
      </c>
      <c r="M881" s="1" t="s">
        <v>1</v>
      </c>
      <c r="N881" s="1">
        <v>863814.56359999999</v>
      </c>
      <c r="O881" s="1">
        <v>1225935.247</v>
      </c>
      <c r="P881" s="1">
        <v>1353908.247</v>
      </c>
      <c r="Q881" s="1">
        <v>845157.37459999998</v>
      </c>
      <c r="R881" s="3">
        <f>AVERAGE('VTA_Proteome Morphine vs Saline'!N881:Q881)</f>
        <v>1072203.8580499999</v>
      </c>
      <c r="S881" s="3">
        <f>_xlfn.STDEV.S('VTA_Proteome Morphine vs Saline'!N881:Q881)</f>
        <v>256883.18122612941</v>
      </c>
      <c r="T881" s="1">
        <v>1400395.6040000001</v>
      </c>
      <c r="U881" s="1">
        <v>1248493.608</v>
      </c>
      <c r="V881" s="1">
        <v>1102576.7990000001</v>
      </c>
      <c r="W881" s="1">
        <v>1209245.453</v>
      </c>
      <c r="X881" s="1">
        <f t="shared" si="53"/>
        <v>1240177.8660000002</v>
      </c>
      <c r="Y881" s="1">
        <f t="shared" si="54"/>
        <v>123328.48136634707</v>
      </c>
    </row>
    <row r="882" spans="1:25" x14ac:dyDescent="0.5">
      <c r="A882" s="1" t="s">
        <v>1771</v>
      </c>
      <c r="B882" s="1" t="s">
        <v>1772</v>
      </c>
      <c r="C882" s="1">
        <v>88839</v>
      </c>
      <c r="D882" s="1">
        <v>28</v>
      </c>
      <c r="E882" s="1">
        <v>28</v>
      </c>
      <c r="F882" s="1">
        <v>1549.02</v>
      </c>
      <c r="G882" s="1">
        <v>0.14902114299999999</v>
      </c>
      <c r="H882" s="1">
        <v>0.977951083</v>
      </c>
      <c r="I882" s="1">
        <v>0.32412349699999998</v>
      </c>
      <c r="K882" s="1">
        <v>1.157314814</v>
      </c>
      <c r="L882" s="1" t="s">
        <v>2</v>
      </c>
      <c r="M882" s="1" t="s">
        <v>1</v>
      </c>
      <c r="N882" s="1">
        <v>14860321.41</v>
      </c>
      <c r="O882" s="1">
        <v>16111124.970000001</v>
      </c>
      <c r="P882" s="1">
        <v>12762607.51</v>
      </c>
      <c r="Q882" s="1">
        <v>11841122.4</v>
      </c>
      <c r="R882" s="3">
        <f>AVERAGE('VTA_Proteome Morphine vs Saline'!N882:Q882)</f>
        <v>13893794.0725</v>
      </c>
      <c r="S882" s="3">
        <f>_xlfn.STDEV.S('VTA_Proteome Morphine vs Saline'!N882:Q882)</f>
        <v>1944545.8284997747</v>
      </c>
      <c r="T882" s="1">
        <v>19709926.030000001</v>
      </c>
      <c r="U882" s="1">
        <v>17985842.969999999</v>
      </c>
      <c r="V882" s="1">
        <v>12398822.67</v>
      </c>
      <c r="W882" s="1">
        <v>14223383.15</v>
      </c>
      <c r="X882" s="1">
        <f t="shared" si="53"/>
        <v>16079493.705</v>
      </c>
      <c r="Y882" s="1">
        <f t="shared" si="54"/>
        <v>3356917.8347030133</v>
      </c>
    </row>
    <row r="883" spans="1:25" x14ac:dyDescent="0.5">
      <c r="A883" s="1" t="s">
        <v>1773</v>
      </c>
      <c r="B883" s="1" t="s">
        <v>1774</v>
      </c>
      <c r="C883" s="1">
        <v>29452</v>
      </c>
      <c r="D883" s="1">
        <v>2</v>
      </c>
      <c r="E883" s="1">
        <v>2</v>
      </c>
      <c r="F883" s="1">
        <v>76.58</v>
      </c>
      <c r="G883" s="1">
        <v>5.2802615999999997E-2</v>
      </c>
      <c r="H883" s="1">
        <v>0.99625991700000005</v>
      </c>
      <c r="I883" s="1">
        <v>0.86042067200000005</v>
      </c>
      <c r="K883" s="1">
        <v>1.015616313</v>
      </c>
      <c r="L883" s="1" t="s">
        <v>1</v>
      </c>
      <c r="M883" s="1" t="s">
        <v>2</v>
      </c>
      <c r="N883" s="1">
        <v>59757.030330000001</v>
      </c>
      <c r="O883" s="1">
        <v>55424.188800000004</v>
      </c>
      <c r="P883" s="1">
        <v>82755.266919999995</v>
      </c>
      <c r="Q883" s="1">
        <v>65023.713340000002</v>
      </c>
      <c r="R883" s="3">
        <f>AVERAGE('VTA_Proteome Morphine vs Saline'!N883:Q883)</f>
        <v>65740.049847500006</v>
      </c>
      <c r="S883" s="3">
        <f>_xlfn.STDEV.S('VTA_Proteome Morphine vs Saline'!N883:Q883)</f>
        <v>12003.392044395701</v>
      </c>
      <c r="T883" s="1">
        <v>90292.799490000005</v>
      </c>
      <c r="U883" s="1">
        <v>60197.367259999999</v>
      </c>
      <c r="V883" s="1">
        <v>55288.02175</v>
      </c>
      <c r="W883" s="1">
        <v>53138.683969999998</v>
      </c>
      <c r="X883" s="1">
        <f t="shared" si="53"/>
        <v>64729.218117500001</v>
      </c>
      <c r="Y883" s="1">
        <f t="shared" si="54"/>
        <v>17296.541421693812</v>
      </c>
    </row>
    <row r="884" spans="1:25" x14ac:dyDescent="0.5">
      <c r="A884" s="1" t="s">
        <v>1775</v>
      </c>
      <c r="B884" s="1" t="s">
        <v>1776</v>
      </c>
      <c r="C884" s="1">
        <v>109195</v>
      </c>
      <c r="D884" s="1">
        <v>2</v>
      </c>
      <c r="E884" s="1">
        <v>1</v>
      </c>
      <c r="F884" s="1">
        <v>83.38</v>
      </c>
      <c r="G884" s="1">
        <v>0.31114568100000001</v>
      </c>
      <c r="H884" s="1">
        <v>0.977951083</v>
      </c>
      <c r="I884" s="1">
        <v>0.13271285699999999</v>
      </c>
      <c r="K884" s="1">
        <v>1.5059307989999999</v>
      </c>
      <c r="L884" s="1" t="s">
        <v>1</v>
      </c>
      <c r="M884" s="1" t="s">
        <v>2</v>
      </c>
      <c r="N884" s="1">
        <v>61819.299729999999</v>
      </c>
      <c r="O884" s="1">
        <v>56936.752139999997</v>
      </c>
      <c r="P884" s="1">
        <v>43485.822800000002</v>
      </c>
      <c r="Q884" s="1">
        <v>55886.45291</v>
      </c>
      <c r="R884" s="3">
        <f>AVERAGE('VTA_Proteome Morphine vs Saline'!N884:Q884)</f>
        <v>54532.081894999996</v>
      </c>
      <c r="S884" s="3">
        <f>_xlfn.STDEV.S('VTA_Proteome Morphine vs Saline'!N884:Q884)</f>
        <v>7804.7025055854128</v>
      </c>
      <c r="T884" s="1">
        <v>16458.864720000001</v>
      </c>
      <c r="U884" s="1">
        <v>49452.298669999996</v>
      </c>
      <c r="V884" s="1">
        <v>24336.958330000001</v>
      </c>
      <c r="W884" s="1">
        <v>54598.060920000004</v>
      </c>
      <c r="X884" s="1">
        <f t="shared" si="53"/>
        <v>36211.545660000003</v>
      </c>
      <c r="Y884" s="1">
        <f t="shared" si="54"/>
        <v>18659.722329599575</v>
      </c>
    </row>
    <row r="885" spans="1:25" x14ac:dyDescent="0.5">
      <c r="A885" s="1" t="s">
        <v>1777</v>
      </c>
      <c r="B885" s="1" t="s">
        <v>1778</v>
      </c>
      <c r="C885" s="1">
        <v>50714</v>
      </c>
      <c r="D885" s="1">
        <v>17</v>
      </c>
      <c r="E885" s="1">
        <v>14</v>
      </c>
      <c r="F885" s="1">
        <v>841.76</v>
      </c>
      <c r="G885" s="1">
        <v>0.13426854999999999</v>
      </c>
      <c r="H885" s="1">
        <v>0.977951083</v>
      </c>
      <c r="I885" s="1">
        <v>0.359377218</v>
      </c>
      <c r="K885" s="1">
        <v>1.161813685</v>
      </c>
      <c r="L885" s="1" t="s">
        <v>1</v>
      </c>
      <c r="M885" s="1" t="s">
        <v>2</v>
      </c>
      <c r="N885" s="1">
        <v>3558828.5389999999</v>
      </c>
      <c r="O885" s="1">
        <v>3392319.4879999999</v>
      </c>
      <c r="P885" s="1">
        <v>2897346.878</v>
      </c>
      <c r="Q885" s="1">
        <v>3601445.2710000002</v>
      </c>
      <c r="R885" s="3">
        <f>AVERAGE('VTA_Proteome Morphine vs Saline'!N885:Q885)</f>
        <v>3362485.0439999998</v>
      </c>
      <c r="S885" s="3">
        <f>_xlfn.STDEV.S('VTA_Proteome Morphine vs Saline'!N885:Q885)</f>
        <v>322953.22965580184</v>
      </c>
      <c r="T885" s="1">
        <v>3129232.7990000001</v>
      </c>
      <c r="U885" s="1">
        <v>3700158.321</v>
      </c>
      <c r="V885" s="1">
        <v>1586021.75</v>
      </c>
      <c r="W885" s="1">
        <v>3161262.7579999999</v>
      </c>
      <c r="X885" s="1">
        <f t="shared" si="53"/>
        <v>2894168.9070000001</v>
      </c>
      <c r="Y885" s="1">
        <f t="shared" si="54"/>
        <v>910578.95107296819</v>
      </c>
    </row>
    <row r="886" spans="1:25" x14ac:dyDescent="0.5">
      <c r="A886" s="1" t="s">
        <v>1779</v>
      </c>
      <c r="B886" s="1" t="s">
        <v>1780</v>
      </c>
      <c r="C886" s="1">
        <v>45045</v>
      </c>
      <c r="D886" s="1">
        <v>21</v>
      </c>
      <c r="E886" s="1">
        <v>21</v>
      </c>
      <c r="F886" s="1">
        <v>1339.68</v>
      </c>
      <c r="G886" s="1">
        <v>7.3172406999999995E-2</v>
      </c>
      <c r="H886" s="1">
        <v>0.99625991700000005</v>
      </c>
      <c r="I886" s="1">
        <v>0.61817436699999995</v>
      </c>
      <c r="K886" s="1">
        <v>1.0654903360000001</v>
      </c>
      <c r="L886" s="1" t="s">
        <v>2</v>
      </c>
      <c r="M886" s="1" t="s">
        <v>1</v>
      </c>
      <c r="N886" s="1">
        <v>19754919</v>
      </c>
      <c r="O886" s="1">
        <v>26029346.850000001</v>
      </c>
      <c r="P886" s="1">
        <v>17553277.640000001</v>
      </c>
      <c r="Q886" s="1">
        <v>16068041.279999999</v>
      </c>
      <c r="R886" s="3">
        <f>AVERAGE('VTA_Proteome Morphine vs Saline'!N886:Q886)</f>
        <v>19851396.192499999</v>
      </c>
      <c r="S886" s="3">
        <f>_xlfn.STDEV.S('VTA_Proteome Morphine vs Saline'!N886:Q886)</f>
        <v>4388299.0421673348</v>
      </c>
      <c r="T886" s="1">
        <v>24152493.969999999</v>
      </c>
      <c r="U886" s="1">
        <v>23438364.530000001</v>
      </c>
      <c r="V886" s="1">
        <v>20239459.510000002</v>
      </c>
      <c r="W886" s="1">
        <v>16775565.16</v>
      </c>
      <c r="X886" s="1">
        <f t="shared" si="53"/>
        <v>21151470.7925</v>
      </c>
      <c r="Y886" s="1">
        <f t="shared" si="54"/>
        <v>3377194.9782060874</v>
      </c>
    </row>
    <row r="887" spans="1:25" x14ac:dyDescent="0.5">
      <c r="A887" s="1" t="s">
        <v>1781</v>
      </c>
      <c r="B887" s="1" t="s">
        <v>1782</v>
      </c>
      <c r="C887" s="1">
        <v>24926</v>
      </c>
      <c r="D887" s="1">
        <v>6</v>
      </c>
      <c r="E887" s="1">
        <v>6</v>
      </c>
      <c r="F887" s="1">
        <v>253.59</v>
      </c>
      <c r="G887" s="1">
        <v>0.170688796</v>
      </c>
      <c r="H887" s="1">
        <v>0.977951083</v>
      </c>
      <c r="I887" s="1">
        <v>0.28138337800000002</v>
      </c>
      <c r="K887" s="1">
        <v>1.7623876570000001</v>
      </c>
      <c r="L887" s="1" t="s">
        <v>2</v>
      </c>
      <c r="M887" s="1" t="s">
        <v>1</v>
      </c>
      <c r="N887" s="1">
        <v>1828917.574</v>
      </c>
      <c r="O887" s="1">
        <v>2158374.8870000001</v>
      </c>
      <c r="P887" s="1">
        <v>2537366.81</v>
      </c>
      <c r="Q887" s="1">
        <v>2847490.79</v>
      </c>
      <c r="R887" s="3">
        <f>AVERAGE('VTA_Proteome Morphine vs Saline'!N887:Q887)</f>
        <v>2343037.5152500002</v>
      </c>
      <c r="S887" s="3">
        <f>_xlfn.STDEV.S('VTA_Proteome Morphine vs Saline'!N887:Q887)</f>
        <v>443717.84633448196</v>
      </c>
      <c r="T887" s="1">
        <v>2584718.8930000002</v>
      </c>
      <c r="U887" s="1">
        <v>2133695.0619999999</v>
      </c>
      <c r="V887" s="1">
        <v>2860025.3020000001</v>
      </c>
      <c r="W887" s="1">
        <v>8938922.3279999997</v>
      </c>
      <c r="X887" s="1">
        <f t="shared" si="53"/>
        <v>4129340.3962500002</v>
      </c>
      <c r="Y887" s="1">
        <f t="shared" si="54"/>
        <v>3220336.1654296815</v>
      </c>
    </row>
    <row r="888" spans="1:25" x14ac:dyDescent="0.5">
      <c r="A888" s="1" t="s">
        <v>1783</v>
      </c>
      <c r="B888" s="1" t="s">
        <v>1784</v>
      </c>
      <c r="C888" s="1">
        <v>150255</v>
      </c>
      <c r="D888" s="1">
        <v>66</v>
      </c>
      <c r="E888" s="1">
        <v>66</v>
      </c>
      <c r="F888" s="1">
        <v>4370.2299999999996</v>
      </c>
      <c r="G888" s="1">
        <v>0.14978586199999999</v>
      </c>
      <c r="H888" s="1">
        <v>0.977951083</v>
      </c>
      <c r="I888" s="1">
        <v>0.32244783100000002</v>
      </c>
      <c r="K888" s="1">
        <v>1.0611238059999999</v>
      </c>
      <c r="L888" s="1" t="s">
        <v>2</v>
      </c>
      <c r="M888" s="1" t="s">
        <v>1</v>
      </c>
      <c r="N888" s="1">
        <v>69095129.379999995</v>
      </c>
      <c r="O888" s="1">
        <v>65423943.909999996</v>
      </c>
      <c r="P888" s="1">
        <v>64554839.700000003</v>
      </c>
      <c r="Q888" s="1">
        <v>63035631.310000002</v>
      </c>
      <c r="R888" s="3">
        <f>AVERAGE('VTA_Proteome Morphine vs Saline'!N888:Q888)</f>
        <v>65527386.075000003</v>
      </c>
      <c r="S888" s="3">
        <f>_xlfn.STDEV.S('VTA_Proteome Morphine vs Saline'!N888:Q888)</f>
        <v>2575149.240484132</v>
      </c>
      <c r="T888" s="1">
        <v>77354565.239999995</v>
      </c>
      <c r="U888" s="1">
        <v>72859871.040000007</v>
      </c>
      <c r="V888" s="1">
        <v>65183251.590000004</v>
      </c>
      <c r="W888" s="1">
        <v>62732989.490000002</v>
      </c>
      <c r="X888" s="1">
        <f t="shared" si="53"/>
        <v>69532669.340000004</v>
      </c>
      <c r="Y888" s="1">
        <f t="shared" si="54"/>
        <v>6767702.8956022859</v>
      </c>
    </row>
    <row r="889" spans="1:25" x14ac:dyDescent="0.5">
      <c r="A889" s="1" t="s">
        <v>1785</v>
      </c>
      <c r="B889" s="1" t="s">
        <v>1786</v>
      </c>
      <c r="C889" s="1">
        <v>103193</v>
      </c>
      <c r="D889" s="1">
        <v>32</v>
      </c>
      <c r="E889" s="1">
        <v>32</v>
      </c>
      <c r="F889" s="1">
        <v>1839.53</v>
      </c>
      <c r="G889" s="1">
        <v>0.107426194</v>
      </c>
      <c r="H889" s="1">
        <v>0.98920471200000004</v>
      </c>
      <c r="I889" s="1">
        <v>0.44248343000000001</v>
      </c>
      <c r="K889" s="1">
        <v>1.0323409459999999</v>
      </c>
      <c r="L889" s="1" t="s">
        <v>1</v>
      </c>
      <c r="M889" s="1" t="s">
        <v>2</v>
      </c>
      <c r="N889" s="1">
        <v>22884533.039999999</v>
      </c>
      <c r="O889" s="1">
        <v>24825638.690000001</v>
      </c>
      <c r="P889" s="1">
        <v>22850765.66</v>
      </c>
      <c r="Q889" s="1">
        <v>21687443.57</v>
      </c>
      <c r="R889" s="3">
        <f>AVERAGE('VTA_Proteome Morphine vs Saline'!N889:Q889)</f>
        <v>23062095.240000002</v>
      </c>
      <c r="S889" s="3">
        <f>_xlfn.STDEV.S('VTA_Proteome Morphine vs Saline'!N889:Q889)</f>
        <v>1300761.4744350726</v>
      </c>
      <c r="T889" s="1">
        <v>21371573.149999999</v>
      </c>
      <c r="U889" s="1">
        <v>24102297.57</v>
      </c>
      <c r="V889" s="1">
        <v>22141807.989999998</v>
      </c>
      <c r="W889" s="1">
        <v>21742765.640000001</v>
      </c>
      <c r="X889" s="1">
        <f t="shared" si="53"/>
        <v>22339611.087499999</v>
      </c>
      <c r="Y889" s="1">
        <f t="shared" si="54"/>
        <v>1216485.5989844338</v>
      </c>
    </row>
    <row r="890" spans="1:25" x14ac:dyDescent="0.5">
      <c r="A890" s="1" t="s">
        <v>1787</v>
      </c>
      <c r="B890" s="1" t="s">
        <v>1788</v>
      </c>
      <c r="C890" s="1">
        <v>53394</v>
      </c>
      <c r="D890" s="1">
        <v>18</v>
      </c>
      <c r="E890" s="1">
        <v>18</v>
      </c>
      <c r="F890" s="1">
        <v>1073.49</v>
      </c>
      <c r="G890" s="1">
        <v>5.1622838999999997E-2</v>
      </c>
      <c r="H890" s="1">
        <v>0.99625991700000005</v>
      </c>
      <c r="I890" s="1">
        <v>0.89346540699999999</v>
      </c>
      <c r="K890" s="1">
        <v>1.0054278940000001</v>
      </c>
      <c r="L890" s="1" t="s">
        <v>2</v>
      </c>
      <c r="M890" s="1" t="s">
        <v>1</v>
      </c>
      <c r="N890" s="1">
        <v>10941838.32</v>
      </c>
      <c r="O890" s="1">
        <v>12703928.550000001</v>
      </c>
      <c r="P890" s="1">
        <v>17089402.420000002</v>
      </c>
      <c r="Q890" s="1">
        <v>15891154.869999999</v>
      </c>
      <c r="R890" s="3">
        <f>AVERAGE('VTA_Proteome Morphine vs Saline'!N890:Q890)</f>
        <v>14156581.040000001</v>
      </c>
      <c r="S890" s="3">
        <f>_xlfn.STDEV.S('VTA_Proteome Morphine vs Saline'!N890:Q890)</f>
        <v>2831663.6824313635</v>
      </c>
      <c r="T890" s="1">
        <v>13108529.15</v>
      </c>
      <c r="U890" s="1">
        <v>12680547.220000001</v>
      </c>
      <c r="V890" s="1">
        <v>15234860.99</v>
      </c>
      <c r="W890" s="1">
        <v>15909748.470000001</v>
      </c>
      <c r="X890" s="1">
        <f t="shared" si="53"/>
        <v>14233421.4575</v>
      </c>
      <c r="Y890" s="1">
        <f t="shared" si="54"/>
        <v>1580058.4895349997</v>
      </c>
    </row>
    <row r="891" spans="1:25" x14ac:dyDescent="0.5">
      <c r="A891" s="1" t="s">
        <v>1789</v>
      </c>
      <c r="B891" s="1" t="s">
        <v>1790</v>
      </c>
      <c r="C891" s="1">
        <v>51564</v>
      </c>
      <c r="D891" s="1">
        <v>23</v>
      </c>
      <c r="E891" s="1">
        <v>23</v>
      </c>
      <c r="F891" s="1">
        <v>1402.78</v>
      </c>
      <c r="G891" s="1">
        <v>5.0321360000000002E-2</v>
      </c>
      <c r="H891" s="1">
        <v>0.99625991700000005</v>
      </c>
      <c r="I891" s="1">
        <v>0.95243302100000005</v>
      </c>
      <c r="K891" s="1">
        <v>1.0209531199999999</v>
      </c>
      <c r="L891" s="1" t="s">
        <v>2</v>
      </c>
      <c r="M891" s="1" t="s">
        <v>1</v>
      </c>
      <c r="N891" s="1">
        <v>17243819.289999999</v>
      </c>
      <c r="O891" s="1">
        <v>19764172.109999999</v>
      </c>
      <c r="P891" s="1">
        <v>13774494.57</v>
      </c>
      <c r="Q891" s="1">
        <v>13856044.25</v>
      </c>
      <c r="R891" s="3">
        <f>AVERAGE('VTA_Proteome Morphine vs Saline'!N891:Q891)</f>
        <v>16159632.555</v>
      </c>
      <c r="S891" s="3">
        <f>_xlfn.STDEV.S('VTA_Proteome Morphine vs Saline'!N891:Q891)</f>
        <v>2896179.5850356752</v>
      </c>
      <c r="T891" s="1">
        <v>18504905.829999998</v>
      </c>
      <c r="U891" s="1">
        <v>21310308.780000001</v>
      </c>
      <c r="V891" s="1">
        <v>13199759.449999999</v>
      </c>
      <c r="W891" s="1">
        <v>12977935.039999999</v>
      </c>
      <c r="X891" s="1">
        <f t="shared" si="53"/>
        <v>16498227.275</v>
      </c>
      <c r="Y891" s="1">
        <f t="shared" si="54"/>
        <v>4101025.6703342418</v>
      </c>
    </row>
    <row r="892" spans="1:25" x14ac:dyDescent="0.5">
      <c r="A892" s="1" t="s">
        <v>1791</v>
      </c>
      <c r="B892" s="1" t="s">
        <v>1792</v>
      </c>
      <c r="C892" s="1">
        <v>47828</v>
      </c>
      <c r="D892" s="1">
        <v>8</v>
      </c>
      <c r="E892" s="1">
        <v>8</v>
      </c>
      <c r="F892" s="1">
        <v>422.93</v>
      </c>
      <c r="G892" s="1">
        <v>0.25026378599999999</v>
      </c>
      <c r="H892" s="1">
        <v>0.977951083</v>
      </c>
      <c r="I892" s="1">
        <v>0.179240396</v>
      </c>
      <c r="K892" s="1">
        <v>1.2044395960000001</v>
      </c>
      <c r="L892" s="1" t="s">
        <v>1</v>
      </c>
      <c r="M892" s="1" t="s">
        <v>2</v>
      </c>
      <c r="N892" s="1">
        <v>5501852.9009999996</v>
      </c>
      <c r="O892" s="1">
        <v>4989632.5779999997</v>
      </c>
      <c r="P892" s="1">
        <v>4625135.1390000004</v>
      </c>
      <c r="Q892" s="1">
        <v>3924579.5079999999</v>
      </c>
      <c r="R892" s="3">
        <f>AVERAGE('VTA_Proteome Morphine vs Saline'!N892:Q892)</f>
        <v>4760300.0314999996</v>
      </c>
      <c r="S892" s="3">
        <f>_xlfn.STDEV.S('VTA_Proteome Morphine vs Saline'!N892:Q892)</f>
        <v>663122.01408979413</v>
      </c>
      <c r="T892" s="1">
        <v>4836959.8389999997</v>
      </c>
      <c r="U892" s="1">
        <v>4336268.0669999998</v>
      </c>
      <c r="V892" s="1">
        <v>2962408.378</v>
      </c>
      <c r="W892" s="1">
        <v>3673541.8470000001</v>
      </c>
      <c r="X892" s="1">
        <f t="shared" si="53"/>
        <v>3952294.5327500002</v>
      </c>
      <c r="Y892" s="1">
        <f t="shared" si="54"/>
        <v>813970.9327867931</v>
      </c>
    </row>
    <row r="893" spans="1:25" x14ac:dyDescent="0.5">
      <c r="A893" s="1" t="s">
        <v>1793</v>
      </c>
      <c r="B893" s="1" t="s">
        <v>1794</v>
      </c>
      <c r="C893" s="1">
        <v>46261</v>
      </c>
      <c r="D893" s="1">
        <v>27</v>
      </c>
      <c r="E893" s="1">
        <v>26</v>
      </c>
      <c r="F893" s="1">
        <v>1752.72</v>
      </c>
      <c r="G893" s="1">
        <v>5.5526514999999999E-2</v>
      </c>
      <c r="H893" s="1">
        <v>0.99625991700000005</v>
      </c>
      <c r="I893" s="1">
        <v>0.80534836899999995</v>
      </c>
      <c r="K893" s="1">
        <v>1.018158627</v>
      </c>
      <c r="L893" s="1" t="s">
        <v>1</v>
      </c>
      <c r="M893" s="1" t="s">
        <v>2</v>
      </c>
      <c r="N893" s="1">
        <v>23956554.579999998</v>
      </c>
      <c r="O893" s="1">
        <v>28134617.059999999</v>
      </c>
      <c r="P893" s="1">
        <v>20359497.989999998</v>
      </c>
      <c r="Q893" s="1">
        <v>20088000.129999999</v>
      </c>
      <c r="R893" s="3">
        <f>AVERAGE('VTA_Proteome Morphine vs Saline'!N893:Q893)</f>
        <v>23134667.439999998</v>
      </c>
      <c r="S893" s="3">
        <f>_xlfn.STDEV.S('VTA_Proteome Morphine vs Saline'!N893:Q893)</f>
        <v>3770885.9192269281</v>
      </c>
      <c r="T893" s="1">
        <v>24863011.789999999</v>
      </c>
      <c r="U893" s="1">
        <v>31607953.010000002</v>
      </c>
      <c r="V893" s="1">
        <v>15296466.550000001</v>
      </c>
      <c r="W893" s="1">
        <v>19120832.359999999</v>
      </c>
      <c r="X893" s="1">
        <f t="shared" si="53"/>
        <v>22722065.927499998</v>
      </c>
      <c r="Y893" s="1">
        <f t="shared" si="54"/>
        <v>7109876.8801321611</v>
      </c>
    </row>
    <row r="894" spans="1:25" x14ac:dyDescent="0.5">
      <c r="A894" s="1" t="s">
        <v>1795</v>
      </c>
      <c r="B894" s="1" t="s">
        <v>1796</v>
      </c>
      <c r="C894" s="1">
        <v>23221</v>
      </c>
      <c r="D894" s="1">
        <v>6</v>
      </c>
      <c r="E894" s="1">
        <v>6</v>
      </c>
      <c r="F894" s="1">
        <v>483.76</v>
      </c>
      <c r="G894" s="1">
        <v>5.2701030000000003E-2</v>
      </c>
      <c r="H894" s="1">
        <v>0.99625991700000005</v>
      </c>
      <c r="I894" s="1">
        <v>0.86293806500000003</v>
      </c>
      <c r="K894" s="1">
        <v>1.0149224569999999</v>
      </c>
      <c r="L894" s="1" t="s">
        <v>1</v>
      </c>
      <c r="M894" s="1" t="s">
        <v>2</v>
      </c>
      <c r="N894" s="1">
        <v>13913748.199999999</v>
      </c>
      <c r="O894" s="1">
        <v>18588173.84</v>
      </c>
      <c r="P894" s="1">
        <v>14849129.98</v>
      </c>
      <c r="Q894" s="1">
        <v>13655498.050000001</v>
      </c>
      <c r="R894" s="3">
        <f>AVERAGE('VTA_Proteome Morphine vs Saline'!N894:Q894)</f>
        <v>15251637.517499998</v>
      </c>
      <c r="S894" s="3">
        <f>_xlfn.STDEV.S('VTA_Proteome Morphine vs Saline'!N894:Q894)</f>
        <v>2282695.4808367821</v>
      </c>
      <c r="T894" s="1">
        <v>13223633.25</v>
      </c>
      <c r="U894" s="1">
        <v>15809588.859999999</v>
      </c>
      <c r="V894" s="1">
        <v>12118161.189999999</v>
      </c>
      <c r="W894" s="1">
        <v>18958184.34</v>
      </c>
      <c r="X894" s="1">
        <f t="shared" si="53"/>
        <v>15027391.91</v>
      </c>
      <c r="Y894" s="1">
        <f t="shared" si="54"/>
        <v>3043031.9245806681</v>
      </c>
    </row>
    <row r="895" spans="1:25" x14ac:dyDescent="0.5">
      <c r="A895" s="1" t="s">
        <v>1797</v>
      </c>
      <c r="B895" s="1" t="s">
        <v>1798</v>
      </c>
      <c r="C895" s="1">
        <v>299821</v>
      </c>
      <c r="D895" s="1">
        <v>12</v>
      </c>
      <c r="E895" s="1">
        <v>12</v>
      </c>
      <c r="F895" s="1">
        <v>695.6</v>
      </c>
      <c r="G895" s="1">
        <v>0.34057627099999999</v>
      </c>
      <c r="H895" s="1">
        <v>0.977951083</v>
      </c>
      <c r="I895" s="1">
        <v>0.11576583</v>
      </c>
      <c r="K895" s="1">
        <v>1.1843239480000001</v>
      </c>
      <c r="L895" s="1" t="s">
        <v>2</v>
      </c>
      <c r="M895" s="1" t="s">
        <v>1</v>
      </c>
      <c r="N895" s="1">
        <v>11865150.880000001</v>
      </c>
      <c r="O895" s="1">
        <v>13876743.890000001</v>
      </c>
      <c r="P895" s="1">
        <v>9980351.9000000004</v>
      </c>
      <c r="Q895" s="1">
        <v>11096818.390000001</v>
      </c>
      <c r="R895" s="3">
        <f>AVERAGE('VTA_Proteome Morphine vs Saline'!N895:Q895)</f>
        <v>11704766.265000001</v>
      </c>
      <c r="S895" s="3">
        <f>_xlfn.STDEV.S('VTA_Proteome Morphine vs Saline'!N895:Q895)</f>
        <v>1641789.2220749783</v>
      </c>
      <c r="T895" s="1">
        <v>14096943.949999999</v>
      </c>
      <c r="U895" s="1">
        <v>14905832.77</v>
      </c>
      <c r="V895" s="1">
        <v>11488818.050000001</v>
      </c>
      <c r="W895" s="1">
        <v>14957345.18</v>
      </c>
      <c r="X895" s="1">
        <f t="shared" si="53"/>
        <v>13862234.987499999</v>
      </c>
      <c r="Y895" s="1">
        <f t="shared" si="54"/>
        <v>1630598.961695377</v>
      </c>
    </row>
    <row r="896" spans="1:25" x14ac:dyDescent="0.5">
      <c r="A896" s="1" t="s">
        <v>1799</v>
      </c>
      <c r="B896" s="1" t="s">
        <v>1800</v>
      </c>
      <c r="C896" s="1">
        <v>251754</v>
      </c>
      <c r="D896" s="1">
        <v>26</v>
      </c>
      <c r="E896" s="1">
        <v>26</v>
      </c>
      <c r="F896" s="1">
        <v>1312.15</v>
      </c>
      <c r="G896" s="1">
        <v>5.2701944000000001E-2</v>
      </c>
      <c r="H896" s="1">
        <v>0.99625991700000005</v>
      </c>
      <c r="I896" s="1">
        <v>0.86291520300000002</v>
      </c>
      <c r="K896" s="1">
        <v>1.0560139449999999</v>
      </c>
      <c r="L896" s="1" t="s">
        <v>2</v>
      </c>
      <c r="M896" s="1" t="s">
        <v>1</v>
      </c>
      <c r="N896" s="1">
        <v>2431879.1439999999</v>
      </c>
      <c r="O896" s="1">
        <v>1809671.8759999999</v>
      </c>
      <c r="P896" s="1">
        <v>1950428.5449999999</v>
      </c>
      <c r="Q896" s="1">
        <v>1733140.1</v>
      </c>
      <c r="R896" s="3">
        <f>AVERAGE('VTA_Proteome Morphine vs Saline'!N896:Q896)</f>
        <v>1981279.9162499998</v>
      </c>
      <c r="S896" s="3">
        <f>_xlfn.STDEV.S('VTA_Proteome Morphine vs Saline'!N896:Q896)</f>
        <v>313588.98739376123</v>
      </c>
      <c r="T896" s="1">
        <v>2770707.53</v>
      </c>
      <c r="U896" s="1">
        <v>2277065.5240000002</v>
      </c>
      <c r="V896" s="1">
        <v>1967375.5</v>
      </c>
      <c r="W896" s="1">
        <v>1353888.3319999999</v>
      </c>
      <c r="X896" s="1">
        <f t="shared" si="53"/>
        <v>2092259.2215</v>
      </c>
      <c r="Y896" s="1">
        <f t="shared" si="54"/>
        <v>593080.37429085479</v>
      </c>
    </row>
    <row r="897" spans="1:25" x14ac:dyDescent="0.5">
      <c r="A897" s="1" t="s">
        <v>1801</v>
      </c>
      <c r="B897" s="1" t="s">
        <v>1802</v>
      </c>
      <c r="C897" s="1">
        <v>60920</v>
      </c>
      <c r="D897" s="1">
        <v>6</v>
      </c>
      <c r="E897" s="1">
        <v>6</v>
      </c>
      <c r="F897" s="1">
        <v>324.05</v>
      </c>
      <c r="G897" s="1">
        <v>0.43989072000000001</v>
      </c>
      <c r="H897" s="1">
        <v>0.977951083</v>
      </c>
      <c r="I897" s="1">
        <v>7.4920886000000006E-2</v>
      </c>
      <c r="K897" s="1">
        <v>1.1969709669999999</v>
      </c>
      <c r="L897" s="1" t="s">
        <v>2</v>
      </c>
      <c r="M897" s="1" t="s">
        <v>1</v>
      </c>
      <c r="N897" s="1">
        <v>2674838.2250000001</v>
      </c>
      <c r="O897" s="1">
        <v>2328425.807</v>
      </c>
      <c r="P897" s="1">
        <v>2486411.1809999999</v>
      </c>
      <c r="Q897" s="1">
        <v>2144630.9730000002</v>
      </c>
      <c r="R897" s="3">
        <f>AVERAGE('VTA_Proteome Morphine vs Saline'!N897:Q897)</f>
        <v>2408576.5465000002</v>
      </c>
      <c r="S897" s="3">
        <f>_xlfn.STDEV.S('VTA_Proteome Morphine vs Saline'!N897:Q897)</f>
        <v>225864.94384773879</v>
      </c>
      <c r="T897" s="1">
        <v>3484402.2969999998</v>
      </c>
      <c r="U897" s="1">
        <v>2778975.551</v>
      </c>
      <c r="V897" s="1">
        <v>2673659.4180000001</v>
      </c>
      <c r="W897" s="1">
        <v>2594947.5269999998</v>
      </c>
      <c r="X897" s="1">
        <f t="shared" si="53"/>
        <v>2882996.1982499994</v>
      </c>
      <c r="Y897" s="1">
        <f t="shared" si="54"/>
        <v>407963.8526643996</v>
      </c>
    </row>
    <row r="898" spans="1:25" x14ac:dyDescent="0.5">
      <c r="A898" s="1" t="s">
        <v>1803</v>
      </c>
      <c r="B898" s="1" t="s">
        <v>1804</v>
      </c>
      <c r="C898" s="1">
        <v>20600</v>
      </c>
      <c r="D898" s="1">
        <v>10</v>
      </c>
      <c r="E898" s="1">
        <v>10</v>
      </c>
      <c r="F898" s="1">
        <v>514.29</v>
      </c>
      <c r="G898" s="1">
        <v>0.178384825</v>
      </c>
      <c r="H898" s="1">
        <v>0.977951083</v>
      </c>
      <c r="I898" s="1">
        <v>0.26824802399999997</v>
      </c>
      <c r="K898" s="1">
        <v>1.143946321</v>
      </c>
      <c r="L898" s="1" t="s">
        <v>1</v>
      </c>
      <c r="M898" s="1" t="s">
        <v>2</v>
      </c>
      <c r="N898" s="1">
        <v>76817561.969999999</v>
      </c>
      <c r="O898" s="1">
        <v>56854416.560000002</v>
      </c>
      <c r="P898" s="1">
        <v>75074748.430000007</v>
      </c>
      <c r="Q898" s="1">
        <v>61850485.57</v>
      </c>
      <c r="R898" s="3">
        <f>AVERAGE('VTA_Proteome Morphine vs Saline'!N898:Q898)</f>
        <v>67649303.132500008</v>
      </c>
      <c r="S898" s="3">
        <f>_xlfn.STDEV.S('VTA_Proteome Morphine vs Saline'!N898:Q898)</f>
        <v>9820897.2640633341</v>
      </c>
      <c r="T898" s="1">
        <v>58246231.770000003</v>
      </c>
      <c r="U898" s="1">
        <v>46667801.82</v>
      </c>
      <c r="V898" s="1">
        <v>61566089.420000002</v>
      </c>
      <c r="W898" s="1">
        <v>70067001.290000007</v>
      </c>
      <c r="X898" s="1">
        <f t="shared" si="53"/>
        <v>59136781.075000003</v>
      </c>
      <c r="Y898" s="1">
        <f t="shared" si="54"/>
        <v>9689165.3357369229</v>
      </c>
    </row>
    <row r="899" spans="1:25" x14ac:dyDescent="0.5">
      <c r="A899" s="1" t="s">
        <v>1805</v>
      </c>
      <c r="B899" s="1" t="s">
        <v>1806</v>
      </c>
      <c r="C899" s="1">
        <v>20926</v>
      </c>
      <c r="D899" s="1">
        <v>2</v>
      </c>
      <c r="E899" s="1">
        <v>2</v>
      </c>
      <c r="F899" s="1">
        <v>89.62</v>
      </c>
      <c r="G899" s="1">
        <v>5.0126492000000002E-2</v>
      </c>
      <c r="H899" s="1">
        <v>0.99625991700000005</v>
      </c>
      <c r="I899" s="1">
        <v>0.97014196900000005</v>
      </c>
      <c r="K899" s="1">
        <v>1.278576814</v>
      </c>
      <c r="L899" s="1" t="s">
        <v>1</v>
      </c>
      <c r="M899" s="1" t="s">
        <v>2</v>
      </c>
      <c r="N899" s="1">
        <v>790207.55889999995</v>
      </c>
      <c r="O899" s="1">
        <v>98481.522079999995</v>
      </c>
      <c r="P899" s="1">
        <v>865269.8284</v>
      </c>
      <c r="Q899" s="1">
        <v>804431.64069999999</v>
      </c>
      <c r="R899" s="3">
        <f>AVERAGE('VTA_Proteome Morphine vs Saline'!N899:Q899)</f>
        <v>639597.63751999999</v>
      </c>
      <c r="S899" s="3">
        <f>_xlfn.STDEV.S('VTA_Proteome Morphine vs Saline'!N899:Q899)</f>
        <v>362209.96910074534</v>
      </c>
      <c r="T899" s="1">
        <v>466624.60979999998</v>
      </c>
      <c r="U899" s="1">
        <v>348696.37569999998</v>
      </c>
      <c r="V899" s="1">
        <v>808541.95810000005</v>
      </c>
      <c r="W899" s="1">
        <v>377104.47720000002</v>
      </c>
      <c r="X899" s="1">
        <f t="shared" si="53"/>
        <v>500241.85519999999</v>
      </c>
      <c r="Y899" s="1">
        <f t="shared" si="54"/>
        <v>211587.58537465788</v>
      </c>
    </row>
    <row r="900" spans="1:25" x14ac:dyDescent="0.5">
      <c r="A900" s="1" t="s">
        <v>1807</v>
      </c>
      <c r="B900" s="1" t="s">
        <v>1808</v>
      </c>
      <c r="C900" s="1">
        <v>106194</v>
      </c>
      <c r="D900" s="1">
        <v>11</v>
      </c>
      <c r="E900" s="1">
        <v>11</v>
      </c>
      <c r="F900" s="1">
        <v>638.92999999999995</v>
      </c>
      <c r="G900" s="1">
        <v>0.36247147699999999</v>
      </c>
      <c r="H900" s="1">
        <v>0.977951083</v>
      </c>
      <c r="I900" s="1">
        <v>0.104865186</v>
      </c>
      <c r="K900" s="1">
        <v>1.1595845339999999</v>
      </c>
      <c r="L900" s="1" t="s">
        <v>1</v>
      </c>
      <c r="M900" s="1" t="s">
        <v>2</v>
      </c>
      <c r="N900" s="1">
        <v>5401393.0719999997</v>
      </c>
      <c r="O900" s="1">
        <v>4964749.2079999996</v>
      </c>
      <c r="P900" s="1">
        <v>5040181.6370000001</v>
      </c>
      <c r="Q900" s="1">
        <v>4389775.8109999998</v>
      </c>
      <c r="R900" s="3">
        <f>AVERAGE('VTA_Proteome Morphine vs Saline'!N900:Q900)</f>
        <v>4949024.932</v>
      </c>
      <c r="S900" s="3">
        <f>_xlfn.STDEV.S('VTA_Proteome Morphine vs Saline'!N900:Q900)</f>
        <v>418709.64925929019</v>
      </c>
      <c r="T900" s="1">
        <v>3521020.074</v>
      </c>
      <c r="U900" s="1">
        <v>4839344.17</v>
      </c>
      <c r="V900" s="1">
        <v>4322563.9060000004</v>
      </c>
      <c r="W900" s="1">
        <v>4388789.4809999997</v>
      </c>
      <c r="X900" s="1">
        <f t="shared" si="53"/>
        <v>4267929.4077500002</v>
      </c>
      <c r="Y900" s="1">
        <f t="shared" si="54"/>
        <v>548324.86388548568</v>
      </c>
    </row>
    <row r="901" spans="1:25" x14ac:dyDescent="0.5">
      <c r="A901" s="1" t="s">
        <v>1809</v>
      </c>
      <c r="B901" s="1" t="s">
        <v>1810</v>
      </c>
      <c r="C901" s="1">
        <v>107661</v>
      </c>
      <c r="D901" s="1">
        <v>1</v>
      </c>
      <c r="E901" s="1">
        <v>1</v>
      </c>
      <c r="F901" s="1">
        <v>32.869999999999997</v>
      </c>
      <c r="G901" s="1">
        <v>0.248996563</v>
      </c>
      <c r="H901" s="1">
        <v>0.977951083</v>
      </c>
      <c r="I901" s="1">
        <v>0.18042332699999999</v>
      </c>
      <c r="K901" s="1">
        <v>3.315574968</v>
      </c>
      <c r="L901" s="1" t="s">
        <v>2</v>
      </c>
      <c r="M901" s="1" t="s">
        <v>1</v>
      </c>
      <c r="N901" s="1">
        <v>3734.5837329999999</v>
      </c>
      <c r="O901" s="1">
        <v>901.59965450000004</v>
      </c>
      <c r="P901" s="1">
        <v>711.5614898</v>
      </c>
      <c r="Q901" s="1">
        <v>138.08194589999999</v>
      </c>
      <c r="R901" s="3">
        <f>AVERAGE('VTA_Proteome Morphine vs Saline'!N901:Q901)</f>
        <v>1371.4567058000002</v>
      </c>
      <c r="S901" s="3">
        <f>_xlfn.STDEV.S('VTA_Proteome Morphine vs Saline'!N901:Q901)</f>
        <v>1608.4992995333162</v>
      </c>
      <c r="T901" s="1">
        <v>1696.611539</v>
      </c>
      <c r="U901" s="1">
        <v>730.70694219999996</v>
      </c>
      <c r="V901" s="1">
        <v>8680.5690940000004</v>
      </c>
      <c r="W901" s="1">
        <v>7080.7825220000004</v>
      </c>
      <c r="X901" s="1">
        <f t="shared" ref="X901:X915" si="55">AVERAGE(T901:W901)</f>
        <v>4547.1675243</v>
      </c>
      <c r="Y901" s="1">
        <f t="shared" ref="Y901:Y915" si="56">_xlfn.STDEV.S(T901:W901)</f>
        <v>3924.0818158741085</v>
      </c>
    </row>
    <row r="902" spans="1:25" x14ac:dyDescent="0.5">
      <c r="A902" s="1" t="s">
        <v>1811</v>
      </c>
      <c r="B902" s="1" t="s">
        <v>1812</v>
      </c>
      <c r="C902" s="1">
        <v>105879</v>
      </c>
      <c r="D902" s="1">
        <v>12</v>
      </c>
      <c r="E902" s="1">
        <v>12</v>
      </c>
      <c r="F902" s="1">
        <v>656.17</v>
      </c>
      <c r="G902" s="1">
        <v>7.7907701999999995E-2</v>
      </c>
      <c r="H902" s="1">
        <v>0.99625991700000005</v>
      </c>
      <c r="I902" s="1">
        <v>0.58555858599999999</v>
      </c>
      <c r="K902" s="1">
        <v>1.0555105389999999</v>
      </c>
      <c r="L902" s="1" t="s">
        <v>1</v>
      </c>
      <c r="M902" s="1" t="s">
        <v>2</v>
      </c>
      <c r="N902" s="1">
        <v>1239203.9580000001</v>
      </c>
      <c r="O902" s="1">
        <v>1370999.959</v>
      </c>
      <c r="P902" s="1">
        <v>1646387.081</v>
      </c>
      <c r="Q902" s="1">
        <v>1371916.15</v>
      </c>
      <c r="R902" s="3">
        <f>AVERAGE('VTA_Proteome Morphine vs Saline'!N902:Q902)</f>
        <v>1407126.787</v>
      </c>
      <c r="S902" s="3">
        <f>_xlfn.STDEV.S('VTA_Proteome Morphine vs Saline'!N902:Q902)</f>
        <v>171258.57783248619</v>
      </c>
      <c r="T902" s="1">
        <v>1257923.79</v>
      </c>
      <c r="U902" s="1">
        <v>1135006.7009999999</v>
      </c>
      <c r="V902" s="1">
        <v>1691989.16</v>
      </c>
      <c r="W902" s="1">
        <v>1247577.6969999999</v>
      </c>
      <c r="X902" s="1">
        <f t="shared" si="55"/>
        <v>1333124.3369999998</v>
      </c>
      <c r="Y902" s="1">
        <f t="shared" si="56"/>
        <v>245633.81198133156</v>
      </c>
    </row>
    <row r="903" spans="1:25" x14ac:dyDescent="0.5">
      <c r="A903" s="1" t="s">
        <v>1813</v>
      </c>
      <c r="B903" s="1" t="s">
        <v>1814</v>
      </c>
      <c r="C903" s="1">
        <v>30038</v>
      </c>
      <c r="D903" s="1">
        <v>5</v>
      </c>
      <c r="E903" s="1">
        <v>5</v>
      </c>
      <c r="F903" s="1">
        <v>200.13</v>
      </c>
      <c r="G903" s="1">
        <v>0.109502632</v>
      </c>
      <c r="H903" s="1">
        <v>0.98916351000000002</v>
      </c>
      <c r="I903" s="1">
        <v>0.43490664899999998</v>
      </c>
      <c r="K903" s="1">
        <v>1.1935342680000001</v>
      </c>
      <c r="L903" s="1" t="s">
        <v>2</v>
      </c>
      <c r="M903" s="1" t="s">
        <v>1</v>
      </c>
      <c r="N903" s="1">
        <v>837009.10609999998</v>
      </c>
      <c r="O903" s="1">
        <v>1049089.328</v>
      </c>
      <c r="P903" s="1">
        <v>720911.13459999999</v>
      </c>
      <c r="Q903" s="1">
        <v>1175863.8910000001</v>
      </c>
      <c r="R903" s="3">
        <f>AVERAGE('VTA_Proteome Morphine vs Saline'!N903:Q903)</f>
        <v>945718.36492499989</v>
      </c>
      <c r="S903" s="3">
        <f>_xlfn.STDEV.S('VTA_Proteome Morphine vs Saline'!N903:Q903)</f>
        <v>204945.93835128838</v>
      </c>
      <c r="T903" s="1">
        <v>1302899.453</v>
      </c>
      <c r="U903" s="1">
        <v>1412195.51</v>
      </c>
      <c r="V903" s="1">
        <v>698381.75190000003</v>
      </c>
      <c r="W903" s="1">
        <v>1101512.3910000001</v>
      </c>
      <c r="X903" s="1">
        <f t="shared" si="55"/>
        <v>1128747.276475</v>
      </c>
      <c r="Y903" s="1">
        <f t="shared" si="56"/>
        <v>314445.59964398167</v>
      </c>
    </row>
    <row r="904" spans="1:25" x14ac:dyDescent="0.5">
      <c r="A904" s="1" t="s">
        <v>1815</v>
      </c>
      <c r="B904" s="1" t="s">
        <v>1816</v>
      </c>
      <c r="C904" s="1">
        <v>19444</v>
      </c>
      <c r="D904" s="1">
        <v>5</v>
      </c>
      <c r="E904" s="1">
        <v>5</v>
      </c>
      <c r="F904" s="1">
        <v>258.56</v>
      </c>
      <c r="G904" s="1">
        <v>0.141207155</v>
      </c>
      <c r="H904" s="1">
        <v>0.977951083</v>
      </c>
      <c r="I904" s="1">
        <v>0.342067497</v>
      </c>
      <c r="K904" s="1">
        <v>1.1486922129999999</v>
      </c>
      <c r="L904" s="1" t="s">
        <v>2</v>
      </c>
      <c r="M904" s="1" t="s">
        <v>1</v>
      </c>
      <c r="N904" s="1">
        <v>3881430.5159999998</v>
      </c>
      <c r="O904" s="1">
        <v>5752371.9299999997</v>
      </c>
      <c r="P904" s="1">
        <v>6858320.9539999999</v>
      </c>
      <c r="Q904" s="1">
        <v>6286603.8159999996</v>
      </c>
      <c r="R904" s="3">
        <f>AVERAGE('VTA_Proteome Morphine vs Saline'!N904:Q904)</f>
        <v>5694681.8039999995</v>
      </c>
      <c r="S904" s="3">
        <f>_xlfn.STDEV.S('VTA_Proteome Morphine vs Saline'!N904:Q904)</f>
        <v>1290430.9517591926</v>
      </c>
      <c r="T904" s="1">
        <v>6596595.6660000002</v>
      </c>
      <c r="U904" s="1">
        <v>5569648.7450000001</v>
      </c>
      <c r="V904" s="1">
        <v>6042222.557</v>
      </c>
      <c r="W904" s="1">
        <v>7957279.6119999997</v>
      </c>
      <c r="X904" s="1">
        <f t="shared" si="55"/>
        <v>6541436.6450000005</v>
      </c>
      <c r="Y904" s="1">
        <f t="shared" si="56"/>
        <v>1032995.6845739362</v>
      </c>
    </row>
    <row r="905" spans="1:25" x14ac:dyDescent="0.5">
      <c r="A905" s="1" t="s">
        <v>1817</v>
      </c>
      <c r="B905" s="1" t="s">
        <v>1818</v>
      </c>
      <c r="C905" s="1">
        <v>64907</v>
      </c>
      <c r="D905" s="1">
        <v>3</v>
      </c>
      <c r="E905" s="1">
        <v>3</v>
      </c>
      <c r="F905" s="1">
        <v>116.28</v>
      </c>
      <c r="G905" s="1">
        <v>5.6226137000000002E-2</v>
      </c>
      <c r="H905" s="1">
        <v>0.99625991700000005</v>
      </c>
      <c r="I905" s="1">
        <v>0.79375892699999995</v>
      </c>
      <c r="K905" s="1">
        <v>1.0137972689999999</v>
      </c>
      <c r="L905" s="1" t="s">
        <v>2</v>
      </c>
      <c r="M905" s="1" t="s">
        <v>1</v>
      </c>
      <c r="N905" s="1">
        <v>59051.653559999999</v>
      </c>
      <c r="O905" s="1">
        <v>38626.834340000001</v>
      </c>
      <c r="P905" s="1">
        <v>44602.718950000002</v>
      </c>
      <c r="Q905" s="1">
        <v>86110.343349999996</v>
      </c>
      <c r="R905" s="3">
        <f>AVERAGE('VTA_Proteome Morphine vs Saline'!N905:Q905)</f>
        <v>57097.887549999999</v>
      </c>
      <c r="S905" s="3">
        <f>_xlfn.STDEV.S('VTA_Proteome Morphine vs Saline'!N905:Q905)</f>
        <v>21156.943999530922</v>
      </c>
      <c r="T905" s="1">
        <v>50933.053659999998</v>
      </c>
      <c r="U905" s="1">
        <v>49405.180050000003</v>
      </c>
      <c r="V905" s="1">
        <v>63827.454279999998</v>
      </c>
      <c r="W905" s="1">
        <v>67377.041870000001</v>
      </c>
      <c r="X905" s="1">
        <f t="shared" si="55"/>
        <v>57885.682465000005</v>
      </c>
      <c r="Y905" s="1">
        <f t="shared" si="56"/>
        <v>9048.9138237202278</v>
      </c>
    </row>
    <row r="906" spans="1:25" x14ac:dyDescent="0.5">
      <c r="A906" s="1" t="s">
        <v>1819</v>
      </c>
      <c r="B906" s="1" t="s">
        <v>1820</v>
      </c>
      <c r="C906" s="1">
        <v>46599</v>
      </c>
      <c r="D906" s="1">
        <v>12</v>
      </c>
      <c r="E906" s="1">
        <v>10</v>
      </c>
      <c r="F906" s="1">
        <v>935.7</v>
      </c>
      <c r="G906" s="1">
        <v>5.1907624999999999E-2</v>
      </c>
      <c r="H906" s="1">
        <v>0.99625991700000005</v>
      </c>
      <c r="I906" s="1">
        <v>0.88457982700000004</v>
      </c>
      <c r="K906" s="1">
        <v>1.007048975</v>
      </c>
      <c r="L906" s="1" t="s">
        <v>1</v>
      </c>
      <c r="M906" s="1" t="s">
        <v>2</v>
      </c>
      <c r="N906" s="1">
        <v>17948273.899999999</v>
      </c>
      <c r="O906" s="1">
        <v>14585501.699999999</v>
      </c>
      <c r="P906" s="1">
        <v>15462213.119999999</v>
      </c>
      <c r="Q906" s="1">
        <v>14767321.880000001</v>
      </c>
      <c r="R906" s="3">
        <f>AVERAGE('VTA_Proteome Morphine vs Saline'!N906:Q906)</f>
        <v>15690827.65</v>
      </c>
      <c r="S906" s="3">
        <f>_xlfn.STDEV.S('VTA_Proteome Morphine vs Saline'!N906:Q906)</f>
        <v>1551658.9550040597</v>
      </c>
      <c r="T906" s="1">
        <v>15144567.949999999</v>
      </c>
      <c r="U906" s="1">
        <v>19084363.420000002</v>
      </c>
      <c r="V906" s="1">
        <v>12398417.91</v>
      </c>
      <c r="W906" s="1">
        <v>15696641.09</v>
      </c>
      <c r="X906" s="1">
        <f t="shared" si="55"/>
        <v>15580997.592500001</v>
      </c>
      <c r="Y906" s="1">
        <f t="shared" si="56"/>
        <v>2745070.1149590043</v>
      </c>
    </row>
    <row r="907" spans="1:25" x14ac:dyDescent="0.5">
      <c r="A907" s="1" t="s">
        <v>1821</v>
      </c>
      <c r="B907" s="1" t="s">
        <v>1822</v>
      </c>
      <c r="C907" s="1">
        <v>48956</v>
      </c>
      <c r="D907" s="1">
        <v>4</v>
      </c>
      <c r="E907" s="1">
        <v>2</v>
      </c>
      <c r="F907" s="1">
        <v>150.58000000000001</v>
      </c>
      <c r="G907" s="1">
        <v>8.0518089000000001E-2</v>
      </c>
      <c r="H907" s="1">
        <v>0.99625991700000005</v>
      </c>
      <c r="I907" s="1">
        <v>0.569191793</v>
      </c>
      <c r="K907" s="1">
        <v>1.1124429280000001</v>
      </c>
      <c r="L907" s="1" t="s">
        <v>1</v>
      </c>
      <c r="M907" s="1" t="s">
        <v>2</v>
      </c>
      <c r="N907" s="1">
        <v>391964.69059999997</v>
      </c>
      <c r="O907" s="1">
        <v>379380.90740000003</v>
      </c>
      <c r="P907" s="1">
        <v>294627.91869999998</v>
      </c>
      <c r="Q907" s="1">
        <v>223894.049</v>
      </c>
      <c r="R907" s="3">
        <f>AVERAGE('VTA_Proteome Morphine vs Saline'!N907:Q907)</f>
        <v>322466.89142500004</v>
      </c>
      <c r="S907" s="3">
        <f>_xlfn.STDEV.S('VTA_Proteome Morphine vs Saline'!N907:Q907)</f>
        <v>78656.983098976954</v>
      </c>
      <c r="T907" s="1">
        <v>338617.54849999998</v>
      </c>
      <c r="U907" s="1">
        <v>442412.8394</v>
      </c>
      <c r="V907" s="1">
        <v>210848.2648</v>
      </c>
      <c r="W907" s="1">
        <v>167612.34909999999</v>
      </c>
      <c r="X907" s="1">
        <f t="shared" si="55"/>
        <v>289872.75044999999</v>
      </c>
      <c r="Y907" s="1">
        <f t="shared" si="56"/>
        <v>124949.33525809474</v>
      </c>
    </row>
    <row r="908" spans="1:25" x14ac:dyDescent="0.5">
      <c r="A908" s="1" t="s">
        <v>1823</v>
      </c>
      <c r="B908" s="1" t="s">
        <v>1824</v>
      </c>
      <c r="C908" s="1">
        <v>83826</v>
      </c>
      <c r="D908" s="1">
        <v>1</v>
      </c>
      <c r="E908" s="1">
        <v>1</v>
      </c>
      <c r="F908" s="1">
        <v>33.26</v>
      </c>
      <c r="G908" s="1">
        <v>0.29370994299999997</v>
      </c>
      <c r="H908" s="1">
        <v>0.977951083</v>
      </c>
      <c r="I908" s="1">
        <v>0.14424253300000001</v>
      </c>
      <c r="K908" s="1">
        <v>2.105456368</v>
      </c>
      <c r="L908" s="1" t="s">
        <v>1</v>
      </c>
      <c r="M908" s="1" t="s">
        <v>2</v>
      </c>
      <c r="N908" s="1">
        <v>11664.48587</v>
      </c>
      <c r="O908" s="1">
        <v>49270.05085</v>
      </c>
      <c r="P908" s="1">
        <v>18080.844270000001</v>
      </c>
      <c r="Q908" s="1">
        <v>15244.72481</v>
      </c>
      <c r="R908" s="3">
        <f>AVERAGE('VTA_Proteome Morphine vs Saline'!N908:Q908)</f>
        <v>23565.026450000001</v>
      </c>
      <c r="S908" s="3">
        <f>_xlfn.STDEV.S('VTA_Proteome Morphine vs Saline'!N908:Q908)</f>
        <v>17336.616539037041</v>
      </c>
      <c r="T908" s="1">
        <v>6658.5560539999997</v>
      </c>
      <c r="U908" s="1">
        <v>14961.30883</v>
      </c>
      <c r="V908" s="1">
        <v>7159.1588940000001</v>
      </c>
      <c r="W908" s="1">
        <v>15990.41778</v>
      </c>
      <c r="X908" s="1">
        <f t="shared" si="55"/>
        <v>11192.3603895</v>
      </c>
      <c r="Y908" s="1">
        <f t="shared" si="56"/>
        <v>4968.1795165359163</v>
      </c>
    </row>
    <row r="909" spans="1:25" x14ac:dyDescent="0.5">
      <c r="A909" s="1" t="s">
        <v>1825</v>
      </c>
      <c r="B909" s="1" t="s">
        <v>1826</v>
      </c>
      <c r="C909" s="1">
        <v>37730</v>
      </c>
      <c r="D909" s="1">
        <v>1</v>
      </c>
      <c r="E909" s="1">
        <v>1</v>
      </c>
      <c r="F909" s="1">
        <v>29.97</v>
      </c>
      <c r="G909" s="1">
        <v>0.378481864</v>
      </c>
      <c r="H909" s="1">
        <v>0.977951083</v>
      </c>
      <c r="I909" s="1">
        <v>9.7671117000000002E-2</v>
      </c>
      <c r="K909" s="1">
        <v>2.1632735539999999</v>
      </c>
      <c r="L909" s="1" t="s">
        <v>1</v>
      </c>
      <c r="M909" s="1" t="s">
        <v>2</v>
      </c>
      <c r="N909" s="1">
        <v>16110.15338</v>
      </c>
      <c r="O909" s="1">
        <v>6891.1383830000004</v>
      </c>
      <c r="P909" s="1">
        <v>26204.130929999999</v>
      </c>
      <c r="Q909" s="1">
        <v>66907.555540000001</v>
      </c>
      <c r="R909" s="3">
        <f>AVERAGE('VTA_Proteome Morphine vs Saline'!N909:Q909)</f>
        <v>29028.24455825</v>
      </c>
      <c r="S909" s="3">
        <f>_xlfn.STDEV.S('VTA_Proteome Morphine vs Saline'!N909:Q909)</f>
        <v>26455.915329350359</v>
      </c>
      <c r="T909" s="1">
        <v>1378.9829500000001</v>
      </c>
      <c r="U909" s="1">
        <v>0</v>
      </c>
      <c r="V909" s="1">
        <v>0</v>
      </c>
      <c r="W909" s="1">
        <v>52295.679709999997</v>
      </c>
      <c r="X909" s="1">
        <f t="shared" si="55"/>
        <v>13418.665664999999</v>
      </c>
      <c r="Y909" s="1">
        <f t="shared" si="56"/>
        <v>25926.160259418135</v>
      </c>
    </row>
    <row r="910" spans="1:25" x14ac:dyDescent="0.5">
      <c r="A910" s="1" t="s">
        <v>1827</v>
      </c>
      <c r="B910" s="1" t="s">
        <v>1828</v>
      </c>
      <c r="C910" s="1">
        <v>73043</v>
      </c>
      <c r="D910" s="1">
        <v>5</v>
      </c>
      <c r="E910" s="1">
        <v>5</v>
      </c>
      <c r="F910" s="1">
        <v>322.39999999999998</v>
      </c>
      <c r="G910" s="1">
        <v>0.16215174299999999</v>
      </c>
      <c r="H910" s="1">
        <v>0.977951083</v>
      </c>
      <c r="I910" s="1">
        <v>0.29712478199999998</v>
      </c>
      <c r="K910" s="1">
        <v>1.181408392</v>
      </c>
      <c r="L910" s="1" t="s">
        <v>1</v>
      </c>
      <c r="M910" s="1" t="s">
        <v>2</v>
      </c>
      <c r="N910" s="1">
        <v>346168.03100000002</v>
      </c>
      <c r="O910" s="1">
        <v>267521.61629999999</v>
      </c>
      <c r="P910" s="1">
        <v>416441.51510000002</v>
      </c>
      <c r="Q910" s="1">
        <v>362017.15539999999</v>
      </c>
      <c r="R910" s="3">
        <f>AVERAGE('VTA_Proteome Morphine vs Saline'!N910:Q910)</f>
        <v>348037.07945000002</v>
      </c>
      <c r="S910" s="3">
        <f>_xlfn.STDEV.S('VTA_Proteome Morphine vs Saline'!N910:Q910)</f>
        <v>61538.179175018799</v>
      </c>
      <c r="T910" s="1">
        <v>312345.08720000001</v>
      </c>
      <c r="U910" s="1">
        <v>209991.59030000001</v>
      </c>
      <c r="V910" s="1">
        <v>380812.16259999998</v>
      </c>
      <c r="W910" s="1">
        <v>275231.41149999999</v>
      </c>
      <c r="X910" s="1">
        <f t="shared" si="55"/>
        <v>294595.06289999996</v>
      </c>
      <c r="Y910" s="1">
        <f t="shared" si="56"/>
        <v>71370.279096297265</v>
      </c>
    </row>
    <row r="911" spans="1:25" x14ac:dyDescent="0.5">
      <c r="A911" s="1" t="s">
        <v>1829</v>
      </c>
      <c r="B911" s="1" t="s">
        <v>1830</v>
      </c>
      <c r="C911" s="1">
        <v>85400</v>
      </c>
      <c r="D911" s="1">
        <v>38</v>
      </c>
      <c r="E911" s="1">
        <v>35</v>
      </c>
      <c r="F911" s="1">
        <v>2699.79</v>
      </c>
      <c r="G911" s="1">
        <v>5.9150220000000003E-2</v>
      </c>
      <c r="H911" s="1">
        <v>0.99625991700000005</v>
      </c>
      <c r="I911" s="1">
        <v>0.75179934999999998</v>
      </c>
      <c r="K911" s="1">
        <v>1.0206651179999999</v>
      </c>
      <c r="L911" s="1" t="s">
        <v>2</v>
      </c>
      <c r="M911" s="1" t="s">
        <v>1</v>
      </c>
      <c r="N911" s="1">
        <v>32843712.739999998</v>
      </c>
      <c r="O911" s="1">
        <v>43969945.399999999</v>
      </c>
      <c r="P911" s="1">
        <v>30605193.18</v>
      </c>
      <c r="Q911" s="1">
        <v>31547206.309999999</v>
      </c>
      <c r="R911" s="3">
        <f>AVERAGE('VTA_Proteome Morphine vs Saline'!N911:Q911)</f>
        <v>34741514.407499999</v>
      </c>
      <c r="S911" s="3">
        <f>_xlfn.STDEV.S('VTA_Proteome Morphine vs Saline'!N911:Q911)</f>
        <v>6220352.2748935744</v>
      </c>
      <c r="T911" s="1">
        <v>33184707.23</v>
      </c>
      <c r="U911" s="1">
        <v>38832283.759999998</v>
      </c>
      <c r="V911" s="1">
        <v>34670666.219999999</v>
      </c>
      <c r="W911" s="1">
        <v>35150150.409999996</v>
      </c>
      <c r="X911" s="1">
        <f t="shared" si="55"/>
        <v>35459451.905000001</v>
      </c>
      <c r="Y911" s="1">
        <f t="shared" si="56"/>
        <v>2399187.9411038049</v>
      </c>
    </row>
    <row r="912" spans="1:25" x14ac:dyDescent="0.5">
      <c r="A912" s="1" t="s">
        <v>1831</v>
      </c>
      <c r="B912" s="1" t="s">
        <v>1832</v>
      </c>
      <c r="C912" s="1">
        <v>28910</v>
      </c>
      <c r="D912" s="1">
        <v>5</v>
      </c>
      <c r="E912" s="1">
        <v>5</v>
      </c>
      <c r="F912" s="1">
        <v>399.76</v>
      </c>
      <c r="G912" s="1">
        <v>5.3793786000000003E-2</v>
      </c>
      <c r="H912" s="1">
        <v>0.99625991700000005</v>
      </c>
      <c r="I912" s="1">
        <v>0.83801402000000003</v>
      </c>
      <c r="K912" s="1">
        <v>1.0151707130000001</v>
      </c>
      <c r="L912" s="1" t="s">
        <v>1</v>
      </c>
      <c r="M912" s="1" t="s">
        <v>2</v>
      </c>
      <c r="N912" s="1">
        <v>1695999.6680000001</v>
      </c>
      <c r="O912" s="1">
        <v>1669291.1040000001</v>
      </c>
      <c r="P912" s="1">
        <v>1319474.1680000001</v>
      </c>
      <c r="Q912" s="1">
        <v>1666662.3230000001</v>
      </c>
      <c r="R912" s="3">
        <f>AVERAGE('VTA_Proteome Morphine vs Saline'!N912:Q912)</f>
        <v>1587856.8157499998</v>
      </c>
      <c r="S912" s="3">
        <f>_xlfn.STDEV.S('VTA_Proteome Morphine vs Saline'!N912:Q912)</f>
        <v>179411.97784408543</v>
      </c>
      <c r="T912" s="1">
        <v>1866016.872</v>
      </c>
      <c r="U912" s="1">
        <v>1658786.274</v>
      </c>
      <c r="V912" s="1">
        <v>1601096.6529999999</v>
      </c>
      <c r="W912" s="1">
        <v>1130611.723</v>
      </c>
      <c r="X912" s="1">
        <f t="shared" si="55"/>
        <v>1564127.8805</v>
      </c>
      <c r="Y912" s="1">
        <f t="shared" si="56"/>
        <v>310590.90113449306</v>
      </c>
    </row>
    <row r="913" spans="1:25" x14ac:dyDescent="0.5">
      <c r="A913" s="1" t="s">
        <v>1833</v>
      </c>
      <c r="B913" s="1" t="s">
        <v>1834</v>
      </c>
      <c r="C913" s="1">
        <v>71647</v>
      </c>
      <c r="D913" s="1">
        <v>1</v>
      </c>
      <c r="E913" s="1">
        <v>1</v>
      </c>
      <c r="F913" s="1">
        <v>52.29</v>
      </c>
      <c r="G913" s="1">
        <v>0.118659286</v>
      </c>
      <c r="H913" s="1">
        <v>0.98273267799999997</v>
      </c>
      <c r="I913" s="1">
        <v>0.40406421599999998</v>
      </c>
      <c r="K913" s="1">
        <v>1.4027507969999999</v>
      </c>
      <c r="L913" s="1" t="s">
        <v>1</v>
      </c>
      <c r="M913" s="1" t="s">
        <v>2</v>
      </c>
      <c r="N913" s="1">
        <v>2955.1166400000002</v>
      </c>
      <c r="O913" s="1">
        <v>1142.4358950000001</v>
      </c>
      <c r="P913" s="1">
        <v>3901.3568869999999</v>
      </c>
      <c r="Q913" s="1">
        <v>2135.3136770000001</v>
      </c>
      <c r="R913" s="3">
        <f>AVERAGE('VTA_Proteome Morphine vs Saline'!N913:Q913)</f>
        <v>2533.5557747500002</v>
      </c>
      <c r="S913" s="3">
        <f>_xlfn.STDEV.S('VTA_Proteome Morphine vs Saline'!N913:Q913)</f>
        <v>1175.0751371775668</v>
      </c>
      <c r="T913" s="1">
        <v>2358.7338119999999</v>
      </c>
      <c r="U913" s="1">
        <v>2073.5333999999998</v>
      </c>
      <c r="V913" s="1">
        <v>2589.235428</v>
      </c>
      <c r="W913" s="1">
        <v>203.0329811</v>
      </c>
      <c r="X913" s="1">
        <f t="shared" si="55"/>
        <v>1806.133905275</v>
      </c>
      <c r="Y913" s="1">
        <f t="shared" si="56"/>
        <v>1089.3499154199899</v>
      </c>
    </row>
    <row r="914" spans="1:25" x14ac:dyDescent="0.5">
      <c r="A914" s="1" t="s">
        <v>1835</v>
      </c>
      <c r="B914" s="1" t="s">
        <v>1836</v>
      </c>
      <c r="C914" s="1">
        <v>178656</v>
      </c>
      <c r="D914" s="1">
        <v>21</v>
      </c>
      <c r="E914" s="1">
        <v>21</v>
      </c>
      <c r="F914" s="1">
        <v>1017.02</v>
      </c>
      <c r="G914" s="1">
        <v>6.9814259000000004E-2</v>
      </c>
      <c r="H914" s="1">
        <v>0.99625991700000005</v>
      </c>
      <c r="I914" s="1">
        <v>0.64411220999999996</v>
      </c>
      <c r="K914" s="1">
        <v>1.103774303</v>
      </c>
      <c r="L914" s="1" t="s">
        <v>2</v>
      </c>
      <c r="M914" s="1" t="s">
        <v>1</v>
      </c>
      <c r="N914" s="1">
        <v>4525522.6670000004</v>
      </c>
      <c r="O914" s="1">
        <v>4910055.2</v>
      </c>
      <c r="P914" s="1">
        <v>2925728.2910000002</v>
      </c>
      <c r="Q914" s="1">
        <v>3212194.99</v>
      </c>
      <c r="R914" s="3">
        <f>AVERAGE('VTA_Proteome Morphine vs Saline'!N914:Q914)</f>
        <v>3893375.287</v>
      </c>
      <c r="S914" s="3">
        <f>_xlfn.STDEV.S('VTA_Proteome Morphine vs Saline'!N914:Q914)</f>
        <v>971870.30366323376</v>
      </c>
      <c r="T914" s="1">
        <v>5306644.8030000003</v>
      </c>
      <c r="U914" s="1">
        <v>5279851.5769999996</v>
      </c>
      <c r="V914" s="1">
        <v>3611168.6409999998</v>
      </c>
      <c r="W914" s="1">
        <v>2991965.3530000001</v>
      </c>
      <c r="X914" s="1">
        <f t="shared" si="55"/>
        <v>4297407.5934999995</v>
      </c>
      <c r="Y914" s="1">
        <f t="shared" si="56"/>
        <v>1177406.6514965098</v>
      </c>
    </row>
    <row r="915" spans="1:25" x14ac:dyDescent="0.5">
      <c r="A915" s="1" t="s">
        <v>1837</v>
      </c>
      <c r="B915" s="1" t="s">
        <v>1838</v>
      </c>
      <c r="C915" s="1">
        <v>57722</v>
      </c>
      <c r="D915" s="1">
        <v>4</v>
      </c>
      <c r="E915" s="1">
        <v>4</v>
      </c>
      <c r="F915" s="1">
        <v>157.59</v>
      </c>
      <c r="G915" s="1">
        <v>9.9700032999999993E-2</v>
      </c>
      <c r="H915" s="1">
        <v>0.99094768200000005</v>
      </c>
      <c r="I915" s="1">
        <v>0.47290444999999998</v>
      </c>
      <c r="K915" s="1">
        <v>1.1544273730000001</v>
      </c>
      <c r="L915" s="1" t="s">
        <v>2</v>
      </c>
      <c r="M915" s="1" t="s">
        <v>1</v>
      </c>
      <c r="N915" s="1">
        <v>110672.6722</v>
      </c>
      <c r="O915" s="1">
        <v>149229.99059999999</v>
      </c>
      <c r="P915" s="1">
        <v>197422.72870000001</v>
      </c>
      <c r="Q915" s="1">
        <v>195555.28219999999</v>
      </c>
      <c r="R915" s="3">
        <f>AVERAGE('VTA_Proteome Morphine vs Saline'!N915:Q915)</f>
        <v>163220.16842500001</v>
      </c>
      <c r="S915" s="3">
        <f>_xlfn.STDEV.S('VTA_Proteome Morphine vs Saline'!N915:Q915)</f>
        <v>41522.4403076163</v>
      </c>
      <c r="T915" s="1">
        <v>170835.80960000001</v>
      </c>
      <c r="U915" s="1">
        <v>130773.02099999999</v>
      </c>
      <c r="V915" s="1">
        <v>220105.37899999999</v>
      </c>
      <c r="W915" s="1">
        <v>231989.11129999999</v>
      </c>
      <c r="X915" s="1">
        <f t="shared" si="55"/>
        <v>188425.83022499998</v>
      </c>
      <c r="Y915" s="1">
        <f t="shared" si="56"/>
        <v>46671.220631595679</v>
      </c>
    </row>
    <row r="916" spans="1:25" x14ac:dyDescent="0.5">
      <c r="A916" s="1" t="s">
        <v>1839</v>
      </c>
      <c r="B916" s="1" t="s">
        <v>1840</v>
      </c>
      <c r="C916" s="1">
        <v>398732</v>
      </c>
      <c r="D916" s="1">
        <v>1</v>
      </c>
      <c r="E916" s="1">
        <v>0</v>
      </c>
      <c r="F916" s="1">
        <v>29.83</v>
      </c>
      <c r="K916" s="1">
        <v>1</v>
      </c>
      <c r="L916" s="1" t="s">
        <v>364</v>
      </c>
      <c r="M916" s="1" t="s">
        <v>364</v>
      </c>
      <c r="R916" s="3"/>
      <c r="S916" s="3"/>
    </row>
    <row r="917" spans="1:25" x14ac:dyDescent="0.5">
      <c r="A917" s="1" t="s">
        <v>1841</v>
      </c>
      <c r="B917" s="1" t="s">
        <v>1842</v>
      </c>
      <c r="C917" s="1">
        <v>88875</v>
      </c>
      <c r="D917" s="1">
        <v>50</v>
      </c>
      <c r="E917" s="1">
        <v>49</v>
      </c>
      <c r="F917" s="1">
        <v>3209.44</v>
      </c>
      <c r="G917" s="1">
        <v>6.8743652000000002E-2</v>
      </c>
      <c r="H917" s="1">
        <v>0.99625991700000005</v>
      </c>
      <c r="I917" s="1">
        <v>0.65297602499999996</v>
      </c>
      <c r="K917" s="1">
        <v>1.0636599799999999</v>
      </c>
      <c r="L917" s="1" t="s">
        <v>2</v>
      </c>
      <c r="M917" s="1" t="s">
        <v>1</v>
      </c>
      <c r="N917" s="1">
        <v>35524270.759999998</v>
      </c>
      <c r="O917" s="1">
        <v>45075161.979999997</v>
      </c>
      <c r="P917" s="1">
        <v>28775024.84</v>
      </c>
      <c r="Q917" s="1">
        <v>29776168.34</v>
      </c>
      <c r="R917" s="3">
        <f>AVERAGE('VTA_Proteome Morphine vs Saline'!N917:Q917)</f>
        <v>34787656.479999997</v>
      </c>
      <c r="S917" s="3">
        <f>_xlfn.STDEV.S('VTA_Proteome Morphine vs Saline'!N917:Q917)</f>
        <v>7475339.9616276091</v>
      </c>
      <c r="T917" s="1">
        <v>44033186.729999997</v>
      </c>
      <c r="U917" s="1">
        <v>41614391.549999997</v>
      </c>
      <c r="V917" s="1">
        <v>31339125.41</v>
      </c>
      <c r="W917" s="1">
        <v>31022248.239999998</v>
      </c>
      <c r="X917" s="1">
        <f t="shared" ref="X917:X926" si="57">AVERAGE(T917:W917)</f>
        <v>37002237.982500002</v>
      </c>
      <c r="Y917" s="1">
        <f t="shared" ref="Y917:Y926" si="58">_xlfn.STDEV.S(T917:W917)</f>
        <v>6795521.1266781446</v>
      </c>
    </row>
    <row r="918" spans="1:25" x14ac:dyDescent="0.5">
      <c r="A918" s="1" t="s">
        <v>1843</v>
      </c>
      <c r="B918" s="1" t="s">
        <v>1844</v>
      </c>
      <c r="C918" s="1">
        <v>90832</v>
      </c>
      <c r="D918" s="1">
        <v>39</v>
      </c>
      <c r="E918" s="1">
        <v>39</v>
      </c>
      <c r="F918" s="1">
        <v>2094.98</v>
      </c>
      <c r="G918" s="1">
        <v>7.9860803999999994E-2</v>
      </c>
      <c r="H918" s="1">
        <v>0.99625991700000005</v>
      </c>
      <c r="I918" s="1">
        <v>0.57321697199999999</v>
      </c>
      <c r="K918" s="1">
        <v>1.0718581279999999</v>
      </c>
      <c r="L918" s="1" t="s">
        <v>2</v>
      </c>
      <c r="M918" s="1" t="s">
        <v>1</v>
      </c>
      <c r="N918" s="1">
        <v>14564447.67</v>
      </c>
      <c r="O918" s="1">
        <v>20613192.649999999</v>
      </c>
      <c r="P918" s="1">
        <v>13530292.43</v>
      </c>
      <c r="Q918" s="1">
        <v>14910544.380000001</v>
      </c>
      <c r="R918" s="3">
        <f>AVERAGE('VTA_Proteome Morphine vs Saline'!N918:Q918)</f>
        <v>15904619.282500001</v>
      </c>
      <c r="S918" s="3">
        <f>_xlfn.STDEV.S('VTA_Proteome Morphine vs Saline'!N918:Q918)</f>
        <v>3193343.9120752336</v>
      </c>
      <c r="T918" s="1">
        <v>20377638.739999998</v>
      </c>
      <c r="U918" s="1">
        <v>18226708.579999998</v>
      </c>
      <c r="V918" s="1">
        <v>15157547.869999999</v>
      </c>
      <c r="W918" s="1">
        <v>14428086.65</v>
      </c>
      <c r="X918" s="1">
        <f t="shared" si="57"/>
        <v>17047495.459999997</v>
      </c>
      <c r="Y918" s="1">
        <f t="shared" si="58"/>
        <v>2763669.1947820624</v>
      </c>
    </row>
    <row r="919" spans="1:25" x14ac:dyDescent="0.5">
      <c r="A919" s="1" t="s">
        <v>1845</v>
      </c>
      <c r="B919" s="1" t="s">
        <v>1846</v>
      </c>
      <c r="C919" s="1">
        <v>192539</v>
      </c>
      <c r="D919" s="1">
        <v>9</v>
      </c>
      <c r="E919" s="1">
        <v>8</v>
      </c>
      <c r="F919" s="1">
        <v>340.64</v>
      </c>
      <c r="G919" s="1">
        <v>5.4515909000000001E-2</v>
      </c>
      <c r="H919" s="1">
        <v>0.99625991700000005</v>
      </c>
      <c r="I919" s="1">
        <v>0.82359275799999998</v>
      </c>
      <c r="K919" s="1">
        <v>1.0239287079999999</v>
      </c>
      <c r="L919" s="1" t="s">
        <v>2</v>
      </c>
      <c r="M919" s="1" t="s">
        <v>1</v>
      </c>
      <c r="N919" s="1">
        <v>460213.42839999998</v>
      </c>
      <c r="O919" s="1">
        <v>390793.761</v>
      </c>
      <c r="P919" s="1">
        <v>495792.9719</v>
      </c>
      <c r="Q919" s="1">
        <v>478949.37160000001</v>
      </c>
      <c r="R919" s="3">
        <f>AVERAGE('VTA_Proteome Morphine vs Saline'!N919:Q919)</f>
        <v>456437.383225</v>
      </c>
      <c r="S919" s="3">
        <f>_xlfn.STDEV.S('VTA_Proteome Morphine vs Saline'!N919:Q919)</f>
        <v>46112.166277943325</v>
      </c>
      <c r="T919" s="1">
        <v>471383.88809999998</v>
      </c>
      <c r="U919" s="1">
        <v>396869.50829999999</v>
      </c>
      <c r="V919" s="1">
        <v>554991.46160000004</v>
      </c>
      <c r="W919" s="1">
        <v>446192.50199999998</v>
      </c>
      <c r="X919" s="1">
        <f t="shared" si="57"/>
        <v>467359.33999999997</v>
      </c>
      <c r="Y919" s="1">
        <f t="shared" si="58"/>
        <v>66112.119734935099</v>
      </c>
    </row>
    <row r="920" spans="1:25" x14ac:dyDescent="0.5">
      <c r="A920" s="1" t="s">
        <v>1847</v>
      </c>
      <c r="B920" s="1" t="s">
        <v>1848</v>
      </c>
      <c r="C920" s="1">
        <v>18647</v>
      </c>
      <c r="D920" s="1">
        <v>1</v>
      </c>
      <c r="E920" s="1">
        <v>1</v>
      </c>
      <c r="F920" s="1">
        <v>27.31</v>
      </c>
      <c r="G920" s="1">
        <v>5.0953084000000003E-2</v>
      </c>
      <c r="H920" s="1">
        <v>0.99625991700000005</v>
      </c>
      <c r="I920" s="1">
        <v>0.918216158</v>
      </c>
      <c r="K920" s="1">
        <v>1.0374571909999999</v>
      </c>
      <c r="L920" s="1" t="s">
        <v>2</v>
      </c>
      <c r="M920" s="1" t="s">
        <v>1</v>
      </c>
      <c r="N920" s="1">
        <v>150615.57500000001</v>
      </c>
      <c r="O920" s="1">
        <v>189476.36379999999</v>
      </c>
      <c r="P920" s="1">
        <v>211562.36780000001</v>
      </c>
      <c r="Q920" s="1">
        <v>328615.6005</v>
      </c>
      <c r="R920" s="3">
        <f>AVERAGE('VTA_Proteome Morphine vs Saline'!N920:Q920)</f>
        <v>220067.47677499999</v>
      </c>
      <c r="S920" s="3">
        <f>_xlfn.STDEV.S('VTA_Proteome Morphine vs Saline'!N920:Q920)</f>
        <v>76625.528592212737</v>
      </c>
      <c r="T920" s="1">
        <v>139293.16759999999</v>
      </c>
      <c r="U920" s="1">
        <v>113954.88430000001</v>
      </c>
      <c r="V920" s="1">
        <v>342820.7439</v>
      </c>
      <c r="W920" s="1">
        <v>317173.54930000001</v>
      </c>
      <c r="X920" s="1">
        <f t="shared" si="57"/>
        <v>228310.58627500001</v>
      </c>
      <c r="Y920" s="1">
        <f t="shared" si="58"/>
        <v>118336.42690600404</v>
      </c>
    </row>
    <row r="921" spans="1:25" x14ac:dyDescent="0.5">
      <c r="A921" s="1" t="s">
        <v>1849</v>
      </c>
      <c r="B921" s="1" t="s">
        <v>1850</v>
      </c>
      <c r="C921" s="1">
        <v>164441</v>
      </c>
      <c r="D921" s="1">
        <v>4</v>
      </c>
      <c r="E921" s="1">
        <v>4</v>
      </c>
      <c r="F921" s="1">
        <v>169.8</v>
      </c>
      <c r="G921" s="1">
        <v>5.2988414999999997E-2</v>
      </c>
      <c r="H921" s="1">
        <v>0.99625991700000005</v>
      </c>
      <c r="I921" s="1">
        <v>0.855936633</v>
      </c>
      <c r="K921" s="1">
        <v>1.0269926229999999</v>
      </c>
      <c r="L921" s="1" t="s">
        <v>1</v>
      </c>
      <c r="M921" s="1" t="s">
        <v>2</v>
      </c>
      <c r="N921" s="1">
        <v>257527.4375</v>
      </c>
      <c r="O921" s="1">
        <v>387096.94520000002</v>
      </c>
      <c r="P921" s="1">
        <v>282595.3026</v>
      </c>
      <c r="Q921" s="1">
        <v>418498.2635</v>
      </c>
      <c r="R921" s="3">
        <f>AVERAGE('VTA_Proteome Morphine vs Saline'!N921:Q921)</f>
        <v>336429.48719999997</v>
      </c>
      <c r="S921" s="3">
        <f>_xlfn.STDEV.S('VTA_Proteome Morphine vs Saline'!N921:Q921)</f>
        <v>78371.18565299669</v>
      </c>
      <c r="T921" s="1">
        <v>381105.13880000002</v>
      </c>
      <c r="U921" s="1">
        <v>424822.53450000001</v>
      </c>
      <c r="V921" s="1">
        <v>266021.05050000001</v>
      </c>
      <c r="W921" s="1">
        <v>238399.4901</v>
      </c>
      <c r="X921" s="1">
        <f t="shared" si="57"/>
        <v>327587.05347500002</v>
      </c>
      <c r="Y921" s="1">
        <f t="shared" si="58"/>
        <v>89561.372644878604</v>
      </c>
    </row>
    <row r="922" spans="1:25" x14ac:dyDescent="0.5">
      <c r="A922" s="1" t="s">
        <v>1851</v>
      </c>
      <c r="B922" s="1" t="s">
        <v>1852</v>
      </c>
      <c r="C922" s="1">
        <v>26622</v>
      </c>
      <c r="D922" s="1">
        <v>2</v>
      </c>
      <c r="E922" s="1">
        <v>2</v>
      </c>
      <c r="F922" s="1">
        <v>98.23</v>
      </c>
      <c r="G922" s="1">
        <v>8.1664120000000007E-2</v>
      </c>
      <c r="H922" s="1">
        <v>0.99625991700000005</v>
      </c>
      <c r="I922" s="1">
        <v>0.56231889099999999</v>
      </c>
      <c r="K922" s="1">
        <v>1.149834749</v>
      </c>
      <c r="L922" s="1" t="s">
        <v>2</v>
      </c>
      <c r="M922" s="1" t="s">
        <v>1</v>
      </c>
      <c r="N922" s="1">
        <v>3155572.0070000002</v>
      </c>
      <c r="O922" s="1">
        <v>2556188.5660000001</v>
      </c>
      <c r="P922" s="1">
        <v>2038370.5789999999</v>
      </c>
      <c r="Q922" s="1">
        <v>2048236.7690000001</v>
      </c>
      <c r="R922" s="3">
        <f>AVERAGE('VTA_Proteome Morphine vs Saline'!N922:Q922)</f>
        <v>2449591.98025</v>
      </c>
      <c r="S922" s="3">
        <f>_xlfn.STDEV.S('VTA_Proteome Morphine vs Saline'!N922:Q922)</f>
        <v>529137.56141701469</v>
      </c>
      <c r="T922" s="1">
        <v>3702096.108</v>
      </c>
      <c r="U922" s="1">
        <v>3411018.38</v>
      </c>
      <c r="V922" s="1">
        <v>2269402.7999999998</v>
      </c>
      <c r="W922" s="1">
        <v>1883986.629</v>
      </c>
      <c r="X922" s="1">
        <f t="shared" si="57"/>
        <v>2816625.9792499999</v>
      </c>
      <c r="Y922" s="1">
        <f t="shared" si="58"/>
        <v>876855.94417804515</v>
      </c>
    </row>
    <row r="923" spans="1:25" x14ac:dyDescent="0.5">
      <c r="A923" s="1" t="s">
        <v>1853</v>
      </c>
      <c r="B923" s="1" t="s">
        <v>1854</v>
      </c>
      <c r="C923" s="1">
        <v>53277</v>
      </c>
      <c r="D923" s="1">
        <v>2</v>
      </c>
      <c r="E923" s="1">
        <v>2</v>
      </c>
      <c r="F923" s="1">
        <v>86.18</v>
      </c>
      <c r="G923" s="1">
        <v>5.0906629000000002E-2</v>
      </c>
      <c r="H923" s="1">
        <v>0.99625991700000005</v>
      </c>
      <c r="I923" s="1">
        <v>0.92022467200000002</v>
      </c>
      <c r="K923" s="1">
        <v>1.0664725770000001</v>
      </c>
      <c r="L923" s="1" t="s">
        <v>2</v>
      </c>
      <c r="M923" s="1" t="s">
        <v>1</v>
      </c>
      <c r="N923" s="1">
        <v>73637.659090000001</v>
      </c>
      <c r="O923" s="1">
        <v>86596.923519999997</v>
      </c>
      <c r="P923" s="1">
        <v>98457.994059999997</v>
      </c>
      <c r="Q923" s="1">
        <v>120910.21</v>
      </c>
      <c r="R923" s="3">
        <f>AVERAGE('VTA_Proteome Morphine vs Saline'!N923:Q923)</f>
        <v>94900.6966675</v>
      </c>
      <c r="S923" s="3">
        <f>_xlfn.STDEV.S('VTA_Proteome Morphine vs Saline'!N923:Q923)</f>
        <v>20084.974185026185</v>
      </c>
      <c r="T923" s="1">
        <v>111914.62209999999</v>
      </c>
      <c r="U923" s="1">
        <v>94513.363540000006</v>
      </c>
      <c r="V923" s="1">
        <v>143327.12090000001</v>
      </c>
      <c r="W923" s="1">
        <v>55080.8557</v>
      </c>
      <c r="X923" s="1">
        <f t="shared" si="57"/>
        <v>101208.99056000001</v>
      </c>
      <c r="Y923" s="1">
        <f t="shared" si="58"/>
        <v>36793.041447447511</v>
      </c>
    </row>
    <row r="924" spans="1:25" x14ac:dyDescent="0.5">
      <c r="A924" s="1" t="s">
        <v>1855</v>
      </c>
      <c r="B924" s="1" t="s">
        <v>1856</v>
      </c>
      <c r="C924" s="1">
        <v>8449</v>
      </c>
      <c r="D924" s="1">
        <v>3</v>
      </c>
      <c r="E924" s="1">
        <v>3</v>
      </c>
      <c r="F924" s="1">
        <v>119</v>
      </c>
      <c r="G924" s="1">
        <v>9.0016073000000002E-2</v>
      </c>
      <c r="H924" s="1">
        <v>0.99625991700000005</v>
      </c>
      <c r="I924" s="1">
        <v>0.51705504099999999</v>
      </c>
      <c r="K924" s="1">
        <v>1.0822915870000001</v>
      </c>
      <c r="L924" s="1" t="s">
        <v>2</v>
      </c>
      <c r="M924" s="1" t="s">
        <v>1</v>
      </c>
      <c r="N924" s="1">
        <v>985668.57620000001</v>
      </c>
      <c r="O924" s="1">
        <v>668471.84959999996</v>
      </c>
      <c r="P924" s="1">
        <v>573394.6483</v>
      </c>
      <c r="Q924" s="1">
        <v>600242.89529999997</v>
      </c>
      <c r="R924" s="3">
        <f>AVERAGE('VTA_Proteome Morphine vs Saline'!N924:Q924)</f>
        <v>706944.49234999996</v>
      </c>
      <c r="S924" s="3">
        <f>_xlfn.STDEV.S('VTA_Proteome Morphine vs Saline'!N924:Q924)</f>
        <v>190077.22186608874</v>
      </c>
      <c r="T924" s="1">
        <v>786753.41599999997</v>
      </c>
      <c r="U924" s="1">
        <v>904924.75430000003</v>
      </c>
      <c r="V924" s="1">
        <v>682628.44640000002</v>
      </c>
      <c r="W924" s="1">
        <v>686173.69059999997</v>
      </c>
      <c r="X924" s="1">
        <f t="shared" si="57"/>
        <v>765120.076825</v>
      </c>
      <c r="Y924" s="1">
        <f t="shared" si="58"/>
        <v>104961.50118958083</v>
      </c>
    </row>
    <row r="925" spans="1:25" x14ac:dyDescent="0.5">
      <c r="A925" s="1" t="s">
        <v>1857</v>
      </c>
      <c r="B925" s="1" t="s">
        <v>1858</v>
      </c>
      <c r="C925" s="1">
        <v>9347</v>
      </c>
      <c r="D925" s="1">
        <v>1</v>
      </c>
      <c r="E925" s="1">
        <v>1</v>
      </c>
      <c r="F925" s="1">
        <v>77.900000000000006</v>
      </c>
      <c r="G925" s="1">
        <v>7.0832399000000004E-2</v>
      </c>
      <c r="H925" s="1">
        <v>0.99625991700000005</v>
      </c>
      <c r="I925" s="1">
        <v>0.63596390599999997</v>
      </c>
      <c r="K925" s="1">
        <v>1.1950153779999999</v>
      </c>
      <c r="L925" s="1" t="s">
        <v>2</v>
      </c>
      <c r="M925" s="1" t="s">
        <v>1</v>
      </c>
      <c r="N925" s="1">
        <v>80602.179959999994</v>
      </c>
      <c r="O925" s="1">
        <v>80912.570389999993</v>
      </c>
      <c r="P925" s="1">
        <v>83994.679629999999</v>
      </c>
      <c r="Q925" s="1">
        <v>95681.872690000004</v>
      </c>
      <c r="R925" s="3">
        <f>AVERAGE('VTA_Proteome Morphine vs Saline'!N925:Q925)</f>
        <v>85297.825667500001</v>
      </c>
      <c r="S925" s="3">
        <f>_xlfn.STDEV.S('VTA_Proteome Morphine vs Saline'!N925:Q925)</f>
        <v>7090.0440670879725</v>
      </c>
      <c r="T925" s="1">
        <v>73794.78082</v>
      </c>
      <c r="U925" s="1">
        <v>137060.1893</v>
      </c>
      <c r="V925" s="1">
        <v>58363.600100000003</v>
      </c>
      <c r="W925" s="1">
        <v>138510.28320000001</v>
      </c>
      <c r="X925" s="1">
        <f t="shared" si="57"/>
        <v>101932.213355</v>
      </c>
      <c r="Y925" s="1">
        <f t="shared" si="58"/>
        <v>41880.262090088996</v>
      </c>
    </row>
    <row r="926" spans="1:25" x14ac:dyDescent="0.5">
      <c r="A926" s="1" t="s">
        <v>1859</v>
      </c>
      <c r="B926" s="1" t="s">
        <v>1860</v>
      </c>
      <c r="C926" s="1">
        <v>43004</v>
      </c>
      <c r="D926" s="1">
        <v>16</v>
      </c>
      <c r="E926" s="1">
        <v>16</v>
      </c>
      <c r="F926" s="1">
        <v>1182.32</v>
      </c>
      <c r="G926" s="1">
        <v>0.49561208499999998</v>
      </c>
      <c r="H926" s="1">
        <v>0.977951083</v>
      </c>
      <c r="I926" s="1">
        <v>5.9281849999999997E-2</v>
      </c>
      <c r="K926" s="1">
        <v>1.3025607800000001</v>
      </c>
      <c r="L926" s="1" t="s">
        <v>1</v>
      </c>
      <c r="M926" s="1" t="s">
        <v>2</v>
      </c>
      <c r="N926" s="1">
        <v>30576078.629999999</v>
      </c>
      <c r="O926" s="1">
        <v>21345845.460000001</v>
      </c>
      <c r="P926" s="1">
        <v>30700446.149999999</v>
      </c>
      <c r="Q926" s="1">
        <v>27999609.989999998</v>
      </c>
      <c r="R926" s="3">
        <f>AVERAGE('VTA_Proteome Morphine vs Saline'!N926:Q926)</f>
        <v>27655495.057500001</v>
      </c>
      <c r="S926" s="3">
        <f>_xlfn.STDEV.S('VTA_Proteome Morphine vs Saline'!N926:Q926)</f>
        <v>4386784.2698144699</v>
      </c>
      <c r="T926" s="1">
        <v>25515604.539999999</v>
      </c>
      <c r="U926" s="1">
        <v>18787026.199999999</v>
      </c>
      <c r="V926" s="1">
        <v>21900316.449999999</v>
      </c>
      <c r="W926" s="1">
        <v>18723592.829999998</v>
      </c>
      <c r="X926" s="1">
        <f t="shared" si="57"/>
        <v>21231635.004999999</v>
      </c>
      <c r="Y926" s="1">
        <f t="shared" si="58"/>
        <v>3217966.1077952897</v>
      </c>
    </row>
    <row r="927" spans="1:25" x14ac:dyDescent="0.5">
      <c r="A927" s="1" t="s">
        <v>1861</v>
      </c>
      <c r="B927" s="1" t="s">
        <v>1862</v>
      </c>
      <c r="C927" s="1">
        <v>32839</v>
      </c>
      <c r="D927" s="1">
        <v>1</v>
      </c>
      <c r="E927" s="1">
        <v>0</v>
      </c>
      <c r="F927" s="1">
        <v>34.76</v>
      </c>
      <c r="K927" s="1">
        <v>1</v>
      </c>
      <c r="L927" s="1" t="s">
        <v>364</v>
      </c>
      <c r="M927" s="1" t="s">
        <v>364</v>
      </c>
      <c r="R927" s="3"/>
      <c r="S927" s="3"/>
    </row>
    <row r="928" spans="1:25" x14ac:dyDescent="0.5">
      <c r="A928" s="1" t="s">
        <v>1863</v>
      </c>
      <c r="B928" s="1" t="s">
        <v>1864</v>
      </c>
      <c r="C928" s="1">
        <v>39923</v>
      </c>
      <c r="D928" s="1">
        <v>9</v>
      </c>
      <c r="E928" s="1">
        <v>9</v>
      </c>
      <c r="F928" s="1">
        <v>365.71</v>
      </c>
      <c r="G928" s="1">
        <v>0.103188197</v>
      </c>
      <c r="H928" s="1">
        <v>0.99063050699999999</v>
      </c>
      <c r="I928" s="1">
        <v>0.45870952300000001</v>
      </c>
      <c r="K928" s="1">
        <v>1.093939529</v>
      </c>
      <c r="L928" s="1" t="s">
        <v>1</v>
      </c>
      <c r="M928" s="1" t="s">
        <v>2</v>
      </c>
      <c r="N928" s="1">
        <v>685737.70609999995</v>
      </c>
      <c r="O928" s="1">
        <v>696871.75650000002</v>
      </c>
      <c r="P928" s="1">
        <v>676022.35900000005</v>
      </c>
      <c r="Q928" s="1">
        <v>831610.13679999998</v>
      </c>
      <c r="R928" s="3">
        <f>AVERAGE('VTA_Proteome Morphine vs Saline'!N928:Q928)</f>
        <v>722560.48959999997</v>
      </c>
      <c r="S928" s="3">
        <f>_xlfn.STDEV.S('VTA_Proteome Morphine vs Saline'!N928:Q928)</f>
        <v>73197.111844566709</v>
      </c>
      <c r="T928" s="1">
        <v>625589.61100000003</v>
      </c>
      <c r="U928" s="1">
        <v>830707.83380000002</v>
      </c>
      <c r="V928" s="1">
        <v>452406.84620000003</v>
      </c>
      <c r="W928" s="1">
        <v>733344.81850000005</v>
      </c>
      <c r="X928" s="1">
        <f t="shared" ref="X928:X964" si="59">AVERAGE(T928:W928)</f>
        <v>660512.27737500006</v>
      </c>
      <c r="Y928" s="1">
        <f t="shared" ref="Y928:Y964" si="60">_xlfn.STDEV.S(T928:W928)</f>
        <v>162068.47275643738</v>
      </c>
    </row>
    <row r="929" spans="1:25" x14ac:dyDescent="0.5">
      <c r="A929" s="1" t="s">
        <v>1865</v>
      </c>
      <c r="B929" s="1" t="s">
        <v>1866</v>
      </c>
      <c r="C929" s="1">
        <v>46961</v>
      </c>
      <c r="D929" s="1">
        <v>1</v>
      </c>
      <c r="E929" s="1">
        <v>1</v>
      </c>
      <c r="F929" s="1">
        <v>51.41</v>
      </c>
      <c r="G929" s="1">
        <v>8.7664020999999995E-2</v>
      </c>
      <c r="H929" s="1">
        <v>0.99625991700000005</v>
      </c>
      <c r="I929" s="1">
        <v>0.52902612100000002</v>
      </c>
      <c r="K929" s="1">
        <v>1.208197024</v>
      </c>
      <c r="L929" s="1" t="s">
        <v>1</v>
      </c>
      <c r="M929" s="1" t="s">
        <v>2</v>
      </c>
      <c r="N929" s="1">
        <v>36657.464619999999</v>
      </c>
      <c r="O929" s="1">
        <v>74850.527449999994</v>
      </c>
      <c r="P929" s="1">
        <v>78546.152600000001</v>
      </c>
      <c r="Q929" s="1">
        <v>99913.364790000007</v>
      </c>
      <c r="R929" s="3">
        <f>AVERAGE('VTA_Proteome Morphine vs Saline'!N929:Q929)</f>
        <v>72491.877365000008</v>
      </c>
      <c r="S929" s="3">
        <f>_xlfn.STDEV.S('VTA_Proteome Morphine vs Saline'!N929:Q929)</f>
        <v>26320.21142406885</v>
      </c>
      <c r="T929" s="1">
        <v>45979.992550000003</v>
      </c>
      <c r="U929" s="1">
        <v>100331.6501</v>
      </c>
      <c r="V929" s="1">
        <v>63758.546320000001</v>
      </c>
      <c r="W929" s="1">
        <v>29929.996149999999</v>
      </c>
      <c r="X929" s="1">
        <f t="shared" si="59"/>
        <v>60000.046279999995</v>
      </c>
      <c r="Y929" s="1">
        <f t="shared" si="60"/>
        <v>30229.866085583428</v>
      </c>
    </row>
    <row r="930" spans="1:25" x14ac:dyDescent="0.5">
      <c r="A930" s="1" t="s">
        <v>1867</v>
      </c>
      <c r="B930" s="1" t="s">
        <v>1868</v>
      </c>
      <c r="C930" s="1">
        <v>15346</v>
      </c>
      <c r="D930" s="1">
        <v>3</v>
      </c>
      <c r="E930" s="1">
        <v>3</v>
      </c>
      <c r="F930" s="1">
        <v>201.81</v>
      </c>
      <c r="G930" s="1">
        <v>6.8284546000000002E-2</v>
      </c>
      <c r="H930" s="1">
        <v>0.99625991700000005</v>
      </c>
      <c r="I930" s="1">
        <v>0.65687593</v>
      </c>
      <c r="K930" s="1">
        <v>1.323608702</v>
      </c>
      <c r="L930" s="1" t="s">
        <v>1</v>
      </c>
      <c r="M930" s="1" t="s">
        <v>2</v>
      </c>
      <c r="N930" s="1">
        <v>1999246.3330000001</v>
      </c>
      <c r="O930" s="1">
        <v>2359284.7760000001</v>
      </c>
      <c r="P930" s="1">
        <v>8298790.852</v>
      </c>
      <c r="Q930" s="1">
        <v>10996416.890000001</v>
      </c>
      <c r="R930" s="3">
        <f>AVERAGE('VTA_Proteome Morphine vs Saline'!N930:Q930)</f>
        <v>5913434.7127499999</v>
      </c>
      <c r="S930" s="3">
        <f>_xlfn.STDEV.S('VTA_Proteome Morphine vs Saline'!N930:Q930)</f>
        <v>4452695.2201398499</v>
      </c>
      <c r="T930" s="1">
        <v>2242361.3670000001</v>
      </c>
      <c r="U930" s="1">
        <v>1298798.412</v>
      </c>
      <c r="V930" s="1">
        <v>9243645.9230000004</v>
      </c>
      <c r="W930" s="1">
        <v>5085837.5010000002</v>
      </c>
      <c r="X930" s="1">
        <f t="shared" si="59"/>
        <v>4467660.8007500004</v>
      </c>
      <c r="Y930" s="1">
        <f t="shared" si="60"/>
        <v>3567717.418246001</v>
      </c>
    </row>
    <row r="931" spans="1:25" x14ac:dyDescent="0.5">
      <c r="A931" s="1" t="s">
        <v>1869</v>
      </c>
      <c r="B931" s="1" t="s">
        <v>1870</v>
      </c>
      <c r="C931" s="1">
        <v>16255</v>
      </c>
      <c r="D931" s="1">
        <v>6</v>
      </c>
      <c r="E931" s="1">
        <v>5</v>
      </c>
      <c r="F931" s="1">
        <v>546.5</v>
      </c>
      <c r="G931" s="1">
        <v>8.0241859999999998E-2</v>
      </c>
      <c r="H931" s="1">
        <v>0.99625991700000005</v>
      </c>
      <c r="I931" s="1">
        <v>0.57087583200000003</v>
      </c>
      <c r="K931" s="1">
        <v>1.1448440660000001</v>
      </c>
      <c r="L931" s="1" t="s">
        <v>2</v>
      </c>
      <c r="M931" s="1" t="s">
        <v>1</v>
      </c>
      <c r="N931" s="1">
        <v>13890133.9</v>
      </c>
      <c r="O931" s="1">
        <v>20887377.59</v>
      </c>
      <c r="P931" s="1">
        <v>23240269.399999999</v>
      </c>
      <c r="Q931" s="1">
        <v>23020599.789999999</v>
      </c>
      <c r="R931" s="3">
        <f>AVERAGE('VTA_Proteome Morphine vs Saline'!N931:Q931)</f>
        <v>20259595.170000002</v>
      </c>
      <c r="S931" s="3">
        <f>_xlfn.STDEV.S('VTA_Proteome Morphine vs Saline'!N931:Q931)</f>
        <v>4376898.1792261004</v>
      </c>
      <c r="T931" s="1">
        <v>28075387.5</v>
      </c>
      <c r="U931" s="1">
        <v>15686125.470000001</v>
      </c>
      <c r="V931" s="1">
        <v>18793310.84</v>
      </c>
      <c r="W931" s="1">
        <v>30221485.440000001</v>
      </c>
      <c r="X931" s="1">
        <f t="shared" si="59"/>
        <v>23194077.3125</v>
      </c>
      <c r="Y931" s="1">
        <f t="shared" si="60"/>
        <v>7046222.1686949264</v>
      </c>
    </row>
    <row r="932" spans="1:25" x14ac:dyDescent="0.5">
      <c r="A932" s="1" t="s">
        <v>1871</v>
      </c>
      <c r="B932" s="1" t="s">
        <v>1872</v>
      </c>
      <c r="C932" s="1">
        <v>26525</v>
      </c>
      <c r="D932" s="1">
        <v>18</v>
      </c>
      <c r="E932" s="1">
        <v>17</v>
      </c>
      <c r="F932" s="1">
        <v>1092.22</v>
      </c>
      <c r="G932" s="1">
        <v>0.45782885699999998</v>
      </c>
      <c r="H932" s="1">
        <v>0.977951083</v>
      </c>
      <c r="I932" s="1">
        <v>6.9449548999999999E-2</v>
      </c>
      <c r="K932" s="1">
        <v>1.190681017</v>
      </c>
      <c r="L932" s="1" t="s">
        <v>2</v>
      </c>
      <c r="M932" s="1" t="s">
        <v>1</v>
      </c>
      <c r="N932" s="1">
        <v>16826606.48</v>
      </c>
      <c r="O932" s="1">
        <v>21288732</v>
      </c>
      <c r="P932" s="1">
        <v>21756415.870000001</v>
      </c>
      <c r="Q932" s="1">
        <v>17315785.879999999</v>
      </c>
      <c r="R932" s="3">
        <f>AVERAGE('VTA_Proteome Morphine vs Saline'!N932:Q932)</f>
        <v>19296885.057500001</v>
      </c>
      <c r="S932" s="3">
        <f>_xlfn.STDEV.S('VTA_Proteome Morphine vs Saline'!N932:Q932)</f>
        <v>2584813.0984354233</v>
      </c>
      <c r="T932" s="1">
        <v>25850146.390000001</v>
      </c>
      <c r="U932" s="1">
        <v>23200048.25</v>
      </c>
      <c r="V932" s="1">
        <v>21189566.879999999</v>
      </c>
      <c r="W932" s="1">
        <v>21665977.390000001</v>
      </c>
      <c r="X932" s="1">
        <f t="shared" si="59"/>
        <v>22976434.727499999</v>
      </c>
      <c r="Y932" s="1">
        <f t="shared" si="60"/>
        <v>2099080.5022255383</v>
      </c>
    </row>
    <row r="933" spans="1:25" x14ac:dyDescent="0.5">
      <c r="A933" s="1" t="s">
        <v>1873</v>
      </c>
      <c r="B933" s="1" t="s">
        <v>1874</v>
      </c>
      <c r="C933" s="1">
        <v>11598</v>
      </c>
      <c r="D933" s="1">
        <v>5</v>
      </c>
      <c r="E933" s="1">
        <v>5</v>
      </c>
      <c r="F933" s="1">
        <v>222.06</v>
      </c>
      <c r="G933" s="1">
        <v>5.2400235000000003E-2</v>
      </c>
      <c r="H933" s="1">
        <v>0.99625991700000005</v>
      </c>
      <c r="I933" s="1">
        <v>0.87069556100000001</v>
      </c>
      <c r="K933" s="1">
        <v>1.047010706</v>
      </c>
      <c r="L933" s="1" t="s">
        <v>1</v>
      </c>
      <c r="M933" s="1" t="s">
        <v>2</v>
      </c>
      <c r="N933" s="1">
        <v>1826458.879</v>
      </c>
      <c r="O933" s="1">
        <v>976629.36190000002</v>
      </c>
      <c r="P933" s="1">
        <v>513465.5477</v>
      </c>
      <c r="Q933" s="1">
        <v>862962.91890000005</v>
      </c>
      <c r="R933" s="3">
        <f>AVERAGE('VTA_Proteome Morphine vs Saline'!N933:Q933)</f>
        <v>1044879.176875</v>
      </c>
      <c r="S933" s="3">
        <f>_xlfn.STDEV.S('VTA_Proteome Morphine vs Saline'!N933:Q933)</f>
        <v>557081.33403974236</v>
      </c>
      <c r="T933" s="1">
        <v>992329.44579999999</v>
      </c>
      <c r="U933" s="1">
        <v>1035632.824</v>
      </c>
      <c r="V933" s="1">
        <v>787420.21120000002</v>
      </c>
      <c r="W933" s="1">
        <v>1176474.223</v>
      </c>
      <c r="X933" s="1">
        <f t="shared" si="59"/>
        <v>997964.17599999998</v>
      </c>
      <c r="Y933" s="1">
        <f t="shared" si="60"/>
        <v>160878.08553914481</v>
      </c>
    </row>
    <row r="934" spans="1:25" x14ac:dyDescent="0.5">
      <c r="A934" s="1" t="s">
        <v>1875</v>
      </c>
      <c r="B934" s="1" t="s">
        <v>1876</v>
      </c>
      <c r="C934" s="1">
        <v>21483</v>
      </c>
      <c r="D934" s="1">
        <v>15</v>
      </c>
      <c r="E934" s="1">
        <v>15</v>
      </c>
      <c r="F934" s="1">
        <v>746.89</v>
      </c>
      <c r="G934" s="1">
        <v>0.53253922499999995</v>
      </c>
      <c r="H934" s="1">
        <v>0.977951083</v>
      </c>
      <c r="I934" s="1">
        <v>5.0831159000000001E-2</v>
      </c>
      <c r="K934" s="1">
        <v>1.1812745529999999</v>
      </c>
      <c r="L934" s="1" t="s">
        <v>2</v>
      </c>
      <c r="M934" s="1" t="s">
        <v>1</v>
      </c>
      <c r="N934" s="1">
        <v>10344494.119999999</v>
      </c>
      <c r="O934" s="1">
        <v>14139673.060000001</v>
      </c>
      <c r="P934" s="1">
        <v>11637193.93</v>
      </c>
      <c r="Q934" s="1">
        <v>10773407.640000001</v>
      </c>
      <c r="R934" s="3">
        <f>AVERAGE('VTA_Proteome Morphine vs Saline'!N934:Q934)</f>
        <v>11723692.1875</v>
      </c>
      <c r="S934" s="3">
        <f>_xlfn.STDEV.S('VTA_Proteome Morphine vs Saline'!N934:Q934)</f>
        <v>1698006.0419454244</v>
      </c>
      <c r="T934" s="1">
        <v>14066939.92</v>
      </c>
      <c r="U934" s="1">
        <v>13879274.960000001</v>
      </c>
      <c r="V934" s="1">
        <v>13208784.949999999</v>
      </c>
      <c r="W934" s="1">
        <v>14240597.189999999</v>
      </c>
      <c r="X934" s="1">
        <f t="shared" si="59"/>
        <v>13848899.254999999</v>
      </c>
      <c r="Y934" s="1">
        <f t="shared" si="60"/>
        <v>451529.99560634105</v>
      </c>
    </row>
    <row r="935" spans="1:25" x14ac:dyDescent="0.5">
      <c r="A935" s="1" t="s">
        <v>1877</v>
      </c>
      <c r="B935" s="1" t="s">
        <v>1878</v>
      </c>
      <c r="C935" s="1">
        <v>46244</v>
      </c>
      <c r="D935" s="1">
        <v>5</v>
      </c>
      <c r="E935" s="1">
        <v>3</v>
      </c>
      <c r="F935" s="1">
        <v>195.2</v>
      </c>
      <c r="G935" s="1">
        <v>6.3285091000000002E-2</v>
      </c>
      <c r="H935" s="1">
        <v>0.99625991700000005</v>
      </c>
      <c r="I935" s="1">
        <v>0.70396562200000001</v>
      </c>
      <c r="K935" s="1">
        <v>1.0870294069999999</v>
      </c>
      <c r="L935" s="1" t="s">
        <v>1</v>
      </c>
      <c r="M935" s="1" t="s">
        <v>2</v>
      </c>
      <c r="N935" s="1">
        <v>31867.317729999999</v>
      </c>
      <c r="O935" s="1">
        <v>321646.69540000003</v>
      </c>
      <c r="P935" s="1">
        <v>47165.334089999997</v>
      </c>
      <c r="Q935" s="1">
        <v>44696.438759999997</v>
      </c>
      <c r="R935" s="3">
        <f>AVERAGE('VTA_Proteome Morphine vs Saline'!N935:Q935)</f>
        <v>111343.94649500001</v>
      </c>
      <c r="S935" s="3">
        <f>_xlfn.STDEV.S('VTA_Proteome Morphine vs Saline'!N935:Q935)</f>
        <v>140362.10943409576</v>
      </c>
      <c r="T935" s="1">
        <v>89084.534549999997</v>
      </c>
      <c r="U935" s="1">
        <v>70040.617809999996</v>
      </c>
      <c r="V935" s="1">
        <v>205776.2377</v>
      </c>
      <c r="W935" s="1">
        <v>44816.859790000002</v>
      </c>
      <c r="X935" s="1">
        <f t="shared" si="59"/>
        <v>102429.56246250001</v>
      </c>
      <c r="Y935" s="1">
        <f t="shared" si="60"/>
        <v>71243.461214727853</v>
      </c>
    </row>
    <row r="936" spans="1:25" x14ac:dyDescent="0.5">
      <c r="A936" s="1" t="s">
        <v>1879</v>
      </c>
      <c r="B936" s="1" t="s">
        <v>1880</v>
      </c>
      <c r="C936" s="1">
        <v>46542</v>
      </c>
      <c r="D936" s="1">
        <v>5</v>
      </c>
      <c r="E936" s="1">
        <v>2</v>
      </c>
      <c r="F936" s="1">
        <v>282.14999999999998</v>
      </c>
      <c r="G936" s="1">
        <v>0.123761857</v>
      </c>
      <c r="H936" s="1">
        <v>0.977951083</v>
      </c>
      <c r="I936" s="1">
        <v>0.388474508</v>
      </c>
      <c r="K936" s="1">
        <v>3.2817636380000001</v>
      </c>
      <c r="L936" s="1" t="s">
        <v>1</v>
      </c>
      <c r="M936" s="1" t="s">
        <v>2</v>
      </c>
      <c r="N936" s="1">
        <v>150941.07610000001</v>
      </c>
      <c r="O936" s="1">
        <v>299522.0404</v>
      </c>
      <c r="P936" s="1">
        <v>10596.70219</v>
      </c>
      <c r="Q936" s="1">
        <v>20124.45233</v>
      </c>
      <c r="R936" s="3">
        <f>AVERAGE('VTA_Proteome Morphine vs Saline'!N936:Q936)</f>
        <v>120296.067755</v>
      </c>
      <c r="S936" s="3">
        <f>_xlfn.STDEV.S('VTA_Proteome Morphine vs Saline'!N936:Q936)</f>
        <v>135559.78896072516</v>
      </c>
      <c r="T936" s="1">
        <v>34209.29045</v>
      </c>
      <c r="U936" s="1">
        <v>20593.249210000002</v>
      </c>
      <c r="V936" s="1">
        <v>89092.342749999996</v>
      </c>
      <c r="W936" s="1">
        <v>2728.8005320000002</v>
      </c>
      <c r="X936" s="1">
        <f t="shared" si="59"/>
        <v>36655.920735499996</v>
      </c>
      <c r="Y936" s="1">
        <f t="shared" si="60"/>
        <v>37258.660090756137</v>
      </c>
    </row>
    <row r="937" spans="1:25" x14ac:dyDescent="0.5">
      <c r="A937" s="1" t="s">
        <v>1881</v>
      </c>
      <c r="B937" s="1" t="s">
        <v>1882</v>
      </c>
      <c r="C937" s="1">
        <v>46307</v>
      </c>
      <c r="D937" s="1">
        <v>6</v>
      </c>
      <c r="E937" s="1">
        <v>3</v>
      </c>
      <c r="F937" s="1">
        <v>275.58</v>
      </c>
      <c r="G937" s="1">
        <v>0.16792306000000001</v>
      </c>
      <c r="H937" s="1">
        <v>0.977951083</v>
      </c>
      <c r="I937" s="1">
        <v>0.28634135900000002</v>
      </c>
      <c r="K937" s="1">
        <v>1.4436806499999999</v>
      </c>
      <c r="L937" s="1" t="s">
        <v>1</v>
      </c>
      <c r="M937" s="1" t="s">
        <v>2</v>
      </c>
      <c r="N937" s="1">
        <v>120651.51300000001</v>
      </c>
      <c r="O937" s="1">
        <v>217803.35579999999</v>
      </c>
      <c r="P937" s="1">
        <v>78423.492679999996</v>
      </c>
      <c r="Q937" s="1">
        <v>118512.08900000001</v>
      </c>
      <c r="R937" s="3">
        <f>AVERAGE('VTA_Proteome Morphine vs Saline'!N937:Q937)</f>
        <v>133847.61262</v>
      </c>
      <c r="S937" s="3">
        <f>_xlfn.STDEV.S('VTA_Proteome Morphine vs Saline'!N937:Q937)</f>
        <v>59244.451818743248</v>
      </c>
      <c r="T937" s="1">
        <v>42806.41678</v>
      </c>
      <c r="U937" s="1">
        <v>109847.2923</v>
      </c>
      <c r="V937" s="1">
        <v>115464.65300000001</v>
      </c>
      <c r="W937" s="1">
        <v>102732.6642</v>
      </c>
      <c r="X937" s="1">
        <f t="shared" si="59"/>
        <v>92712.756569999998</v>
      </c>
      <c r="Y937" s="1">
        <f t="shared" si="60"/>
        <v>33676.314158929599</v>
      </c>
    </row>
    <row r="938" spans="1:25" x14ac:dyDescent="0.5">
      <c r="A938" s="1" t="s">
        <v>1883</v>
      </c>
      <c r="B938" s="1" t="s">
        <v>1884</v>
      </c>
      <c r="C938" s="1">
        <v>106644</v>
      </c>
      <c r="D938" s="1">
        <v>9</v>
      </c>
      <c r="E938" s="1">
        <v>9</v>
      </c>
      <c r="F938" s="1">
        <v>398.66</v>
      </c>
      <c r="G938" s="1">
        <v>5.3788981E-2</v>
      </c>
      <c r="H938" s="1">
        <v>0.99625991700000005</v>
      </c>
      <c r="I938" s="1">
        <v>0.83811465699999999</v>
      </c>
      <c r="K938" s="1">
        <v>1.0464117959999999</v>
      </c>
      <c r="L938" s="1" t="s">
        <v>2</v>
      </c>
      <c r="M938" s="1" t="s">
        <v>1</v>
      </c>
      <c r="N938" s="1">
        <v>832351.79029999999</v>
      </c>
      <c r="O938" s="1">
        <v>950593.1115</v>
      </c>
      <c r="P938" s="1">
        <v>937277.57369999995</v>
      </c>
      <c r="Q938" s="1">
        <v>872382.79249999998</v>
      </c>
      <c r="R938" s="3">
        <f>AVERAGE('VTA_Proteome Morphine vs Saline'!N938:Q938)</f>
        <v>898151.31700000004</v>
      </c>
      <c r="S938" s="3">
        <f>_xlfn.STDEV.S('VTA_Proteome Morphine vs Saline'!N938:Q938)</f>
        <v>55601.559758054857</v>
      </c>
      <c r="T938" s="1">
        <v>691577.69090000005</v>
      </c>
      <c r="U938" s="1">
        <v>864699.67669999995</v>
      </c>
      <c r="V938" s="1">
        <v>989113.55310000002</v>
      </c>
      <c r="W938" s="1">
        <v>1213953.611</v>
      </c>
      <c r="X938" s="1">
        <f t="shared" si="59"/>
        <v>939836.13292500004</v>
      </c>
      <c r="Y938" s="1">
        <f t="shared" si="60"/>
        <v>219731.95566115945</v>
      </c>
    </row>
    <row r="939" spans="1:25" x14ac:dyDescent="0.5">
      <c r="A939" s="1" t="s">
        <v>1885</v>
      </c>
      <c r="B939" s="1" t="s">
        <v>1886</v>
      </c>
      <c r="C939" s="1">
        <v>15427</v>
      </c>
      <c r="D939" s="1">
        <v>2</v>
      </c>
      <c r="E939" s="1">
        <v>2</v>
      </c>
      <c r="F939" s="1">
        <v>195.43</v>
      </c>
      <c r="G939" s="1">
        <v>5.4434642999999998E-2</v>
      </c>
      <c r="H939" s="1">
        <v>0.99625991700000005</v>
      </c>
      <c r="I939" s="1">
        <v>0.82515117500000001</v>
      </c>
      <c r="K939" s="1">
        <v>1.092289871</v>
      </c>
      <c r="L939" s="1" t="s">
        <v>2</v>
      </c>
      <c r="M939" s="1" t="s">
        <v>1</v>
      </c>
      <c r="N939" s="1">
        <v>9908120.6060000006</v>
      </c>
      <c r="O939" s="1">
        <v>17018344.960000001</v>
      </c>
      <c r="P939" s="1">
        <v>17307697.449999999</v>
      </c>
      <c r="Q939" s="1">
        <v>22566504.050000001</v>
      </c>
      <c r="R939" s="3">
        <f>AVERAGE('VTA_Proteome Morphine vs Saline'!N939:Q939)</f>
        <v>16700166.7665</v>
      </c>
      <c r="S939" s="3">
        <f>_xlfn.STDEV.S('VTA_Proteome Morphine vs Saline'!N939:Q939)</f>
        <v>5196669.9293668829</v>
      </c>
      <c r="T939" s="1">
        <v>12221692.6</v>
      </c>
      <c r="U939" s="1">
        <v>13289013.699999999</v>
      </c>
      <c r="V939" s="1">
        <v>17123167.960000001</v>
      </c>
      <c r="W939" s="1">
        <v>30331817.75</v>
      </c>
      <c r="X939" s="1">
        <f t="shared" si="59"/>
        <v>18241423.002499998</v>
      </c>
      <c r="Y939" s="1">
        <f t="shared" si="60"/>
        <v>8330499.2149075111</v>
      </c>
    </row>
    <row r="940" spans="1:25" x14ac:dyDescent="0.5">
      <c r="A940" s="1" t="s">
        <v>1887</v>
      </c>
      <c r="B940" s="1" t="s">
        <v>1888</v>
      </c>
      <c r="C940" s="1">
        <v>124262</v>
      </c>
      <c r="D940" s="1">
        <v>11</v>
      </c>
      <c r="E940" s="1">
        <v>11</v>
      </c>
      <c r="F940" s="1">
        <v>529.16999999999996</v>
      </c>
      <c r="G940" s="1">
        <v>7.3186821999999999E-2</v>
      </c>
      <c r="H940" s="1">
        <v>0.99625991700000005</v>
      </c>
      <c r="I940" s="1">
        <v>0.61806853799999995</v>
      </c>
      <c r="K940" s="1">
        <v>1.1273332389999999</v>
      </c>
      <c r="L940" s="1" t="s">
        <v>2</v>
      </c>
      <c r="M940" s="1" t="s">
        <v>1</v>
      </c>
      <c r="N940" s="1">
        <v>426809.90519999998</v>
      </c>
      <c r="O940" s="1">
        <v>333709.60029999999</v>
      </c>
      <c r="P940" s="1">
        <v>371162.10580000002</v>
      </c>
      <c r="Q940" s="1">
        <v>323950.43890000001</v>
      </c>
      <c r="R940" s="3">
        <f>AVERAGE('VTA_Proteome Morphine vs Saline'!N940:Q940)</f>
        <v>363908.01254999998</v>
      </c>
      <c r="S940" s="3">
        <f>_xlfn.STDEV.S('VTA_Proteome Morphine vs Saline'!N940:Q940)</f>
        <v>46611.235277373438</v>
      </c>
      <c r="T940" s="1">
        <v>497019.42109999998</v>
      </c>
      <c r="U940" s="1">
        <v>540320.73529999994</v>
      </c>
      <c r="V940" s="1">
        <v>309612.46600000001</v>
      </c>
      <c r="W940" s="1">
        <v>294029.77110000001</v>
      </c>
      <c r="X940" s="1">
        <f t="shared" si="59"/>
        <v>410245.598375</v>
      </c>
      <c r="Y940" s="1">
        <f t="shared" si="60"/>
        <v>126599.609527023</v>
      </c>
    </row>
    <row r="941" spans="1:25" x14ac:dyDescent="0.5">
      <c r="A941" s="1" t="s">
        <v>1889</v>
      </c>
      <c r="B941" s="1" t="s">
        <v>1890</v>
      </c>
      <c r="C941" s="1">
        <v>58767</v>
      </c>
      <c r="D941" s="1">
        <v>13</v>
      </c>
      <c r="E941" s="1">
        <v>13</v>
      </c>
      <c r="F941" s="1">
        <v>655.74</v>
      </c>
      <c r="G941" s="1">
        <v>0.208637824</v>
      </c>
      <c r="H941" s="1">
        <v>0.977951083</v>
      </c>
      <c r="I941" s="1">
        <v>0.22448932099999999</v>
      </c>
      <c r="K941" s="1">
        <v>1.132342008</v>
      </c>
      <c r="L941" s="1" t="s">
        <v>1</v>
      </c>
      <c r="M941" s="1" t="s">
        <v>2</v>
      </c>
      <c r="N941" s="1">
        <v>3274015.1269999999</v>
      </c>
      <c r="O941" s="1">
        <v>3156239.03</v>
      </c>
      <c r="P941" s="1">
        <v>3004266.7519999999</v>
      </c>
      <c r="Q941" s="1">
        <v>2819212.3960000002</v>
      </c>
      <c r="R941" s="3">
        <f>AVERAGE('VTA_Proteome Morphine vs Saline'!N941:Q941)</f>
        <v>3063433.3262499999</v>
      </c>
      <c r="S941" s="3">
        <f>_xlfn.STDEV.S('VTA_Proteome Morphine vs Saline'!N941:Q941)</f>
        <v>196724.96853585669</v>
      </c>
      <c r="T941" s="1">
        <v>2672136.5490000001</v>
      </c>
      <c r="U941" s="1">
        <v>3442702.497</v>
      </c>
      <c r="V941" s="1">
        <v>2533866.3560000001</v>
      </c>
      <c r="W941" s="1">
        <v>2172877.8450000002</v>
      </c>
      <c r="X941" s="1">
        <f t="shared" si="59"/>
        <v>2705395.8117500003</v>
      </c>
      <c r="Y941" s="1">
        <f t="shared" si="60"/>
        <v>534703.98844421492</v>
      </c>
    </row>
    <row r="942" spans="1:25" x14ac:dyDescent="0.5">
      <c r="A942" s="1" t="s">
        <v>1891</v>
      </c>
      <c r="B942" s="1" t="s">
        <v>1892</v>
      </c>
      <c r="C942" s="1">
        <v>59863</v>
      </c>
      <c r="D942" s="1">
        <v>2</v>
      </c>
      <c r="E942" s="1">
        <v>2</v>
      </c>
      <c r="F942" s="1">
        <v>93.55</v>
      </c>
      <c r="G942" s="1">
        <v>0.19390476100000001</v>
      </c>
      <c r="H942" s="1">
        <v>0.977951083</v>
      </c>
      <c r="I942" s="1">
        <v>0.24438601800000001</v>
      </c>
      <c r="K942" s="1">
        <v>1.2273828419999999</v>
      </c>
      <c r="L942" s="1" t="s">
        <v>2</v>
      </c>
      <c r="M942" s="1" t="s">
        <v>1</v>
      </c>
      <c r="N942" s="1">
        <v>84680.995850000007</v>
      </c>
      <c r="O942" s="1">
        <v>103526.4736</v>
      </c>
      <c r="P942" s="1">
        <v>61180.780769999998</v>
      </c>
      <c r="Q942" s="1">
        <v>87317.212599999999</v>
      </c>
      <c r="R942" s="3">
        <f>AVERAGE('VTA_Proteome Morphine vs Saline'!N942:Q942)</f>
        <v>84176.365705000004</v>
      </c>
      <c r="S942" s="3">
        <f>_xlfn.STDEV.S('VTA_Proteome Morphine vs Saline'!N942:Q942)</f>
        <v>17448.430424654369</v>
      </c>
      <c r="T942" s="1">
        <v>125210.98699999999</v>
      </c>
      <c r="U942" s="1">
        <v>118141.4326</v>
      </c>
      <c r="V942" s="1">
        <v>93377.909299999999</v>
      </c>
      <c r="W942" s="1">
        <v>76536.179059999995</v>
      </c>
      <c r="X942" s="1">
        <f t="shared" si="59"/>
        <v>103316.62698999999</v>
      </c>
      <c r="Y942" s="1">
        <f t="shared" si="60"/>
        <v>22473.008716196637</v>
      </c>
    </row>
    <row r="943" spans="1:25" x14ac:dyDescent="0.5">
      <c r="A943" s="1" t="s">
        <v>1893</v>
      </c>
      <c r="B943" s="1" t="s">
        <v>1894</v>
      </c>
      <c r="C943" s="1">
        <v>82326</v>
      </c>
      <c r="D943" s="1">
        <v>5</v>
      </c>
      <c r="E943" s="1">
        <v>5</v>
      </c>
      <c r="F943" s="1">
        <v>262.58999999999997</v>
      </c>
      <c r="G943" s="1">
        <v>0.26038604700000001</v>
      </c>
      <c r="H943" s="1">
        <v>0.977951083</v>
      </c>
      <c r="I943" s="1">
        <v>0.17015668</v>
      </c>
      <c r="K943" s="1">
        <v>1.591942832</v>
      </c>
      <c r="L943" s="1" t="s">
        <v>1</v>
      </c>
      <c r="M943" s="1" t="s">
        <v>2</v>
      </c>
      <c r="N943" s="1">
        <v>465681.30050000001</v>
      </c>
      <c r="O943" s="1">
        <v>279284.97639999999</v>
      </c>
      <c r="P943" s="1">
        <v>328434.37640000001</v>
      </c>
      <c r="Q943" s="1">
        <v>296593.10700000002</v>
      </c>
      <c r="R943" s="3">
        <f>AVERAGE('VTA_Proteome Morphine vs Saline'!N943:Q943)</f>
        <v>342498.44007499999</v>
      </c>
      <c r="S943" s="3">
        <f>_xlfn.STDEV.S('VTA_Proteome Morphine vs Saline'!N943:Q943)</f>
        <v>84607.045774483748</v>
      </c>
      <c r="T943" s="1">
        <v>212971.26800000001</v>
      </c>
      <c r="U943" s="1">
        <v>174560.01060000001</v>
      </c>
      <c r="V943" s="1">
        <v>415546.2023</v>
      </c>
      <c r="W943" s="1">
        <v>57502.266409999997</v>
      </c>
      <c r="X943" s="1">
        <f t="shared" si="59"/>
        <v>215144.93682750003</v>
      </c>
      <c r="Y943" s="1">
        <f t="shared" si="60"/>
        <v>149067.92614152245</v>
      </c>
    </row>
    <row r="944" spans="1:25" x14ac:dyDescent="0.5">
      <c r="A944" s="1" t="s">
        <v>1895</v>
      </c>
      <c r="B944" s="1" t="s">
        <v>1896</v>
      </c>
      <c r="C944" s="1">
        <v>109936</v>
      </c>
      <c r="D944" s="1">
        <v>23</v>
      </c>
      <c r="E944" s="1">
        <v>19</v>
      </c>
      <c r="F944" s="1">
        <v>1307.48</v>
      </c>
      <c r="G944" s="1">
        <v>0.117709601</v>
      </c>
      <c r="H944" s="1">
        <v>0.98423319600000003</v>
      </c>
      <c r="I944" s="1">
        <v>0.407084004</v>
      </c>
      <c r="K944" s="1">
        <v>1.057365715</v>
      </c>
      <c r="L944" s="1" t="s">
        <v>2</v>
      </c>
      <c r="M944" s="1" t="s">
        <v>1</v>
      </c>
      <c r="N944" s="1">
        <v>3850120.1140000001</v>
      </c>
      <c r="O944" s="1">
        <v>3683387.3790000002</v>
      </c>
      <c r="P944" s="1">
        <v>3648017.156</v>
      </c>
      <c r="Q944" s="1">
        <v>3736683.446</v>
      </c>
      <c r="R944" s="3">
        <f>AVERAGE('VTA_Proteome Morphine vs Saline'!N944:Q944)</f>
        <v>3729552.0237500002</v>
      </c>
      <c r="S944" s="3">
        <f>_xlfn.STDEV.S('VTA_Proteome Morphine vs Saline'!N944:Q944)</f>
        <v>88254.613956332119</v>
      </c>
      <c r="T944" s="1">
        <v>3533954.1630000002</v>
      </c>
      <c r="U944" s="1">
        <v>3965700.3250000002</v>
      </c>
      <c r="V944" s="1">
        <v>4572722.2860000003</v>
      </c>
      <c r="W944" s="1">
        <v>3701625.0019999999</v>
      </c>
      <c r="X944" s="1">
        <f t="shared" si="59"/>
        <v>3943500.4440000001</v>
      </c>
      <c r="Y944" s="1">
        <f t="shared" si="60"/>
        <v>455574.67258028948</v>
      </c>
    </row>
    <row r="945" spans="1:25" x14ac:dyDescent="0.5">
      <c r="A945" s="1" t="s">
        <v>1897</v>
      </c>
      <c r="B945" s="1" t="s">
        <v>1898</v>
      </c>
      <c r="C945" s="1">
        <v>51418</v>
      </c>
      <c r="D945" s="1">
        <v>3</v>
      </c>
      <c r="E945" s="1">
        <v>3</v>
      </c>
      <c r="F945" s="1">
        <v>135.47999999999999</v>
      </c>
      <c r="G945" s="1">
        <v>7.6264334000000003E-2</v>
      </c>
      <c r="H945" s="1">
        <v>0.99625991700000005</v>
      </c>
      <c r="I945" s="1">
        <v>0.59641747700000003</v>
      </c>
      <c r="K945" s="1">
        <v>1.254525906</v>
      </c>
      <c r="L945" s="1" t="s">
        <v>2</v>
      </c>
      <c r="M945" s="1" t="s">
        <v>1</v>
      </c>
      <c r="N945" s="1">
        <v>118122.5297</v>
      </c>
      <c r="O945" s="1">
        <v>110116.1311</v>
      </c>
      <c r="P945" s="1">
        <v>96741.903950000007</v>
      </c>
      <c r="Q945" s="1">
        <v>111631.9675</v>
      </c>
      <c r="R945" s="3">
        <f>AVERAGE('VTA_Proteome Morphine vs Saline'!N945:Q945)</f>
        <v>109153.13306250001</v>
      </c>
      <c r="S945" s="3">
        <f>_xlfn.STDEV.S('VTA_Proteome Morphine vs Saline'!N945:Q945)</f>
        <v>8973.3061449413854</v>
      </c>
      <c r="T945" s="1">
        <v>90390.38377</v>
      </c>
      <c r="U945" s="1">
        <v>250469.32019999999</v>
      </c>
      <c r="V945" s="1">
        <v>111686.5692</v>
      </c>
      <c r="W945" s="1">
        <v>95195.45925</v>
      </c>
      <c r="X945" s="1">
        <f t="shared" si="59"/>
        <v>136935.43310499997</v>
      </c>
      <c r="Y945" s="1">
        <f t="shared" si="60"/>
        <v>76236.727112346343</v>
      </c>
    </row>
    <row r="946" spans="1:25" x14ac:dyDescent="0.5">
      <c r="A946" s="1" t="s">
        <v>1899</v>
      </c>
      <c r="B946" s="1" t="s">
        <v>1900</v>
      </c>
      <c r="C946" s="1">
        <v>48583</v>
      </c>
      <c r="D946" s="1">
        <v>17</v>
      </c>
      <c r="E946" s="1">
        <v>17</v>
      </c>
      <c r="F946" s="1">
        <v>1193.8499999999999</v>
      </c>
      <c r="G946" s="1">
        <v>5.0051971000000001E-2</v>
      </c>
      <c r="H946" s="1">
        <v>0.99770195299999997</v>
      </c>
      <c r="I946" s="1">
        <v>0.98085766699999999</v>
      </c>
      <c r="K946" s="1">
        <v>1.009627823</v>
      </c>
      <c r="L946" s="1" t="s">
        <v>1</v>
      </c>
      <c r="M946" s="1" t="s">
        <v>2</v>
      </c>
      <c r="N946" s="1">
        <v>11746981.57</v>
      </c>
      <c r="O946" s="1">
        <v>13740455.529999999</v>
      </c>
      <c r="P946" s="1">
        <v>17668333.07</v>
      </c>
      <c r="Q946" s="1">
        <v>15765143.710000001</v>
      </c>
      <c r="R946" s="3">
        <f>AVERAGE('VTA_Proteome Morphine vs Saline'!N946:Q946)</f>
        <v>14730228.470000001</v>
      </c>
      <c r="S946" s="3">
        <f>_xlfn.STDEV.S('VTA_Proteome Morphine vs Saline'!N946:Q946)</f>
        <v>2554924.704281338</v>
      </c>
      <c r="T946" s="1">
        <v>13868178.560000001</v>
      </c>
      <c r="U946" s="1">
        <v>12754598.32</v>
      </c>
      <c r="V946" s="1">
        <v>16369703.33</v>
      </c>
      <c r="W946" s="1">
        <v>15366563.15</v>
      </c>
      <c r="X946" s="1">
        <f t="shared" si="59"/>
        <v>14589760.84</v>
      </c>
      <c r="Y946" s="1">
        <f t="shared" si="60"/>
        <v>1597927.7787342251</v>
      </c>
    </row>
    <row r="947" spans="1:25" x14ac:dyDescent="0.5">
      <c r="A947" s="1" t="s">
        <v>1901</v>
      </c>
      <c r="B947" s="1" t="s">
        <v>1902</v>
      </c>
      <c r="C947" s="1">
        <v>72709</v>
      </c>
      <c r="D947" s="1">
        <v>24</v>
      </c>
      <c r="E947" s="1">
        <v>23</v>
      </c>
      <c r="F947" s="1">
        <v>1647.34</v>
      </c>
      <c r="G947" s="1">
        <v>0.12900873400000001</v>
      </c>
      <c r="H947" s="1">
        <v>0.977951083</v>
      </c>
      <c r="I947" s="1">
        <v>0.37347391299999999</v>
      </c>
      <c r="K947" s="1">
        <v>1.1011541199999999</v>
      </c>
      <c r="L947" s="1" t="s">
        <v>2</v>
      </c>
      <c r="M947" s="1" t="s">
        <v>1</v>
      </c>
      <c r="N947" s="1">
        <v>34349097.350000001</v>
      </c>
      <c r="O947" s="1">
        <v>28850370.940000001</v>
      </c>
      <c r="P947" s="1">
        <v>29625488.629999999</v>
      </c>
      <c r="Q947" s="1">
        <v>30891163.850000001</v>
      </c>
      <c r="R947" s="3">
        <f>AVERAGE('VTA_Proteome Morphine vs Saline'!N947:Q947)</f>
        <v>30929030.192500003</v>
      </c>
      <c r="S947" s="3">
        <f>_xlfn.STDEV.S('VTA_Proteome Morphine vs Saline'!N947:Q947)</f>
        <v>2430249.5149588562</v>
      </c>
      <c r="T947" s="1">
        <v>42144818.670000002</v>
      </c>
      <c r="U947" s="1">
        <v>34640433.789999999</v>
      </c>
      <c r="V947" s="1">
        <v>30170293.600000001</v>
      </c>
      <c r="W947" s="1">
        <v>29274970.010000002</v>
      </c>
      <c r="X947" s="1">
        <f t="shared" si="59"/>
        <v>34057629.017499998</v>
      </c>
      <c r="Y947" s="1">
        <f t="shared" si="60"/>
        <v>5880121.929249512</v>
      </c>
    </row>
    <row r="948" spans="1:25" x14ac:dyDescent="0.5">
      <c r="A948" s="1" t="s">
        <v>1903</v>
      </c>
      <c r="B948" s="1" t="s">
        <v>1904</v>
      </c>
      <c r="C948" s="1">
        <v>71134</v>
      </c>
      <c r="D948" s="1">
        <v>21</v>
      </c>
      <c r="E948" s="1">
        <v>20</v>
      </c>
      <c r="F948" s="1">
        <v>1466.6</v>
      </c>
      <c r="G948" s="1">
        <v>9.2938686000000006E-2</v>
      </c>
      <c r="H948" s="1">
        <v>0.99625991700000005</v>
      </c>
      <c r="I948" s="1">
        <v>0.50291232299999999</v>
      </c>
      <c r="K948" s="1">
        <v>1.0977986070000001</v>
      </c>
      <c r="L948" s="1" t="s">
        <v>2</v>
      </c>
      <c r="M948" s="1" t="s">
        <v>1</v>
      </c>
      <c r="N948" s="1">
        <v>31179496.989999998</v>
      </c>
      <c r="O948" s="1">
        <v>29462189.030000001</v>
      </c>
      <c r="P948" s="1">
        <v>24315565.850000001</v>
      </c>
      <c r="Q948" s="1">
        <v>25305776.920000002</v>
      </c>
      <c r="R948" s="3">
        <f>AVERAGE('VTA_Proteome Morphine vs Saline'!N948:Q948)</f>
        <v>27565757.197500002</v>
      </c>
      <c r="S948" s="3">
        <f>_xlfn.STDEV.S('VTA_Proteome Morphine vs Saline'!N948:Q948)</f>
        <v>3282622.1040133196</v>
      </c>
      <c r="T948" s="1">
        <v>37613853.759999998</v>
      </c>
      <c r="U948" s="1">
        <v>32939104.420000002</v>
      </c>
      <c r="V948" s="1">
        <v>24434490.059999999</v>
      </c>
      <c r="W948" s="1">
        <v>26059151.170000002</v>
      </c>
      <c r="X948" s="1">
        <f t="shared" si="59"/>
        <v>30261649.852500003</v>
      </c>
      <c r="Y948" s="1">
        <f t="shared" si="60"/>
        <v>6132983.2784767561</v>
      </c>
    </row>
    <row r="949" spans="1:25" x14ac:dyDescent="0.5">
      <c r="A949" s="1" t="s">
        <v>1905</v>
      </c>
      <c r="B949" s="1" t="s">
        <v>1906</v>
      </c>
      <c r="C949" s="1">
        <v>56757</v>
      </c>
      <c r="D949" s="1">
        <v>33</v>
      </c>
      <c r="E949" s="1">
        <v>33</v>
      </c>
      <c r="F949" s="1">
        <v>2268.21</v>
      </c>
      <c r="G949" s="1">
        <v>7.1985067E-2</v>
      </c>
      <c r="H949" s="1">
        <v>0.99625991700000005</v>
      </c>
      <c r="I949" s="1">
        <v>0.62704542100000005</v>
      </c>
      <c r="K949" s="1">
        <v>1.0618418009999999</v>
      </c>
      <c r="L949" s="1" t="s">
        <v>2</v>
      </c>
      <c r="M949" s="1" t="s">
        <v>1</v>
      </c>
      <c r="N949" s="1">
        <v>24342877.27</v>
      </c>
      <c r="O949" s="1">
        <v>28568907.420000002</v>
      </c>
      <c r="P949" s="1">
        <v>35866418.43</v>
      </c>
      <c r="Q949" s="1">
        <v>35813860.640000001</v>
      </c>
      <c r="R949" s="3">
        <f>AVERAGE('VTA_Proteome Morphine vs Saline'!N949:Q949)</f>
        <v>31148015.940000001</v>
      </c>
      <c r="S949" s="3">
        <f>_xlfn.STDEV.S('VTA_Proteome Morphine vs Saline'!N949:Q949)</f>
        <v>5686098.3078036476</v>
      </c>
      <c r="T949" s="1">
        <v>33079591.460000001</v>
      </c>
      <c r="U949" s="1">
        <v>25994367.309999999</v>
      </c>
      <c r="V949" s="1">
        <v>36093125.68</v>
      </c>
      <c r="W949" s="1">
        <v>37129976.899999999</v>
      </c>
      <c r="X949" s="1">
        <f t="shared" si="59"/>
        <v>33074265.337499999</v>
      </c>
      <c r="Y949" s="1">
        <f t="shared" si="60"/>
        <v>5022857.7023143237</v>
      </c>
    </row>
    <row r="950" spans="1:25" x14ac:dyDescent="0.5">
      <c r="A950" s="1" t="s">
        <v>1907</v>
      </c>
      <c r="B950" s="1" t="s">
        <v>1908</v>
      </c>
      <c r="C950" s="1">
        <v>54711</v>
      </c>
      <c r="D950" s="1">
        <v>20</v>
      </c>
      <c r="E950" s="1">
        <v>20</v>
      </c>
      <c r="F950" s="1">
        <v>1100.8499999999999</v>
      </c>
      <c r="G950" s="1">
        <v>0.104079457</v>
      </c>
      <c r="H950" s="1">
        <v>0.99063050699999999</v>
      </c>
      <c r="I950" s="1">
        <v>0.455207994</v>
      </c>
      <c r="K950" s="1">
        <v>1.0998521720000001</v>
      </c>
      <c r="L950" s="1" t="s">
        <v>1</v>
      </c>
      <c r="M950" s="1" t="s">
        <v>2</v>
      </c>
      <c r="N950" s="1">
        <v>6089423.4479999999</v>
      </c>
      <c r="O950" s="1">
        <v>7827947.5590000004</v>
      </c>
      <c r="P950" s="1">
        <v>9019635.5350000001</v>
      </c>
      <c r="Q950" s="1">
        <v>7773514.9050000003</v>
      </c>
      <c r="R950" s="3">
        <f>AVERAGE('VTA_Proteome Morphine vs Saline'!N950:Q950)</f>
        <v>7677630.3617500002</v>
      </c>
      <c r="S950" s="3">
        <f>_xlfn.STDEV.S('VTA_Proteome Morphine vs Saline'!N950:Q950)</f>
        <v>1204874.5704202859</v>
      </c>
      <c r="T950" s="1">
        <v>5698318.1900000004</v>
      </c>
      <c r="U950" s="1">
        <v>7964382.3020000001</v>
      </c>
      <c r="V950" s="1">
        <v>6091833.2949999999</v>
      </c>
      <c r="W950" s="1">
        <v>8167874.5360000003</v>
      </c>
      <c r="X950" s="1">
        <f t="shared" si="59"/>
        <v>6980602.0807499997</v>
      </c>
      <c r="Y950" s="1">
        <f t="shared" si="60"/>
        <v>1266438.7520021859</v>
      </c>
    </row>
    <row r="951" spans="1:25" x14ac:dyDescent="0.5">
      <c r="A951" s="1" t="s">
        <v>1909</v>
      </c>
      <c r="B951" s="1" t="s">
        <v>1910</v>
      </c>
      <c r="C951" s="1">
        <v>61838</v>
      </c>
      <c r="D951" s="1">
        <v>3</v>
      </c>
      <c r="E951" s="1">
        <v>3</v>
      </c>
      <c r="F951" s="1">
        <v>203.85</v>
      </c>
      <c r="G951" s="1">
        <v>5.0564431E-2</v>
      </c>
      <c r="H951" s="1">
        <v>0.99625991700000005</v>
      </c>
      <c r="I951" s="1">
        <v>0.93699965900000004</v>
      </c>
      <c r="K951" s="1">
        <v>1.0463770880000001</v>
      </c>
      <c r="L951" s="1" t="s">
        <v>2</v>
      </c>
      <c r="M951" s="1" t="s">
        <v>1</v>
      </c>
      <c r="N951" s="1">
        <v>47758.985529999998</v>
      </c>
      <c r="O951" s="1">
        <v>43762.103880000002</v>
      </c>
      <c r="P951" s="1">
        <v>96680.955910000004</v>
      </c>
      <c r="Q951" s="1">
        <v>73298.565560000003</v>
      </c>
      <c r="R951" s="3">
        <f>AVERAGE('VTA_Proteome Morphine vs Saline'!N951:Q951)</f>
        <v>65375.152719999998</v>
      </c>
      <c r="S951" s="3">
        <f>_xlfn.STDEV.S('VTA_Proteome Morphine vs Saline'!N951:Q951)</f>
        <v>24632.54629570635</v>
      </c>
      <c r="T951" s="1">
        <v>35245.769249999998</v>
      </c>
      <c r="U951" s="1">
        <v>58380.708500000001</v>
      </c>
      <c r="V951" s="1">
        <v>102990.68150000001</v>
      </c>
      <c r="W951" s="1">
        <v>77011.088529999994</v>
      </c>
      <c r="X951" s="1">
        <f t="shared" si="59"/>
        <v>68407.061944999994</v>
      </c>
      <c r="Y951" s="1">
        <f t="shared" si="60"/>
        <v>28695.267389170007</v>
      </c>
    </row>
    <row r="952" spans="1:25" x14ac:dyDescent="0.5">
      <c r="A952" s="1" t="s">
        <v>1911</v>
      </c>
      <c r="B952" s="1" t="s">
        <v>1912</v>
      </c>
      <c r="C952" s="1">
        <v>66115</v>
      </c>
      <c r="D952" s="1">
        <v>7</v>
      </c>
      <c r="E952" s="1">
        <v>7</v>
      </c>
      <c r="F952" s="1">
        <v>395.85</v>
      </c>
      <c r="G952" s="1">
        <v>0.11191833900000001</v>
      </c>
      <c r="H952" s="1">
        <v>0.98654470999999999</v>
      </c>
      <c r="I952" s="1">
        <v>0.42637808599999999</v>
      </c>
      <c r="K952" s="1">
        <v>1.0556963109999999</v>
      </c>
      <c r="L952" s="1" t="s">
        <v>2</v>
      </c>
      <c r="M952" s="1" t="s">
        <v>1</v>
      </c>
      <c r="N952" s="1">
        <v>753474.00280000002</v>
      </c>
      <c r="O952" s="1">
        <v>1041354.865</v>
      </c>
      <c r="P952" s="1">
        <v>863615.94629999995</v>
      </c>
      <c r="Q952" s="1">
        <v>917965.33010000002</v>
      </c>
      <c r="R952" s="3">
        <f>AVERAGE('VTA_Proteome Morphine vs Saline'!N952:Q952)</f>
        <v>894102.53605</v>
      </c>
      <c r="S952" s="3">
        <f>_xlfn.STDEV.S('VTA_Proteome Morphine vs Saline'!N952:Q952)</f>
        <v>119664.1102415467</v>
      </c>
      <c r="T952" s="1">
        <v>965404.23019999999</v>
      </c>
      <c r="U952" s="1">
        <v>943626.07189999998</v>
      </c>
      <c r="V952" s="1">
        <v>979062.40899999999</v>
      </c>
      <c r="W952" s="1">
        <v>887510.28610000003</v>
      </c>
      <c r="X952" s="1">
        <f t="shared" si="59"/>
        <v>943900.74930000002</v>
      </c>
      <c r="Y952" s="1">
        <f t="shared" si="60"/>
        <v>40326.590860373544</v>
      </c>
    </row>
    <row r="953" spans="1:25" x14ac:dyDescent="0.5">
      <c r="A953" s="1" t="s">
        <v>1913</v>
      </c>
      <c r="B953" s="1" t="s">
        <v>1914</v>
      </c>
      <c r="C953" s="1">
        <v>27335</v>
      </c>
      <c r="D953" s="1">
        <v>4</v>
      </c>
      <c r="E953" s="1">
        <v>4</v>
      </c>
      <c r="F953" s="1">
        <v>185.86</v>
      </c>
      <c r="G953" s="1">
        <v>5.2398042999999998E-2</v>
      </c>
      <c r="H953" s="1">
        <v>0.99625991700000005</v>
      </c>
      <c r="I953" s="1">
        <v>0.87075388200000003</v>
      </c>
      <c r="K953" s="1">
        <v>1.013962689</v>
      </c>
      <c r="L953" s="1" t="s">
        <v>2</v>
      </c>
      <c r="M953" s="1" t="s">
        <v>1</v>
      </c>
      <c r="N953" s="1">
        <v>479084.10749999998</v>
      </c>
      <c r="O953" s="1">
        <v>662909.18590000004</v>
      </c>
      <c r="P953" s="1">
        <v>339932.93099999998</v>
      </c>
      <c r="Q953" s="1">
        <v>527084.61679999996</v>
      </c>
      <c r="R953" s="3">
        <f>AVERAGE('VTA_Proteome Morphine vs Saline'!N953:Q953)</f>
        <v>502252.71030000004</v>
      </c>
      <c r="S953" s="3">
        <f>_xlfn.STDEV.S('VTA_Proteome Morphine vs Saline'!N953:Q953)</f>
        <v>133306.19095443754</v>
      </c>
      <c r="T953" s="1">
        <v>594898.73</v>
      </c>
      <c r="U953" s="1">
        <v>590808.94869999995</v>
      </c>
      <c r="V953" s="1">
        <v>649455.29729999998</v>
      </c>
      <c r="W953" s="1">
        <v>201899.0582</v>
      </c>
      <c r="X953" s="1">
        <f t="shared" si="59"/>
        <v>509265.50855000003</v>
      </c>
      <c r="Y953" s="1">
        <f t="shared" si="60"/>
        <v>206647.60093609427</v>
      </c>
    </row>
    <row r="954" spans="1:25" x14ac:dyDescent="0.5">
      <c r="A954" s="1" t="s">
        <v>1915</v>
      </c>
      <c r="B954" s="1" t="s">
        <v>1916</v>
      </c>
      <c r="C954" s="1">
        <v>157842</v>
      </c>
      <c r="D954" s="1">
        <v>14</v>
      </c>
      <c r="E954" s="1">
        <v>14</v>
      </c>
      <c r="F954" s="1">
        <v>632.59</v>
      </c>
      <c r="G954" s="1">
        <v>0.208598385</v>
      </c>
      <c r="H954" s="1">
        <v>0.977951083</v>
      </c>
      <c r="I954" s="1">
        <v>0.22453943100000001</v>
      </c>
      <c r="K954" s="1">
        <v>1.1328153540000001</v>
      </c>
      <c r="L954" s="1" t="s">
        <v>1</v>
      </c>
      <c r="M954" s="1" t="s">
        <v>2</v>
      </c>
      <c r="N954" s="1">
        <v>1118239.831</v>
      </c>
      <c r="O954" s="1">
        <v>841236.37250000006</v>
      </c>
      <c r="P954" s="1">
        <v>927404.83990000002</v>
      </c>
      <c r="Q954" s="1">
        <v>854057.60149999999</v>
      </c>
      <c r="R954" s="3">
        <f>AVERAGE('VTA_Proteome Morphine vs Saline'!N954:Q954)</f>
        <v>935234.66122499993</v>
      </c>
      <c r="S954" s="3">
        <f>_xlfn.STDEV.S('VTA_Proteome Morphine vs Saline'!N954:Q954)</f>
        <v>127772.70388621559</v>
      </c>
      <c r="T954" s="1">
        <v>697241.31579999998</v>
      </c>
      <c r="U954" s="1">
        <v>837875.47149999999</v>
      </c>
      <c r="V954" s="1">
        <v>954251.04399999999</v>
      </c>
      <c r="W954" s="1">
        <v>812969.68779999996</v>
      </c>
      <c r="X954" s="1">
        <f t="shared" si="59"/>
        <v>825584.37977499992</v>
      </c>
      <c r="Y954" s="1">
        <f t="shared" si="60"/>
        <v>105415.45418437908</v>
      </c>
    </row>
    <row r="955" spans="1:25" x14ac:dyDescent="0.5">
      <c r="A955" s="1" t="s">
        <v>1917</v>
      </c>
      <c r="B955" s="1" t="s">
        <v>1918</v>
      </c>
      <c r="C955" s="1">
        <v>66598</v>
      </c>
      <c r="D955" s="1">
        <v>15</v>
      </c>
      <c r="E955" s="1">
        <v>14</v>
      </c>
      <c r="F955" s="1">
        <v>1159.8699999999999</v>
      </c>
      <c r="G955" s="1">
        <v>6.3567981999999995E-2</v>
      </c>
      <c r="H955" s="1">
        <v>0.99625991700000005</v>
      </c>
      <c r="I955" s="1">
        <v>0.70103699200000003</v>
      </c>
      <c r="K955" s="1">
        <v>1.0616430699999999</v>
      </c>
      <c r="L955" s="1" t="s">
        <v>2</v>
      </c>
      <c r="M955" s="1" t="s">
        <v>1</v>
      </c>
      <c r="N955" s="1">
        <v>7574746.7060000002</v>
      </c>
      <c r="O955" s="1">
        <v>6703581.7220000001</v>
      </c>
      <c r="P955" s="1">
        <v>10572499.98</v>
      </c>
      <c r="Q955" s="1">
        <v>9127508.0500000007</v>
      </c>
      <c r="R955" s="3">
        <f>AVERAGE('VTA_Proteome Morphine vs Saline'!N955:Q955)</f>
        <v>8494584.1145000011</v>
      </c>
      <c r="S955" s="3">
        <f>_xlfn.STDEV.S('VTA_Proteome Morphine vs Saline'!N955:Q955)</f>
        <v>1709982.2104573804</v>
      </c>
      <c r="T955" s="1">
        <v>8282262.4869999997</v>
      </c>
      <c r="U955" s="1">
        <v>7688158.6710000001</v>
      </c>
      <c r="V955" s="1">
        <v>12042004.59</v>
      </c>
      <c r="W955" s="1">
        <v>8060439.6689999998</v>
      </c>
      <c r="X955" s="1">
        <f t="shared" si="59"/>
        <v>9018216.3542499989</v>
      </c>
      <c r="Y955" s="1">
        <f t="shared" si="60"/>
        <v>2030707.0204702311</v>
      </c>
    </row>
    <row r="956" spans="1:25" x14ac:dyDescent="0.5">
      <c r="A956" s="1" t="s">
        <v>1919</v>
      </c>
      <c r="B956" s="1" t="s">
        <v>1920</v>
      </c>
      <c r="C956" s="1">
        <v>65360</v>
      </c>
      <c r="D956" s="1">
        <v>27</v>
      </c>
      <c r="E956" s="1">
        <v>26</v>
      </c>
      <c r="F956" s="1">
        <v>1905.02</v>
      </c>
      <c r="G956" s="1">
        <v>5.0401928999999998E-2</v>
      </c>
      <c r="H956" s="1">
        <v>0.99625991700000005</v>
      </c>
      <c r="I956" s="1">
        <v>0.94681439199999995</v>
      </c>
      <c r="K956" s="1">
        <v>1.0312114699999999</v>
      </c>
      <c r="L956" s="1" t="s">
        <v>1</v>
      </c>
      <c r="M956" s="1" t="s">
        <v>2</v>
      </c>
      <c r="N956" s="1">
        <v>33622942.100000001</v>
      </c>
      <c r="O956" s="1">
        <v>30573050.789999999</v>
      </c>
      <c r="P956" s="1">
        <v>57570830.810000002</v>
      </c>
      <c r="Q956" s="1">
        <v>41462849.609999999</v>
      </c>
      <c r="R956" s="3">
        <f>AVERAGE('VTA_Proteome Morphine vs Saline'!N956:Q956)</f>
        <v>40807418.327500001</v>
      </c>
      <c r="S956" s="3">
        <f>_xlfn.STDEV.S('VTA_Proteome Morphine vs Saline'!N956:Q956)</f>
        <v>12080294.778145427</v>
      </c>
      <c r="T956" s="1">
        <v>42181902.390000001</v>
      </c>
      <c r="U956" s="1">
        <v>30616380.190000001</v>
      </c>
      <c r="V956" s="1">
        <v>46330197.579999998</v>
      </c>
      <c r="W956" s="1">
        <v>39160753.509999998</v>
      </c>
      <c r="X956" s="1">
        <f t="shared" si="59"/>
        <v>39572308.417499997</v>
      </c>
      <c r="Y956" s="1">
        <f t="shared" si="60"/>
        <v>6654749.5442969901</v>
      </c>
    </row>
    <row r="957" spans="1:25" x14ac:dyDescent="0.5">
      <c r="A957" s="1" t="s">
        <v>1921</v>
      </c>
      <c r="B957" s="1" t="s">
        <v>1922</v>
      </c>
      <c r="C957" s="1">
        <v>47651</v>
      </c>
      <c r="D957" s="1">
        <v>26</v>
      </c>
      <c r="E957" s="1">
        <v>25</v>
      </c>
      <c r="F957" s="1">
        <v>1806.37</v>
      </c>
      <c r="G957" s="1">
        <v>5.0090218999999998E-2</v>
      </c>
      <c r="H957" s="1">
        <v>0.99706243100000003</v>
      </c>
      <c r="I957" s="1">
        <v>0.974781589</v>
      </c>
      <c r="K957" s="1">
        <v>1.001417271</v>
      </c>
      <c r="L957" s="1" t="s">
        <v>1</v>
      </c>
      <c r="M957" s="1" t="s">
        <v>2</v>
      </c>
      <c r="N957" s="1">
        <v>11059579.210000001</v>
      </c>
      <c r="O957" s="1">
        <v>15382217.810000001</v>
      </c>
      <c r="P957" s="1">
        <v>8870872.0930000003</v>
      </c>
      <c r="Q957" s="1">
        <v>11429013.08</v>
      </c>
      <c r="R957" s="3">
        <f>AVERAGE('VTA_Proteome Morphine vs Saline'!N957:Q957)</f>
        <v>11685420.548250001</v>
      </c>
      <c r="S957" s="3">
        <f>_xlfn.STDEV.S('VTA_Proteome Morphine vs Saline'!N957:Q957)</f>
        <v>2710806.4711366687</v>
      </c>
      <c r="T957" s="1">
        <v>13348949.289999999</v>
      </c>
      <c r="U957" s="1">
        <v>13359418.26</v>
      </c>
      <c r="V957" s="1">
        <v>11009286.5</v>
      </c>
      <c r="W957" s="1">
        <v>8957876.2589999996</v>
      </c>
      <c r="X957" s="1">
        <f t="shared" si="59"/>
        <v>11668882.57725</v>
      </c>
      <c r="Y957" s="1">
        <f t="shared" si="60"/>
        <v>2118581.0736321062</v>
      </c>
    </row>
    <row r="958" spans="1:25" x14ac:dyDescent="0.5">
      <c r="A958" s="1" t="s">
        <v>1923</v>
      </c>
      <c r="B958" s="1" t="s">
        <v>1924</v>
      </c>
      <c r="C958" s="1">
        <v>83964</v>
      </c>
      <c r="D958" s="1">
        <v>22</v>
      </c>
      <c r="E958" s="1">
        <v>20</v>
      </c>
      <c r="F958" s="1">
        <v>1387.17</v>
      </c>
      <c r="G958" s="1">
        <v>6.5557997000000007E-2</v>
      </c>
      <c r="H958" s="1">
        <v>0.99625991700000005</v>
      </c>
      <c r="I958" s="1">
        <v>0.68140721599999998</v>
      </c>
      <c r="K958" s="1">
        <v>1.05701763</v>
      </c>
      <c r="L958" s="1" t="s">
        <v>2</v>
      </c>
      <c r="M958" s="1" t="s">
        <v>1</v>
      </c>
      <c r="N958" s="1">
        <v>5786805.733</v>
      </c>
      <c r="O958" s="1">
        <v>7453943.9989999998</v>
      </c>
      <c r="P958" s="1">
        <v>4807806.37</v>
      </c>
      <c r="Q958" s="1">
        <v>5606794.8569999998</v>
      </c>
      <c r="R958" s="3">
        <f>AVERAGE('VTA_Proteome Morphine vs Saline'!N958:Q958)</f>
        <v>5913837.7397500006</v>
      </c>
      <c r="S958" s="3">
        <f>_xlfn.STDEV.S('VTA_Proteome Morphine vs Saline'!N958:Q958)</f>
        <v>1111402.2888882947</v>
      </c>
      <c r="T958" s="1">
        <v>7375236.1500000004</v>
      </c>
      <c r="U958" s="1">
        <v>6891960.4589999998</v>
      </c>
      <c r="V958" s="1">
        <v>5851028.0559999999</v>
      </c>
      <c r="W958" s="1">
        <v>4885898.3310000002</v>
      </c>
      <c r="X958" s="1">
        <f t="shared" si="59"/>
        <v>6251030.7489999998</v>
      </c>
      <c r="Y958" s="1">
        <f t="shared" si="60"/>
        <v>1110287.8530483332</v>
      </c>
    </row>
    <row r="959" spans="1:25" x14ac:dyDescent="0.5">
      <c r="A959" s="1" t="s">
        <v>1925</v>
      </c>
      <c r="B959" s="1" t="s">
        <v>1926</v>
      </c>
      <c r="C959" s="1">
        <v>54727</v>
      </c>
      <c r="D959" s="1">
        <v>9</v>
      </c>
      <c r="E959" s="1">
        <v>9</v>
      </c>
      <c r="F959" s="1">
        <v>571.91</v>
      </c>
      <c r="G959" s="1">
        <v>0.116753961</v>
      </c>
      <c r="H959" s="1">
        <v>0.98423319600000003</v>
      </c>
      <c r="I959" s="1">
        <v>0.41016219100000001</v>
      </c>
      <c r="K959" s="1">
        <v>1.249620352</v>
      </c>
      <c r="L959" s="1" t="s">
        <v>2</v>
      </c>
      <c r="M959" s="1" t="s">
        <v>1</v>
      </c>
      <c r="N959" s="1">
        <v>1870045.476</v>
      </c>
      <c r="O959" s="1">
        <v>2370341.4589999998</v>
      </c>
      <c r="P959" s="1">
        <v>1762925.5649999999</v>
      </c>
      <c r="Q959" s="1">
        <v>1467137.933</v>
      </c>
      <c r="R959" s="3">
        <f>AVERAGE('VTA_Proteome Morphine vs Saline'!N959:Q959)</f>
        <v>1867612.60825</v>
      </c>
      <c r="S959" s="3">
        <f>_xlfn.STDEV.S('VTA_Proteome Morphine vs Saline'!N959:Q959)</f>
        <v>375979.41378171311</v>
      </c>
      <c r="T959" s="1">
        <v>2215240.469</v>
      </c>
      <c r="U959" s="1">
        <v>3705568.6120000002</v>
      </c>
      <c r="V959" s="1">
        <v>1696529.7</v>
      </c>
      <c r="W959" s="1">
        <v>1717888.118</v>
      </c>
      <c r="X959" s="1">
        <f t="shared" si="59"/>
        <v>2333806.7247500001</v>
      </c>
      <c r="Y959" s="1">
        <f t="shared" si="60"/>
        <v>945386.4057850152</v>
      </c>
    </row>
    <row r="960" spans="1:25" x14ac:dyDescent="0.5">
      <c r="A960" s="1" t="s">
        <v>1927</v>
      </c>
      <c r="B960" s="1" t="s">
        <v>1928</v>
      </c>
      <c r="C960" s="1">
        <v>34329</v>
      </c>
      <c r="D960" s="1">
        <v>1</v>
      </c>
      <c r="E960" s="1">
        <v>1</v>
      </c>
      <c r="F960" s="1">
        <v>40.31</v>
      </c>
      <c r="G960" s="1">
        <v>9.0923672999999997E-2</v>
      </c>
      <c r="H960" s="1">
        <v>0.99625991700000005</v>
      </c>
      <c r="I960" s="1">
        <v>0.51257963600000001</v>
      </c>
      <c r="K960" s="1">
        <v>1.310629789</v>
      </c>
      <c r="L960" s="1" t="s">
        <v>2</v>
      </c>
      <c r="M960" s="1" t="s">
        <v>1</v>
      </c>
      <c r="N960" s="1">
        <v>13178.730030000001</v>
      </c>
      <c r="O960" s="1">
        <v>63515.360200000003</v>
      </c>
      <c r="P960" s="1">
        <v>2337.0487079999998</v>
      </c>
      <c r="Q960" s="1">
        <v>29911.673500000001</v>
      </c>
      <c r="R960" s="3">
        <f>AVERAGE('VTA_Proteome Morphine vs Saline'!N960:Q960)</f>
        <v>27235.703109500002</v>
      </c>
      <c r="S960" s="3">
        <f>_xlfn.STDEV.S('VTA_Proteome Morphine vs Saline'!N960:Q960)</f>
        <v>26714.01516868516</v>
      </c>
      <c r="T960" s="1">
        <v>35651.76844</v>
      </c>
      <c r="U960" s="1">
        <v>58462.621220000001</v>
      </c>
      <c r="V960" s="1">
        <v>41495.172460000002</v>
      </c>
      <c r="W960" s="1">
        <v>7174.133108</v>
      </c>
      <c r="X960" s="1">
        <f t="shared" si="59"/>
        <v>35695.923807000006</v>
      </c>
      <c r="Y960" s="1">
        <f t="shared" si="60"/>
        <v>21334.231416578848</v>
      </c>
    </row>
    <row r="961" spans="1:25" x14ac:dyDescent="0.5">
      <c r="A961" s="1" t="s">
        <v>1929</v>
      </c>
      <c r="B961" s="1" t="s">
        <v>1930</v>
      </c>
      <c r="C961" s="1">
        <v>27551</v>
      </c>
      <c r="D961" s="1">
        <v>1</v>
      </c>
      <c r="E961" s="1">
        <v>1</v>
      </c>
      <c r="F961" s="1">
        <v>53.57</v>
      </c>
      <c r="G961" s="1">
        <v>5.2301169000000002E-2</v>
      </c>
      <c r="H961" s="1">
        <v>0.99625991700000005</v>
      </c>
      <c r="I961" s="1">
        <v>0.87335996100000002</v>
      </c>
      <c r="K961" s="1">
        <v>1.556195912</v>
      </c>
      <c r="L961" s="1" t="s">
        <v>1</v>
      </c>
      <c r="M961" s="1" t="s">
        <v>2</v>
      </c>
      <c r="N961" s="1">
        <v>262931.79519999999</v>
      </c>
      <c r="O961" s="1">
        <v>38242.46701</v>
      </c>
      <c r="P961" s="1">
        <v>14338.97136</v>
      </c>
      <c r="Q961" s="1">
        <v>56785.229290000003</v>
      </c>
      <c r="R961" s="3">
        <f>AVERAGE('VTA_Proteome Morphine vs Saline'!N961:Q961)</f>
        <v>93074.615715000007</v>
      </c>
      <c r="S961" s="3">
        <f>_xlfn.STDEV.S('VTA_Proteome Morphine vs Saline'!N961:Q961)</f>
        <v>114563.29722516828</v>
      </c>
      <c r="T961" s="1">
        <v>52520.89155</v>
      </c>
      <c r="U961" s="1">
        <v>66202.603229999993</v>
      </c>
      <c r="V961" s="1">
        <v>70116.481790000005</v>
      </c>
      <c r="W961" s="1">
        <v>50396.266049999998</v>
      </c>
      <c r="X961" s="1">
        <f t="shared" si="59"/>
        <v>59809.060655000001</v>
      </c>
      <c r="Y961" s="1">
        <f t="shared" si="60"/>
        <v>9812.2105611932056</v>
      </c>
    </row>
    <row r="962" spans="1:25" x14ac:dyDescent="0.5">
      <c r="A962" s="1" t="s">
        <v>1931</v>
      </c>
      <c r="B962" s="1" t="s">
        <v>1932</v>
      </c>
      <c r="C962" s="1">
        <v>38690</v>
      </c>
      <c r="D962" s="1">
        <v>9</v>
      </c>
      <c r="E962" s="1">
        <v>9</v>
      </c>
      <c r="F962" s="1">
        <v>331.56</v>
      </c>
      <c r="G962" s="1">
        <v>5.0121617E-2</v>
      </c>
      <c r="H962" s="1">
        <v>0.99625991700000005</v>
      </c>
      <c r="I962" s="1">
        <v>0.97072268299999998</v>
      </c>
      <c r="K962" s="1">
        <v>1.009194304</v>
      </c>
      <c r="L962" s="1" t="s">
        <v>2</v>
      </c>
      <c r="M962" s="1" t="s">
        <v>1</v>
      </c>
      <c r="N962" s="1">
        <v>2483991.909</v>
      </c>
      <c r="O962" s="1">
        <v>2312369.2149999999</v>
      </c>
      <c r="P962" s="1">
        <v>1820236.507</v>
      </c>
      <c r="Q962" s="1">
        <v>1865535.3570000001</v>
      </c>
      <c r="R962" s="3">
        <f>AVERAGE('VTA_Proteome Morphine vs Saline'!N962:Q962)</f>
        <v>2120533.247</v>
      </c>
      <c r="S962" s="3">
        <f>_xlfn.STDEV.S('VTA_Proteome Morphine vs Saline'!N962:Q962)</f>
        <v>328686.92984885897</v>
      </c>
      <c r="T962" s="1">
        <v>2209551.3280000002</v>
      </c>
      <c r="U962" s="1">
        <v>2559228.074</v>
      </c>
      <c r="V962" s="1">
        <v>2368937.2250000001</v>
      </c>
      <c r="W962" s="1">
        <v>1422403.6740000001</v>
      </c>
      <c r="X962" s="1">
        <f t="shared" si="59"/>
        <v>2140030.0752500002</v>
      </c>
      <c r="Y962" s="1">
        <f t="shared" si="60"/>
        <v>499314.9646324215</v>
      </c>
    </row>
    <row r="963" spans="1:25" x14ac:dyDescent="0.5">
      <c r="A963" s="1" t="s">
        <v>1933</v>
      </c>
      <c r="B963" s="1" t="s">
        <v>1934</v>
      </c>
      <c r="C963" s="1">
        <v>141842</v>
      </c>
      <c r="D963" s="1">
        <v>82</v>
      </c>
      <c r="E963" s="1">
        <v>82</v>
      </c>
      <c r="F963" s="1">
        <v>6185.71</v>
      </c>
      <c r="G963" s="1">
        <v>0.16537384699999999</v>
      </c>
      <c r="H963" s="1">
        <v>0.977951083</v>
      </c>
      <c r="I963" s="1">
        <v>0.29102957099999999</v>
      </c>
      <c r="K963" s="1">
        <v>1.070314829</v>
      </c>
      <c r="L963" s="1" t="s">
        <v>2</v>
      </c>
      <c r="M963" s="1" t="s">
        <v>1</v>
      </c>
      <c r="N963" s="1">
        <v>118439579.09999999</v>
      </c>
      <c r="O963" s="1">
        <v>105323641.40000001</v>
      </c>
      <c r="P963" s="1">
        <v>102739123.7</v>
      </c>
      <c r="Q963" s="1">
        <v>99781597.120000005</v>
      </c>
      <c r="R963" s="3">
        <f>AVERAGE('VTA_Proteome Morphine vs Saline'!N963:Q963)</f>
        <v>106570985.33</v>
      </c>
      <c r="S963" s="3">
        <f>_xlfn.STDEV.S('VTA_Proteome Morphine vs Saline'!N963:Q963)</f>
        <v>8229992.7252811845</v>
      </c>
      <c r="T963" s="1">
        <v>128065972.5</v>
      </c>
      <c r="U963" s="1">
        <v>115481915.09999999</v>
      </c>
      <c r="V963" s="1">
        <v>107106295.8</v>
      </c>
      <c r="W963" s="1">
        <v>105603840.7</v>
      </c>
      <c r="X963" s="1">
        <f t="shared" si="59"/>
        <v>114064506.02499999</v>
      </c>
      <c r="Y963" s="1">
        <f t="shared" si="60"/>
        <v>10296433.997803854</v>
      </c>
    </row>
    <row r="964" spans="1:25" x14ac:dyDescent="0.5">
      <c r="A964" s="1" t="s">
        <v>1935</v>
      </c>
      <c r="B964" s="1" t="s">
        <v>1936</v>
      </c>
      <c r="C964" s="1">
        <v>44121</v>
      </c>
      <c r="D964" s="1">
        <v>32</v>
      </c>
      <c r="E964" s="1">
        <v>32</v>
      </c>
      <c r="F964" s="1">
        <v>2457.87</v>
      </c>
      <c r="G964" s="1">
        <v>5.6294786999999999E-2</v>
      </c>
      <c r="H964" s="1">
        <v>0.99625991700000005</v>
      </c>
      <c r="I964" s="1">
        <v>0.79266087900000004</v>
      </c>
      <c r="K964" s="1">
        <v>1.022781223</v>
      </c>
      <c r="L964" s="1" t="s">
        <v>1</v>
      </c>
      <c r="M964" s="1" t="s">
        <v>2</v>
      </c>
      <c r="N964" s="1">
        <v>39205529.579999998</v>
      </c>
      <c r="O964" s="1">
        <v>48061137.649999999</v>
      </c>
      <c r="P964" s="1">
        <v>36978743.009999998</v>
      </c>
      <c r="Q964" s="1">
        <v>40988740.399999999</v>
      </c>
      <c r="R964" s="3">
        <f>AVERAGE('VTA_Proteome Morphine vs Saline'!N964:Q964)</f>
        <v>41308537.659999996</v>
      </c>
      <c r="S964" s="3">
        <f>_xlfn.STDEV.S('VTA_Proteome Morphine vs Saline'!N964:Q964)</f>
        <v>4791299.1143031148</v>
      </c>
      <c r="T964" s="1">
        <v>43168738.210000001</v>
      </c>
      <c r="U964" s="1">
        <v>43828023.990000002</v>
      </c>
      <c r="V964" s="1">
        <v>32344702.140000001</v>
      </c>
      <c r="W964" s="1">
        <v>42212294.100000001</v>
      </c>
      <c r="X964" s="1">
        <f t="shared" si="59"/>
        <v>40388439.609999999</v>
      </c>
      <c r="Y964" s="1">
        <f t="shared" si="60"/>
        <v>5403361.8763160771</v>
      </c>
    </row>
    <row r="965" spans="1:25" x14ac:dyDescent="0.5">
      <c r="A965" s="1" t="s">
        <v>1937</v>
      </c>
      <c r="B965" s="1" t="s">
        <v>1938</v>
      </c>
      <c r="C965" s="1">
        <v>53055</v>
      </c>
      <c r="D965" s="1">
        <v>11</v>
      </c>
      <c r="E965" s="1">
        <v>11</v>
      </c>
      <c r="F965" s="1">
        <v>896.58</v>
      </c>
      <c r="G965" s="1">
        <v>5.0010416000000002E-2</v>
      </c>
      <c r="H965" s="1">
        <v>0.99959859299999998</v>
      </c>
      <c r="I965" s="1">
        <v>0.99142923900000002</v>
      </c>
      <c r="K965" s="1">
        <v>1.0115155579999999</v>
      </c>
      <c r="L965" s="1" t="s">
        <v>1</v>
      </c>
      <c r="M965" s="1" t="s">
        <v>2</v>
      </c>
      <c r="N965" s="1">
        <v>9129734.3259999994</v>
      </c>
      <c r="O965" s="1">
        <v>11370167.470000001</v>
      </c>
      <c r="P965" s="1">
        <v>15685045.49</v>
      </c>
      <c r="Q965" s="1">
        <v>13157792.220000001</v>
      </c>
      <c r="R965" s="3">
        <f>AVERAGE('VTA_Proteome Morphine vs Saline'!N965:Q965)</f>
        <v>12335684.876499999</v>
      </c>
      <c r="S965" s="3">
        <f>_xlfn.STDEV.S('VTA_Proteome Morphine vs Saline'!N965:Q965)</f>
        <v>2775152.8365123426</v>
      </c>
      <c r="T965" s="1">
        <v>10899492.73</v>
      </c>
      <c r="U965" s="1">
        <v>10253142.4</v>
      </c>
      <c r="V965" s="1">
        <v>14382549.470000001</v>
      </c>
      <c r="W965" s="1">
        <v>13245814.470000001</v>
      </c>
      <c r="X965" s="1">
        <f t="shared" ref="X965:X1028" si="61">AVERAGE(T965:W965)</f>
        <v>12195249.7675</v>
      </c>
      <c r="Y965" s="1">
        <f t="shared" ref="Y965:Y1028" si="62">_xlfn.STDEV.S(T965:W965)</f>
        <v>1944113.6377815062</v>
      </c>
    </row>
    <row r="966" spans="1:25" x14ac:dyDescent="0.5">
      <c r="A966" s="1" t="s">
        <v>1939</v>
      </c>
      <c r="B966" s="1" t="s">
        <v>1940</v>
      </c>
      <c r="C966" s="1">
        <v>40427</v>
      </c>
      <c r="D966" s="1">
        <v>3</v>
      </c>
      <c r="E966" s="1">
        <v>3</v>
      </c>
      <c r="F966" s="1">
        <v>158.63</v>
      </c>
      <c r="G966" s="1">
        <v>0.10176381700000001</v>
      </c>
      <c r="H966" s="1">
        <v>0.99063050699999999</v>
      </c>
      <c r="I966" s="1">
        <v>0.46440941899999999</v>
      </c>
      <c r="K966" s="1">
        <v>1.065704209</v>
      </c>
      <c r="L966" s="1" t="s">
        <v>2</v>
      </c>
      <c r="M966" s="1" t="s">
        <v>1</v>
      </c>
      <c r="N966" s="1">
        <v>662784.06949999998</v>
      </c>
      <c r="O966" s="1">
        <v>839240.10569999996</v>
      </c>
      <c r="P966" s="1">
        <v>700043.38529999997</v>
      </c>
      <c r="Q966" s="1">
        <v>785165.17590000003</v>
      </c>
      <c r="R966" s="3">
        <f>AVERAGE('VTA_Proteome Morphine vs Saline'!N966:Q966)</f>
        <v>746808.18409999995</v>
      </c>
      <c r="S966" s="3">
        <f>_xlfn.STDEV.S('VTA_Proteome Morphine vs Saline'!N966:Q966)</f>
        <v>80128.890319975995</v>
      </c>
      <c r="T966" s="1">
        <v>806601.70290000003</v>
      </c>
      <c r="U966" s="1">
        <v>873997.28060000006</v>
      </c>
      <c r="V966" s="1">
        <v>836679.35629999998</v>
      </c>
      <c r="W966" s="1">
        <v>666228.16</v>
      </c>
      <c r="X966" s="1">
        <f t="shared" si="61"/>
        <v>795876.62495000008</v>
      </c>
      <c r="Y966" s="1">
        <f t="shared" si="62"/>
        <v>90722.01402403407</v>
      </c>
    </row>
    <row r="967" spans="1:25" x14ac:dyDescent="0.5">
      <c r="A967" s="1" t="s">
        <v>1941</v>
      </c>
      <c r="B967" s="1" t="s">
        <v>1942</v>
      </c>
      <c r="C967" s="1">
        <v>40534</v>
      </c>
      <c r="D967" s="1">
        <v>7</v>
      </c>
      <c r="E967" s="1">
        <v>6</v>
      </c>
      <c r="F967" s="1">
        <v>307.91000000000003</v>
      </c>
      <c r="G967" s="1">
        <v>0.130826002</v>
      </c>
      <c r="H967" s="1">
        <v>0.977951083</v>
      </c>
      <c r="I967" s="1">
        <v>0.36850197699999998</v>
      </c>
      <c r="K967" s="1">
        <v>1.1233126520000001</v>
      </c>
      <c r="L967" s="1" t="s">
        <v>2</v>
      </c>
      <c r="M967" s="1" t="s">
        <v>1</v>
      </c>
      <c r="N967" s="1">
        <v>2016315.7690000001</v>
      </c>
      <c r="O967" s="1">
        <v>2252149.0189999999</v>
      </c>
      <c r="P967" s="1">
        <v>2141664.7220000001</v>
      </c>
      <c r="Q967" s="1">
        <v>2209009.3909999998</v>
      </c>
      <c r="R967" s="3">
        <f>AVERAGE('VTA_Proteome Morphine vs Saline'!N967:Q967)</f>
        <v>2154784.7252500001</v>
      </c>
      <c r="S967" s="3">
        <f>_xlfn.STDEV.S('VTA_Proteome Morphine vs Saline'!N967:Q967)</f>
        <v>102901.09556167654</v>
      </c>
      <c r="T967" s="1">
        <v>2854536.6549999998</v>
      </c>
      <c r="U967" s="1">
        <v>2799805.8879999998</v>
      </c>
      <c r="V967" s="1">
        <v>1886686.202</v>
      </c>
      <c r="W967" s="1">
        <v>2140959.0299999998</v>
      </c>
      <c r="X967" s="1">
        <f t="shared" si="61"/>
        <v>2420496.9437499996</v>
      </c>
      <c r="Y967" s="1">
        <f t="shared" si="62"/>
        <v>481442.65818524431</v>
      </c>
    </row>
    <row r="968" spans="1:25" x14ac:dyDescent="0.5">
      <c r="A968" s="1" t="s">
        <v>1943</v>
      </c>
      <c r="B968" s="1" t="s">
        <v>1944</v>
      </c>
      <c r="C968" s="1">
        <v>31406</v>
      </c>
      <c r="D968" s="1">
        <v>18</v>
      </c>
      <c r="E968" s="1">
        <v>17</v>
      </c>
      <c r="F968" s="1">
        <v>1145.27</v>
      </c>
      <c r="G968" s="1">
        <v>0.114472502</v>
      </c>
      <c r="H968" s="1">
        <v>0.98654470999999999</v>
      </c>
      <c r="I968" s="1">
        <v>0.41767630100000003</v>
      </c>
      <c r="K968" s="1">
        <v>1.0815636909999999</v>
      </c>
      <c r="L968" s="1" t="s">
        <v>2</v>
      </c>
      <c r="M968" s="1" t="s">
        <v>1</v>
      </c>
      <c r="N968" s="1">
        <v>31514456.890000001</v>
      </c>
      <c r="O968" s="1">
        <v>40872530.600000001</v>
      </c>
      <c r="P968" s="1">
        <v>44029397.799999997</v>
      </c>
      <c r="Q968" s="1">
        <v>32553592.34</v>
      </c>
      <c r="R968" s="3">
        <f>AVERAGE('VTA_Proteome Morphine vs Saline'!N968:Q968)</f>
        <v>37242494.407499999</v>
      </c>
      <c r="S968" s="3">
        <f>_xlfn.STDEV.S('VTA_Proteome Morphine vs Saline'!N968:Q968)</f>
        <v>6165372.0303666461</v>
      </c>
      <c r="T968" s="1">
        <v>45096876.5</v>
      </c>
      <c r="U968" s="1">
        <v>42100004.119999997</v>
      </c>
      <c r="V968" s="1">
        <v>35798864.229999997</v>
      </c>
      <c r="W968" s="1">
        <v>38124773.969999999</v>
      </c>
      <c r="X968" s="1">
        <f t="shared" si="61"/>
        <v>40280129.704999998</v>
      </c>
      <c r="Y968" s="1">
        <f t="shared" si="62"/>
        <v>4132807.4064062377</v>
      </c>
    </row>
    <row r="969" spans="1:25" x14ac:dyDescent="0.5">
      <c r="A969" s="1" t="s">
        <v>1945</v>
      </c>
      <c r="B969" s="1" t="s">
        <v>1946</v>
      </c>
      <c r="C969" s="1">
        <v>29669</v>
      </c>
      <c r="D969" s="1">
        <v>13</v>
      </c>
      <c r="E969" s="1">
        <v>12</v>
      </c>
      <c r="F969" s="1">
        <v>918.81</v>
      </c>
      <c r="G969" s="1">
        <v>6.6545389999999996E-2</v>
      </c>
      <c r="H969" s="1">
        <v>0.99625991700000005</v>
      </c>
      <c r="I969" s="1">
        <v>0.67223561899999995</v>
      </c>
      <c r="K969" s="1">
        <v>1.031697906</v>
      </c>
      <c r="L969" s="1" t="s">
        <v>1</v>
      </c>
      <c r="M969" s="1" t="s">
        <v>2</v>
      </c>
      <c r="N969" s="1">
        <v>22988144.559999999</v>
      </c>
      <c r="O969" s="1">
        <v>28534556.710000001</v>
      </c>
      <c r="P969" s="1">
        <v>29795508.289999999</v>
      </c>
      <c r="Q969" s="1">
        <v>28317868.859999999</v>
      </c>
      <c r="R969" s="3">
        <f>AVERAGE('VTA_Proteome Morphine vs Saline'!N969:Q969)</f>
        <v>27409019.605</v>
      </c>
      <c r="S969" s="3">
        <f>_xlfn.STDEV.S('VTA_Proteome Morphine vs Saline'!N969:Q969)</f>
        <v>3018404.940261364</v>
      </c>
      <c r="T969" s="1">
        <v>26065005.890000001</v>
      </c>
      <c r="U969" s="1">
        <v>26107110.059999999</v>
      </c>
      <c r="V969" s="1">
        <v>26344498.800000001</v>
      </c>
      <c r="W969" s="1">
        <v>27751002.760000002</v>
      </c>
      <c r="X969" s="1">
        <f t="shared" si="61"/>
        <v>26566904.377500001</v>
      </c>
      <c r="Y969" s="1">
        <f t="shared" si="62"/>
        <v>798929.72709375538</v>
      </c>
    </row>
    <row r="970" spans="1:25" x14ac:dyDescent="0.5">
      <c r="A970" s="1" t="s">
        <v>1947</v>
      </c>
      <c r="B970" s="1" t="s">
        <v>1948</v>
      </c>
      <c r="C970" s="1">
        <v>126781</v>
      </c>
      <c r="D970" s="1">
        <v>30</v>
      </c>
      <c r="E970" s="1">
        <v>29</v>
      </c>
      <c r="F970" s="1">
        <v>1421.18</v>
      </c>
      <c r="G970" s="1">
        <v>7.1314201999999993E-2</v>
      </c>
      <c r="H970" s="1">
        <v>0.99625991700000005</v>
      </c>
      <c r="I970" s="1">
        <v>0.63219783200000002</v>
      </c>
      <c r="K970" s="1">
        <v>1.0363726579999999</v>
      </c>
      <c r="L970" s="1" t="s">
        <v>1</v>
      </c>
      <c r="M970" s="1" t="s">
        <v>2</v>
      </c>
      <c r="N970" s="1">
        <v>11020774.83</v>
      </c>
      <c r="O970" s="1">
        <v>10551715.67</v>
      </c>
      <c r="P970" s="1">
        <v>8738665.8829999994</v>
      </c>
      <c r="Q970" s="1">
        <v>9621373.6669999994</v>
      </c>
      <c r="R970" s="3">
        <f>AVERAGE('VTA_Proteome Morphine vs Saline'!N970:Q970)</f>
        <v>9983132.5124999993</v>
      </c>
      <c r="S970" s="3">
        <f>_xlfn.STDEV.S('VTA_Proteome Morphine vs Saline'!N970:Q970)</f>
        <v>1013172.4170965877</v>
      </c>
      <c r="T970" s="1">
        <v>10987037.619999999</v>
      </c>
      <c r="U970" s="1">
        <v>9397218.0309999995</v>
      </c>
      <c r="V970" s="1">
        <v>9319579.2850000001</v>
      </c>
      <c r="W970" s="1">
        <v>8827218.2799999993</v>
      </c>
      <c r="X970" s="1">
        <f t="shared" si="61"/>
        <v>9632763.3039999995</v>
      </c>
      <c r="Y970" s="1">
        <f t="shared" si="62"/>
        <v>937466.00188274635</v>
      </c>
    </row>
    <row r="971" spans="1:25" x14ac:dyDescent="0.5">
      <c r="A971" s="1" t="s">
        <v>1949</v>
      </c>
      <c r="B971" s="1" t="s">
        <v>1950</v>
      </c>
      <c r="C971" s="1">
        <v>54018</v>
      </c>
      <c r="D971" s="1">
        <v>27</v>
      </c>
      <c r="E971" s="1">
        <v>27</v>
      </c>
      <c r="F971" s="1">
        <v>2284.6</v>
      </c>
      <c r="G971" s="1">
        <v>0.32215738399999999</v>
      </c>
      <c r="H971" s="1">
        <v>0.977951083</v>
      </c>
      <c r="I971" s="1">
        <v>0.12603046100000001</v>
      </c>
      <c r="K971" s="1">
        <v>1.0904107059999999</v>
      </c>
      <c r="L971" s="1" t="s">
        <v>1</v>
      </c>
      <c r="M971" s="1" t="s">
        <v>2</v>
      </c>
      <c r="N971" s="1">
        <v>21823274.460000001</v>
      </c>
      <c r="O971" s="1">
        <v>22636689.670000002</v>
      </c>
      <c r="P971" s="1">
        <v>24919634.27</v>
      </c>
      <c r="Q971" s="1">
        <v>22364193.539999999</v>
      </c>
      <c r="R971" s="3">
        <f>AVERAGE('VTA_Proteome Morphine vs Saline'!N971:Q971)</f>
        <v>22935947.984999999</v>
      </c>
      <c r="S971" s="3">
        <f>_xlfn.STDEV.S('VTA_Proteome Morphine vs Saline'!N971:Q971)</f>
        <v>1364980.138439985</v>
      </c>
      <c r="T971" s="1">
        <v>20094331.460000001</v>
      </c>
      <c r="U971" s="1">
        <v>22953626.960000001</v>
      </c>
      <c r="V971" s="1">
        <v>19241852.390000001</v>
      </c>
      <c r="W971" s="1">
        <v>21847103.289999999</v>
      </c>
      <c r="X971" s="1">
        <f t="shared" si="61"/>
        <v>21034228.524999999</v>
      </c>
      <c r="Y971" s="1">
        <f t="shared" si="62"/>
        <v>1677386.3039430727</v>
      </c>
    </row>
    <row r="972" spans="1:25" x14ac:dyDescent="0.5">
      <c r="A972" s="1" t="s">
        <v>1951</v>
      </c>
      <c r="B972" s="1" t="s">
        <v>1952</v>
      </c>
      <c r="C972" s="1">
        <v>101100</v>
      </c>
      <c r="D972" s="1">
        <v>4</v>
      </c>
      <c r="E972" s="1">
        <v>4</v>
      </c>
      <c r="F972" s="1">
        <v>148.28</v>
      </c>
      <c r="G972" s="1">
        <v>0.17386669399999999</v>
      </c>
      <c r="H972" s="1">
        <v>0.977951083</v>
      </c>
      <c r="I972" s="1">
        <v>0.27584489600000001</v>
      </c>
      <c r="K972" s="1">
        <v>1.1340329149999999</v>
      </c>
      <c r="L972" s="1" t="s">
        <v>1</v>
      </c>
      <c r="M972" s="1" t="s">
        <v>2</v>
      </c>
      <c r="N972" s="1">
        <v>85100.722049999997</v>
      </c>
      <c r="O972" s="1">
        <v>98663.873330000002</v>
      </c>
      <c r="P972" s="1">
        <v>85850.800879999995</v>
      </c>
      <c r="Q972" s="1">
        <v>93828.125929999995</v>
      </c>
      <c r="R972" s="3">
        <f>AVERAGE('VTA_Proteome Morphine vs Saline'!N972:Q972)</f>
        <v>90860.880547499997</v>
      </c>
      <c r="S972" s="3">
        <f>_xlfn.STDEV.S('VTA_Proteome Morphine vs Saline'!N972:Q972)</f>
        <v>6531.2470916033872</v>
      </c>
      <c r="T972" s="1">
        <v>79238.996589999995</v>
      </c>
      <c r="U972" s="1">
        <v>107329.38340000001</v>
      </c>
      <c r="V972" s="1">
        <v>71408.958459999994</v>
      </c>
      <c r="W972" s="1">
        <v>62510.292399999998</v>
      </c>
      <c r="X972" s="1">
        <f t="shared" si="61"/>
        <v>80121.907712499989</v>
      </c>
      <c r="Y972" s="1">
        <f t="shared" si="62"/>
        <v>19383.074609293097</v>
      </c>
    </row>
    <row r="973" spans="1:25" x14ac:dyDescent="0.5">
      <c r="A973" s="1" t="s">
        <v>1953</v>
      </c>
      <c r="B973" s="1" t="s">
        <v>1954</v>
      </c>
      <c r="C973" s="1">
        <v>82445</v>
      </c>
      <c r="D973" s="1">
        <v>34</v>
      </c>
      <c r="E973" s="1">
        <v>34</v>
      </c>
      <c r="F973" s="1">
        <v>2076.79</v>
      </c>
      <c r="G973" s="1">
        <v>0.112799596</v>
      </c>
      <c r="H973" s="1">
        <v>0.98654470999999999</v>
      </c>
      <c r="I973" s="1">
        <v>0.42334006499999999</v>
      </c>
      <c r="K973" s="1">
        <v>1.1122429899999999</v>
      </c>
      <c r="L973" s="1" t="s">
        <v>2</v>
      </c>
      <c r="M973" s="1" t="s">
        <v>1</v>
      </c>
      <c r="N973" s="1">
        <v>32173851.350000001</v>
      </c>
      <c r="O973" s="1">
        <v>34531929.780000001</v>
      </c>
      <c r="P973" s="1">
        <v>26559005.010000002</v>
      </c>
      <c r="Q973" s="1">
        <v>28942406.399999999</v>
      </c>
      <c r="R973" s="3">
        <f>AVERAGE('VTA_Proteome Morphine vs Saline'!N973:Q973)</f>
        <v>30551798.134999998</v>
      </c>
      <c r="S973" s="3">
        <f>_xlfn.STDEV.S('VTA_Proteome Morphine vs Saline'!N973:Q973)</f>
        <v>3512123.9176864577</v>
      </c>
      <c r="T973" s="1">
        <v>39991761.079999998</v>
      </c>
      <c r="U973" s="1">
        <v>39226885.270000003</v>
      </c>
      <c r="V973" s="1">
        <v>29132803.260000002</v>
      </c>
      <c r="W973" s="1">
        <v>27572643.59</v>
      </c>
      <c r="X973" s="1">
        <f t="shared" si="61"/>
        <v>33981023.299999997</v>
      </c>
      <c r="Y973" s="1">
        <f t="shared" si="62"/>
        <v>6537599.0631630206</v>
      </c>
    </row>
    <row r="974" spans="1:25" x14ac:dyDescent="0.5">
      <c r="A974" s="1" t="s">
        <v>1955</v>
      </c>
      <c r="B974" s="1" t="s">
        <v>1956</v>
      </c>
      <c r="C974" s="1">
        <v>85913</v>
      </c>
      <c r="D974" s="1">
        <v>6</v>
      </c>
      <c r="E974" s="1">
        <v>6</v>
      </c>
      <c r="F974" s="1">
        <v>217.72</v>
      </c>
      <c r="G974" s="1">
        <v>0.11618331799999999</v>
      </c>
      <c r="H974" s="1">
        <v>0.98566902899999997</v>
      </c>
      <c r="I974" s="1">
        <v>0.41201951599999997</v>
      </c>
      <c r="K974" s="1">
        <v>1.2046727450000001</v>
      </c>
      <c r="L974" s="1" t="s">
        <v>2</v>
      </c>
      <c r="M974" s="1" t="s">
        <v>1</v>
      </c>
      <c r="N974" s="1">
        <v>253885.7996</v>
      </c>
      <c r="O974" s="1">
        <v>325712.6213</v>
      </c>
      <c r="P974" s="1">
        <v>139434.4473</v>
      </c>
      <c r="Q974" s="1">
        <v>131606.4797</v>
      </c>
      <c r="R974" s="3">
        <f>AVERAGE('VTA_Proteome Morphine vs Saline'!N974:Q974)</f>
        <v>212659.83697500001</v>
      </c>
      <c r="S974" s="3">
        <f>_xlfn.STDEV.S('VTA_Proteome Morphine vs Saline'!N974:Q974)</f>
        <v>93829.839703932899</v>
      </c>
      <c r="T974" s="1">
        <v>253666.64850000001</v>
      </c>
      <c r="U974" s="1">
        <v>324744.86629999999</v>
      </c>
      <c r="V974" s="1">
        <v>278362.09740000003</v>
      </c>
      <c r="W974" s="1">
        <v>167968.4258</v>
      </c>
      <c r="X974" s="1">
        <f t="shared" si="61"/>
        <v>256185.50950000001</v>
      </c>
      <c r="Y974" s="1">
        <f t="shared" si="62"/>
        <v>65779.391334435102</v>
      </c>
    </row>
    <row r="975" spans="1:25" x14ac:dyDescent="0.5">
      <c r="A975" s="1" t="s">
        <v>1957</v>
      </c>
      <c r="B975" s="1" t="s">
        <v>1958</v>
      </c>
      <c r="C975" s="1">
        <v>54756</v>
      </c>
      <c r="D975" s="1">
        <v>1</v>
      </c>
      <c r="E975" s="1">
        <v>1</v>
      </c>
      <c r="F975" s="1">
        <v>55.29</v>
      </c>
      <c r="G975" s="1">
        <v>0.117683608</v>
      </c>
      <c r="H975" s="1">
        <v>0.98423319600000003</v>
      </c>
      <c r="I975" s="1">
        <v>0.40716720200000001</v>
      </c>
      <c r="K975" s="1">
        <v>1.2399113429999999</v>
      </c>
      <c r="L975" s="1" t="s">
        <v>2</v>
      </c>
      <c r="M975" s="1" t="s">
        <v>1</v>
      </c>
      <c r="N975" s="1">
        <v>406459.86550000001</v>
      </c>
      <c r="O975" s="1">
        <v>429944.00929999998</v>
      </c>
      <c r="P975" s="1">
        <v>40418.683700000001</v>
      </c>
      <c r="Q975" s="1">
        <v>481058.16440000001</v>
      </c>
      <c r="R975" s="3">
        <f>AVERAGE('VTA_Proteome Morphine vs Saline'!N975:Q975)</f>
        <v>339470.18072499998</v>
      </c>
      <c r="S975" s="3">
        <f>_xlfn.STDEV.S('VTA_Proteome Morphine vs Saline'!N975:Q975)</f>
        <v>201785.43597702822</v>
      </c>
      <c r="T975" s="1">
        <v>396116.69459999999</v>
      </c>
      <c r="U975" s="1">
        <v>357977.49670000002</v>
      </c>
      <c r="V975" s="1">
        <v>371647.33039999998</v>
      </c>
      <c r="W975" s="1">
        <v>557910.1888</v>
      </c>
      <c r="X975" s="1">
        <f t="shared" si="61"/>
        <v>420912.92762500001</v>
      </c>
      <c r="Y975" s="1">
        <f t="shared" si="62"/>
        <v>92684.177501399012</v>
      </c>
    </row>
    <row r="976" spans="1:25" x14ac:dyDescent="0.5">
      <c r="A976" s="1" t="s">
        <v>1959</v>
      </c>
      <c r="B976" s="1" t="s">
        <v>1960</v>
      </c>
      <c r="C976" s="1">
        <v>77906</v>
      </c>
      <c r="D976" s="1">
        <v>1</v>
      </c>
      <c r="E976" s="1">
        <v>1</v>
      </c>
      <c r="F976" s="1">
        <v>49.28</v>
      </c>
      <c r="G976" s="1">
        <v>6.7410710999999998E-2</v>
      </c>
      <c r="H976" s="1">
        <v>0.99625991700000005</v>
      </c>
      <c r="I976" s="1">
        <v>0.66447318700000002</v>
      </c>
      <c r="K976" s="1">
        <v>1.099624167</v>
      </c>
      <c r="L976" s="1" t="s">
        <v>2</v>
      </c>
      <c r="M976" s="1" t="s">
        <v>1</v>
      </c>
      <c r="N976" s="1">
        <v>1355515.898</v>
      </c>
      <c r="O976" s="1">
        <v>1617453.5789999999</v>
      </c>
      <c r="P976" s="1">
        <v>1162340.5319999999</v>
      </c>
      <c r="Q976" s="1">
        <v>1562125.7250000001</v>
      </c>
      <c r="R976" s="3">
        <f>AVERAGE('VTA_Proteome Morphine vs Saline'!N976:Q976)</f>
        <v>1424358.9334999998</v>
      </c>
      <c r="S976" s="3">
        <f>_xlfn.STDEV.S('VTA_Proteome Morphine vs Saline'!N976:Q976)</f>
        <v>207892.79065778694</v>
      </c>
      <c r="T976" s="1">
        <v>1431389.98</v>
      </c>
      <c r="U976" s="1">
        <v>1839558.889</v>
      </c>
      <c r="V976" s="1">
        <v>1954271.3160000001</v>
      </c>
      <c r="W976" s="1">
        <v>1039817.836</v>
      </c>
      <c r="X976" s="1">
        <f t="shared" si="61"/>
        <v>1566259.5052500002</v>
      </c>
      <c r="Y976" s="1">
        <f t="shared" si="62"/>
        <v>416563.85601070005</v>
      </c>
    </row>
    <row r="977" spans="1:25" x14ac:dyDescent="0.5">
      <c r="A977" s="1" t="s">
        <v>1961</v>
      </c>
      <c r="B977" s="1" t="s">
        <v>1962</v>
      </c>
      <c r="C977" s="1">
        <v>117313</v>
      </c>
      <c r="D977" s="1">
        <v>11</v>
      </c>
      <c r="E977" s="1">
        <v>9</v>
      </c>
      <c r="F977" s="1">
        <v>403.42</v>
      </c>
      <c r="G977" s="1">
        <v>0.29906032599999999</v>
      </c>
      <c r="H977" s="1">
        <v>0.977951083</v>
      </c>
      <c r="I977" s="1">
        <v>0.140572635</v>
      </c>
      <c r="K977" s="1">
        <v>1.2017202300000001</v>
      </c>
      <c r="L977" s="1" t="s">
        <v>1</v>
      </c>
      <c r="M977" s="1" t="s">
        <v>2</v>
      </c>
      <c r="N977" s="1">
        <v>467729.6384</v>
      </c>
      <c r="O977" s="1">
        <v>452247.24349999998</v>
      </c>
      <c r="P977" s="1">
        <v>461097.2733</v>
      </c>
      <c r="Q977" s="1">
        <v>538894.13500000001</v>
      </c>
      <c r="R977" s="3">
        <f>AVERAGE('VTA_Proteome Morphine vs Saline'!N977:Q977)</f>
        <v>479992.07254999998</v>
      </c>
      <c r="S977" s="3">
        <f>_xlfn.STDEV.S('VTA_Proteome Morphine vs Saline'!N977:Q977)</f>
        <v>39776.916378968308</v>
      </c>
      <c r="T977" s="1">
        <v>331083.75309999997</v>
      </c>
      <c r="U977" s="1">
        <v>508516.75170000002</v>
      </c>
      <c r="V977" s="1">
        <v>321485.2242</v>
      </c>
      <c r="W977" s="1">
        <v>436597.52730000002</v>
      </c>
      <c r="X977" s="1">
        <f t="shared" si="61"/>
        <v>399420.814075</v>
      </c>
      <c r="Y977" s="1">
        <f t="shared" si="62"/>
        <v>89494.770209133465</v>
      </c>
    </row>
    <row r="978" spans="1:25" x14ac:dyDescent="0.5">
      <c r="A978" s="1" t="s">
        <v>1963</v>
      </c>
      <c r="B978" s="1" t="s">
        <v>1964</v>
      </c>
      <c r="C978" s="1">
        <v>36110</v>
      </c>
      <c r="D978" s="1">
        <v>12</v>
      </c>
      <c r="E978" s="1">
        <v>12</v>
      </c>
      <c r="F978" s="1">
        <v>528.37</v>
      </c>
      <c r="G978" s="1">
        <v>0.170409162</v>
      </c>
      <c r="H978" s="1">
        <v>0.977951083</v>
      </c>
      <c r="I978" s="1">
        <v>0.28187873499999999</v>
      </c>
      <c r="K978" s="1">
        <v>1.179791362</v>
      </c>
      <c r="L978" s="1" t="s">
        <v>1</v>
      </c>
      <c r="M978" s="1" t="s">
        <v>2</v>
      </c>
      <c r="N978" s="1">
        <v>7851163.1459999997</v>
      </c>
      <c r="O978" s="1">
        <v>8917307.409</v>
      </c>
      <c r="P978" s="1">
        <v>13057561.279999999</v>
      </c>
      <c r="Q978" s="1">
        <v>8868097.0969999991</v>
      </c>
      <c r="R978" s="3">
        <f>AVERAGE('VTA_Proteome Morphine vs Saline'!N978:Q978)</f>
        <v>9673532.2329999991</v>
      </c>
      <c r="S978" s="3">
        <f>_xlfn.STDEV.S('VTA_Proteome Morphine vs Saline'!N978:Q978)</f>
        <v>2308916.2986799763</v>
      </c>
      <c r="T978" s="1">
        <v>8783364.2029999997</v>
      </c>
      <c r="U978" s="1">
        <v>8402329.5889999997</v>
      </c>
      <c r="V978" s="1">
        <v>8917727.852</v>
      </c>
      <c r="W978" s="1">
        <v>6694012.0159999998</v>
      </c>
      <c r="X978" s="1">
        <f t="shared" si="61"/>
        <v>8199358.415</v>
      </c>
      <c r="Y978" s="1">
        <f t="shared" si="62"/>
        <v>1027031.7240946367</v>
      </c>
    </row>
    <row r="979" spans="1:25" x14ac:dyDescent="0.5">
      <c r="A979" s="1" t="s">
        <v>1965</v>
      </c>
      <c r="B979" s="1" t="s">
        <v>1966</v>
      </c>
      <c r="C979" s="1">
        <v>36824</v>
      </c>
      <c r="D979" s="1">
        <v>1</v>
      </c>
      <c r="E979" s="1">
        <v>1</v>
      </c>
      <c r="F979" s="1">
        <v>33.78</v>
      </c>
      <c r="G979" s="1">
        <v>0.15561485899999999</v>
      </c>
      <c r="H979" s="1">
        <v>0.977951083</v>
      </c>
      <c r="I979" s="1">
        <v>0.31010967900000003</v>
      </c>
      <c r="K979" s="1">
        <v>1.2906660109999999</v>
      </c>
      <c r="L979" s="1" t="s">
        <v>1</v>
      </c>
      <c r="M979" s="1" t="s">
        <v>2</v>
      </c>
      <c r="N979" s="1">
        <v>44766.24843</v>
      </c>
      <c r="O979" s="1">
        <v>45918.560440000001</v>
      </c>
      <c r="P979" s="1">
        <v>31011.1944</v>
      </c>
      <c r="Q979" s="1">
        <v>53138.293290000001</v>
      </c>
      <c r="R979" s="3">
        <f>AVERAGE('VTA_Proteome Morphine vs Saline'!N979:Q979)</f>
        <v>43708.574140000004</v>
      </c>
      <c r="S979" s="3">
        <f>_xlfn.STDEV.S('VTA_Proteome Morphine vs Saline'!N979:Q979)</f>
        <v>9240.2339411141238</v>
      </c>
      <c r="T979" s="1">
        <v>52866.630570000001</v>
      </c>
      <c r="U979" s="1">
        <v>38745.375310000003</v>
      </c>
      <c r="V979" s="1">
        <v>13360.03745</v>
      </c>
      <c r="W979" s="1">
        <v>30488.48256</v>
      </c>
      <c r="X979" s="1">
        <f t="shared" si="61"/>
        <v>33865.131472500005</v>
      </c>
      <c r="Y979" s="1">
        <f t="shared" si="62"/>
        <v>16499.842288292755</v>
      </c>
    </row>
    <row r="980" spans="1:25" x14ac:dyDescent="0.5">
      <c r="A980" s="1" t="s">
        <v>1967</v>
      </c>
      <c r="B980" s="1" t="s">
        <v>1968</v>
      </c>
      <c r="C980" s="1">
        <v>42866</v>
      </c>
      <c r="D980" s="1">
        <v>5</v>
      </c>
      <c r="E980" s="1">
        <v>5</v>
      </c>
      <c r="F980" s="1">
        <v>218.43</v>
      </c>
      <c r="G980" s="1">
        <v>7.9950642000000002E-2</v>
      </c>
      <c r="H980" s="1">
        <v>0.99625991700000005</v>
      </c>
      <c r="I980" s="1">
        <v>0.57266312399999997</v>
      </c>
      <c r="K980" s="1">
        <v>1.1078351989999999</v>
      </c>
      <c r="L980" s="1" t="s">
        <v>1</v>
      </c>
      <c r="M980" s="1" t="s">
        <v>2</v>
      </c>
      <c r="N980" s="1">
        <v>598939.38540000003</v>
      </c>
      <c r="O980" s="1">
        <v>748289.57339999999</v>
      </c>
      <c r="P980" s="1">
        <v>424278.85759999999</v>
      </c>
      <c r="Q980" s="1">
        <v>523518.65389999998</v>
      </c>
      <c r="R980" s="3">
        <f>AVERAGE('VTA_Proteome Morphine vs Saline'!N980:Q980)</f>
        <v>573756.61757500004</v>
      </c>
      <c r="S980" s="3">
        <f>_xlfn.STDEV.S('VTA_Proteome Morphine vs Saline'!N980:Q980)</f>
        <v>136581.3288675693</v>
      </c>
      <c r="T980" s="1">
        <v>765727.06510000001</v>
      </c>
      <c r="U980" s="1">
        <v>587480.52740000002</v>
      </c>
      <c r="V980" s="1">
        <v>259320.96969999999</v>
      </c>
      <c r="W980" s="1">
        <v>459103.09580000001</v>
      </c>
      <c r="X980" s="1">
        <f t="shared" si="61"/>
        <v>517907.91450000001</v>
      </c>
      <c r="Y980" s="1">
        <f t="shared" si="62"/>
        <v>213369.70621683606</v>
      </c>
    </row>
    <row r="981" spans="1:25" x14ac:dyDescent="0.5">
      <c r="A981" s="1" t="s">
        <v>1969</v>
      </c>
      <c r="B981" s="1" t="s">
        <v>1970</v>
      </c>
      <c r="C981" s="1">
        <v>146544</v>
      </c>
      <c r="D981" s="1">
        <v>11</v>
      </c>
      <c r="E981" s="1">
        <v>11</v>
      </c>
      <c r="F981" s="1">
        <v>536.74</v>
      </c>
      <c r="G981" s="1">
        <v>7.9615877000000002E-2</v>
      </c>
      <c r="H981" s="1">
        <v>0.99625991700000005</v>
      </c>
      <c r="I981" s="1">
        <v>0.574732943</v>
      </c>
      <c r="K981" s="1">
        <v>1.033252015</v>
      </c>
      <c r="L981" s="1" t="s">
        <v>2</v>
      </c>
      <c r="M981" s="1" t="s">
        <v>1</v>
      </c>
      <c r="N981" s="1">
        <v>910605.99739999999</v>
      </c>
      <c r="O981" s="1">
        <v>925390.0514</v>
      </c>
      <c r="P981" s="1">
        <v>896322.88439999998</v>
      </c>
      <c r="Q981" s="1">
        <v>884860.22180000006</v>
      </c>
      <c r="R981" s="3">
        <f>AVERAGE('VTA_Proteome Morphine vs Saline'!N981:Q981)</f>
        <v>904294.78874999995</v>
      </c>
      <c r="S981" s="3">
        <f>_xlfn.STDEV.S('VTA_Proteome Morphine vs Saline'!N981:Q981)</f>
        <v>17569.814193628597</v>
      </c>
      <c r="T981" s="1">
        <v>863437.30249999999</v>
      </c>
      <c r="U981" s="1">
        <v>1060904.622</v>
      </c>
      <c r="V981" s="1">
        <v>866782.20550000004</v>
      </c>
      <c r="W981" s="1">
        <v>946333.52040000004</v>
      </c>
      <c r="X981" s="1">
        <f t="shared" si="61"/>
        <v>934364.41259999992</v>
      </c>
      <c r="Y981" s="1">
        <f t="shared" si="62"/>
        <v>92652.925480290287</v>
      </c>
    </row>
    <row r="982" spans="1:25" x14ac:dyDescent="0.5">
      <c r="A982" s="1" t="s">
        <v>1971</v>
      </c>
      <c r="B982" s="1" t="s">
        <v>1972</v>
      </c>
      <c r="C982" s="1">
        <v>18373</v>
      </c>
      <c r="D982" s="1">
        <v>3</v>
      </c>
      <c r="E982" s="1">
        <v>3</v>
      </c>
      <c r="F982" s="1">
        <v>97.09</v>
      </c>
      <c r="G982" s="1">
        <v>0.40191120000000002</v>
      </c>
      <c r="H982" s="1">
        <v>0.977951083</v>
      </c>
      <c r="I982" s="1">
        <v>8.8164728999999997E-2</v>
      </c>
      <c r="K982" s="1">
        <v>1.2021493560000001</v>
      </c>
      <c r="L982" s="1" t="s">
        <v>2</v>
      </c>
      <c r="M982" s="1" t="s">
        <v>1</v>
      </c>
      <c r="N982" s="1">
        <v>496749.57740000001</v>
      </c>
      <c r="O982" s="1">
        <v>578241.70279999997</v>
      </c>
      <c r="P982" s="1">
        <v>467248.41619999998</v>
      </c>
      <c r="Q982" s="1">
        <v>406261.29719999997</v>
      </c>
      <c r="R982" s="3">
        <f>AVERAGE('VTA_Proteome Morphine vs Saline'!N982:Q982)</f>
        <v>487125.24839999992</v>
      </c>
      <c r="S982" s="3">
        <f>_xlfn.STDEV.S('VTA_Proteome Morphine vs Saline'!N982:Q982)</f>
        <v>71481.706361629607</v>
      </c>
      <c r="T982" s="1">
        <v>550286.91359999997</v>
      </c>
      <c r="U982" s="1">
        <v>666990.68570000003</v>
      </c>
      <c r="V982" s="1">
        <v>516995.57079999999</v>
      </c>
      <c r="W982" s="1">
        <v>608116.04429999995</v>
      </c>
      <c r="X982" s="1">
        <f t="shared" si="61"/>
        <v>585597.30359999998</v>
      </c>
      <c r="Y982" s="1">
        <f t="shared" si="62"/>
        <v>66042.909580325475</v>
      </c>
    </row>
    <row r="983" spans="1:25" x14ac:dyDescent="0.5">
      <c r="A983" s="1" t="s">
        <v>1973</v>
      </c>
      <c r="B983" s="1" t="s">
        <v>1974</v>
      </c>
      <c r="C983" s="1">
        <v>53424</v>
      </c>
      <c r="D983" s="1">
        <v>20</v>
      </c>
      <c r="E983" s="1">
        <v>14</v>
      </c>
      <c r="F983" s="1">
        <v>1335.97</v>
      </c>
      <c r="G983" s="1">
        <v>0.255769054</v>
      </c>
      <c r="H983" s="1">
        <v>0.977951083</v>
      </c>
      <c r="I983" s="1">
        <v>0.17422122500000001</v>
      </c>
      <c r="K983" s="1">
        <v>1.7735537530000001</v>
      </c>
      <c r="L983" s="1" t="s">
        <v>1</v>
      </c>
      <c r="M983" s="1" t="s">
        <v>2</v>
      </c>
      <c r="N983" s="1">
        <v>4582428.8890000004</v>
      </c>
      <c r="O983" s="1">
        <v>1427722.091</v>
      </c>
      <c r="P983" s="1">
        <v>4505493.3679999998</v>
      </c>
      <c r="Q983" s="1">
        <v>3165615.7170000002</v>
      </c>
      <c r="R983" s="3">
        <f>AVERAGE('VTA_Proteome Morphine vs Saline'!N983:Q983)</f>
        <v>3420315.0162500003</v>
      </c>
      <c r="S983" s="3">
        <f>_xlfn.STDEV.S('VTA_Proteome Morphine vs Saline'!N983:Q983)</f>
        <v>1479123.5025220886</v>
      </c>
      <c r="T983" s="1">
        <v>1876145.3529999999</v>
      </c>
      <c r="U983" s="1">
        <v>961159.28529999999</v>
      </c>
      <c r="V983" s="1">
        <v>3118597.5109999999</v>
      </c>
      <c r="W983" s="1">
        <v>1758135.2990000001</v>
      </c>
      <c r="X983" s="1">
        <f t="shared" si="61"/>
        <v>1928509.3620750001</v>
      </c>
      <c r="Y983" s="1">
        <f t="shared" si="62"/>
        <v>891411.85469333234</v>
      </c>
    </row>
    <row r="984" spans="1:25" x14ac:dyDescent="0.5">
      <c r="A984" s="1" t="s">
        <v>1975</v>
      </c>
      <c r="B984" s="1" t="s">
        <v>1976</v>
      </c>
      <c r="C984" s="1">
        <v>18522</v>
      </c>
      <c r="D984" s="1">
        <v>10</v>
      </c>
      <c r="E984" s="1">
        <v>7</v>
      </c>
      <c r="F984" s="1">
        <v>565.33000000000004</v>
      </c>
      <c r="G984" s="1">
        <v>5.5865230000000002E-2</v>
      </c>
      <c r="H984" s="1">
        <v>0.99625991700000005</v>
      </c>
      <c r="I984" s="1">
        <v>0.79964346900000005</v>
      </c>
      <c r="K984" s="1">
        <v>1.1117721650000001</v>
      </c>
      <c r="L984" s="1" t="s">
        <v>1</v>
      </c>
      <c r="M984" s="1" t="s">
        <v>2</v>
      </c>
      <c r="N984" s="1">
        <v>12369766.58</v>
      </c>
      <c r="O984" s="1">
        <v>12402751.84</v>
      </c>
      <c r="P984" s="1">
        <v>35801840.200000003</v>
      </c>
      <c r="Q984" s="1">
        <v>40300847.640000001</v>
      </c>
      <c r="R984" s="3">
        <f>AVERAGE('VTA_Proteome Morphine vs Saline'!N984:Q984)</f>
        <v>25218801.565000001</v>
      </c>
      <c r="S984" s="3">
        <f>_xlfn.STDEV.S('VTA_Proteome Morphine vs Saline'!N984:Q984)</f>
        <v>14931149.220759399</v>
      </c>
      <c r="T984" s="1">
        <v>14538675.51</v>
      </c>
      <c r="U984" s="1">
        <v>7777394.6840000004</v>
      </c>
      <c r="V984" s="1">
        <v>34794381.600000001</v>
      </c>
      <c r="W984" s="1">
        <v>33623251.950000003</v>
      </c>
      <c r="X984" s="1">
        <f t="shared" si="61"/>
        <v>22683425.936000001</v>
      </c>
      <c r="Y984" s="1">
        <f t="shared" si="62"/>
        <v>13600021.660514528</v>
      </c>
    </row>
    <row r="985" spans="1:25" x14ac:dyDescent="0.5">
      <c r="A985" s="1" t="s">
        <v>1977</v>
      </c>
      <c r="B985" s="1" t="s">
        <v>1978</v>
      </c>
      <c r="C985" s="1">
        <v>82145</v>
      </c>
      <c r="D985" s="1">
        <v>6</v>
      </c>
      <c r="E985" s="1">
        <v>5</v>
      </c>
      <c r="F985" s="1">
        <v>220.09</v>
      </c>
      <c r="G985" s="1">
        <v>6.5290895000000002E-2</v>
      </c>
      <c r="H985" s="1">
        <v>0.99625991700000005</v>
      </c>
      <c r="I985" s="1">
        <v>0.68394949299999996</v>
      </c>
      <c r="K985" s="1">
        <v>1.0447225950000001</v>
      </c>
      <c r="L985" s="1" t="s">
        <v>1</v>
      </c>
      <c r="M985" s="1" t="s">
        <v>2</v>
      </c>
      <c r="N985" s="1">
        <v>531389.61419999995</v>
      </c>
      <c r="O985" s="1">
        <v>591234.9473</v>
      </c>
      <c r="P985" s="1">
        <v>435697.49719999998</v>
      </c>
      <c r="Q985" s="1">
        <v>468918.51689999999</v>
      </c>
      <c r="R985" s="3">
        <f>AVERAGE('VTA_Proteome Morphine vs Saline'!N985:Q985)</f>
        <v>506810.14389999997</v>
      </c>
      <c r="S985" s="3">
        <f>_xlfn.STDEV.S('VTA_Proteome Morphine vs Saline'!N985:Q985)</f>
        <v>68858.506389899601</v>
      </c>
      <c r="T985" s="1">
        <v>565874.92810000002</v>
      </c>
      <c r="U985" s="1">
        <v>546999.42460000003</v>
      </c>
      <c r="V985" s="1">
        <v>457462.73839999997</v>
      </c>
      <c r="W985" s="1">
        <v>370121.15720000002</v>
      </c>
      <c r="X985" s="1">
        <f t="shared" si="61"/>
        <v>485114.56207500002</v>
      </c>
      <c r="Y985" s="1">
        <f t="shared" si="62"/>
        <v>90074.190619971807</v>
      </c>
    </row>
    <row r="986" spans="1:25" x14ac:dyDescent="0.5">
      <c r="A986" s="1" t="s">
        <v>1979</v>
      </c>
      <c r="B986" s="1" t="s">
        <v>1980</v>
      </c>
      <c r="C986" s="1">
        <v>90229</v>
      </c>
      <c r="D986" s="1">
        <v>13</v>
      </c>
      <c r="E986" s="1">
        <v>12</v>
      </c>
      <c r="F986" s="1">
        <v>527.69000000000005</v>
      </c>
      <c r="G986" s="1">
        <v>0.15522386799999999</v>
      </c>
      <c r="H986" s="1">
        <v>0.977951083</v>
      </c>
      <c r="I986" s="1">
        <v>0.310914052</v>
      </c>
      <c r="K986" s="1">
        <v>1.3132787450000001</v>
      </c>
      <c r="L986" s="1" t="s">
        <v>1</v>
      </c>
      <c r="M986" s="1" t="s">
        <v>2</v>
      </c>
      <c r="N986" s="1">
        <v>1454399.828</v>
      </c>
      <c r="O986" s="1">
        <v>2464213.301</v>
      </c>
      <c r="P986" s="1">
        <v>1121095.077</v>
      </c>
      <c r="Q986" s="1">
        <v>1219364.3430000001</v>
      </c>
      <c r="R986" s="3">
        <f>AVERAGE('VTA_Proteome Morphine vs Saline'!N986:Q986)</f>
        <v>1564768.1372500001</v>
      </c>
      <c r="S986" s="3">
        <f>_xlfn.STDEV.S('VTA_Proteome Morphine vs Saline'!N986:Q986)</f>
        <v>615719.7229675916</v>
      </c>
      <c r="T986" s="1">
        <v>1398043.0090000001</v>
      </c>
      <c r="U986" s="1">
        <v>1411342.51</v>
      </c>
      <c r="V986" s="1">
        <v>1178751.78</v>
      </c>
      <c r="W986" s="1">
        <v>777852.07759999996</v>
      </c>
      <c r="X986" s="1">
        <f t="shared" si="61"/>
        <v>1191497.3441500003</v>
      </c>
      <c r="Y986" s="1">
        <f t="shared" si="62"/>
        <v>295667.5298149726</v>
      </c>
    </row>
    <row r="987" spans="1:25" x14ac:dyDescent="0.5">
      <c r="A987" s="1" t="s">
        <v>1981</v>
      </c>
      <c r="B987" s="1" t="s">
        <v>1982</v>
      </c>
      <c r="C987" s="1">
        <v>103943</v>
      </c>
      <c r="D987" s="1">
        <v>7</v>
      </c>
      <c r="E987" s="1">
        <v>7</v>
      </c>
      <c r="F987" s="1">
        <v>365.47</v>
      </c>
      <c r="G987" s="1">
        <v>0.171391666</v>
      </c>
      <c r="H987" s="1">
        <v>0.977951083</v>
      </c>
      <c r="I987" s="1">
        <v>0.280144065</v>
      </c>
      <c r="K987" s="1">
        <v>1.3023113770000001</v>
      </c>
      <c r="L987" s="1" t="s">
        <v>1</v>
      </c>
      <c r="M987" s="1" t="s">
        <v>2</v>
      </c>
      <c r="N987" s="1">
        <v>754825.03650000005</v>
      </c>
      <c r="O987" s="1">
        <v>806932.69519999996</v>
      </c>
      <c r="P987" s="1">
        <v>1404365.67</v>
      </c>
      <c r="Q987" s="1">
        <v>688963.27020000003</v>
      </c>
      <c r="R987" s="3">
        <f>AVERAGE('VTA_Proteome Morphine vs Saline'!N987:Q987)</f>
        <v>913771.66797499999</v>
      </c>
      <c r="S987" s="3">
        <f>_xlfn.STDEV.S('VTA_Proteome Morphine vs Saline'!N987:Q987)</f>
        <v>330605.44878244953</v>
      </c>
      <c r="T987" s="1">
        <v>475046.91690000001</v>
      </c>
      <c r="U987" s="1">
        <v>822747.37159999995</v>
      </c>
      <c r="V987" s="1">
        <v>839608.44010000001</v>
      </c>
      <c r="W987" s="1">
        <v>669212.2916</v>
      </c>
      <c r="X987" s="1">
        <f t="shared" si="61"/>
        <v>701653.75505000004</v>
      </c>
      <c r="Y987" s="1">
        <f t="shared" si="62"/>
        <v>169409.03827080847</v>
      </c>
    </row>
    <row r="988" spans="1:25" x14ac:dyDescent="0.5">
      <c r="A988" s="1" t="s">
        <v>1983</v>
      </c>
      <c r="B988" s="1" t="s">
        <v>7357</v>
      </c>
      <c r="C988" s="1">
        <v>115228</v>
      </c>
      <c r="D988" s="1">
        <v>1</v>
      </c>
      <c r="E988" s="1">
        <v>1</v>
      </c>
      <c r="F988" s="1">
        <v>50.58</v>
      </c>
      <c r="G988" s="1">
        <v>0.35799151099999998</v>
      </c>
      <c r="H988" s="1">
        <v>0.977951083</v>
      </c>
      <c r="I988" s="1">
        <v>0.106990661</v>
      </c>
      <c r="K988" s="1">
        <v>1.902703343</v>
      </c>
      <c r="L988" s="1" t="s">
        <v>1</v>
      </c>
      <c r="M988" s="1" t="s">
        <v>2</v>
      </c>
      <c r="N988" s="1">
        <v>20439.940259999999</v>
      </c>
      <c r="O988" s="1">
        <v>22645.099869999998</v>
      </c>
      <c r="P988" s="1">
        <v>40484.521390000002</v>
      </c>
      <c r="Q988" s="1">
        <v>26388.217329999999</v>
      </c>
      <c r="R988" s="3">
        <f>AVERAGE('VTA_Proteome Morphine vs Saline'!N988:Q988)</f>
        <v>27489.444712499997</v>
      </c>
      <c r="S988" s="3">
        <f>_xlfn.STDEV.S('VTA_Proteome Morphine vs Saline'!N988:Q988)</f>
        <v>9004.5897478442712</v>
      </c>
      <c r="T988" s="1">
        <v>19225.805970000001</v>
      </c>
      <c r="U988" s="1">
        <v>17940.13723</v>
      </c>
      <c r="V988" s="1">
        <v>3987.7431409999999</v>
      </c>
      <c r="W988" s="1">
        <v>16636.60412</v>
      </c>
      <c r="X988" s="1">
        <f t="shared" si="61"/>
        <v>14447.572615249999</v>
      </c>
      <c r="Y988" s="1">
        <f t="shared" si="62"/>
        <v>7052.8815184487166</v>
      </c>
    </row>
    <row r="989" spans="1:25" x14ac:dyDescent="0.5">
      <c r="A989" s="1" t="s">
        <v>1984</v>
      </c>
      <c r="B989" s="1" t="s">
        <v>1985</v>
      </c>
      <c r="C989" s="1">
        <v>32917</v>
      </c>
      <c r="D989" s="1">
        <v>6</v>
      </c>
      <c r="E989" s="1">
        <v>6</v>
      </c>
      <c r="F989" s="1">
        <v>206.11</v>
      </c>
      <c r="G989" s="1">
        <v>0.15041964099999999</v>
      </c>
      <c r="H989" s="1">
        <v>0.977951083</v>
      </c>
      <c r="I989" s="1">
        <v>0.32106939099999998</v>
      </c>
      <c r="K989" s="1">
        <v>1.1211358090000001</v>
      </c>
      <c r="L989" s="1" t="s">
        <v>1</v>
      </c>
      <c r="M989" s="1" t="s">
        <v>2</v>
      </c>
      <c r="N989" s="1">
        <v>282991.81719999999</v>
      </c>
      <c r="O989" s="1">
        <v>390954.49660000001</v>
      </c>
      <c r="P989" s="1">
        <v>381568.45699999999</v>
      </c>
      <c r="Q989" s="1">
        <v>316149.88439999998</v>
      </c>
      <c r="R989" s="3">
        <f>AVERAGE('VTA_Proteome Morphine vs Saline'!N989:Q989)</f>
        <v>342916.16379999998</v>
      </c>
      <c r="S989" s="3">
        <f>_xlfn.STDEV.S('VTA_Proteome Morphine vs Saline'!N989:Q989)</f>
        <v>51990.519059337996</v>
      </c>
      <c r="T989" s="1">
        <v>264246.19880000001</v>
      </c>
      <c r="U989" s="1">
        <v>367591.72259999998</v>
      </c>
      <c r="V989" s="1">
        <v>286058.4007</v>
      </c>
      <c r="W989" s="1">
        <v>305563.53379999998</v>
      </c>
      <c r="X989" s="1">
        <f t="shared" si="61"/>
        <v>305864.96397499996</v>
      </c>
      <c r="Y989" s="1">
        <f t="shared" si="62"/>
        <v>44477.354365106912</v>
      </c>
    </row>
    <row r="990" spans="1:25" x14ac:dyDescent="0.5">
      <c r="A990" s="1" t="s">
        <v>1986</v>
      </c>
      <c r="B990" s="1" t="s">
        <v>1987</v>
      </c>
      <c r="C990" s="1">
        <v>34819</v>
      </c>
      <c r="D990" s="1">
        <v>7</v>
      </c>
      <c r="E990" s="1">
        <v>7</v>
      </c>
      <c r="F990" s="1">
        <v>254.46</v>
      </c>
      <c r="G990" s="1">
        <v>5.0265415000000001E-2</v>
      </c>
      <c r="H990" s="1">
        <v>0.99625991700000005</v>
      </c>
      <c r="I990" s="1">
        <v>0.95676499500000001</v>
      </c>
      <c r="K990" s="1">
        <v>1.039839108</v>
      </c>
      <c r="L990" s="1" t="s">
        <v>1</v>
      </c>
      <c r="M990" s="1" t="s">
        <v>2</v>
      </c>
      <c r="N990" s="1">
        <v>903448.37410000002</v>
      </c>
      <c r="O990" s="1">
        <v>1145729.541</v>
      </c>
      <c r="P990" s="1">
        <v>1914095.317</v>
      </c>
      <c r="Q990" s="1">
        <v>1572048.01</v>
      </c>
      <c r="R990" s="3">
        <f>AVERAGE('VTA_Proteome Morphine vs Saline'!N990:Q990)</f>
        <v>1383830.3105249999</v>
      </c>
      <c r="S990" s="3">
        <f>_xlfn.STDEV.S('VTA_Proteome Morphine vs Saline'!N990:Q990)</f>
        <v>448726.2197151045</v>
      </c>
      <c r="T990" s="1">
        <v>1143068.527</v>
      </c>
      <c r="U990" s="1">
        <v>1424134.9539999999</v>
      </c>
      <c r="V990" s="1">
        <v>1634633.8419999999</v>
      </c>
      <c r="W990" s="1">
        <v>1121410.476</v>
      </c>
      <c r="X990" s="1">
        <f t="shared" si="61"/>
        <v>1330811.9497499999</v>
      </c>
      <c r="Y990" s="1">
        <f t="shared" si="62"/>
        <v>245026.18589800684</v>
      </c>
    </row>
    <row r="991" spans="1:25" x14ac:dyDescent="0.5">
      <c r="A991" s="1" t="s">
        <v>1988</v>
      </c>
      <c r="B991" s="1" t="s">
        <v>1989</v>
      </c>
      <c r="C991" s="1">
        <v>79378</v>
      </c>
      <c r="D991" s="1">
        <v>23</v>
      </c>
      <c r="E991" s="1">
        <v>23</v>
      </c>
      <c r="F991" s="1">
        <v>1568.45</v>
      </c>
      <c r="G991" s="1">
        <v>5.2299433999999999E-2</v>
      </c>
      <c r="H991" s="1">
        <v>0.99625991700000005</v>
      </c>
      <c r="I991" s="1">
        <v>0.87340713699999994</v>
      </c>
      <c r="K991" s="1">
        <v>1.0135280719999999</v>
      </c>
      <c r="L991" s="1" t="s">
        <v>1</v>
      </c>
      <c r="M991" s="1" t="s">
        <v>2</v>
      </c>
      <c r="N991" s="1">
        <v>9519535.6500000004</v>
      </c>
      <c r="O991" s="1">
        <v>10523297.32</v>
      </c>
      <c r="P991" s="1">
        <v>8136484.9280000003</v>
      </c>
      <c r="Q991" s="1">
        <v>8887264.6970000006</v>
      </c>
      <c r="R991" s="3">
        <f>AVERAGE('VTA_Proteome Morphine vs Saline'!N991:Q991)</f>
        <v>9266645.6487499997</v>
      </c>
      <c r="S991" s="3">
        <f>_xlfn.STDEV.S('VTA_Proteome Morphine vs Saline'!N991:Q991)</f>
        <v>1010663.1382190834</v>
      </c>
      <c r="T991" s="1">
        <v>8615602.6970000006</v>
      </c>
      <c r="U991" s="1">
        <v>8793236.1999999993</v>
      </c>
      <c r="V991" s="1">
        <v>9589855.8560000006</v>
      </c>
      <c r="W991" s="1">
        <v>9573141.4169999994</v>
      </c>
      <c r="X991" s="1">
        <f t="shared" si="61"/>
        <v>9142959.0425000004</v>
      </c>
      <c r="Y991" s="1">
        <f t="shared" si="62"/>
        <v>511593.72518705606</v>
      </c>
    </row>
    <row r="992" spans="1:25" x14ac:dyDescent="0.5">
      <c r="A992" s="1" t="s">
        <v>1990</v>
      </c>
      <c r="B992" s="1" t="s">
        <v>1991</v>
      </c>
      <c r="C992" s="1">
        <v>26774</v>
      </c>
      <c r="D992" s="1">
        <v>9</v>
      </c>
      <c r="E992" s="1">
        <v>9</v>
      </c>
      <c r="F992" s="1">
        <v>577.79</v>
      </c>
      <c r="G992" s="1">
        <v>0.19895671300000001</v>
      </c>
      <c r="H992" s="1">
        <v>0.977951083</v>
      </c>
      <c r="I992" s="1">
        <v>0.23728685799999999</v>
      </c>
      <c r="K992" s="1">
        <v>1.1529651139999999</v>
      </c>
      <c r="L992" s="1" t="s">
        <v>1</v>
      </c>
      <c r="M992" s="1" t="s">
        <v>2</v>
      </c>
      <c r="N992" s="1">
        <v>2105729.5819999999</v>
      </c>
      <c r="O992" s="1">
        <v>1735262.3459999999</v>
      </c>
      <c r="P992" s="1">
        <v>1930286.68</v>
      </c>
      <c r="Q992" s="1">
        <v>2202656.1719999998</v>
      </c>
      <c r="R992" s="3">
        <f>AVERAGE('VTA_Proteome Morphine vs Saline'!N992:Q992)</f>
        <v>1993483.6949999998</v>
      </c>
      <c r="S992" s="3">
        <f>_xlfn.STDEV.S('VTA_Proteome Morphine vs Saline'!N992:Q992)</f>
        <v>205770.41580932075</v>
      </c>
      <c r="T992" s="1">
        <v>2013443.477</v>
      </c>
      <c r="U992" s="1">
        <v>2023310.9979999999</v>
      </c>
      <c r="V992" s="1">
        <v>1568316.5549999999</v>
      </c>
      <c r="W992" s="1">
        <v>1310953.301</v>
      </c>
      <c r="X992" s="1">
        <f t="shared" si="61"/>
        <v>1729006.0827499998</v>
      </c>
      <c r="Y992" s="1">
        <f t="shared" si="62"/>
        <v>350290.00701584137</v>
      </c>
    </row>
    <row r="993" spans="1:25" x14ac:dyDescent="0.5">
      <c r="A993" s="1" t="s">
        <v>1992</v>
      </c>
      <c r="B993" s="1" t="s">
        <v>1993</v>
      </c>
      <c r="C993" s="1">
        <v>61377</v>
      </c>
      <c r="D993" s="1">
        <v>46</v>
      </c>
      <c r="E993" s="1">
        <v>46</v>
      </c>
      <c r="F993" s="1">
        <v>4466.42</v>
      </c>
      <c r="G993" s="1">
        <v>5.6993112999999998E-2</v>
      </c>
      <c r="H993" s="1">
        <v>0.99625991700000005</v>
      </c>
      <c r="I993" s="1">
        <v>0.781845868</v>
      </c>
      <c r="K993" s="1">
        <v>1.038756217</v>
      </c>
      <c r="L993" s="1" t="s">
        <v>1</v>
      </c>
      <c r="M993" s="1" t="s">
        <v>2</v>
      </c>
      <c r="N993" s="1">
        <v>490188912</v>
      </c>
      <c r="O993" s="1">
        <v>541947335.70000005</v>
      </c>
      <c r="P993" s="1">
        <v>708921491.89999998</v>
      </c>
      <c r="Q993" s="1">
        <v>692195843.5</v>
      </c>
      <c r="R993" s="3">
        <f>AVERAGE('VTA_Proteome Morphine vs Saline'!N993:Q993)</f>
        <v>608313395.77499998</v>
      </c>
      <c r="S993" s="3">
        <f>_xlfn.STDEV.S('VTA_Proteome Morphine vs Saline'!N993:Q993)</f>
        <v>108805792.79803006</v>
      </c>
      <c r="T993" s="1">
        <v>693236225.70000005</v>
      </c>
      <c r="U993" s="1">
        <v>534697771.19999999</v>
      </c>
      <c r="V993" s="1">
        <v>498032372.80000001</v>
      </c>
      <c r="W993" s="1">
        <v>616501999.89999998</v>
      </c>
      <c r="X993" s="1">
        <f t="shared" si="61"/>
        <v>585617092.39999998</v>
      </c>
      <c r="Y993" s="1">
        <f t="shared" si="62"/>
        <v>87177244.244902968</v>
      </c>
    </row>
    <row r="994" spans="1:25" x14ac:dyDescent="0.5">
      <c r="A994" s="1" t="s">
        <v>1994</v>
      </c>
      <c r="B994" s="1" t="s">
        <v>1995</v>
      </c>
      <c r="C994" s="1">
        <v>25536</v>
      </c>
      <c r="D994" s="1">
        <v>20</v>
      </c>
      <c r="E994" s="1">
        <v>20</v>
      </c>
      <c r="F994" s="1">
        <v>1422.41</v>
      </c>
      <c r="G994" s="1">
        <v>0.12357096200000001</v>
      </c>
      <c r="H994" s="1">
        <v>0.977951083</v>
      </c>
      <c r="I994" s="1">
        <v>0.38903926900000002</v>
      </c>
      <c r="K994" s="1">
        <v>1.162465616</v>
      </c>
      <c r="L994" s="1" t="s">
        <v>2</v>
      </c>
      <c r="M994" s="1" t="s">
        <v>1</v>
      </c>
      <c r="N994" s="1">
        <v>103310021.7</v>
      </c>
      <c r="O994" s="1">
        <v>123380105.3</v>
      </c>
      <c r="P994" s="1">
        <v>80624493.989999995</v>
      </c>
      <c r="Q994" s="1">
        <v>86837398.469999999</v>
      </c>
      <c r="R994" s="3">
        <f>AVERAGE('VTA_Proteome Morphine vs Saline'!N994:Q994)</f>
        <v>98538004.86500001</v>
      </c>
      <c r="S994" s="3">
        <f>_xlfn.STDEV.S('VTA_Proteome Morphine vs Saline'!N994:Q994)</f>
        <v>19128514.148391139</v>
      </c>
      <c r="T994" s="1">
        <v>150592100.80000001</v>
      </c>
      <c r="U994" s="1">
        <v>121710457.3</v>
      </c>
      <c r="V994" s="1">
        <v>87035208.909999996</v>
      </c>
      <c r="W994" s="1">
        <v>98850402.989999995</v>
      </c>
      <c r="X994" s="1">
        <f t="shared" si="61"/>
        <v>114547042.5</v>
      </c>
      <c r="Y994" s="1">
        <f t="shared" si="62"/>
        <v>28010987.242140111</v>
      </c>
    </row>
    <row r="995" spans="1:25" x14ac:dyDescent="0.5">
      <c r="A995" s="1" t="s">
        <v>1996</v>
      </c>
      <c r="B995" s="1" t="s">
        <v>1997</v>
      </c>
      <c r="C995" s="1">
        <v>38210</v>
      </c>
      <c r="D995" s="1">
        <v>9</v>
      </c>
      <c r="E995" s="1">
        <v>9</v>
      </c>
      <c r="F995" s="1">
        <v>390.9</v>
      </c>
      <c r="G995" s="1">
        <v>0.415523374</v>
      </c>
      <c r="H995" s="1">
        <v>0.977951083</v>
      </c>
      <c r="I995" s="1">
        <v>8.3134802999999993E-2</v>
      </c>
      <c r="K995" s="1">
        <v>1.24982591</v>
      </c>
      <c r="L995" s="1" t="s">
        <v>1</v>
      </c>
      <c r="M995" s="1" t="s">
        <v>2</v>
      </c>
      <c r="N995" s="1">
        <v>2862859.7940000002</v>
      </c>
      <c r="O995" s="1">
        <v>3473811.216</v>
      </c>
      <c r="P995" s="1">
        <v>3436101.2710000002</v>
      </c>
      <c r="Q995" s="1">
        <v>3319287.3470000001</v>
      </c>
      <c r="R995" s="3">
        <f>AVERAGE('VTA_Proteome Morphine vs Saline'!N995:Q995)</f>
        <v>3273014.9069999997</v>
      </c>
      <c r="S995" s="3">
        <f>_xlfn.STDEV.S('VTA_Proteome Morphine vs Saline'!N995:Q995)</f>
        <v>281238.14064143825</v>
      </c>
      <c r="T995" s="1">
        <v>3127601.432</v>
      </c>
      <c r="U995" s="1">
        <v>2601888.9219999998</v>
      </c>
      <c r="V995" s="1">
        <v>1925754.392</v>
      </c>
      <c r="W995" s="1">
        <v>2819861.8470000001</v>
      </c>
      <c r="X995" s="1">
        <f t="shared" si="61"/>
        <v>2618776.6482500001</v>
      </c>
      <c r="Y995" s="1">
        <f t="shared" si="62"/>
        <v>509870.2320755393</v>
      </c>
    </row>
    <row r="996" spans="1:25" x14ac:dyDescent="0.5">
      <c r="A996" s="1" t="s">
        <v>1998</v>
      </c>
      <c r="B996" s="1" t="s">
        <v>1999</v>
      </c>
      <c r="C996" s="1">
        <v>102576</v>
      </c>
      <c r="D996" s="1">
        <v>18</v>
      </c>
      <c r="E996" s="1">
        <v>18</v>
      </c>
      <c r="F996" s="1">
        <v>1027.04</v>
      </c>
      <c r="G996" s="1">
        <v>0.31210465399999998</v>
      </c>
      <c r="H996" s="1">
        <v>0.977951083</v>
      </c>
      <c r="I996" s="1">
        <v>0.13211340199999999</v>
      </c>
      <c r="K996" s="1">
        <v>1.4283054589999999</v>
      </c>
      <c r="L996" s="1" t="s">
        <v>1</v>
      </c>
      <c r="M996" s="1" t="s">
        <v>2</v>
      </c>
      <c r="N996" s="1">
        <v>6149722.3289999999</v>
      </c>
      <c r="O996" s="1">
        <v>11917945.619999999</v>
      </c>
      <c r="P996" s="1">
        <v>6021493.9979999997</v>
      </c>
      <c r="Q996" s="1">
        <v>8779724.0810000002</v>
      </c>
      <c r="R996" s="3">
        <f>AVERAGE('VTA_Proteome Morphine vs Saline'!N996:Q996)</f>
        <v>8217221.5070000002</v>
      </c>
      <c r="S996" s="3">
        <f>_xlfn.STDEV.S('VTA_Proteome Morphine vs Saline'!N996:Q996)</f>
        <v>2775340.2344641327</v>
      </c>
      <c r="T996" s="1">
        <v>6578412.4840000002</v>
      </c>
      <c r="U996" s="1">
        <v>6100915.7249999996</v>
      </c>
      <c r="V996" s="1">
        <v>6054311.9869999997</v>
      </c>
      <c r="W996" s="1">
        <v>4278864.4579999996</v>
      </c>
      <c r="X996" s="1">
        <f t="shared" si="61"/>
        <v>5753126.1634999998</v>
      </c>
      <c r="Y996" s="1">
        <f t="shared" si="62"/>
        <v>1010975.6948074036</v>
      </c>
    </row>
    <row r="997" spans="1:25" x14ac:dyDescent="0.5">
      <c r="A997" s="1" t="s">
        <v>2000</v>
      </c>
      <c r="B997" s="1" t="s">
        <v>2001</v>
      </c>
      <c r="C997" s="1">
        <v>133913</v>
      </c>
      <c r="D997" s="1">
        <v>30</v>
      </c>
      <c r="E997" s="1">
        <v>29</v>
      </c>
      <c r="F997" s="1">
        <v>1474.05</v>
      </c>
      <c r="G997" s="1">
        <v>0.109915095</v>
      </c>
      <c r="H997" s="1">
        <v>0.98916351000000002</v>
      </c>
      <c r="I997" s="1">
        <v>0.43342913300000002</v>
      </c>
      <c r="K997" s="1">
        <v>1.108588124</v>
      </c>
      <c r="L997" s="1" t="s">
        <v>2</v>
      </c>
      <c r="M997" s="1" t="s">
        <v>1</v>
      </c>
      <c r="N997" s="1">
        <v>2885332.361</v>
      </c>
      <c r="O997" s="1">
        <v>2264136.0380000002</v>
      </c>
      <c r="P997" s="1">
        <v>4281251.6919999998</v>
      </c>
      <c r="Q997" s="1">
        <v>3847700.3280000002</v>
      </c>
      <c r="R997" s="3">
        <f>AVERAGE('VTA_Proteome Morphine vs Saline'!N997:Q997)</f>
        <v>3319605.1047499999</v>
      </c>
      <c r="S997" s="3">
        <f>_xlfn.STDEV.S('VTA_Proteome Morphine vs Saline'!N997:Q997)</f>
        <v>914012.48905021581</v>
      </c>
      <c r="T997" s="1">
        <v>3761154.0019999999</v>
      </c>
      <c r="U997" s="1">
        <v>4070133.2889999999</v>
      </c>
      <c r="V997" s="1">
        <v>3736406.8</v>
      </c>
      <c r="W997" s="1">
        <v>3152605.0950000002</v>
      </c>
      <c r="X997" s="1">
        <f t="shared" si="61"/>
        <v>3680074.7964999997</v>
      </c>
      <c r="Y997" s="1">
        <f t="shared" si="62"/>
        <v>383021.77734201419</v>
      </c>
    </row>
    <row r="998" spans="1:25" x14ac:dyDescent="0.5">
      <c r="A998" s="1" t="s">
        <v>2002</v>
      </c>
      <c r="B998" s="1" t="s">
        <v>2003</v>
      </c>
      <c r="C998" s="1">
        <v>113772</v>
      </c>
      <c r="D998" s="1">
        <v>14</v>
      </c>
      <c r="E998" s="1">
        <v>14</v>
      </c>
      <c r="F998" s="1">
        <v>740.41</v>
      </c>
      <c r="G998" s="1">
        <v>0.23655431800000001</v>
      </c>
      <c r="H998" s="1">
        <v>0.977951083</v>
      </c>
      <c r="I998" s="1">
        <v>0.19262338900000001</v>
      </c>
      <c r="K998" s="1">
        <v>1.163792524</v>
      </c>
      <c r="L998" s="1" t="s">
        <v>1</v>
      </c>
      <c r="M998" s="1" t="s">
        <v>2</v>
      </c>
      <c r="N998" s="1">
        <v>1306975.953</v>
      </c>
      <c r="O998" s="1">
        <v>1688684.7849999999</v>
      </c>
      <c r="P998" s="1">
        <v>1346837.3759999999</v>
      </c>
      <c r="Q998" s="1">
        <v>1417602.966</v>
      </c>
      <c r="R998" s="3">
        <f>AVERAGE('VTA_Proteome Morphine vs Saline'!N998:Q998)</f>
        <v>1440025.27</v>
      </c>
      <c r="S998" s="3">
        <f>_xlfn.STDEV.S('VTA_Proteome Morphine vs Saline'!N998:Q998)</f>
        <v>171969.39500874802</v>
      </c>
      <c r="T998" s="1">
        <v>975721.16639999999</v>
      </c>
      <c r="U998" s="1">
        <v>1516912.807</v>
      </c>
      <c r="V998" s="1">
        <v>1169662.8060000001</v>
      </c>
      <c r="W998" s="1">
        <v>1287125.8740000001</v>
      </c>
      <c r="X998" s="1">
        <f t="shared" si="61"/>
        <v>1237355.66335</v>
      </c>
      <c r="Y998" s="1">
        <f t="shared" si="62"/>
        <v>226321.45528309941</v>
      </c>
    </row>
    <row r="999" spans="1:25" x14ac:dyDescent="0.5">
      <c r="A999" s="1" t="s">
        <v>2004</v>
      </c>
      <c r="B999" s="1" t="s">
        <v>2005</v>
      </c>
      <c r="C999" s="1">
        <v>40679</v>
      </c>
      <c r="D999" s="1">
        <v>5</v>
      </c>
      <c r="E999" s="1">
        <v>5</v>
      </c>
      <c r="F999" s="1">
        <v>237.82</v>
      </c>
      <c r="G999" s="1">
        <v>0.181366479</v>
      </c>
      <c r="H999" s="1">
        <v>0.977951083</v>
      </c>
      <c r="I999" s="1">
        <v>0.26340432499999999</v>
      </c>
      <c r="K999" s="1">
        <v>1.269548355</v>
      </c>
      <c r="L999" s="1" t="s">
        <v>1</v>
      </c>
      <c r="M999" s="1" t="s">
        <v>2</v>
      </c>
      <c r="N999" s="1">
        <v>488020.71669999999</v>
      </c>
      <c r="O999" s="1">
        <v>537759.64679999999</v>
      </c>
      <c r="P999" s="1">
        <v>361440.63219999999</v>
      </c>
      <c r="Q999" s="1">
        <v>312689.15259999997</v>
      </c>
      <c r="R999" s="3">
        <f>AVERAGE('VTA_Proteome Morphine vs Saline'!N999:Q999)</f>
        <v>424977.53707499994</v>
      </c>
      <c r="S999" s="3">
        <f>_xlfn.STDEV.S('VTA_Proteome Morphine vs Saline'!N999:Q999)</f>
        <v>105419.58442394578</v>
      </c>
      <c r="T999" s="1">
        <v>468898.08250000002</v>
      </c>
      <c r="U999" s="1">
        <v>213513.7677</v>
      </c>
      <c r="V999" s="1">
        <v>334438.00060000003</v>
      </c>
      <c r="W999" s="1">
        <v>322138.25569999998</v>
      </c>
      <c r="X999" s="1">
        <f t="shared" si="61"/>
        <v>334747.026625</v>
      </c>
      <c r="Y999" s="1">
        <f t="shared" si="62"/>
        <v>104647.16187149526</v>
      </c>
    </row>
    <row r="1000" spans="1:25" x14ac:dyDescent="0.5">
      <c r="A1000" s="1" t="s">
        <v>2006</v>
      </c>
      <c r="B1000" s="1" t="s">
        <v>2007</v>
      </c>
      <c r="C1000" s="1">
        <v>120683</v>
      </c>
      <c r="D1000" s="1">
        <v>1</v>
      </c>
      <c r="E1000" s="1">
        <v>1</v>
      </c>
      <c r="F1000" s="1">
        <v>32.32</v>
      </c>
      <c r="G1000" s="1">
        <v>5.7170391000000001E-2</v>
      </c>
      <c r="H1000" s="1">
        <v>0.99625991700000005</v>
      </c>
      <c r="I1000" s="1">
        <v>0.77919628699999999</v>
      </c>
      <c r="K1000" s="1">
        <v>1.042109768</v>
      </c>
      <c r="L1000" s="1" t="s">
        <v>2</v>
      </c>
      <c r="M1000" s="1" t="s">
        <v>1</v>
      </c>
      <c r="N1000" s="1">
        <v>42165.197800000002</v>
      </c>
      <c r="O1000" s="1">
        <v>35318.727590000002</v>
      </c>
      <c r="P1000" s="1">
        <v>31896.548480000001</v>
      </c>
      <c r="Q1000" s="1">
        <v>30419.583500000001</v>
      </c>
      <c r="R1000" s="3">
        <f>AVERAGE('VTA_Proteome Morphine vs Saline'!N1000:Q1000)</f>
        <v>34950.014342499999</v>
      </c>
      <c r="S1000" s="3">
        <f>_xlfn.STDEV.S('VTA_Proteome Morphine vs Saline'!N1000:Q1000)</f>
        <v>5229.508554870542</v>
      </c>
      <c r="T1000" s="1">
        <v>50239.153689999999</v>
      </c>
      <c r="U1000" s="1">
        <v>58830.47694</v>
      </c>
      <c r="V1000" s="1">
        <v>17013.774590000001</v>
      </c>
      <c r="W1000" s="1">
        <v>19603.600119999999</v>
      </c>
      <c r="X1000" s="1">
        <f t="shared" si="61"/>
        <v>36421.751335000001</v>
      </c>
      <c r="Y1000" s="1">
        <f t="shared" si="62"/>
        <v>21233.553342961761</v>
      </c>
    </row>
    <row r="1001" spans="1:25" x14ac:dyDescent="0.5">
      <c r="A1001" s="1" t="s">
        <v>2008</v>
      </c>
      <c r="B1001" s="1" t="s">
        <v>2009</v>
      </c>
      <c r="C1001" s="1">
        <v>140321</v>
      </c>
      <c r="D1001" s="1">
        <v>22</v>
      </c>
      <c r="E1001" s="1">
        <v>21</v>
      </c>
      <c r="F1001" s="1">
        <v>1047.94</v>
      </c>
      <c r="G1001" s="1">
        <v>6.7953889000000003E-2</v>
      </c>
      <c r="H1001" s="1">
        <v>0.99625991700000005</v>
      </c>
      <c r="I1001" s="1">
        <v>0.65972325499999995</v>
      </c>
      <c r="K1001" s="1">
        <v>1.045245338</v>
      </c>
      <c r="L1001" s="1" t="s">
        <v>2</v>
      </c>
      <c r="M1001" s="1" t="s">
        <v>1</v>
      </c>
      <c r="N1001" s="1">
        <v>2152222.3640000001</v>
      </c>
      <c r="O1001" s="1">
        <v>1985418.898</v>
      </c>
      <c r="P1001" s="1">
        <v>1960558.7069999999</v>
      </c>
      <c r="Q1001" s="1">
        <v>1951185.9069999999</v>
      </c>
      <c r="R1001" s="3">
        <f>AVERAGE('VTA_Proteome Morphine vs Saline'!N1001:Q1001)</f>
        <v>2012346.469</v>
      </c>
      <c r="S1001" s="3">
        <f>_xlfn.STDEV.S('VTA_Proteome Morphine vs Saline'!N1001:Q1001)</f>
        <v>94362.68103993863</v>
      </c>
      <c r="T1001" s="1">
        <v>2534662.4580000001</v>
      </c>
      <c r="U1001" s="1">
        <v>2044218.6429999999</v>
      </c>
      <c r="V1001" s="1">
        <v>2079047.9469999999</v>
      </c>
      <c r="W1001" s="1">
        <v>1755654.0090000001</v>
      </c>
      <c r="X1001" s="1">
        <f t="shared" si="61"/>
        <v>2103395.76425</v>
      </c>
      <c r="Y1001" s="1">
        <f t="shared" si="62"/>
        <v>321978.27947791945</v>
      </c>
    </row>
    <row r="1002" spans="1:25" x14ac:dyDescent="0.5">
      <c r="A1002" s="1" t="s">
        <v>2010</v>
      </c>
      <c r="B1002" s="1" t="s">
        <v>2011</v>
      </c>
      <c r="C1002" s="1">
        <v>37004</v>
      </c>
      <c r="D1002" s="1">
        <v>8</v>
      </c>
      <c r="E1002" s="1">
        <v>7</v>
      </c>
      <c r="F1002" s="1">
        <v>317.76</v>
      </c>
      <c r="G1002" s="1">
        <v>0.27535443599999998</v>
      </c>
      <c r="H1002" s="1">
        <v>0.977951083</v>
      </c>
      <c r="I1002" s="1">
        <v>0.15781756399999999</v>
      </c>
      <c r="K1002" s="1">
        <v>1.6802008289999999</v>
      </c>
      <c r="L1002" s="1" t="s">
        <v>1</v>
      </c>
      <c r="M1002" s="1" t="s">
        <v>2</v>
      </c>
      <c r="N1002" s="1">
        <v>1026568.674</v>
      </c>
      <c r="O1002" s="1">
        <v>404110.16239999997</v>
      </c>
      <c r="P1002" s="1">
        <v>407201.8872</v>
      </c>
      <c r="Q1002" s="1">
        <v>732988.53110000002</v>
      </c>
      <c r="R1002" s="3">
        <f>AVERAGE('VTA_Proteome Morphine vs Saline'!N1002:Q1002)</f>
        <v>642717.31367499998</v>
      </c>
      <c r="S1002" s="3">
        <f>_xlfn.STDEV.S('VTA_Proteome Morphine vs Saline'!N1002:Q1002)</f>
        <v>298826.39791134954</v>
      </c>
      <c r="T1002" s="1">
        <v>320015.90899999999</v>
      </c>
      <c r="U1002" s="1">
        <v>360513.61190000002</v>
      </c>
      <c r="V1002" s="1">
        <v>631606.91819999996</v>
      </c>
      <c r="W1002" s="1">
        <v>217959.97010000001</v>
      </c>
      <c r="X1002" s="1">
        <f t="shared" si="61"/>
        <v>382524.10230000003</v>
      </c>
      <c r="Y1002" s="1">
        <f t="shared" si="62"/>
        <v>176555.31588399419</v>
      </c>
    </row>
    <row r="1003" spans="1:25" x14ac:dyDescent="0.5">
      <c r="A1003" s="1" t="s">
        <v>2012</v>
      </c>
      <c r="B1003" s="1" t="s">
        <v>2013</v>
      </c>
      <c r="C1003" s="1">
        <v>40470</v>
      </c>
      <c r="D1003" s="1">
        <v>12</v>
      </c>
      <c r="E1003" s="1">
        <v>12</v>
      </c>
      <c r="F1003" s="1">
        <v>697.08</v>
      </c>
      <c r="G1003" s="1">
        <v>5.7063075999999997E-2</v>
      </c>
      <c r="H1003" s="1">
        <v>0.99625991700000005</v>
      </c>
      <c r="I1003" s="1">
        <v>0.78079581499999995</v>
      </c>
      <c r="K1003" s="1">
        <v>1.041125104</v>
      </c>
      <c r="L1003" s="1" t="s">
        <v>2</v>
      </c>
      <c r="M1003" s="1" t="s">
        <v>1</v>
      </c>
      <c r="N1003" s="1">
        <v>2895672.199</v>
      </c>
      <c r="O1003" s="1">
        <v>5147323.8590000002</v>
      </c>
      <c r="P1003" s="1">
        <v>2749847.7710000002</v>
      </c>
      <c r="Q1003" s="1">
        <v>2842670.5159999998</v>
      </c>
      <c r="R1003" s="3">
        <f>AVERAGE('VTA_Proteome Morphine vs Saline'!N1003:Q1003)</f>
        <v>3408878.5862499997</v>
      </c>
      <c r="S1003" s="3">
        <f>_xlfn.STDEV.S('VTA_Proteome Morphine vs Saline'!N1003:Q1003)</f>
        <v>1160529.4706190985</v>
      </c>
      <c r="T1003" s="1">
        <v>4458799.108</v>
      </c>
      <c r="U1003" s="1">
        <v>4073465.9130000002</v>
      </c>
      <c r="V1003" s="1">
        <v>2810381.6519999998</v>
      </c>
      <c r="W1003" s="1">
        <v>2853629.6120000002</v>
      </c>
      <c r="X1003" s="1">
        <f t="shared" si="61"/>
        <v>3549069.07125</v>
      </c>
      <c r="Y1003" s="1">
        <f t="shared" si="62"/>
        <v>842989.90350669785</v>
      </c>
    </row>
    <row r="1004" spans="1:25" x14ac:dyDescent="0.5">
      <c r="A1004" s="1" t="s">
        <v>2014</v>
      </c>
      <c r="B1004" s="1" t="s">
        <v>2015</v>
      </c>
      <c r="C1004" s="1">
        <v>90689</v>
      </c>
      <c r="D1004" s="1">
        <v>18</v>
      </c>
      <c r="E1004" s="1">
        <v>17</v>
      </c>
      <c r="F1004" s="1">
        <v>800.6</v>
      </c>
      <c r="G1004" s="1">
        <v>0.25317790200000001</v>
      </c>
      <c r="H1004" s="1">
        <v>0.977951083</v>
      </c>
      <c r="I1004" s="1">
        <v>0.17655963799999999</v>
      </c>
      <c r="K1004" s="1">
        <v>1.137904139</v>
      </c>
      <c r="L1004" s="1" t="s">
        <v>2</v>
      </c>
      <c r="M1004" s="1" t="s">
        <v>1</v>
      </c>
      <c r="N1004" s="1">
        <v>3801896.2</v>
      </c>
      <c r="O1004" s="1">
        <v>4040470.4219999998</v>
      </c>
      <c r="P1004" s="1">
        <v>3154230.219</v>
      </c>
      <c r="Q1004" s="1">
        <v>3632460.1850000001</v>
      </c>
      <c r="R1004" s="3">
        <f>AVERAGE('VTA_Proteome Morphine vs Saline'!N1004:Q1004)</f>
        <v>3657264.2565000001</v>
      </c>
      <c r="S1004" s="3">
        <f>_xlfn.STDEV.S('VTA_Proteome Morphine vs Saline'!N1004:Q1004)</f>
        <v>374799.43490011158</v>
      </c>
      <c r="T1004" s="1">
        <v>4536892.0279999999</v>
      </c>
      <c r="U1004" s="1">
        <v>4478441.0439999998</v>
      </c>
      <c r="V1004" s="1">
        <v>4196327.4340000004</v>
      </c>
      <c r="W1004" s="1">
        <v>3434804.0290000001</v>
      </c>
      <c r="X1004" s="1">
        <f t="shared" si="61"/>
        <v>4161616.13375</v>
      </c>
      <c r="Y1004" s="1">
        <f t="shared" si="62"/>
        <v>506843.41123475024</v>
      </c>
    </row>
    <row r="1005" spans="1:25" x14ac:dyDescent="0.5">
      <c r="A1005" s="1" t="s">
        <v>2016</v>
      </c>
      <c r="B1005" s="1" t="s">
        <v>2017</v>
      </c>
      <c r="C1005" s="1">
        <v>22964</v>
      </c>
      <c r="D1005" s="1">
        <v>1</v>
      </c>
      <c r="E1005" s="1">
        <v>1</v>
      </c>
      <c r="F1005" s="1">
        <v>40.03</v>
      </c>
      <c r="G1005" s="1">
        <v>8.9842768000000003E-2</v>
      </c>
      <c r="H1005" s="1">
        <v>0.99625991700000005</v>
      </c>
      <c r="I1005" s="1">
        <v>0.51791848699999998</v>
      </c>
      <c r="K1005" s="1">
        <v>1.0722620620000001</v>
      </c>
      <c r="L1005" s="1" t="s">
        <v>2</v>
      </c>
      <c r="M1005" s="1" t="s">
        <v>1</v>
      </c>
      <c r="N1005" s="1">
        <v>69296.863649999999</v>
      </c>
      <c r="O1005" s="1">
        <v>104267.8103</v>
      </c>
      <c r="P1005" s="1">
        <v>114004.00410000001</v>
      </c>
      <c r="Q1005" s="1">
        <v>108331.24619999999</v>
      </c>
      <c r="R1005" s="3">
        <f>AVERAGE('VTA_Proteome Morphine vs Saline'!N1005:Q1005)</f>
        <v>98974.981062499995</v>
      </c>
      <c r="S1005" s="3">
        <f>_xlfn.STDEV.S('VTA_Proteome Morphine vs Saline'!N1005:Q1005)</f>
        <v>20184.283698564228</v>
      </c>
      <c r="T1005" s="1">
        <v>116394.0799</v>
      </c>
      <c r="U1005" s="1">
        <v>93091.398079999999</v>
      </c>
      <c r="V1005" s="1">
        <v>108249.9669</v>
      </c>
      <c r="W1005" s="1">
        <v>106773.02439999999</v>
      </c>
      <c r="X1005" s="1">
        <f t="shared" si="61"/>
        <v>106127.11731999999</v>
      </c>
      <c r="Y1005" s="1">
        <f t="shared" si="62"/>
        <v>9665.4743463271825</v>
      </c>
    </row>
    <row r="1006" spans="1:25" x14ac:dyDescent="0.5">
      <c r="A1006" s="1" t="s">
        <v>2018</v>
      </c>
      <c r="B1006" s="1" t="s">
        <v>2019</v>
      </c>
      <c r="C1006" s="1">
        <v>34523</v>
      </c>
      <c r="D1006" s="1">
        <v>1</v>
      </c>
      <c r="E1006" s="1">
        <v>1</v>
      </c>
      <c r="F1006" s="1">
        <v>26.65</v>
      </c>
      <c r="G1006" s="1">
        <v>0.26358252500000001</v>
      </c>
      <c r="H1006" s="1">
        <v>0.977951083</v>
      </c>
      <c r="I1006" s="1">
        <v>0.16741676699999999</v>
      </c>
      <c r="K1006" s="1">
        <v>1.3587277600000001</v>
      </c>
      <c r="L1006" s="1" t="s">
        <v>1</v>
      </c>
      <c r="M1006" s="1" t="s">
        <v>2</v>
      </c>
      <c r="N1006" s="1">
        <v>41047.48199</v>
      </c>
      <c r="O1006" s="1">
        <v>52895.428169999999</v>
      </c>
      <c r="P1006" s="1">
        <v>40707.568939999997</v>
      </c>
      <c r="Q1006" s="1">
        <v>28517.356349999998</v>
      </c>
      <c r="R1006" s="3">
        <f>AVERAGE('VTA_Proteome Morphine vs Saline'!N1006:Q1006)</f>
        <v>40791.958862499996</v>
      </c>
      <c r="S1006" s="3">
        <f>_xlfn.STDEV.S('VTA_Proteome Morphine vs Saline'!N1006:Q1006)</f>
        <v>9953.7639421003933</v>
      </c>
      <c r="T1006" s="1">
        <v>26790.47869</v>
      </c>
      <c r="U1006" s="1">
        <v>46146.764389999997</v>
      </c>
      <c r="V1006" s="1">
        <v>21487.469870000001</v>
      </c>
      <c r="W1006" s="1">
        <v>25663.9761</v>
      </c>
      <c r="X1006" s="1">
        <f t="shared" si="61"/>
        <v>30022.1722625</v>
      </c>
      <c r="Y1006" s="1">
        <f t="shared" si="62"/>
        <v>10989.105716483442</v>
      </c>
    </row>
    <row r="1007" spans="1:25" x14ac:dyDescent="0.5">
      <c r="A1007" s="1" t="s">
        <v>2020</v>
      </c>
      <c r="B1007" s="1" t="s">
        <v>2021</v>
      </c>
      <c r="C1007" s="1">
        <v>54004</v>
      </c>
      <c r="D1007" s="1">
        <v>26</v>
      </c>
      <c r="E1007" s="1">
        <v>26</v>
      </c>
      <c r="F1007" s="1">
        <v>2438.13</v>
      </c>
      <c r="G1007" s="1">
        <v>5.0398223999999998E-2</v>
      </c>
      <c r="H1007" s="1">
        <v>0.99625991700000005</v>
      </c>
      <c r="I1007" s="1">
        <v>0.947059612</v>
      </c>
      <c r="K1007" s="1">
        <v>1.012986377</v>
      </c>
      <c r="L1007" s="1" t="s">
        <v>1</v>
      </c>
      <c r="M1007" s="1" t="s">
        <v>2</v>
      </c>
      <c r="N1007" s="1">
        <v>109434075.3</v>
      </c>
      <c r="O1007" s="1">
        <v>104441034.59999999</v>
      </c>
      <c r="P1007" s="1">
        <v>164333977.40000001</v>
      </c>
      <c r="Q1007" s="1">
        <v>117306395.59999999</v>
      </c>
      <c r="R1007" s="3">
        <f>AVERAGE('VTA_Proteome Morphine vs Saline'!N1007:Q1007)</f>
        <v>123878870.72499999</v>
      </c>
      <c r="S1007" s="3">
        <f>_xlfn.STDEV.S('VTA_Proteome Morphine vs Saline'!N1007:Q1007)</f>
        <v>27485115.204699628</v>
      </c>
      <c r="T1007" s="1">
        <v>106909344</v>
      </c>
      <c r="U1007" s="1">
        <v>105421425.90000001</v>
      </c>
      <c r="V1007" s="1">
        <v>156914984.69999999</v>
      </c>
      <c r="W1007" s="1">
        <v>119917272.59999999</v>
      </c>
      <c r="X1007" s="1">
        <f t="shared" si="61"/>
        <v>122290756.80000001</v>
      </c>
      <c r="Y1007" s="1">
        <f t="shared" si="62"/>
        <v>23983555.266449217</v>
      </c>
    </row>
    <row r="1008" spans="1:25" x14ac:dyDescent="0.5">
      <c r="A1008" s="1" t="s">
        <v>2022</v>
      </c>
      <c r="B1008" s="1" t="s">
        <v>2023</v>
      </c>
      <c r="C1008" s="1">
        <v>100509</v>
      </c>
      <c r="D1008" s="1">
        <v>36</v>
      </c>
      <c r="E1008" s="1">
        <v>29</v>
      </c>
      <c r="F1008" s="1">
        <v>2113.56</v>
      </c>
      <c r="G1008" s="1">
        <v>0.12469843899999999</v>
      </c>
      <c r="H1008" s="1">
        <v>0.977951083</v>
      </c>
      <c r="I1008" s="1">
        <v>0.38572355400000002</v>
      </c>
      <c r="K1008" s="1">
        <v>1.052827849</v>
      </c>
      <c r="L1008" s="1" t="s">
        <v>2</v>
      </c>
      <c r="M1008" s="1" t="s">
        <v>1</v>
      </c>
      <c r="N1008" s="1">
        <v>28787793.670000002</v>
      </c>
      <c r="O1008" s="1">
        <v>33625197.240000002</v>
      </c>
      <c r="P1008" s="1">
        <v>26508766.59</v>
      </c>
      <c r="Q1008" s="1">
        <v>27171650.510000002</v>
      </c>
      <c r="R1008" s="3">
        <f>AVERAGE('VTA_Proteome Morphine vs Saline'!N1008:Q1008)</f>
        <v>29023352.002500001</v>
      </c>
      <c r="S1008" s="3">
        <f>_xlfn.STDEV.S('VTA_Proteome Morphine vs Saline'!N1008:Q1008)</f>
        <v>3213741.6164545724</v>
      </c>
      <c r="T1008" s="1">
        <v>28670015.16</v>
      </c>
      <c r="U1008" s="1">
        <v>30501880.09</v>
      </c>
      <c r="V1008" s="1">
        <v>30739960.239999998</v>
      </c>
      <c r="W1008" s="1">
        <v>32314517.59</v>
      </c>
      <c r="X1008" s="1">
        <f t="shared" si="61"/>
        <v>30556593.27</v>
      </c>
      <c r="Y1008" s="1">
        <f t="shared" si="62"/>
        <v>1492882.2076474894</v>
      </c>
    </row>
    <row r="1009" spans="1:25" x14ac:dyDescent="0.5">
      <c r="A1009" s="1" t="s">
        <v>2024</v>
      </c>
      <c r="B1009" s="1" t="s">
        <v>2025</v>
      </c>
      <c r="C1009" s="1">
        <v>94875</v>
      </c>
      <c r="D1009" s="1">
        <v>35</v>
      </c>
      <c r="E1009" s="1">
        <v>30</v>
      </c>
      <c r="F1009" s="1">
        <v>2140.4699999999998</v>
      </c>
      <c r="G1009" s="1">
        <v>5.4671733E-2</v>
      </c>
      <c r="H1009" s="1">
        <v>0.99625991700000005</v>
      </c>
      <c r="I1009" s="1">
        <v>0.82064597800000005</v>
      </c>
      <c r="K1009" s="1">
        <v>1.0107392129999999</v>
      </c>
      <c r="L1009" s="1" t="s">
        <v>1</v>
      </c>
      <c r="M1009" s="1" t="s">
        <v>2</v>
      </c>
      <c r="N1009" s="1">
        <v>15196412.84</v>
      </c>
      <c r="O1009" s="1">
        <v>14069685.460000001</v>
      </c>
      <c r="P1009" s="1">
        <v>14100749.33</v>
      </c>
      <c r="Q1009" s="1">
        <v>15110358.869999999</v>
      </c>
      <c r="R1009" s="3">
        <f>AVERAGE('VTA_Proteome Morphine vs Saline'!N1009:Q1009)</f>
        <v>14619301.625</v>
      </c>
      <c r="S1009" s="3">
        <f>_xlfn.STDEV.S('VTA_Proteome Morphine vs Saline'!N1009:Q1009)</f>
        <v>617837.35287556017</v>
      </c>
      <c r="T1009" s="1">
        <v>15182100.359999999</v>
      </c>
      <c r="U1009" s="1">
        <v>16410611.76</v>
      </c>
      <c r="V1009" s="1">
        <v>12039274.640000001</v>
      </c>
      <c r="W1009" s="1">
        <v>14223893.140000001</v>
      </c>
      <c r="X1009" s="1">
        <f t="shared" si="61"/>
        <v>14463969.975</v>
      </c>
      <c r="Y1009" s="1">
        <f t="shared" si="62"/>
        <v>1847693.1422039482</v>
      </c>
    </row>
    <row r="1010" spans="1:25" x14ac:dyDescent="0.5">
      <c r="A1010" s="1" t="s">
        <v>2026</v>
      </c>
      <c r="B1010" s="1" t="s">
        <v>2027</v>
      </c>
      <c r="C1010" s="1">
        <v>93481</v>
      </c>
      <c r="D1010" s="1">
        <v>25</v>
      </c>
      <c r="E1010" s="1">
        <v>25</v>
      </c>
      <c r="F1010" s="1">
        <v>1438.77</v>
      </c>
      <c r="G1010" s="1">
        <v>5.2594965E-2</v>
      </c>
      <c r="H1010" s="1">
        <v>0.99625991700000005</v>
      </c>
      <c r="I1010" s="1">
        <v>0.86561964300000005</v>
      </c>
      <c r="K1010" s="1">
        <v>1.0112517430000001</v>
      </c>
      <c r="L1010" s="1" t="s">
        <v>2</v>
      </c>
      <c r="M1010" s="1" t="s">
        <v>1</v>
      </c>
      <c r="N1010" s="1">
        <v>9247446.4560000002</v>
      </c>
      <c r="O1010" s="1">
        <v>9915450.4409999996</v>
      </c>
      <c r="P1010" s="1">
        <v>7702759.9680000003</v>
      </c>
      <c r="Q1010" s="1">
        <v>8627836.4480000008</v>
      </c>
      <c r="R1010" s="3">
        <f>AVERAGE('VTA_Proteome Morphine vs Saline'!N1010:Q1010)</f>
        <v>8873373.3282500003</v>
      </c>
      <c r="S1010" s="3">
        <f>_xlfn.STDEV.S('VTA_Proteome Morphine vs Saline'!N1010:Q1010)</f>
        <v>941006.44924831076</v>
      </c>
      <c r="T1010" s="1">
        <v>8060419.6610000003</v>
      </c>
      <c r="U1010" s="1">
        <v>9718508.2050000001</v>
      </c>
      <c r="V1010" s="1">
        <v>9580242.3330000006</v>
      </c>
      <c r="W1010" s="1">
        <v>8533686.7770000007</v>
      </c>
      <c r="X1010" s="1">
        <f t="shared" si="61"/>
        <v>8973214.2440000009</v>
      </c>
      <c r="Y1010" s="1">
        <f t="shared" si="62"/>
        <v>806292.86121517094</v>
      </c>
    </row>
    <row r="1011" spans="1:25" x14ac:dyDescent="0.5">
      <c r="A1011" s="1" t="s">
        <v>2028</v>
      </c>
      <c r="B1011" s="1" t="s">
        <v>2029</v>
      </c>
      <c r="C1011" s="1">
        <v>80416</v>
      </c>
      <c r="D1011" s="1">
        <v>35</v>
      </c>
      <c r="E1011" s="1">
        <v>33</v>
      </c>
      <c r="F1011" s="1">
        <v>2913.53</v>
      </c>
      <c r="G1011" s="1">
        <v>5.5574106999999998E-2</v>
      </c>
      <c r="H1011" s="1">
        <v>0.99625991700000005</v>
      </c>
      <c r="I1011" s="1">
        <v>0.804535534</v>
      </c>
      <c r="K1011" s="1">
        <v>1.016469861</v>
      </c>
      <c r="L1011" s="1" t="s">
        <v>1</v>
      </c>
      <c r="M1011" s="1" t="s">
        <v>2</v>
      </c>
      <c r="N1011" s="1">
        <v>43671234.25</v>
      </c>
      <c r="O1011" s="1">
        <v>47017504.770000003</v>
      </c>
      <c r="P1011" s="1">
        <v>38676742.710000001</v>
      </c>
      <c r="Q1011" s="1">
        <v>45098471.350000001</v>
      </c>
      <c r="R1011" s="3">
        <f>AVERAGE('VTA_Proteome Morphine vs Saline'!N1011:Q1011)</f>
        <v>43615988.270000003</v>
      </c>
      <c r="S1011" s="3">
        <f>_xlfn.STDEV.S('VTA_Proteome Morphine vs Saline'!N1011:Q1011)</f>
        <v>3566850.5903922408</v>
      </c>
      <c r="T1011" s="1">
        <v>49495354.159999996</v>
      </c>
      <c r="U1011" s="1">
        <v>44246999.390000001</v>
      </c>
      <c r="V1011" s="1">
        <v>41699819.840000004</v>
      </c>
      <c r="W1011" s="1">
        <v>36194940.280000001</v>
      </c>
      <c r="X1011" s="1">
        <f t="shared" si="61"/>
        <v>42909278.417499997</v>
      </c>
      <c r="Y1011" s="1">
        <f t="shared" si="62"/>
        <v>5529045.0580424219</v>
      </c>
    </row>
    <row r="1012" spans="1:25" x14ac:dyDescent="0.5">
      <c r="A1012" s="1" t="s">
        <v>2030</v>
      </c>
      <c r="B1012" s="1" t="s">
        <v>2031</v>
      </c>
      <c r="C1012" s="1">
        <v>110109</v>
      </c>
      <c r="D1012" s="1">
        <v>11</v>
      </c>
      <c r="E1012" s="1">
        <v>10</v>
      </c>
      <c r="F1012" s="1">
        <v>446.33</v>
      </c>
      <c r="G1012" s="1">
        <v>0.113924525</v>
      </c>
      <c r="H1012" s="1">
        <v>0.98654470999999999</v>
      </c>
      <c r="I1012" s="1">
        <v>0.41951685399999999</v>
      </c>
      <c r="K1012" s="1">
        <v>1.163550066</v>
      </c>
      <c r="L1012" s="1" t="s">
        <v>1</v>
      </c>
      <c r="M1012" s="1" t="s">
        <v>2</v>
      </c>
      <c r="N1012" s="1">
        <v>1884750.706</v>
      </c>
      <c r="O1012" s="1">
        <v>1169606.108</v>
      </c>
      <c r="P1012" s="1">
        <v>1471176.247</v>
      </c>
      <c r="Q1012" s="1">
        <v>1175078.328</v>
      </c>
      <c r="R1012" s="3">
        <f>AVERAGE('VTA_Proteome Morphine vs Saline'!N1012:Q1012)</f>
        <v>1425152.8472500001</v>
      </c>
      <c r="S1012" s="3">
        <f>_xlfn.STDEV.S('VTA_Proteome Morphine vs Saline'!N1012:Q1012)</f>
        <v>337238.66238000133</v>
      </c>
      <c r="T1012" s="1">
        <v>1188630.5120000001</v>
      </c>
      <c r="U1012" s="1">
        <v>1514101.7819999999</v>
      </c>
      <c r="V1012" s="1">
        <v>1419956.8929999999</v>
      </c>
      <c r="W1012" s="1">
        <v>776637.07050000003</v>
      </c>
      <c r="X1012" s="1">
        <f t="shared" si="61"/>
        <v>1224831.5643750001</v>
      </c>
      <c r="Y1012" s="1">
        <f t="shared" si="62"/>
        <v>328603.09047479194</v>
      </c>
    </row>
    <row r="1013" spans="1:25" x14ac:dyDescent="0.5">
      <c r="A1013" s="1" t="s">
        <v>2032</v>
      </c>
      <c r="B1013" s="1" t="s">
        <v>2033</v>
      </c>
      <c r="C1013" s="1">
        <v>118903</v>
      </c>
      <c r="D1013" s="1">
        <v>3</v>
      </c>
      <c r="E1013" s="1">
        <v>1</v>
      </c>
      <c r="F1013" s="1">
        <v>128.79</v>
      </c>
      <c r="G1013" s="1">
        <v>8.3777108000000003E-2</v>
      </c>
      <c r="H1013" s="1">
        <v>0.99625991700000005</v>
      </c>
      <c r="I1013" s="1">
        <v>0.55010319399999996</v>
      </c>
      <c r="K1013" s="1">
        <v>1.2874515259999999</v>
      </c>
      <c r="L1013" s="1" t="s">
        <v>2</v>
      </c>
      <c r="M1013" s="1" t="s">
        <v>1</v>
      </c>
      <c r="N1013" s="1">
        <v>22431.123449999999</v>
      </c>
      <c r="O1013" s="1">
        <v>23380.082470000001</v>
      </c>
      <c r="P1013" s="1">
        <v>25579.072319999999</v>
      </c>
      <c r="Q1013" s="1">
        <v>17698.468819999998</v>
      </c>
      <c r="R1013" s="3">
        <f>AVERAGE('VTA_Proteome Morphine vs Saline'!N1013:Q1013)</f>
        <v>22272.186764999999</v>
      </c>
      <c r="S1013" s="3">
        <f>_xlfn.STDEV.S('VTA_Proteome Morphine vs Saline'!N1013:Q1013)</f>
        <v>3322.0014889259655</v>
      </c>
      <c r="T1013" s="1">
        <v>20335.096539999999</v>
      </c>
      <c r="U1013" s="1">
        <v>14903.64581</v>
      </c>
      <c r="V1013" s="1">
        <v>46641.852850000003</v>
      </c>
      <c r="W1013" s="1">
        <v>32816.848109999999</v>
      </c>
      <c r="X1013" s="1">
        <f t="shared" si="61"/>
        <v>28674.360827500001</v>
      </c>
      <c r="Y1013" s="1">
        <f t="shared" si="62"/>
        <v>14132.313934316724</v>
      </c>
    </row>
    <row r="1014" spans="1:25" x14ac:dyDescent="0.5">
      <c r="A1014" s="1" t="s">
        <v>2034</v>
      </c>
      <c r="B1014" s="1" t="s">
        <v>2035</v>
      </c>
      <c r="C1014" s="1">
        <v>105925</v>
      </c>
      <c r="D1014" s="1">
        <v>12</v>
      </c>
      <c r="E1014" s="1">
        <v>11</v>
      </c>
      <c r="F1014" s="1">
        <v>586.11</v>
      </c>
      <c r="G1014" s="1">
        <v>6.5618055999999994E-2</v>
      </c>
      <c r="H1014" s="1">
        <v>0.99625991700000005</v>
      </c>
      <c r="I1014" s="1">
        <v>0.680839266</v>
      </c>
      <c r="K1014" s="1">
        <v>1.0196234260000001</v>
      </c>
      <c r="L1014" s="1" t="s">
        <v>2</v>
      </c>
      <c r="M1014" s="1" t="s">
        <v>1</v>
      </c>
      <c r="N1014" s="1">
        <v>1840948.8929999999</v>
      </c>
      <c r="O1014" s="1">
        <v>1962434.871</v>
      </c>
      <c r="P1014" s="1">
        <v>1844599.077</v>
      </c>
      <c r="Q1014" s="1">
        <v>2118651.898</v>
      </c>
      <c r="R1014" s="3">
        <f>AVERAGE('VTA_Proteome Morphine vs Saline'!N1014:Q1014)</f>
        <v>1941658.68475</v>
      </c>
      <c r="S1014" s="3">
        <f>_xlfn.STDEV.S('VTA_Proteome Morphine vs Saline'!N1014:Q1014)</f>
        <v>130794.08378894272</v>
      </c>
      <c r="T1014" s="1">
        <v>1839160.618</v>
      </c>
      <c r="U1014" s="1">
        <v>2097592.5980000002</v>
      </c>
      <c r="V1014" s="1">
        <v>2066062.06</v>
      </c>
      <c r="W1014" s="1">
        <v>1916227.446</v>
      </c>
      <c r="X1014" s="1">
        <f t="shared" si="61"/>
        <v>1979760.6805000002</v>
      </c>
      <c r="Y1014" s="1">
        <f t="shared" si="62"/>
        <v>122660.96682368816</v>
      </c>
    </row>
    <row r="1015" spans="1:25" x14ac:dyDescent="0.5">
      <c r="A1015" s="1" t="s">
        <v>2036</v>
      </c>
      <c r="B1015" s="1" t="s">
        <v>2037</v>
      </c>
      <c r="C1015" s="1">
        <v>107968</v>
      </c>
      <c r="D1015" s="1">
        <v>7</v>
      </c>
      <c r="E1015" s="1">
        <v>6</v>
      </c>
      <c r="F1015" s="1">
        <v>365.99</v>
      </c>
      <c r="G1015" s="1">
        <v>0.114504858</v>
      </c>
      <c r="H1015" s="1">
        <v>0.98654470999999999</v>
      </c>
      <c r="I1015" s="1">
        <v>0.41756806499999999</v>
      </c>
      <c r="K1015" s="1">
        <v>1.0828642660000001</v>
      </c>
      <c r="L1015" s="1" t="s">
        <v>1</v>
      </c>
      <c r="M1015" s="1" t="s">
        <v>2</v>
      </c>
      <c r="N1015" s="1">
        <v>898629.95889999997</v>
      </c>
      <c r="O1015" s="1">
        <v>870227.73499999999</v>
      </c>
      <c r="P1015" s="1">
        <v>771065.37800000003</v>
      </c>
      <c r="Q1015" s="1">
        <v>838222.13329999999</v>
      </c>
      <c r="R1015" s="3">
        <f>AVERAGE('VTA_Proteome Morphine vs Saline'!N1015:Q1015)</f>
        <v>844536.30129999993</v>
      </c>
      <c r="S1015" s="3">
        <f>_xlfn.STDEV.S('VTA_Proteome Morphine vs Saline'!N1015:Q1015)</f>
        <v>54845.294074010984</v>
      </c>
      <c r="T1015" s="1">
        <v>923565.72199999995</v>
      </c>
      <c r="U1015" s="1">
        <v>890257.50080000004</v>
      </c>
      <c r="V1015" s="1">
        <v>598773.9057</v>
      </c>
      <c r="W1015" s="1">
        <v>707041.51130000001</v>
      </c>
      <c r="X1015" s="1">
        <f t="shared" si="61"/>
        <v>779909.65995</v>
      </c>
      <c r="Y1015" s="1">
        <f t="shared" si="62"/>
        <v>153767.83224433486</v>
      </c>
    </row>
    <row r="1016" spans="1:25" x14ac:dyDescent="0.5">
      <c r="A1016" s="1" t="s">
        <v>2038</v>
      </c>
      <c r="B1016" s="1" t="s">
        <v>2039</v>
      </c>
      <c r="C1016" s="1">
        <v>41121</v>
      </c>
      <c r="D1016" s="1">
        <v>2</v>
      </c>
      <c r="E1016" s="1">
        <v>2</v>
      </c>
      <c r="F1016" s="1">
        <v>71.06</v>
      </c>
      <c r="G1016" s="1">
        <v>6.0033969E-2</v>
      </c>
      <c r="H1016" s="1">
        <v>0.99625991700000005</v>
      </c>
      <c r="I1016" s="1">
        <v>0.74065928199999997</v>
      </c>
      <c r="K1016" s="1">
        <v>1.2043357100000001</v>
      </c>
      <c r="L1016" s="1" t="s">
        <v>1</v>
      </c>
      <c r="M1016" s="1" t="s">
        <v>2</v>
      </c>
      <c r="N1016" s="1">
        <v>989248.48919999995</v>
      </c>
      <c r="O1016" s="1">
        <v>149198.64610000001</v>
      </c>
      <c r="P1016" s="1">
        <v>176761.30970000001</v>
      </c>
      <c r="Q1016" s="1">
        <v>269445.90269999998</v>
      </c>
      <c r="R1016" s="3">
        <f>AVERAGE('VTA_Proteome Morphine vs Saline'!N1016:Q1016)</f>
        <v>396163.58692500001</v>
      </c>
      <c r="S1016" s="3">
        <f>_xlfn.STDEV.S('VTA_Proteome Morphine vs Saline'!N1016:Q1016)</f>
        <v>398721.33713079384</v>
      </c>
      <c r="T1016" s="1">
        <v>130623.5839</v>
      </c>
      <c r="U1016" s="1">
        <v>184280.48050000001</v>
      </c>
      <c r="V1016" s="1">
        <v>854636.85400000005</v>
      </c>
      <c r="W1016" s="1">
        <v>146250.29670000001</v>
      </c>
      <c r="X1016" s="1">
        <f t="shared" si="61"/>
        <v>328947.80377500004</v>
      </c>
      <c r="Y1016" s="1">
        <f t="shared" si="62"/>
        <v>351182.99466729263</v>
      </c>
    </row>
    <row r="1017" spans="1:25" x14ac:dyDescent="0.5">
      <c r="A1017" s="1" t="s">
        <v>2040</v>
      </c>
      <c r="B1017" s="1" t="s">
        <v>2041</v>
      </c>
      <c r="C1017" s="1">
        <v>31406</v>
      </c>
      <c r="D1017" s="1">
        <v>1</v>
      </c>
      <c r="E1017" s="1">
        <v>1</v>
      </c>
      <c r="F1017" s="1">
        <v>32.590000000000003</v>
      </c>
      <c r="G1017" s="1">
        <v>5.9381757E-2</v>
      </c>
      <c r="H1017" s="1">
        <v>0.99625991700000005</v>
      </c>
      <c r="I1017" s="1">
        <v>0.74882335899999997</v>
      </c>
      <c r="K1017" s="1">
        <v>1.1188134169999999</v>
      </c>
      <c r="L1017" s="1" t="s">
        <v>1</v>
      </c>
      <c r="M1017" s="1" t="s">
        <v>2</v>
      </c>
      <c r="N1017" s="1">
        <v>105649.1468</v>
      </c>
      <c r="O1017" s="1">
        <v>95865.383860000002</v>
      </c>
      <c r="P1017" s="1">
        <v>222468.345</v>
      </c>
      <c r="Q1017" s="1">
        <v>147880.11660000001</v>
      </c>
      <c r="R1017" s="3">
        <f>AVERAGE('VTA_Proteome Morphine vs Saline'!N1017:Q1017)</f>
        <v>142965.74806499999</v>
      </c>
      <c r="S1017" s="3">
        <f>_xlfn.STDEV.S('VTA_Proteome Morphine vs Saline'!N1017:Q1017)</f>
        <v>57607.253523960309</v>
      </c>
      <c r="T1017" s="1">
        <v>116184.8368</v>
      </c>
      <c r="U1017" s="1">
        <v>110934.784</v>
      </c>
      <c r="V1017" s="1">
        <v>170697.64780000001</v>
      </c>
      <c r="W1017" s="1">
        <v>113316.2087</v>
      </c>
      <c r="X1017" s="1">
        <f t="shared" si="61"/>
        <v>127783.36932500001</v>
      </c>
      <c r="Y1017" s="1">
        <f t="shared" si="62"/>
        <v>28689.921678565603</v>
      </c>
    </row>
    <row r="1018" spans="1:25" x14ac:dyDescent="0.5">
      <c r="A1018" s="1" t="s">
        <v>2042</v>
      </c>
      <c r="B1018" s="1" t="s">
        <v>2043</v>
      </c>
      <c r="C1018" s="1">
        <v>425563</v>
      </c>
      <c r="D1018" s="1">
        <v>25</v>
      </c>
      <c r="E1018" s="1">
        <v>23</v>
      </c>
      <c r="F1018" s="1">
        <v>1244.77</v>
      </c>
      <c r="G1018" s="1">
        <v>6.8999642E-2</v>
      </c>
      <c r="H1018" s="1">
        <v>0.99625991700000005</v>
      </c>
      <c r="I1018" s="1">
        <v>0.65082780299999998</v>
      </c>
      <c r="K1018" s="1">
        <v>1.095104651</v>
      </c>
      <c r="L1018" s="1" t="s">
        <v>1</v>
      </c>
      <c r="M1018" s="1" t="s">
        <v>2</v>
      </c>
      <c r="N1018" s="1">
        <v>2295284.716</v>
      </c>
      <c r="O1018" s="1">
        <v>2154280.0989999999</v>
      </c>
      <c r="P1018" s="1">
        <v>3760276.7629999998</v>
      </c>
      <c r="Q1018" s="1">
        <v>3217081.2779999999</v>
      </c>
      <c r="R1018" s="3">
        <f>AVERAGE('VTA_Proteome Morphine vs Saline'!N1018:Q1018)</f>
        <v>2856730.7139999997</v>
      </c>
      <c r="S1018" s="3">
        <f>_xlfn.STDEV.S('VTA_Proteome Morphine vs Saline'!N1018:Q1018)</f>
        <v>764832.54525042418</v>
      </c>
      <c r="T1018" s="1">
        <v>2127178.4169999999</v>
      </c>
      <c r="U1018" s="1">
        <v>2082998.8470000001</v>
      </c>
      <c r="V1018" s="1">
        <v>3319861.4530000002</v>
      </c>
      <c r="W1018" s="1">
        <v>2904510.0260000001</v>
      </c>
      <c r="X1018" s="1">
        <f t="shared" si="61"/>
        <v>2608637.1857500002</v>
      </c>
      <c r="Y1018" s="1">
        <f t="shared" si="62"/>
        <v>605936.98932398006</v>
      </c>
    </row>
    <row r="1019" spans="1:25" x14ac:dyDescent="0.5">
      <c r="A1019" s="1" t="s">
        <v>2044</v>
      </c>
      <c r="B1019" s="1" t="s">
        <v>2045</v>
      </c>
      <c r="C1019" s="1">
        <v>119512</v>
      </c>
      <c r="D1019" s="1">
        <v>2</v>
      </c>
      <c r="E1019" s="1">
        <v>1</v>
      </c>
      <c r="F1019" s="1">
        <v>69.2</v>
      </c>
      <c r="G1019" s="1">
        <v>0.13816652700000001</v>
      </c>
      <c r="H1019" s="1">
        <v>0.977951083</v>
      </c>
      <c r="I1019" s="1">
        <v>0.34948305800000001</v>
      </c>
      <c r="K1019" s="1">
        <v>1.586209881</v>
      </c>
      <c r="L1019" s="1" t="s">
        <v>2</v>
      </c>
      <c r="M1019" s="1" t="s">
        <v>1</v>
      </c>
      <c r="N1019" s="1">
        <v>129307.0717</v>
      </c>
      <c r="O1019" s="1">
        <v>46709.42439</v>
      </c>
      <c r="P1019" s="1">
        <v>120791.3272</v>
      </c>
      <c r="Q1019" s="1">
        <v>74330.992889999994</v>
      </c>
      <c r="R1019" s="3">
        <f>AVERAGE('VTA_Proteome Morphine vs Saline'!N1019:Q1019)</f>
        <v>92784.704044999991</v>
      </c>
      <c r="S1019" s="3">
        <f>_xlfn.STDEV.S('VTA_Proteome Morphine vs Saline'!N1019:Q1019)</f>
        <v>39079.939996336594</v>
      </c>
      <c r="T1019" s="1">
        <v>83294.218640000006</v>
      </c>
      <c r="U1019" s="1">
        <v>124154.16499999999</v>
      </c>
      <c r="V1019" s="1">
        <v>298011.07549999998</v>
      </c>
      <c r="W1019" s="1">
        <v>83244.598100000003</v>
      </c>
      <c r="X1019" s="1">
        <f t="shared" si="61"/>
        <v>147176.01431</v>
      </c>
      <c r="Y1019" s="1">
        <f t="shared" si="62"/>
        <v>102387.06140016463</v>
      </c>
    </row>
    <row r="1020" spans="1:25" x14ac:dyDescent="0.5">
      <c r="A1020" s="1" t="s">
        <v>2046</v>
      </c>
      <c r="B1020" s="1" t="s">
        <v>2047</v>
      </c>
      <c r="C1020" s="1">
        <v>21489</v>
      </c>
      <c r="D1020" s="1">
        <v>4</v>
      </c>
      <c r="E1020" s="1">
        <v>4</v>
      </c>
      <c r="F1020" s="1">
        <v>182.31</v>
      </c>
      <c r="G1020" s="1">
        <v>0.218386514</v>
      </c>
      <c r="H1020" s="1">
        <v>0.977951083</v>
      </c>
      <c r="I1020" s="1">
        <v>0.212573919</v>
      </c>
      <c r="K1020" s="1">
        <v>2.325789157</v>
      </c>
      <c r="L1020" s="1" t="s">
        <v>2</v>
      </c>
      <c r="M1020" s="1" t="s">
        <v>1</v>
      </c>
      <c r="N1020" s="1">
        <v>359713.39010000002</v>
      </c>
      <c r="O1020" s="1">
        <v>443109.53409999999</v>
      </c>
      <c r="P1020" s="1">
        <v>355173.43520000001</v>
      </c>
      <c r="Q1020" s="1">
        <v>289969.83689999999</v>
      </c>
      <c r="R1020" s="3">
        <f>AVERAGE('VTA_Proteome Morphine vs Saline'!N1020:Q1020)</f>
        <v>361991.54907499999</v>
      </c>
      <c r="S1020" s="3">
        <f>_xlfn.STDEV.S('VTA_Proteome Morphine vs Saline'!N1020:Q1020)</f>
        <v>62766.581353090842</v>
      </c>
      <c r="T1020" s="1">
        <v>445291.12</v>
      </c>
      <c r="U1020" s="1">
        <v>427392.42340000003</v>
      </c>
      <c r="V1020" s="1">
        <v>402536.41369999998</v>
      </c>
      <c r="W1020" s="1">
        <v>2092444.122</v>
      </c>
      <c r="X1020" s="1">
        <f t="shared" si="61"/>
        <v>841916.01977499994</v>
      </c>
      <c r="Y1020" s="1">
        <f t="shared" si="62"/>
        <v>833869.71319710684</v>
      </c>
    </row>
    <row r="1021" spans="1:25" x14ac:dyDescent="0.5">
      <c r="A1021" s="1" t="s">
        <v>2048</v>
      </c>
      <c r="B1021" s="1" t="s">
        <v>2049</v>
      </c>
      <c r="C1021" s="1">
        <v>32044</v>
      </c>
      <c r="D1021" s="1">
        <v>1</v>
      </c>
      <c r="E1021" s="1">
        <v>1</v>
      </c>
      <c r="F1021" s="1">
        <v>29.59</v>
      </c>
      <c r="G1021" s="1">
        <v>0.22334991700000001</v>
      </c>
      <c r="H1021" s="1">
        <v>0.977951083</v>
      </c>
      <c r="I1021" s="1">
        <v>0.20684792099999999</v>
      </c>
      <c r="K1021" s="1">
        <v>1.5405377419999999</v>
      </c>
      <c r="L1021" s="1" t="s">
        <v>1</v>
      </c>
      <c r="M1021" s="1" t="s">
        <v>2</v>
      </c>
      <c r="N1021" s="1">
        <v>99437.070439999996</v>
      </c>
      <c r="O1021" s="1">
        <v>66569.466509999998</v>
      </c>
      <c r="P1021" s="1">
        <v>93546.482019999996</v>
      </c>
      <c r="Q1021" s="1">
        <v>88246.794670000003</v>
      </c>
      <c r="R1021" s="3">
        <f>AVERAGE('VTA_Proteome Morphine vs Saline'!N1021:Q1021)</f>
        <v>86949.953409999987</v>
      </c>
      <c r="S1021" s="3">
        <f>_xlfn.STDEV.S('VTA_Proteome Morphine vs Saline'!N1021:Q1021)</f>
        <v>14335.135448240258</v>
      </c>
      <c r="T1021" s="1">
        <v>97795.505869999994</v>
      </c>
      <c r="U1021" s="1">
        <v>101950.5747</v>
      </c>
      <c r="V1021" s="1">
        <v>18442.637900000002</v>
      </c>
      <c r="W1021" s="1">
        <v>7576.4830149999998</v>
      </c>
      <c r="X1021" s="1">
        <f t="shared" si="61"/>
        <v>56441.300371249999</v>
      </c>
      <c r="Y1021" s="1">
        <f t="shared" si="62"/>
        <v>50375.037095853746</v>
      </c>
    </row>
    <row r="1022" spans="1:25" x14ac:dyDescent="0.5">
      <c r="A1022" s="1" t="s">
        <v>2050</v>
      </c>
      <c r="B1022" s="1" t="s">
        <v>2051</v>
      </c>
      <c r="C1022" s="1">
        <v>44839</v>
      </c>
      <c r="D1022" s="1">
        <v>18</v>
      </c>
      <c r="E1022" s="1">
        <v>18</v>
      </c>
      <c r="F1022" s="1">
        <v>1172.8499999999999</v>
      </c>
      <c r="G1022" s="1">
        <v>5.1378049000000002E-2</v>
      </c>
      <c r="H1022" s="1">
        <v>0.99625991700000005</v>
      </c>
      <c r="I1022" s="1">
        <v>0.90176669600000003</v>
      </c>
      <c r="K1022" s="1">
        <v>1.0007359549999999</v>
      </c>
      <c r="L1022" s="1" t="s">
        <v>2</v>
      </c>
      <c r="M1022" s="1" t="s">
        <v>1</v>
      </c>
      <c r="N1022" s="1">
        <v>19038331.140000001</v>
      </c>
      <c r="O1022" s="1">
        <v>22329344.379999999</v>
      </c>
      <c r="P1022" s="1">
        <v>12945716.369999999</v>
      </c>
      <c r="Q1022" s="1">
        <v>12398989.550000001</v>
      </c>
      <c r="R1022" s="3">
        <f>AVERAGE('VTA_Proteome Morphine vs Saline'!N1022:Q1022)</f>
        <v>16678095.359999999</v>
      </c>
      <c r="S1022" s="3">
        <f>_xlfn.STDEV.S('VTA_Proteome Morphine vs Saline'!N1022:Q1022)</f>
        <v>4821781.409445147</v>
      </c>
      <c r="T1022" s="1">
        <v>17229614.5</v>
      </c>
      <c r="U1022" s="1">
        <v>20147400.73</v>
      </c>
      <c r="V1022" s="1">
        <v>15955606.26</v>
      </c>
      <c r="W1022" s="1">
        <v>13428857.24</v>
      </c>
      <c r="X1022" s="1">
        <f t="shared" si="61"/>
        <v>16690369.682500001</v>
      </c>
      <c r="Y1022" s="1">
        <f t="shared" si="62"/>
        <v>2793992.9215017557</v>
      </c>
    </row>
    <row r="1023" spans="1:25" x14ac:dyDescent="0.5">
      <c r="A1023" s="1" t="s">
        <v>2052</v>
      </c>
      <c r="B1023" s="1" t="s">
        <v>2053</v>
      </c>
      <c r="C1023" s="1">
        <v>45737</v>
      </c>
      <c r="D1023" s="1">
        <v>20</v>
      </c>
      <c r="E1023" s="1">
        <v>20</v>
      </c>
      <c r="F1023" s="1">
        <v>1174.26</v>
      </c>
      <c r="G1023" s="1">
        <v>0.159603725</v>
      </c>
      <c r="H1023" s="1">
        <v>0.977951083</v>
      </c>
      <c r="I1023" s="1">
        <v>0.30208458100000002</v>
      </c>
      <c r="K1023" s="1">
        <v>1.1682275959999999</v>
      </c>
      <c r="L1023" s="1" t="s">
        <v>2</v>
      </c>
      <c r="M1023" s="1" t="s">
        <v>1</v>
      </c>
      <c r="N1023" s="1">
        <v>13754199.369999999</v>
      </c>
      <c r="O1023" s="1">
        <v>17185234.25</v>
      </c>
      <c r="P1023" s="1">
        <v>11386519.9</v>
      </c>
      <c r="Q1023" s="1">
        <v>11576616.23</v>
      </c>
      <c r="R1023" s="3">
        <f>AVERAGE('VTA_Proteome Morphine vs Saline'!N1023:Q1023)</f>
        <v>13475642.4375</v>
      </c>
      <c r="S1023" s="3">
        <f>_xlfn.STDEV.S('VTA_Proteome Morphine vs Saline'!N1023:Q1023)</f>
        <v>2696256.5959414374</v>
      </c>
      <c r="T1023" s="1">
        <v>14473544.33</v>
      </c>
      <c r="U1023" s="1">
        <v>20376573.120000001</v>
      </c>
      <c r="V1023" s="1">
        <v>15285522.210000001</v>
      </c>
      <c r="W1023" s="1">
        <v>12834829.83</v>
      </c>
      <c r="X1023" s="1">
        <f t="shared" si="61"/>
        <v>15742617.372500001</v>
      </c>
      <c r="Y1023" s="1">
        <f t="shared" si="62"/>
        <v>3253114.2328998954</v>
      </c>
    </row>
    <row r="1024" spans="1:25" x14ac:dyDescent="0.5">
      <c r="A1024" s="1" t="s">
        <v>2054</v>
      </c>
      <c r="B1024" s="1" t="s">
        <v>2055</v>
      </c>
      <c r="C1024" s="1">
        <v>38898</v>
      </c>
      <c r="D1024" s="1">
        <v>9</v>
      </c>
      <c r="E1024" s="1">
        <v>9</v>
      </c>
      <c r="F1024" s="1">
        <v>377.84</v>
      </c>
      <c r="G1024" s="1">
        <v>7.0549855999999994E-2</v>
      </c>
      <c r="H1024" s="1">
        <v>0.99625991700000005</v>
      </c>
      <c r="I1024" s="1">
        <v>0.63819883499999996</v>
      </c>
      <c r="K1024" s="1">
        <v>1.1326434949999999</v>
      </c>
      <c r="L1024" s="1" t="s">
        <v>2</v>
      </c>
      <c r="M1024" s="1" t="s">
        <v>1</v>
      </c>
      <c r="N1024" s="1">
        <v>2993940.0550000002</v>
      </c>
      <c r="O1024" s="1">
        <v>3314617.2409999999</v>
      </c>
      <c r="P1024" s="1">
        <v>2782007.1320000002</v>
      </c>
      <c r="Q1024" s="1">
        <v>2713817.4550000001</v>
      </c>
      <c r="R1024" s="3">
        <f>AVERAGE('VTA_Proteome Morphine vs Saline'!N1024:Q1024)</f>
        <v>2951095.4707499999</v>
      </c>
      <c r="S1024" s="3">
        <f>_xlfn.STDEV.S('VTA_Proteome Morphine vs Saline'!N1024:Q1024)</f>
        <v>270108.28625123727</v>
      </c>
      <c r="T1024" s="1">
        <v>4176137.8089999999</v>
      </c>
      <c r="U1024" s="1">
        <v>4270934.4390000002</v>
      </c>
      <c r="V1024" s="1">
        <v>2114650.585</v>
      </c>
      <c r="W1024" s="1">
        <v>2808433.5150000001</v>
      </c>
      <c r="X1024" s="1">
        <f t="shared" si="61"/>
        <v>3342539.0870000003</v>
      </c>
      <c r="Y1024" s="1">
        <f t="shared" si="62"/>
        <v>1056690.3826445544</v>
      </c>
    </row>
    <row r="1025" spans="1:25" x14ac:dyDescent="0.5">
      <c r="A1025" s="1" t="s">
        <v>2056</v>
      </c>
      <c r="B1025" s="1" t="s">
        <v>2057</v>
      </c>
      <c r="C1025" s="1">
        <v>71725</v>
      </c>
      <c r="D1025" s="1">
        <v>7</v>
      </c>
      <c r="E1025" s="1">
        <v>6</v>
      </c>
      <c r="F1025" s="1">
        <v>411.24</v>
      </c>
      <c r="G1025" s="1">
        <v>0.31605409200000001</v>
      </c>
      <c r="H1025" s="1">
        <v>0.977951083</v>
      </c>
      <c r="I1025" s="1">
        <v>0.129680393</v>
      </c>
      <c r="K1025" s="1">
        <v>1.1757315699999999</v>
      </c>
      <c r="L1025" s="1" t="s">
        <v>2</v>
      </c>
      <c r="M1025" s="1" t="s">
        <v>1</v>
      </c>
      <c r="N1025" s="1">
        <v>507229.9877</v>
      </c>
      <c r="O1025" s="1">
        <v>640285.77020000003</v>
      </c>
      <c r="P1025" s="1">
        <v>650412.67929999996</v>
      </c>
      <c r="Q1025" s="1">
        <v>671118.65480000002</v>
      </c>
      <c r="R1025" s="3">
        <f>AVERAGE('VTA_Proteome Morphine vs Saline'!N1025:Q1025)</f>
        <v>617261.77300000004</v>
      </c>
      <c r="S1025" s="3">
        <f>_xlfn.STDEV.S('VTA_Proteome Morphine vs Saline'!N1025:Q1025)</f>
        <v>74468.437450822792</v>
      </c>
      <c r="T1025" s="1">
        <v>817894.81429999997</v>
      </c>
      <c r="U1025" s="1">
        <v>770487.56669999997</v>
      </c>
      <c r="V1025" s="1">
        <v>710840.7291</v>
      </c>
      <c r="W1025" s="1">
        <v>603713.50300000003</v>
      </c>
      <c r="X1025" s="1">
        <f t="shared" si="61"/>
        <v>725734.15327500005</v>
      </c>
      <c r="Y1025" s="1">
        <f t="shared" si="62"/>
        <v>92389.228504452127</v>
      </c>
    </row>
    <row r="1026" spans="1:25" x14ac:dyDescent="0.5">
      <c r="A1026" s="1" t="s">
        <v>2058</v>
      </c>
      <c r="B1026" s="1" t="s">
        <v>2059</v>
      </c>
      <c r="C1026" s="1">
        <v>57525</v>
      </c>
      <c r="D1026" s="1">
        <v>10</v>
      </c>
      <c r="E1026" s="1">
        <v>10</v>
      </c>
      <c r="F1026" s="1">
        <v>578.6</v>
      </c>
      <c r="G1026" s="1">
        <v>5.0402414999999999E-2</v>
      </c>
      <c r="H1026" s="1">
        <v>0.99625991700000005</v>
      </c>
      <c r="I1026" s="1">
        <v>0.94678235600000005</v>
      </c>
      <c r="K1026" s="1">
        <v>1.0051421709999999</v>
      </c>
      <c r="L1026" s="1" t="s">
        <v>1</v>
      </c>
      <c r="M1026" s="1" t="s">
        <v>2</v>
      </c>
      <c r="N1026" s="1">
        <v>1187193.618</v>
      </c>
      <c r="O1026" s="1">
        <v>1198587.7930000001</v>
      </c>
      <c r="P1026" s="1">
        <v>2200124.3760000002</v>
      </c>
      <c r="Q1026" s="1">
        <v>1504232.578</v>
      </c>
      <c r="R1026" s="3">
        <f>AVERAGE('VTA_Proteome Morphine vs Saline'!N1026:Q1026)</f>
        <v>1522534.5912500001</v>
      </c>
      <c r="S1026" s="3">
        <f>_xlfn.STDEV.S('VTA_Proteome Morphine vs Saline'!N1026:Q1026)</f>
        <v>474994.02681270224</v>
      </c>
      <c r="T1026" s="1">
        <v>1317718.2409999999</v>
      </c>
      <c r="U1026" s="1">
        <v>1200495.4240000001</v>
      </c>
      <c r="V1026" s="1">
        <v>1854538.5819999999</v>
      </c>
      <c r="W1026" s="1">
        <v>1686229.7990000001</v>
      </c>
      <c r="X1026" s="1">
        <f t="shared" si="61"/>
        <v>1514745.5115</v>
      </c>
      <c r="Y1026" s="1">
        <f t="shared" si="62"/>
        <v>306832.77445194731</v>
      </c>
    </row>
    <row r="1027" spans="1:25" x14ac:dyDescent="0.5">
      <c r="A1027" s="1" t="s">
        <v>2060</v>
      </c>
      <c r="B1027" s="1" t="s">
        <v>2061</v>
      </c>
      <c r="C1027" s="1">
        <v>22086</v>
      </c>
      <c r="D1027" s="1">
        <v>15</v>
      </c>
      <c r="E1027" s="1">
        <v>15</v>
      </c>
      <c r="F1027" s="1">
        <v>1175.05</v>
      </c>
      <c r="G1027" s="1">
        <v>7.2172536999999995E-2</v>
      </c>
      <c r="H1027" s="1">
        <v>0.99625991700000005</v>
      </c>
      <c r="I1027" s="1">
        <v>0.62562408800000002</v>
      </c>
      <c r="K1027" s="1">
        <v>1.0478314719999999</v>
      </c>
      <c r="L1027" s="1" t="s">
        <v>1</v>
      </c>
      <c r="M1027" s="1" t="s">
        <v>2</v>
      </c>
      <c r="N1027" s="1">
        <v>68105247.689999998</v>
      </c>
      <c r="O1027" s="1">
        <v>78746053.079999998</v>
      </c>
      <c r="P1027" s="1">
        <v>79086115.730000004</v>
      </c>
      <c r="Q1027" s="1">
        <v>68844235.219999999</v>
      </c>
      <c r="R1027" s="3">
        <f>AVERAGE('VTA_Proteome Morphine vs Saline'!N1027:Q1027)</f>
        <v>73695412.930000007</v>
      </c>
      <c r="S1027" s="3">
        <f>_xlfn.STDEV.S('VTA_Proteome Morphine vs Saline'!N1027:Q1027)</f>
        <v>6037452.9725490762</v>
      </c>
      <c r="T1027" s="1">
        <v>81863831.150000006</v>
      </c>
      <c r="U1027" s="1">
        <v>88222277.859999999</v>
      </c>
      <c r="V1027" s="1">
        <v>57144028.710000001</v>
      </c>
      <c r="W1027" s="1">
        <v>54095304.119999997</v>
      </c>
      <c r="X1027" s="1">
        <f t="shared" si="61"/>
        <v>70331360.459999993</v>
      </c>
      <c r="Y1027" s="1">
        <f t="shared" si="62"/>
        <v>17229800.248305723</v>
      </c>
    </row>
    <row r="1028" spans="1:25" x14ac:dyDescent="0.5">
      <c r="A1028" s="1" t="s">
        <v>2062</v>
      </c>
      <c r="B1028" s="1" t="s">
        <v>2063</v>
      </c>
      <c r="C1028" s="1">
        <v>29794</v>
      </c>
      <c r="D1028" s="1">
        <v>8</v>
      </c>
      <c r="E1028" s="1">
        <v>7</v>
      </c>
      <c r="F1028" s="1">
        <v>385.45</v>
      </c>
      <c r="G1028" s="1">
        <v>0.479891238</v>
      </c>
      <c r="H1028" s="1">
        <v>0.977951083</v>
      </c>
      <c r="I1028" s="1">
        <v>6.3306284000000004E-2</v>
      </c>
      <c r="K1028" s="1">
        <v>1.187710676</v>
      </c>
      <c r="L1028" s="1" t="s">
        <v>1</v>
      </c>
      <c r="M1028" s="1" t="s">
        <v>2</v>
      </c>
      <c r="N1028" s="1">
        <v>2612245.4709999999</v>
      </c>
      <c r="O1028" s="1">
        <v>2544959.193</v>
      </c>
      <c r="P1028" s="1">
        <v>2388194.477</v>
      </c>
      <c r="Q1028" s="1">
        <v>2191187.977</v>
      </c>
      <c r="R1028" s="3">
        <f>AVERAGE('VTA_Proteome Morphine vs Saline'!N1028:Q1028)</f>
        <v>2434146.7795000002</v>
      </c>
      <c r="S1028" s="3">
        <f>_xlfn.STDEV.S('VTA_Proteome Morphine vs Saline'!N1028:Q1028)</f>
        <v>187206.7740200593</v>
      </c>
      <c r="T1028" s="1">
        <v>2047155.6470000001</v>
      </c>
      <c r="U1028" s="1">
        <v>2450586.9589999998</v>
      </c>
      <c r="V1028" s="1">
        <v>1804370.689</v>
      </c>
      <c r="W1028" s="1">
        <v>1895663.5859999999</v>
      </c>
      <c r="X1028" s="1">
        <f t="shared" si="61"/>
        <v>2049444.22025</v>
      </c>
      <c r="Y1028" s="1">
        <f t="shared" si="62"/>
        <v>285558.08142947545</v>
      </c>
    </row>
    <row r="1029" spans="1:25" x14ac:dyDescent="0.5">
      <c r="A1029" s="1" t="s">
        <v>2064</v>
      </c>
      <c r="B1029" s="1" t="s">
        <v>2065</v>
      </c>
      <c r="C1029" s="1">
        <v>102418</v>
      </c>
      <c r="D1029" s="1">
        <v>1</v>
      </c>
      <c r="E1029" s="1">
        <v>1</v>
      </c>
      <c r="F1029" s="1">
        <v>26.44</v>
      </c>
      <c r="G1029" s="1">
        <v>7.3766535999999994E-2</v>
      </c>
      <c r="H1029" s="1">
        <v>0.99625991700000005</v>
      </c>
      <c r="I1029" s="1">
        <v>0.61384833999999999</v>
      </c>
      <c r="K1029" s="1">
        <v>1.054778674</v>
      </c>
      <c r="L1029" s="1" t="s">
        <v>1</v>
      </c>
      <c r="M1029" s="1" t="s">
        <v>2</v>
      </c>
      <c r="N1029" s="1">
        <v>61797.032670000001</v>
      </c>
      <c r="O1029" s="1">
        <v>80972.358529999998</v>
      </c>
      <c r="P1029" s="1">
        <v>81670.058829999994</v>
      </c>
      <c r="Q1029" s="1">
        <v>86188.407179999995</v>
      </c>
      <c r="R1029" s="3">
        <f>AVERAGE('VTA_Proteome Morphine vs Saline'!N1029:Q1029)</f>
        <v>77656.964302499997</v>
      </c>
      <c r="S1029" s="3">
        <f>_xlfn.STDEV.S('VTA_Proteome Morphine vs Saline'!N1029:Q1029)</f>
        <v>10823.119013328371</v>
      </c>
      <c r="T1029" s="1">
        <v>77449.079949999999</v>
      </c>
      <c r="U1029" s="1">
        <v>82081.842969999998</v>
      </c>
      <c r="V1029" s="1">
        <v>62826.639569999999</v>
      </c>
      <c r="W1029" s="1">
        <v>72138.2071</v>
      </c>
      <c r="X1029" s="1">
        <f t="shared" ref="X1029:X1067" si="63">AVERAGE(T1029:W1029)</f>
        <v>73623.942397499995</v>
      </c>
      <c r="Y1029" s="1">
        <f t="shared" ref="Y1029:Y1067" si="64">_xlfn.STDEV.S(T1029:W1029)</f>
        <v>8265.5291646052192</v>
      </c>
    </row>
    <row r="1030" spans="1:25" x14ac:dyDescent="0.5">
      <c r="A1030" s="1" t="s">
        <v>2066</v>
      </c>
      <c r="B1030" s="1" t="s">
        <v>2067</v>
      </c>
      <c r="C1030" s="1">
        <v>83856</v>
      </c>
      <c r="D1030" s="1">
        <v>69</v>
      </c>
      <c r="E1030" s="1">
        <v>69</v>
      </c>
      <c r="F1030" s="1">
        <v>5323.65</v>
      </c>
      <c r="G1030" s="1">
        <v>5.8832526000000003E-2</v>
      </c>
      <c r="H1030" s="1">
        <v>0.99625991700000005</v>
      </c>
      <c r="I1030" s="1">
        <v>0.75595325999999996</v>
      </c>
      <c r="K1030" s="1">
        <v>1.0851554430000001</v>
      </c>
      <c r="L1030" s="1" t="s">
        <v>1</v>
      </c>
      <c r="M1030" s="1" t="s">
        <v>2</v>
      </c>
      <c r="N1030" s="1">
        <v>199557104.59999999</v>
      </c>
      <c r="O1030" s="1">
        <v>291402364.60000002</v>
      </c>
      <c r="P1030" s="1">
        <v>147586042.59999999</v>
      </c>
      <c r="Q1030" s="1">
        <v>157532775.69999999</v>
      </c>
      <c r="R1030" s="3">
        <f>AVERAGE('VTA_Proteome Morphine vs Saline'!N1030:Q1030)</f>
        <v>199019571.875</v>
      </c>
      <c r="S1030" s="3">
        <f>_xlfn.STDEV.S('VTA_Proteome Morphine vs Saline'!N1030:Q1030)</f>
        <v>65578023.563917242</v>
      </c>
      <c r="T1030" s="1">
        <v>224069962.90000001</v>
      </c>
      <c r="U1030" s="1">
        <v>203052962.30000001</v>
      </c>
      <c r="V1030" s="1">
        <v>164456496</v>
      </c>
      <c r="W1030" s="1">
        <v>142028185.90000001</v>
      </c>
      <c r="X1030" s="1">
        <f t="shared" si="63"/>
        <v>183401901.77500001</v>
      </c>
      <c r="Y1030" s="1">
        <f t="shared" si="64"/>
        <v>37016969.715292186</v>
      </c>
    </row>
    <row r="1031" spans="1:25" x14ac:dyDescent="0.5">
      <c r="A1031" s="1" t="s">
        <v>2068</v>
      </c>
      <c r="B1031" s="1" t="s">
        <v>2069</v>
      </c>
      <c r="C1031" s="1">
        <v>182659</v>
      </c>
      <c r="D1031" s="1">
        <v>2</v>
      </c>
      <c r="E1031" s="1">
        <v>2</v>
      </c>
      <c r="F1031" s="1">
        <v>80.31</v>
      </c>
      <c r="G1031" s="1">
        <v>0.34164280499999999</v>
      </c>
      <c r="H1031" s="1">
        <v>0.977951083</v>
      </c>
      <c r="I1031" s="1">
        <v>0.115203732</v>
      </c>
      <c r="K1031" s="1">
        <v>1.359809617</v>
      </c>
      <c r="L1031" s="1" t="s">
        <v>1</v>
      </c>
      <c r="M1031" s="1" t="s">
        <v>2</v>
      </c>
      <c r="N1031" s="1">
        <v>18877.406060000001</v>
      </c>
      <c r="O1031" s="1">
        <v>20142.51714</v>
      </c>
      <c r="P1031" s="1">
        <v>30451.239079999999</v>
      </c>
      <c r="Q1031" s="1">
        <v>25812.717860000001</v>
      </c>
      <c r="R1031" s="3">
        <f>AVERAGE('VTA_Proteome Morphine vs Saline'!N1031:Q1031)</f>
        <v>23820.970035000002</v>
      </c>
      <c r="S1031" s="3">
        <f>_xlfn.STDEV.S('VTA_Proteome Morphine vs Saline'!N1031:Q1031)</f>
        <v>5350.9303702916632</v>
      </c>
      <c r="T1031" s="1">
        <v>11853.98983</v>
      </c>
      <c r="U1031" s="1">
        <v>17600.95304</v>
      </c>
      <c r="V1031" s="1">
        <v>20980.20782</v>
      </c>
      <c r="W1031" s="1">
        <v>19636.335029999998</v>
      </c>
      <c r="X1031" s="1">
        <f t="shared" si="63"/>
        <v>17517.871429999999</v>
      </c>
      <c r="Y1031" s="1">
        <f t="shared" si="64"/>
        <v>4023.3534369056633</v>
      </c>
    </row>
    <row r="1032" spans="1:25" x14ac:dyDescent="0.5">
      <c r="A1032" s="1" t="s">
        <v>2070</v>
      </c>
      <c r="B1032" s="1" t="s">
        <v>2071</v>
      </c>
      <c r="C1032" s="1">
        <v>38151</v>
      </c>
      <c r="D1032" s="1">
        <v>3</v>
      </c>
      <c r="E1032" s="1">
        <v>3</v>
      </c>
      <c r="F1032" s="1">
        <v>110.78</v>
      </c>
      <c r="G1032" s="1">
        <v>0.111212466</v>
      </c>
      <c r="H1032" s="1">
        <v>0.98654470999999999</v>
      </c>
      <c r="I1032" s="1">
        <v>0.42883932600000002</v>
      </c>
      <c r="K1032" s="1">
        <v>1.1968397740000001</v>
      </c>
      <c r="L1032" s="1" t="s">
        <v>2</v>
      </c>
      <c r="M1032" s="1" t="s">
        <v>1</v>
      </c>
      <c r="N1032" s="1">
        <v>86979.415680000006</v>
      </c>
      <c r="O1032" s="1">
        <v>80446.483770000006</v>
      </c>
      <c r="P1032" s="1">
        <v>23217.886269999999</v>
      </c>
      <c r="Q1032" s="1">
        <v>76860.583379999996</v>
      </c>
      <c r="R1032" s="3">
        <f>AVERAGE('VTA_Proteome Morphine vs Saline'!N1032:Q1032)</f>
        <v>66876.092275000003</v>
      </c>
      <c r="S1032" s="3">
        <f>_xlfn.STDEV.S('VTA_Proteome Morphine vs Saline'!N1032:Q1032)</f>
        <v>29405.374516996228</v>
      </c>
      <c r="T1032" s="1">
        <v>88558.768729999996</v>
      </c>
      <c r="U1032" s="1">
        <v>89399.19227</v>
      </c>
      <c r="V1032" s="1">
        <v>84887.771869999997</v>
      </c>
      <c r="W1032" s="1">
        <v>57314.135909999997</v>
      </c>
      <c r="X1032" s="1">
        <f t="shared" si="63"/>
        <v>80039.967195000005</v>
      </c>
      <c r="Y1032" s="1">
        <f t="shared" si="64"/>
        <v>15276.667299714029</v>
      </c>
    </row>
    <row r="1033" spans="1:25" x14ac:dyDescent="0.5">
      <c r="A1033" s="1" t="s">
        <v>2072</v>
      </c>
      <c r="B1033" s="1" t="s">
        <v>2073</v>
      </c>
      <c r="C1033" s="1">
        <v>44562</v>
      </c>
      <c r="D1033" s="1">
        <v>2</v>
      </c>
      <c r="E1033" s="1">
        <v>2</v>
      </c>
      <c r="F1033" s="1">
        <v>81.19</v>
      </c>
      <c r="G1033" s="1">
        <v>0.28608071600000001</v>
      </c>
      <c r="H1033" s="1">
        <v>0.977951083</v>
      </c>
      <c r="I1033" s="1">
        <v>0.14969249900000001</v>
      </c>
      <c r="K1033" s="1">
        <v>1.7427706730000001</v>
      </c>
      <c r="L1033" s="1" t="s">
        <v>1</v>
      </c>
      <c r="M1033" s="1" t="s">
        <v>2</v>
      </c>
      <c r="N1033" s="1">
        <v>298436.19390000001</v>
      </c>
      <c r="O1033" s="1">
        <v>498135.7169</v>
      </c>
      <c r="P1033" s="1">
        <v>274466.46860000002</v>
      </c>
      <c r="Q1033" s="1">
        <v>313715.83809999999</v>
      </c>
      <c r="R1033" s="3">
        <f>AVERAGE('VTA_Proteome Morphine vs Saline'!N1033:Q1033)</f>
        <v>346188.55437500001</v>
      </c>
      <c r="S1033" s="3">
        <f>_xlfn.STDEV.S('VTA_Proteome Morphine vs Saline'!N1033:Q1033)</f>
        <v>102578.04024339418</v>
      </c>
      <c r="T1033" s="1">
        <v>47898.949520000002</v>
      </c>
      <c r="U1033" s="1">
        <v>294490.50550000003</v>
      </c>
      <c r="V1033" s="1">
        <v>197754.92069999999</v>
      </c>
      <c r="W1033" s="1">
        <v>254426.1545</v>
      </c>
      <c r="X1033" s="1">
        <f t="shared" si="63"/>
        <v>198642.63255500002</v>
      </c>
      <c r="Y1033" s="1">
        <f t="shared" si="64"/>
        <v>108047.92466919975</v>
      </c>
    </row>
    <row r="1034" spans="1:25" x14ac:dyDescent="0.5">
      <c r="A1034" s="1" t="s">
        <v>2074</v>
      </c>
      <c r="B1034" s="1" t="s">
        <v>2075</v>
      </c>
      <c r="C1034" s="1">
        <v>82402</v>
      </c>
      <c r="D1034" s="1">
        <v>4</v>
      </c>
      <c r="E1034" s="1">
        <v>3</v>
      </c>
      <c r="F1034" s="1">
        <v>136.99</v>
      </c>
      <c r="G1034" s="1">
        <v>0.39739751800000001</v>
      </c>
      <c r="H1034" s="1">
        <v>0.977951083</v>
      </c>
      <c r="I1034" s="1">
        <v>8.9909209000000004E-2</v>
      </c>
      <c r="K1034" s="1">
        <v>1.1330148959999999</v>
      </c>
      <c r="L1034" s="1" t="s">
        <v>2</v>
      </c>
      <c r="M1034" s="1" t="s">
        <v>1</v>
      </c>
      <c r="N1034" s="1">
        <v>310948.37719999999</v>
      </c>
      <c r="O1034" s="1">
        <v>354025.88819999999</v>
      </c>
      <c r="P1034" s="1">
        <v>332503.9608</v>
      </c>
      <c r="Q1034" s="1">
        <v>346608.1691</v>
      </c>
      <c r="R1034" s="3">
        <f>AVERAGE('VTA_Proteome Morphine vs Saline'!N1034:Q1034)</f>
        <v>336021.59882499999</v>
      </c>
      <c r="S1034" s="3">
        <f>_xlfn.STDEV.S('VTA_Proteome Morphine vs Saline'!N1034:Q1034)</f>
        <v>18949.671290179373</v>
      </c>
      <c r="T1034" s="1">
        <v>325354.95</v>
      </c>
      <c r="U1034" s="1">
        <v>414403.77</v>
      </c>
      <c r="V1034" s="1">
        <v>384912.826</v>
      </c>
      <c r="W1034" s="1">
        <v>398198.36180000001</v>
      </c>
      <c r="X1034" s="1">
        <f t="shared" si="63"/>
        <v>380717.47695000004</v>
      </c>
      <c r="Y1034" s="1">
        <f t="shared" si="64"/>
        <v>38828.503355697561</v>
      </c>
    </row>
    <row r="1035" spans="1:25" x14ac:dyDescent="0.5">
      <c r="A1035" s="1" t="s">
        <v>2076</v>
      </c>
      <c r="B1035" s="1" t="s">
        <v>2077</v>
      </c>
      <c r="C1035" s="1">
        <v>33056</v>
      </c>
      <c r="D1035" s="1">
        <v>7</v>
      </c>
      <c r="E1035" s="1">
        <v>7</v>
      </c>
      <c r="F1035" s="1">
        <v>328</v>
      </c>
      <c r="G1035" s="1">
        <v>0.20778946100000001</v>
      </c>
      <c r="H1035" s="1">
        <v>0.977951083</v>
      </c>
      <c r="I1035" s="1">
        <v>0.22557073699999999</v>
      </c>
      <c r="K1035" s="1">
        <v>1.0717337950000001</v>
      </c>
      <c r="L1035" s="1" t="s">
        <v>2</v>
      </c>
      <c r="M1035" s="1" t="s">
        <v>1</v>
      </c>
      <c r="N1035" s="1">
        <v>369456.14689999999</v>
      </c>
      <c r="O1035" s="1">
        <v>385133.321</v>
      </c>
      <c r="P1035" s="1">
        <v>372529.39620000002</v>
      </c>
      <c r="Q1035" s="1">
        <v>354032.06430000003</v>
      </c>
      <c r="R1035" s="3">
        <f>AVERAGE('VTA_Proteome Morphine vs Saline'!N1035:Q1035)</f>
        <v>370287.73210000002</v>
      </c>
      <c r="S1035" s="3">
        <f>_xlfn.STDEV.S('VTA_Proteome Morphine vs Saline'!N1035:Q1035)</f>
        <v>12784.819608867478</v>
      </c>
      <c r="T1035" s="1">
        <v>403695.48810000002</v>
      </c>
      <c r="U1035" s="1">
        <v>439861.42430000001</v>
      </c>
      <c r="V1035" s="1">
        <v>351746.00540000002</v>
      </c>
      <c r="W1035" s="1">
        <v>392096.5882</v>
      </c>
      <c r="X1035" s="1">
        <f t="shared" si="63"/>
        <v>396849.87650000001</v>
      </c>
      <c r="Y1035" s="1">
        <f t="shared" si="64"/>
        <v>36303.390935274307</v>
      </c>
    </row>
    <row r="1036" spans="1:25" x14ac:dyDescent="0.5">
      <c r="A1036" s="1" t="s">
        <v>2078</v>
      </c>
      <c r="B1036" s="1" t="s">
        <v>2079</v>
      </c>
      <c r="C1036" s="1">
        <v>69830</v>
      </c>
      <c r="D1036" s="1">
        <v>4</v>
      </c>
      <c r="E1036" s="1">
        <v>4</v>
      </c>
      <c r="F1036" s="1">
        <v>136.56</v>
      </c>
      <c r="G1036" s="1">
        <v>5.0069825999999998E-2</v>
      </c>
      <c r="H1036" s="1">
        <v>0.99706243100000003</v>
      </c>
      <c r="I1036" s="1">
        <v>0.97781278800000004</v>
      </c>
      <c r="K1036" s="1">
        <v>1.0232018039999999</v>
      </c>
      <c r="L1036" s="1" t="s">
        <v>1</v>
      </c>
      <c r="M1036" s="1" t="s">
        <v>2</v>
      </c>
      <c r="N1036" s="1">
        <v>252044.5331</v>
      </c>
      <c r="O1036" s="1">
        <v>412473.43650000001</v>
      </c>
      <c r="P1036" s="1">
        <v>183017.98989999999</v>
      </c>
      <c r="Q1036" s="1">
        <v>313202.0025</v>
      </c>
      <c r="R1036" s="3">
        <f>AVERAGE('VTA_Proteome Morphine vs Saline'!N1036:Q1036)</f>
        <v>290184.49049999996</v>
      </c>
      <c r="S1036" s="3">
        <f>_xlfn.STDEV.S('VTA_Proteome Morphine vs Saline'!N1036:Q1036)</f>
        <v>97337.39838620575</v>
      </c>
      <c r="T1036" s="1">
        <v>231870.90100000001</v>
      </c>
      <c r="U1036" s="1">
        <v>339750.71120000002</v>
      </c>
      <c r="V1036" s="1">
        <v>355087.70270000002</v>
      </c>
      <c r="W1036" s="1">
        <v>207708.11629999999</v>
      </c>
      <c r="X1036" s="1">
        <f t="shared" si="63"/>
        <v>283604.3578</v>
      </c>
      <c r="Y1036" s="1">
        <f t="shared" si="64"/>
        <v>74607.576971140399</v>
      </c>
    </row>
    <row r="1037" spans="1:25" x14ac:dyDescent="0.5">
      <c r="A1037" s="1" t="s">
        <v>2080</v>
      </c>
      <c r="B1037" s="1" t="s">
        <v>2081</v>
      </c>
      <c r="C1037" s="1">
        <v>23140</v>
      </c>
      <c r="D1037" s="1">
        <v>5</v>
      </c>
      <c r="E1037" s="1">
        <v>5</v>
      </c>
      <c r="F1037" s="1">
        <v>208.57</v>
      </c>
      <c r="G1037" s="1">
        <v>5.2081558999999999E-2</v>
      </c>
      <c r="H1037" s="1">
        <v>0.99625991700000005</v>
      </c>
      <c r="I1037" s="1">
        <v>0.87948648200000001</v>
      </c>
      <c r="K1037" s="1">
        <v>1.013249235</v>
      </c>
      <c r="L1037" s="1" t="s">
        <v>1</v>
      </c>
      <c r="M1037" s="1" t="s">
        <v>2</v>
      </c>
      <c r="N1037" s="1">
        <v>1111952.9369999999</v>
      </c>
      <c r="O1037" s="1">
        <v>1393647.3589999999</v>
      </c>
      <c r="P1037" s="1">
        <v>1237835.5519999999</v>
      </c>
      <c r="Q1037" s="1">
        <v>1422138.0060000001</v>
      </c>
      <c r="R1037" s="3">
        <f>AVERAGE('VTA_Proteome Morphine vs Saline'!N1037:Q1037)</f>
        <v>1291393.4635000001</v>
      </c>
      <c r="S1037" s="3">
        <f>_xlfn.STDEV.S('VTA_Proteome Morphine vs Saline'!N1037:Q1037)</f>
        <v>144473.00436794217</v>
      </c>
      <c r="T1037" s="1">
        <v>1186260.075</v>
      </c>
      <c r="U1037" s="1">
        <v>1168951.4909999999</v>
      </c>
      <c r="V1037" s="1">
        <v>1433991.4609999999</v>
      </c>
      <c r="W1037" s="1">
        <v>1308825.8419999999</v>
      </c>
      <c r="X1037" s="1">
        <f t="shared" si="63"/>
        <v>1274507.21725</v>
      </c>
      <c r="Y1037" s="1">
        <f t="shared" si="64"/>
        <v>123210.60759082041</v>
      </c>
    </row>
    <row r="1038" spans="1:25" x14ac:dyDescent="0.5">
      <c r="A1038" s="1" t="s">
        <v>2082</v>
      </c>
      <c r="B1038" s="1" t="s">
        <v>2083</v>
      </c>
      <c r="C1038" s="1">
        <v>52292</v>
      </c>
      <c r="D1038" s="1">
        <v>2</v>
      </c>
      <c r="E1038" s="1">
        <v>2</v>
      </c>
      <c r="F1038" s="1">
        <v>179.52</v>
      </c>
      <c r="G1038" s="1">
        <v>5.5953360000000001E-2</v>
      </c>
      <c r="H1038" s="1">
        <v>0.99625991700000005</v>
      </c>
      <c r="I1038" s="1">
        <v>0.79818869699999995</v>
      </c>
      <c r="K1038" s="1">
        <v>1.0194930870000001</v>
      </c>
      <c r="L1038" s="1" t="s">
        <v>2</v>
      </c>
      <c r="M1038" s="1" t="s">
        <v>1</v>
      </c>
      <c r="N1038" s="1">
        <v>148638.34779999999</v>
      </c>
      <c r="O1038" s="1">
        <v>131003.1839</v>
      </c>
      <c r="P1038" s="1">
        <v>295586.09610000002</v>
      </c>
      <c r="Q1038" s="1">
        <v>208565.34</v>
      </c>
      <c r="R1038" s="3">
        <f>AVERAGE('VTA_Proteome Morphine vs Saline'!N1038:Q1038)</f>
        <v>195948.24195</v>
      </c>
      <c r="S1038" s="3">
        <f>_xlfn.STDEV.S('VTA_Proteome Morphine vs Saline'!N1038:Q1038)</f>
        <v>74258.511953001245</v>
      </c>
      <c r="T1038" s="1">
        <v>196837.54199999999</v>
      </c>
      <c r="U1038" s="1">
        <v>149943.60949999999</v>
      </c>
      <c r="V1038" s="1">
        <v>243277.62270000001</v>
      </c>
      <c r="W1038" s="1">
        <v>209012.73819999999</v>
      </c>
      <c r="X1038" s="1">
        <f t="shared" si="63"/>
        <v>199767.8781</v>
      </c>
      <c r="Y1038" s="1">
        <f t="shared" si="64"/>
        <v>38598.833853756427</v>
      </c>
    </row>
    <row r="1039" spans="1:25" x14ac:dyDescent="0.5">
      <c r="A1039" s="1" t="s">
        <v>2084</v>
      </c>
      <c r="B1039" s="1" t="s">
        <v>2085</v>
      </c>
      <c r="C1039" s="1">
        <v>123523</v>
      </c>
      <c r="D1039" s="1">
        <v>3</v>
      </c>
      <c r="E1039" s="1">
        <v>2</v>
      </c>
      <c r="F1039" s="1">
        <v>110.22</v>
      </c>
      <c r="G1039" s="1">
        <v>8.8794006999999994E-2</v>
      </c>
      <c r="H1039" s="1">
        <v>0.99625991700000005</v>
      </c>
      <c r="I1039" s="1">
        <v>0.52320593400000004</v>
      </c>
      <c r="K1039" s="1">
        <v>1.3086200859999999</v>
      </c>
      <c r="L1039" s="1" t="s">
        <v>1</v>
      </c>
      <c r="M1039" s="1" t="s">
        <v>2</v>
      </c>
      <c r="N1039" s="1">
        <v>6055.4378989999996</v>
      </c>
      <c r="O1039" s="1">
        <v>25174.642919999998</v>
      </c>
      <c r="P1039" s="1">
        <v>33203.847150000001</v>
      </c>
      <c r="Q1039" s="1">
        <v>32503.576400000002</v>
      </c>
      <c r="R1039" s="3">
        <f>AVERAGE('VTA_Proteome Morphine vs Saline'!N1039:Q1039)</f>
        <v>24234.376092250001</v>
      </c>
      <c r="S1039" s="3">
        <f>_xlfn.STDEV.S('VTA_Proteome Morphine vs Saline'!N1039:Q1039)</f>
        <v>12651.600430075747</v>
      </c>
      <c r="T1039" s="1">
        <v>7439.7975589999996</v>
      </c>
      <c r="U1039" s="1">
        <v>32154.077880000001</v>
      </c>
      <c r="V1039" s="1">
        <v>30991.012460000002</v>
      </c>
      <c r="W1039" s="1">
        <v>3491.2365730000001</v>
      </c>
      <c r="X1039" s="1">
        <f t="shared" si="63"/>
        <v>18519.031118000003</v>
      </c>
      <c r="Y1039" s="1">
        <f t="shared" si="64"/>
        <v>15166.287657594681</v>
      </c>
    </row>
    <row r="1040" spans="1:25" x14ac:dyDescent="0.5">
      <c r="A1040" s="1" t="s">
        <v>2086</v>
      </c>
      <c r="B1040" s="1" t="s">
        <v>2087</v>
      </c>
      <c r="C1040" s="1">
        <v>51314</v>
      </c>
      <c r="D1040" s="1">
        <v>1</v>
      </c>
      <c r="E1040" s="1">
        <v>1</v>
      </c>
      <c r="F1040" s="1">
        <v>52.71</v>
      </c>
      <c r="G1040" s="1">
        <v>6.8960032000000004E-2</v>
      </c>
      <c r="H1040" s="1">
        <v>0.99625991700000005</v>
      </c>
      <c r="I1040" s="1">
        <v>0.65115899700000002</v>
      </c>
      <c r="K1040" s="1">
        <v>1.3979016799999999</v>
      </c>
      <c r="L1040" s="1" t="s">
        <v>1</v>
      </c>
      <c r="M1040" s="1" t="s">
        <v>2</v>
      </c>
      <c r="N1040" s="1">
        <v>0</v>
      </c>
      <c r="O1040" s="1">
        <v>5462.4296770000001</v>
      </c>
      <c r="P1040" s="1">
        <v>0</v>
      </c>
      <c r="Q1040" s="1">
        <v>0</v>
      </c>
      <c r="R1040" s="3">
        <f>AVERAGE('VTA_Proteome Morphine vs Saline'!N1040:Q1040)</f>
        <v>1365.60741925</v>
      </c>
      <c r="S1040" s="3">
        <f>_xlfn.STDEV.S('VTA_Proteome Morphine vs Saline'!N1040:Q1040)</f>
        <v>2731.2148384999996</v>
      </c>
      <c r="T1040" s="1">
        <v>3526.6599059999999</v>
      </c>
      <c r="U1040" s="1">
        <v>0</v>
      </c>
      <c r="V1040" s="1">
        <v>380.932277</v>
      </c>
      <c r="W1040" s="1">
        <v>0</v>
      </c>
      <c r="X1040" s="1">
        <f t="shared" si="63"/>
        <v>976.89804574999994</v>
      </c>
      <c r="Y1040" s="1">
        <f t="shared" si="64"/>
        <v>1709.3000833760052</v>
      </c>
    </row>
    <row r="1041" spans="1:25" x14ac:dyDescent="0.5">
      <c r="A1041" s="1" t="s">
        <v>2088</v>
      </c>
      <c r="B1041" s="1" t="s">
        <v>2089</v>
      </c>
      <c r="C1041" s="1">
        <v>136769</v>
      </c>
      <c r="D1041" s="1">
        <v>1</v>
      </c>
      <c r="E1041" s="1">
        <v>1</v>
      </c>
      <c r="F1041" s="1">
        <v>25.52</v>
      </c>
      <c r="G1041" s="1">
        <v>7.7470722000000006E-2</v>
      </c>
      <c r="H1041" s="1">
        <v>0.99625991700000005</v>
      </c>
      <c r="I1041" s="1">
        <v>0.58840194099999998</v>
      </c>
      <c r="K1041" s="1">
        <v>1.5267013920000001</v>
      </c>
      <c r="L1041" s="1" t="s">
        <v>2</v>
      </c>
      <c r="M1041" s="1" t="s">
        <v>1</v>
      </c>
      <c r="N1041" s="1">
        <v>168426.79139999999</v>
      </c>
      <c r="O1041" s="1">
        <v>21028.58424</v>
      </c>
      <c r="P1041" s="1">
        <v>11476.20868</v>
      </c>
      <c r="Q1041" s="1">
        <v>6392.5863220000001</v>
      </c>
      <c r="R1041" s="3">
        <f>AVERAGE('VTA_Proteome Morphine vs Saline'!N1041:Q1041)</f>
        <v>51831.042660499996</v>
      </c>
      <c r="S1041" s="3">
        <f>_xlfn.STDEV.S('VTA_Proteome Morphine vs Saline'!N1041:Q1041)</f>
        <v>77966.928905553141</v>
      </c>
      <c r="T1041" s="1">
        <v>157748.46969999999</v>
      </c>
      <c r="U1041" s="1">
        <v>158022.0618</v>
      </c>
      <c r="V1041" s="1">
        <v>409.71373970000002</v>
      </c>
      <c r="W1041" s="1">
        <v>341.85485010000002</v>
      </c>
      <c r="X1041" s="1">
        <f t="shared" si="63"/>
        <v>79130.525022449991</v>
      </c>
      <c r="Y1041" s="1">
        <f t="shared" si="64"/>
        <v>90938.214330733972</v>
      </c>
    </row>
    <row r="1042" spans="1:25" x14ac:dyDescent="0.5">
      <c r="A1042" s="1" t="s">
        <v>2090</v>
      </c>
      <c r="B1042" s="1" t="s">
        <v>2091</v>
      </c>
      <c r="C1042" s="1">
        <v>38303</v>
      </c>
      <c r="D1042" s="1">
        <v>2</v>
      </c>
      <c r="E1042" s="1">
        <v>2</v>
      </c>
      <c r="F1042" s="1">
        <v>93.44</v>
      </c>
      <c r="G1042" s="1">
        <v>0.41325412099999997</v>
      </c>
      <c r="H1042" s="1">
        <v>0.977951083</v>
      </c>
      <c r="I1042" s="1">
        <v>8.3950066000000004E-2</v>
      </c>
      <c r="K1042" s="1">
        <v>1.971397104</v>
      </c>
      <c r="L1042" s="1" t="s">
        <v>1</v>
      </c>
      <c r="M1042" s="1" t="s">
        <v>2</v>
      </c>
      <c r="N1042" s="1">
        <v>107978.2697</v>
      </c>
      <c r="O1042" s="1">
        <v>103232.1471</v>
      </c>
      <c r="P1042" s="1">
        <v>83550.245049999998</v>
      </c>
      <c r="Q1042" s="1">
        <v>97247.807990000001</v>
      </c>
      <c r="R1042" s="3">
        <f>AVERAGE('VTA_Proteome Morphine vs Saline'!N1042:Q1042)</f>
        <v>98002.117460000009</v>
      </c>
      <c r="S1042" s="3">
        <f>_xlfn.STDEV.S('VTA_Proteome Morphine vs Saline'!N1042:Q1042)</f>
        <v>10587.766879475996</v>
      </c>
      <c r="T1042" s="1">
        <v>87982.821150000003</v>
      </c>
      <c r="U1042" s="1">
        <v>69872.641990000004</v>
      </c>
      <c r="V1042" s="1">
        <v>12553.12941</v>
      </c>
      <c r="W1042" s="1">
        <v>28439.457460000001</v>
      </c>
      <c r="X1042" s="1">
        <f t="shared" si="63"/>
        <v>49712.012502500002</v>
      </c>
      <c r="Y1042" s="1">
        <f t="shared" si="64"/>
        <v>35139.768385615425</v>
      </c>
    </row>
    <row r="1043" spans="1:25" x14ac:dyDescent="0.5">
      <c r="A1043" s="1" t="s">
        <v>2092</v>
      </c>
      <c r="B1043" s="1" t="s">
        <v>2093</v>
      </c>
      <c r="C1043" s="1">
        <v>90833</v>
      </c>
      <c r="D1043" s="1">
        <v>8</v>
      </c>
      <c r="E1043" s="1">
        <v>6</v>
      </c>
      <c r="F1043" s="1">
        <v>347.26</v>
      </c>
      <c r="G1043" s="1">
        <v>0.51462096499999999</v>
      </c>
      <c r="H1043" s="1">
        <v>0.977951083</v>
      </c>
      <c r="I1043" s="1">
        <v>5.4767319000000002E-2</v>
      </c>
      <c r="K1043" s="1">
        <v>1.283232011</v>
      </c>
      <c r="L1043" s="1" t="s">
        <v>1</v>
      </c>
      <c r="M1043" s="1" t="s">
        <v>2</v>
      </c>
      <c r="N1043" s="1">
        <v>280896.31900000002</v>
      </c>
      <c r="O1043" s="1">
        <v>301209.7108</v>
      </c>
      <c r="P1043" s="1">
        <v>373181.80959999998</v>
      </c>
      <c r="Q1043" s="1">
        <v>348045.02870000002</v>
      </c>
      <c r="R1043" s="3">
        <f>AVERAGE('VTA_Proteome Morphine vs Saline'!N1043:Q1043)</f>
        <v>325833.21702500002</v>
      </c>
      <c r="S1043" s="3">
        <f>_xlfn.STDEV.S('VTA_Proteome Morphine vs Saline'!N1043:Q1043)</f>
        <v>42272.511397837123</v>
      </c>
      <c r="T1043" s="1">
        <v>267388.93719999999</v>
      </c>
      <c r="U1043" s="1">
        <v>201129.95199999999</v>
      </c>
      <c r="V1043" s="1">
        <v>246982.43650000001</v>
      </c>
      <c r="W1043" s="1">
        <v>300162.91639999999</v>
      </c>
      <c r="X1043" s="1">
        <f t="shared" si="63"/>
        <v>253916.06052499998</v>
      </c>
      <c r="Y1043" s="1">
        <f t="shared" si="64"/>
        <v>41451.732893233544</v>
      </c>
    </row>
    <row r="1044" spans="1:25" x14ac:dyDescent="0.5">
      <c r="A1044" s="1" t="s">
        <v>2094</v>
      </c>
      <c r="B1044" s="1" t="s">
        <v>2095</v>
      </c>
      <c r="C1044" s="1">
        <v>55079</v>
      </c>
      <c r="D1044" s="1">
        <v>10</v>
      </c>
      <c r="E1044" s="1">
        <v>10</v>
      </c>
      <c r="F1044" s="1">
        <v>497.87</v>
      </c>
      <c r="G1044" s="1">
        <v>0.31938527700000002</v>
      </c>
      <c r="H1044" s="1">
        <v>0.977951083</v>
      </c>
      <c r="I1044" s="1">
        <v>0.12767203499999999</v>
      </c>
      <c r="K1044" s="1">
        <v>1.2108592890000001</v>
      </c>
      <c r="L1044" s="1" t="s">
        <v>1</v>
      </c>
      <c r="M1044" s="1" t="s">
        <v>2</v>
      </c>
      <c r="N1044" s="1">
        <v>5960161.4400000004</v>
      </c>
      <c r="O1044" s="1">
        <v>6340642.0599999996</v>
      </c>
      <c r="P1044" s="1">
        <v>8956820.3460000008</v>
      </c>
      <c r="Q1044" s="1">
        <v>7213255.5310000004</v>
      </c>
      <c r="R1044" s="3">
        <f>AVERAGE('VTA_Proteome Morphine vs Saline'!N1044:Q1044)</f>
        <v>7117719.8442500001</v>
      </c>
      <c r="S1044" s="3">
        <f>_xlfn.STDEV.S('VTA_Proteome Morphine vs Saline'!N1044:Q1044)</f>
        <v>1333567.7791804241</v>
      </c>
      <c r="T1044" s="1">
        <v>5451078.966</v>
      </c>
      <c r="U1044" s="1">
        <v>5337902.68</v>
      </c>
      <c r="V1044" s="1">
        <v>6648159.682</v>
      </c>
      <c r="W1044" s="1">
        <v>6075813.1849999996</v>
      </c>
      <c r="X1044" s="1">
        <f t="shared" si="63"/>
        <v>5878238.6282500001</v>
      </c>
      <c r="Y1044" s="1">
        <f t="shared" si="64"/>
        <v>607245.81747076975</v>
      </c>
    </row>
    <row r="1045" spans="1:25" x14ac:dyDescent="0.5">
      <c r="A1045" s="1" t="s">
        <v>2096</v>
      </c>
      <c r="B1045" s="1" t="s">
        <v>2097</v>
      </c>
      <c r="C1045" s="1">
        <v>82987</v>
      </c>
      <c r="D1045" s="1">
        <v>32</v>
      </c>
      <c r="E1045" s="1">
        <v>32</v>
      </c>
      <c r="F1045" s="1">
        <v>2231.85</v>
      </c>
      <c r="G1045" s="1">
        <v>5.0124450000000001E-2</v>
      </c>
      <c r="H1045" s="1">
        <v>0.99625991700000005</v>
      </c>
      <c r="I1045" s="1">
        <v>0.97038383500000003</v>
      </c>
      <c r="K1045" s="1">
        <v>1.0237283049999999</v>
      </c>
      <c r="L1045" s="1" t="s">
        <v>1</v>
      </c>
      <c r="M1045" s="1" t="s">
        <v>2</v>
      </c>
      <c r="N1045" s="1">
        <v>39986646.210000001</v>
      </c>
      <c r="O1045" s="1">
        <v>59478537.600000001</v>
      </c>
      <c r="P1045" s="1">
        <v>34285946.670000002</v>
      </c>
      <c r="Q1045" s="1">
        <v>35368389.780000001</v>
      </c>
      <c r="R1045" s="3">
        <f>AVERAGE('VTA_Proteome Morphine vs Saline'!N1045:Q1045)</f>
        <v>42279880.064999998</v>
      </c>
      <c r="S1045" s="3">
        <f>_xlfn.STDEV.S('VTA_Proteome Morphine vs Saline'!N1045:Q1045)</f>
        <v>11729228.613500506</v>
      </c>
      <c r="T1045" s="1">
        <v>48311405.869999997</v>
      </c>
      <c r="U1045" s="1">
        <v>44258507.350000001</v>
      </c>
      <c r="V1045" s="1">
        <v>36483242.619999997</v>
      </c>
      <c r="W1045" s="1">
        <v>36146457.57</v>
      </c>
      <c r="X1045" s="1">
        <f t="shared" si="63"/>
        <v>41299903.352499999</v>
      </c>
      <c r="Y1045" s="1">
        <f t="shared" si="64"/>
        <v>5990902.2473554295</v>
      </c>
    </row>
    <row r="1046" spans="1:25" x14ac:dyDescent="0.5">
      <c r="A1046" s="1" t="s">
        <v>2098</v>
      </c>
      <c r="B1046" s="1" t="s">
        <v>2099</v>
      </c>
      <c r="C1046" s="1">
        <v>97241</v>
      </c>
      <c r="D1046" s="1">
        <v>42</v>
      </c>
      <c r="E1046" s="1">
        <v>39</v>
      </c>
      <c r="F1046" s="1">
        <v>2693.72</v>
      </c>
      <c r="G1046" s="1">
        <v>5.6790601000000003E-2</v>
      </c>
      <c r="H1046" s="1">
        <v>0.99625991700000005</v>
      </c>
      <c r="I1046" s="1">
        <v>0.784918432</v>
      </c>
      <c r="K1046" s="1">
        <v>1.020711084</v>
      </c>
      <c r="L1046" s="1" t="s">
        <v>1</v>
      </c>
      <c r="M1046" s="1" t="s">
        <v>2</v>
      </c>
      <c r="N1046" s="1">
        <v>76052972.280000001</v>
      </c>
      <c r="O1046" s="1">
        <v>88288805.709999993</v>
      </c>
      <c r="P1046" s="1">
        <v>95864762.459999993</v>
      </c>
      <c r="Q1046" s="1">
        <v>88537253.010000005</v>
      </c>
      <c r="R1046" s="3">
        <f>AVERAGE('VTA_Proteome Morphine vs Saline'!N1046:Q1046)</f>
        <v>87185948.364999995</v>
      </c>
      <c r="S1046" s="3">
        <f>_xlfn.STDEV.S('VTA_Proteome Morphine vs Saline'!N1046:Q1046)</f>
        <v>8211928.0962059787</v>
      </c>
      <c r="T1046" s="1">
        <v>69644799.879999995</v>
      </c>
      <c r="U1046" s="1">
        <v>74993142.730000004</v>
      </c>
      <c r="V1046" s="1">
        <v>96031276.739999995</v>
      </c>
      <c r="W1046" s="1">
        <v>100998270.09999999</v>
      </c>
      <c r="X1046" s="1">
        <f t="shared" si="63"/>
        <v>85416872.362500012</v>
      </c>
      <c r="Y1046" s="1">
        <f t="shared" si="64"/>
        <v>15414905.617485348</v>
      </c>
    </row>
    <row r="1047" spans="1:25" x14ac:dyDescent="0.5">
      <c r="A1047" s="1" t="s">
        <v>2100</v>
      </c>
      <c r="B1047" s="1" t="s">
        <v>2101</v>
      </c>
      <c r="C1047" s="1">
        <v>11194</v>
      </c>
      <c r="D1047" s="1">
        <v>1</v>
      </c>
      <c r="E1047" s="1">
        <v>1</v>
      </c>
      <c r="F1047" s="1">
        <v>42.4</v>
      </c>
      <c r="G1047" s="1">
        <v>0.429106037</v>
      </c>
      <c r="H1047" s="1">
        <v>0.977951083</v>
      </c>
      <c r="I1047" s="1">
        <v>7.8438401000000005E-2</v>
      </c>
      <c r="K1047" s="1">
        <v>2.5968542220000002</v>
      </c>
      <c r="L1047" s="1" t="s">
        <v>1</v>
      </c>
      <c r="M1047" s="1" t="s">
        <v>2</v>
      </c>
      <c r="N1047" s="1">
        <v>260624.7286</v>
      </c>
      <c r="O1047" s="1">
        <v>342318.65250000003</v>
      </c>
      <c r="P1047" s="1">
        <v>231699.7415</v>
      </c>
      <c r="Q1047" s="1">
        <v>228650.4865</v>
      </c>
      <c r="R1047" s="3">
        <f>AVERAGE('VTA_Proteome Morphine vs Saline'!N1047:Q1047)</f>
        <v>265823.402275</v>
      </c>
      <c r="S1047" s="3">
        <f>_xlfn.STDEV.S('VTA_Proteome Morphine vs Saline'!N1047:Q1047)</f>
        <v>52993.079443977287</v>
      </c>
      <c r="T1047" s="1">
        <v>10217.719209999999</v>
      </c>
      <c r="U1047" s="1">
        <v>224059.1715</v>
      </c>
      <c r="V1047" s="1">
        <v>98136.523249999998</v>
      </c>
      <c r="W1047" s="1">
        <v>77041.071330000006</v>
      </c>
      <c r="X1047" s="1">
        <f t="shared" si="63"/>
        <v>102363.62132250001</v>
      </c>
      <c r="Y1047" s="1">
        <f t="shared" si="64"/>
        <v>89367.731136333605</v>
      </c>
    </row>
    <row r="1048" spans="1:25" x14ac:dyDescent="0.5">
      <c r="A1048" s="1" t="s">
        <v>2102</v>
      </c>
      <c r="B1048" s="1" t="s">
        <v>2103</v>
      </c>
      <c r="C1048" s="1">
        <v>62157</v>
      </c>
      <c r="D1048" s="1">
        <v>54</v>
      </c>
      <c r="E1048" s="1">
        <v>48</v>
      </c>
      <c r="F1048" s="1">
        <v>4556.3900000000003</v>
      </c>
      <c r="G1048" s="1">
        <v>5.0627248E-2</v>
      </c>
      <c r="H1048" s="1">
        <v>0.99625991700000005</v>
      </c>
      <c r="I1048" s="1">
        <v>0.93359717799999997</v>
      </c>
      <c r="K1048" s="1">
        <v>1.0287610519999999</v>
      </c>
      <c r="L1048" s="1" t="s">
        <v>1</v>
      </c>
      <c r="M1048" s="1" t="s">
        <v>2</v>
      </c>
      <c r="N1048" s="1">
        <v>196532774.30000001</v>
      </c>
      <c r="O1048" s="1">
        <v>229895233</v>
      </c>
      <c r="P1048" s="1">
        <v>333353704.5</v>
      </c>
      <c r="Q1048" s="1">
        <v>223881575.30000001</v>
      </c>
      <c r="R1048" s="3">
        <f>AVERAGE('VTA_Proteome Morphine vs Saline'!N1048:Q1048)</f>
        <v>245915821.77499998</v>
      </c>
      <c r="S1048" s="3">
        <f>_xlfn.STDEV.S('VTA_Proteome Morphine vs Saline'!N1048:Q1048)</f>
        <v>60072833.559959285</v>
      </c>
      <c r="T1048" s="1">
        <v>247873256.09999999</v>
      </c>
      <c r="U1048" s="1">
        <v>215690223.19999999</v>
      </c>
      <c r="V1048" s="1">
        <v>259564670.30000001</v>
      </c>
      <c r="W1048" s="1">
        <v>233034882.59999999</v>
      </c>
      <c r="X1048" s="1">
        <f t="shared" si="63"/>
        <v>239040758.04999998</v>
      </c>
      <c r="Y1048" s="1">
        <f t="shared" si="64"/>
        <v>18978602.10474709</v>
      </c>
    </row>
    <row r="1049" spans="1:25" x14ac:dyDescent="0.5">
      <c r="A1049" s="1" t="s">
        <v>2104</v>
      </c>
      <c r="B1049" s="1" t="s">
        <v>2105</v>
      </c>
      <c r="C1049" s="1">
        <v>62239</v>
      </c>
      <c r="D1049" s="1">
        <v>66</v>
      </c>
      <c r="E1049" s="1">
        <v>58</v>
      </c>
      <c r="F1049" s="1">
        <v>6601.01</v>
      </c>
      <c r="G1049" s="1">
        <v>5.8974457000000001E-2</v>
      </c>
      <c r="H1049" s="1">
        <v>0.99625991700000005</v>
      </c>
      <c r="I1049" s="1">
        <v>0.75408717599999997</v>
      </c>
      <c r="K1049" s="1">
        <v>1.0379378699999999</v>
      </c>
      <c r="L1049" s="1" t="s">
        <v>2</v>
      </c>
      <c r="M1049" s="1" t="s">
        <v>1</v>
      </c>
      <c r="N1049" s="1">
        <v>1813637222</v>
      </c>
      <c r="O1049" s="1">
        <v>2163735856</v>
      </c>
      <c r="P1049" s="1">
        <v>3109021184</v>
      </c>
      <c r="Q1049" s="1">
        <v>2546190621</v>
      </c>
      <c r="R1049" s="3">
        <f>AVERAGE('VTA_Proteome Morphine vs Saline'!N1049:Q1049)</f>
        <v>2408146220.75</v>
      </c>
      <c r="S1049" s="3">
        <f>_xlfn.STDEV.S('VTA_Proteome Morphine vs Saline'!N1049:Q1049)</f>
        <v>554815088.27807546</v>
      </c>
      <c r="T1049" s="1">
        <v>2382315683</v>
      </c>
      <c r="U1049" s="1">
        <v>1982345086</v>
      </c>
      <c r="V1049" s="1">
        <v>2755070109</v>
      </c>
      <c r="W1049" s="1">
        <v>2878293754</v>
      </c>
      <c r="X1049" s="1">
        <f t="shared" si="63"/>
        <v>2499506158</v>
      </c>
      <c r="Y1049" s="1">
        <f t="shared" si="64"/>
        <v>404137830.34879911</v>
      </c>
    </row>
    <row r="1050" spans="1:25" x14ac:dyDescent="0.5">
      <c r="A1050" s="1" t="s">
        <v>2106</v>
      </c>
      <c r="B1050" s="1" t="s">
        <v>2107</v>
      </c>
      <c r="C1050" s="1">
        <v>61928</v>
      </c>
      <c r="D1050" s="1">
        <v>55</v>
      </c>
      <c r="E1050" s="1">
        <v>46</v>
      </c>
      <c r="F1050" s="1">
        <v>4922.49</v>
      </c>
      <c r="G1050" s="1">
        <v>7.2450505999999998E-2</v>
      </c>
      <c r="H1050" s="1">
        <v>0.99625991700000005</v>
      </c>
      <c r="I1050" s="1">
        <v>0.62353111100000003</v>
      </c>
      <c r="K1050" s="1">
        <v>1.0572727669999999</v>
      </c>
      <c r="L1050" s="1" t="s">
        <v>2</v>
      </c>
      <c r="M1050" s="1" t="s">
        <v>1</v>
      </c>
      <c r="N1050" s="1">
        <v>143925922.80000001</v>
      </c>
      <c r="O1050" s="1">
        <v>173112941.40000001</v>
      </c>
      <c r="P1050" s="1">
        <v>249547194.40000001</v>
      </c>
      <c r="Q1050" s="1">
        <v>203514635.30000001</v>
      </c>
      <c r="R1050" s="3">
        <f>AVERAGE('VTA_Proteome Morphine vs Saline'!N1050:Q1050)</f>
        <v>192525173.47500002</v>
      </c>
      <c r="S1050" s="3">
        <f>_xlfn.STDEV.S('VTA_Proteome Morphine vs Saline'!N1050:Q1050)</f>
        <v>45133140.306871921</v>
      </c>
      <c r="T1050" s="1">
        <v>195340734.59999999</v>
      </c>
      <c r="U1050" s="1">
        <v>171092859.30000001</v>
      </c>
      <c r="V1050" s="1">
        <v>233561616.59999999</v>
      </c>
      <c r="W1050" s="1">
        <v>214211281.09999999</v>
      </c>
      <c r="X1050" s="1">
        <f t="shared" si="63"/>
        <v>203551622.90000001</v>
      </c>
      <c r="Y1050" s="1">
        <f t="shared" si="64"/>
        <v>26678443.582354549</v>
      </c>
    </row>
    <row r="1051" spans="1:25" x14ac:dyDescent="0.5">
      <c r="A1051" s="1" t="s">
        <v>2108</v>
      </c>
      <c r="B1051" s="1" t="s">
        <v>2109</v>
      </c>
      <c r="C1051" s="1">
        <v>61047</v>
      </c>
      <c r="D1051" s="1">
        <v>36</v>
      </c>
      <c r="E1051" s="1">
        <v>35</v>
      </c>
      <c r="F1051" s="1">
        <v>3032.44</v>
      </c>
      <c r="G1051" s="1">
        <v>5.1231921999999999E-2</v>
      </c>
      <c r="H1051" s="1">
        <v>0.99625991700000005</v>
      </c>
      <c r="I1051" s="1">
        <v>0.90708595299999994</v>
      </c>
      <c r="K1051" s="1">
        <v>1.001484389</v>
      </c>
      <c r="L1051" s="1" t="s">
        <v>2</v>
      </c>
      <c r="M1051" s="1" t="s">
        <v>1</v>
      </c>
      <c r="N1051" s="1">
        <v>101132809.3</v>
      </c>
      <c r="O1051" s="1">
        <v>115435081.7</v>
      </c>
      <c r="P1051" s="1">
        <v>185842228.30000001</v>
      </c>
      <c r="Q1051" s="1">
        <v>126122842.3</v>
      </c>
      <c r="R1051" s="3">
        <f>AVERAGE('VTA_Proteome Morphine vs Saline'!N1051:Q1051)</f>
        <v>132133240.40000001</v>
      </c>
      <c r="S1051" s="3">
        <f>_xlfn.STDEV.S('VTA_Proteome Morphine vs Saline'!N1051:Q1051)</f>
        <v>37240817.655358858</v>
      </c>
      <c r="T1051" s="1">
        <v>123663294.2</v>
      </c>
      <c r="U1051" s="1">
        <v>111973554.5</v>
      </c>
      <c r="V1051" s="1">
        <v>163271817.19999999</v>
      </c>
      <c r="W1051" s="1">
        <v>130408844.2</v>
      </c>
      <c r="X1051" s="1">
        <f t="shared" si="63"/>
        <v>132329377.52499999</v>
      </c>
      <c r="Y1051" s="1">
        <f t="shared" si="64"/>
        <v>21989266.718973115</v>
      </c>
    </row>
    <row r="1052" spans="1:25" x14ac:dyDescent="0.5">
      <c r="A1052" s="1" t="s">
        <v>2110</v>
      </c>
      <c r="B1052" s="1" t="s">
        <v>2111</v>
      </c>
      <c r="C1052" s="1">
        <v>61501</v>
      </c>
      <c r="D1052" s="1">
        <v>52</v>
      </c>
      <c r="E1052" s="1">
        <v>52</v>
      </c>
      <c r="F1052" s="1">
        <v>3609.56</v>
      </c>
      <c r="G1052" s="1">
        <v>6.5788852999999994E-2</v>
      </c>
      <c r="H1052" s="1">
        <v>0.99625991700000005</v>
      </c>
      <c r="I1052" s="1">
        <v>0.679231417</v>
      </c>
      <c r="K1052" s="1">
        <v>1.0452506050000001</v>
      </c>
      <c r="L1052" s="1" t="s">
        <v>2</v>
      </c>
      <c r="M1052" s="1" t="s">
        <v>1</v>
      </c>
      <c r="N1052" s="1">
        <v>152280220.40000001</v>
      </c>
      <c r="O1052" s="1">
        <v>186464131.30000001</v>
      </c>
      <c r="P1052" s="1">
        <v>267190258.69999999</v>
      </c>
      <c r="Q1052" s="1">
        <v>213041758</v>
      </c>
      <c r="R1052" s="3">
        <f>AVERAGE('VTA_Proteome Morphine vs Saline'!N1052:Q1052)</f>
        <v>204744092.10000002</v>
      </c>
      <c r="S1052" s="3">
        <f>_xlfn.STDEV.S('VTA_Proteome Morphine vs Saline'!N1052:Q1052)</f>
        <v>48493950.76717139</v>
      </c>
      <c r="T1052" s="1">
        <v>201605226.09999999</v>
      </c>
      <c r="U1052" s="1">
        <v>181186308.90000001</v>
      </c>
      <c r="V1052" s="1">
        <v>231311034.69999999</v>
      </c>
      <c r="W1052" s="1">
        <v>241932975.09999999</v>
      </c>
      <c r="X1052" s="1">
        <f t="shared" si="63"/>
        <v>214008886.20000002</v>
      </c>
      <c r="Y1052" s="1">
        <f t="shared" si="64"/>
        <v>27750624.305901781</v>
      </c>
    </row>
    <row r="1053" spans="1:25" x14ac:dyDescent="0.5">
      <c r="A1053" s="1" t="s">
        <v>2112</v>
      </c>
      <c r="B1053" s="1" t="s">
        <v>2113</v>
      </c>
      <c r="C1053" s="1">
        <v>58967</v>
      </c>
      <c r="D1053" s="1">
        <v>1</v>
      </c>
      <c r="E1053" s="1">
        <v>1</v>
      </c>
      <c r="F1053" s="1">
        <v>28.85</v>
      </c>
      <c r="G1053" s="1">
        <v>5.0744917E-2</v>
      </c>
      <c r="H1053" s="1">
        <v>0.99625991700000005</v>
      </c>
      <c r="I1053" s="1">
        <v>0.92765826699999998</v>
      </c>
      <c r="K1053" s="1">
        <v>1.028819683</v>
      </c>
      <c r="L1053" s="1" t="s">
        <v>2</v>
      </c>
      <c r="M1053" s="1" t="s">
        <v>1</v>
      </c>
      <c r="N1053" s="1">
        <v>10665.37831</v>
      </c>
      <c r="O1053" s="1">
        <v>35634.187830000003</v>
      </c>
      <c r="P1053" s="1">
        <v>19756.424279999999</v>
      </c>
      <c r="Q1053" s="1">
        <v>24552.458559999999</v>
      </c>
      <c r="R1053" s="3">
        <f>AVERAGE('VTA_Proteome Morphine vs Saline'!N1053:Q1053)</f>
        <v>22652.112245</v>
      </c>
      <c r="S1053" s="3">
        <f>_xlfn.STDEV.S('VTA_Proteome Morphine vs Saline'!N1053:Q1053)</f>
        <v>10395.710683269222</v>
      </c>
      <c r="T1053" s="1">
        <v>30143.897239999998</v>
      </c>
      <c r="U1053" s="1">
        <v>12024.325199999999</v>
      </c>
      <c r="V1053" s="1">
        <v>17119.810030000001</v>
      </c>
      <c r="W1053" s="1">
        <v>33931.723299999998</v>
      </c>
      <c r="X1053" s="1">
        <f t="shared" si="63"/>
        <v>23304.938942499997</v>
      </c>
      <c r="Y1053" s="1">
        <f t="shared" si="64"/>
        <v>10411.659529064431</v>
      </c>
    </row>
    <row r="1054" spans="1:25" x14ac:dyDescent="0.5">
      <c r="A1054" s="1" t="s">
        <v>2114</v>
      </c>
      <c r="B1054" s="1" t="s">
        <v>2115</v>
      </c>
      <c r="C1054" s="1">
        <v>77424</v>
      </c>
      <c r="D1054" s="1">
        <v>31</v>
      </c>
      <c r="E1054" s="1">
        <v>31</v>
      </c>
      <c r="F1054" s="1">
        <v>2427.4299999999998</v>
      </c>
      <c r="G1054" s="1">
        <v>0.217972368</v>
      </c>
      <c r="H1054" s="1">
        <v>0.977951083</v>
      </c>
      <c r="I1054" s="1">
        <v>0.21306171700000001</v>
      </c>
      <c r="K1054" s="1">
        <v>1.0613874860000001</v>
      </c>
      <c r="L1054" s="1" t="s">
        <v>2</v>
      </c>
      <c r="M1054" s="1" t="s">
        <v>1</v>
      </c>
      <c r="N1054" s="1">
        <v>62482606.640000001</v>
      </c>
      <c r="O1054" s="1">
        <v>68070127.180000007</v>
      </c>
      <c r="P1054" s="1">
        <v>61439994.039999999</v>
      </c>
      <c r="Q1054" s="1">
        <v>65334110.799999997</v>
      </c>
      <c r="R1054" s="3">
        <f>AVERAGE('VTA_Proteome Morphine vs Saline'!N1054:Q1054)</f>
        <v>64331709.665000007</v>
      </c>
      <c r="S1054" s="3">
        <f>_xlfn.STDEV.S('VTA_Proteome Morphine vs Saline'!N1054:Q1054)</f>
        <v>2986735.944407172</v>
      </c>
      <c r="T1054" s="1">
        <v>61779747.609999999</v>
      </c>
      <c r="U1054" s="1">
        <v>70101728.650000006</v>
      </c>
      <c r="V1054" s="1">
        <v>72805703.75</v>
      </c>
      <c r="W1054" s="1">
        <v>68436306.25</v>
      </c>
      <c r="X1054" s="1">
        <f t="shared" si="63"/>
        <v>68280871.564999998</v>
      </c>
      <c r="Y1054" s="1">
        <f t="shared" si="64"/>
        <v>4693200.7360287532</v>
      </c>
    </row>
    <row r="1055" spans="1:25" x14ac:dyDescent="0.5">
      <c r="A1055" s="1" t="s">
        <v>2116</v>
      </c>
      <c r="B1055" s="1" t="s">
        <v>2117</v>
      </c>
      <c r="C1055" s="1">
        <v>107977</v>
      </c>
      <c r="D1055" s="1">
        <v>4</v>
      </c>
      <c r="E1055" s="1">
        <v>2</v>
      </c>
      <c r="F1055" s="1">
        <v>182.37</v>
      </c>
      <c r="G1055" s="1">
        <v>7.0537856999999995E-2</v>
      </c>
      <c r="H1055" s="1">
        <v>0.99625991700000005</v>
      </c>
      <c r="I1055" s="1">
        <v>0.63829418599999999</v>
      </c>
      <c r="K1055" s="1">
        <v>1.047380703</v>
      </c>
      <c r="L1055" s="1" t="s">
        <v>1</v>
      </c>
      <c r="M1055" s="1" t="s">
        <v>2</v>
      </c>
      <c r="N1055" s="1">
        <v>87457.400469999993</v>
      </c>
      <c r="O1055" s="1">
        <v>95732.373149999999</v>
      </c>
      <c r="P1055" s="1">
        <v>78027.740760000001</v>
      </c>
      <c r="Q1055" s="1">
        <v>103547.9198</v>
      </c>
      <c r="R1055" s="3">
        <f>AVERAGE('VTA_Proteome Morphine vs Saline'!N1055:Q1055)</f>
        <v>91191.358544999996</v>
      </c>
      <c r="S1055" s="3">
        <f>_xlfn.STDEV.S('VTA_Proteome Morphine vs Saline'!N1055:Q1055)</f>
        <v>10962.492049207598</v>
      </c>
      <c r="T1055" s="1">
        <v>83897.936600000001</v>
      </c>
      <c r="U1055" s="1">
        <v>101569.34639999999</v>
      </c>
      <c r="V1055" s="1">
        <v>93497.274309999993</v>
      </c>
      <c r="W1055" s="1">
        <v>69299.863870000001</v>
      </c>
      <c r="X1055" s="1">
        <f t="shared" si="63"/>
        <v>87066.105295000001</v>
      </c>
      <c r="Y1055" s="1">
        <f t="shared" si="64"/>
        <v>13873.002134849483</v>
      </c>
    </row>
    <row r="1056" spans="1:25" x14ac:dyDescent="0.5">
      <c r="A1056" s="1" t="s">
        <v>2118</v>
      </c>
      <c r="B1056" s="1" t="s">
        <v>2119</v>
      </c>
      <c r="C1056" s="1">
        <v>35320</v>
      </c>
      <c r="D1056" s="1">
        <v>7</v>
      </c>
      <c r="E1056" s="1">
        <v>7</v>
      </c>
      <c r="F1056" s="1">
        <v>414.46</v>
      </c>
      <c r="G1056" s="1">
        <v>7.6546274999999997E-2</v>
      </c>
      <c r="H1056" s="1">
        <v>0.99625991700000005</v>
      </c>
      <c r="I1056" s="1">
        <v>0.59452186399999996</v>
      </c>
      <c r="K1056" s="1">
        <v>1.04872086</v>
      </c>
      <c r="L1056" s="1" t="s">
        <v>1</v>
      </c>
      <c r="M1056" s="1" t="s">
        <v>2</v>
      </c>
      <c r="N1056" s="1">
        <v>963046.64240000001</v>
      </c>
      <c r="O1056" s="1">
        <v>1030972.682</v>
      </c>
      <c r="P1056" s="1">
        <v>819859.54790000001</v>
      </c>
      <c r="Q1056" s="1">
        <v>995159.66110000003</v>
      </c>
      <c r="R1056" s="3">
        <f>AVERAGE('VTA_Proteome Morphine vs Saline'!N1056:Q1056)</f>
        <v>952259.63335000002</v>
      </c>
      <c r="S1056" s="3">
        <f>_xlfn.STDEV.S('VTA_Proteome Morphine vs Saline'!N1056:Q1056)</f>
        <v>92524.408671694342</v>
      </c>
      <c r="T1056" s="1">
        <v>886876.62540000002</v>
      </c>
      <c r="U1056" s="1">
        <v>1115000.0689999999</v>
      </c>
      <c r="V1056" s="1">
        <v>880651.06590000005</v>
      </c>
      <c r="W1056" s="1">
        <v>749552.69010000001</v>
      </c>
      <c r="X1056" s="1">
        <f t="shared" si="63"/>
        <v>908020.11260000011</v>
      </c>
      <c r="Y1056" s="1">
        <f t="shared" si="64"/>
        <v>151820.87923315185</v>
      </c>
    </row>
    <row r="1057" spans="1:25" x14ac:dyDescent="0.5">
      <c r="A1057" s="1" t="s">
        <v>2120</v>
      </c>
      <c r="B1057" s="1" t="s">
        <v>2121</v>
      </c>
      <c r="C1057" s="1">
        <v>129830</v>
      </c>
      <c r="D1057" s="1">
        <v>15</v>
      </c>
      <c r="E1057" s="1">
        <v>15</v>
      </c>
      <c r="F1057" s="1">
        <v>808.45</v>
      </c>
      <c r="G1057" s="1">
        <v>5.1020114999999998E-2</v>
      </c>
      <c r="H1057" s="1">
        <v>0.99625991700000005</v>
      </c>
      <c r="I1057" s="1">
        <v>0.91540369600000004</v>
      </c>
      <c r="K1057" s="1">
        <v>1.03498801</v>
      </c>
      <c r="L1057" s="1" t="s">
        <v>2</v>
      </c>
      <c r="M1057" s="1" t="s">
        <v>1</v>
      </c>
      <c r="N1057" s="1">
        <v>2049002.3529999999</v>
      </c>
      <c r="O1057" s="1">
        <v>2265192.5869999998</v>
      </c>
      <c r="P1057" s="1">
        <v>2838431.6970000002</v>
      </c>
      <c r="Q1057" s="1">
        <v>2177521.1469999999</v>
      </c>
      <c r="R1057" s="3">
        <f>AVERAGE('VTA_Proteome Morphine vs Saline'!N1057:Q1057)</f>
        <v>2332536.946</v>
      </c>
      <c r="S1057" s="3">
        <f>_xlfn.STDEV.S('VTA_Proteome Morphine vs Saline'!N1057:Q1057)</f>
        <v>348753.26767680986</v>
      </c>
      <c r="T1057" s="1">
        <v>2169978.6970000002</v>
      </c>
      <c r="U1057" s="1">
        <v>2048912.7720000001</v>
      </c>
      <c r="V1057" s="1">
        <v>2004922.7220000001</v>
      </c>
      <c r="W1057" s="1">
        <v>3432776.895</v>
      </c>
      <c r="X1057" s="1">
        <f t="shared" si="63"/>
        <v>2414147.7715000003</v>
      </c>
      <c r="Y1057" s="1">
        <f t="shared" si="64"/>
        <v>682662.81920691556</v>
      </c>
    </row>
    <row r="1058" spans="1:25" x14ac:dyDescent="0.5">
      <c r="A1058" s="1" t="s">
        <v>2122</v>
      </c>
      <c r="B1058" s="1" t="s">
        <v>2123</v>
      </c>
      <c r="C1058" s="1">
        <v>39717</v>
      </c>
      <c r="D1058" s="1">
        <v>1</v>
      </c>
      <c r="E1058" s="1">
        <v>1</v>
      </c>
      <c r="F1058" s="1">
        <v>28.69</v>
      </c>
      <c r="G1058" s="1">
        <v>7.5946795999999997E-2</v>
      </c>
      <c r="H1058" s="1">
        <v>0.99625991700000005</v>
      </c>
      <c r="I1058" s="1">
        <v>0.59856917200000004</v>
      </c>
      <c r="K1058" s="1">
        <v>1.057548674</v>
      </c>
      <c r="L1058" s="1" t="s">
        <v>1</v>
      </c>
      <c r="M1058" s="1" t="s">
        <v>2</v>
      </c>
      <c r="N1058" s="1">
        <v>165417.81340000001</v>
      </c>
      <c r="O1058" s="1">
        <v>196786.408</v>
      </c>
      <c r="P1058" s="1">
        <v>167707.67730000001</v>
      </c>
      <c r="Q1058" s="1">
        <v>137765.1783</v>
      </c>
      <c r="R1058" s="3">
        <f>AVERAGE('VTA_Proteome Morphine vs Saline'!N1058:Q1058)</f>
        <v>166919.26925000001</v>
      </c>
      <c r="S1058" s="3">
        <f>_xlfn.STDEV.S('VTA_Proteome Morphine vs Saline'!N1058:Q1058)</f>
        <v>24116.957748683988</v>
      </c>
      <c r="T1058" s="1">
        <v>173297.7071</v>
      </c>
      <c r="U1058" s="1">
        <v>176649.8958</v>
      </c>
      <c r="V1058" s="1">
        <v>146237.17569999999</v>
      </c>
      <c r="W1058" s="1">
        <v>135159.28469999999</v>
      </c>
      <c r="X1058" s="1">
        <f t="shared" si="63"/>
        <v>157836.01582499998</v>
      </c>
      <c r="Y1058" s="1">
        <f t="shared" si="64"/>
        <v>20345.295963752069</v>
      </c>
    </row>
    <row r="1059" spans="1:25" x14ac:dyDescent="0.5">
      <c r="A1059" s="1" t="s">
        <v>2124</v>
      </c>
      <c r="B1059" s="1" t="s">
        <v>2125</v>
      </c>
      <c r="C1059" s="1">
        <v>73830</v>
      </c>
      <c r="D1059" s="1">
        <v>10</v>
      </c>
      <c r="E1059" s="1">
        <v>10</v>
      </c>
      <c r="F1059" s="1">
        <v>450.99</v>
      </c>
      <c r="G1059" s="1">
        <v>0.116578747</v>
      </c>
      <c r="H1059" s="1">
        <v>0.98423319600000003</v>
      </c>
      <c r="I1059" s="1">
        <v>0.41073093399999999</v>
      </c>
      <c r="K1059" s="1">
        <v>1.2149711190000001</v>
      </c>
      <c r="L1059" s="1" t="s">
        <v>1</v>
      </c>
      <c r="M1059" s="1" t="s">
        <v>2</v>
      </c>
      <c r="N1059" s="1">
        <v>3921308.8149999999</v>
      </c>
      <c r="O1059" s="1">
        <v>8652251.1199999992</v>
      </c>
      <c r="P1059" s="1">
        <v>6262779.7949999999</v>
      </c>
      <c r="Q1059" s="1">
        <v>5055206.8909999998</v>
      </c>
      <c r="R1059" s="3">
        <f>AVERAGE('VTA_Proteome Morphine vs Saline'!N1059:Q1059)</f>
        <v>5972886.6552499989</v>
      </c>
      <c r="S1059" s="3">
        <f>_xlfn.STDEV.S('VTA_Proteome Morphine vs Saline'!N1059:Q1059)</f>
        <v>2026009.1931148781</v>
      </c>
      <c r="T1059" s="1">
        <v>5430802.301</v>
      </c>
      <c r="U1059" s="1">
        <v>4916794.12</v>
      </c>
      <c r="V1059" s="1">
        <v>5204869.5290000001</v>
      </c>
      <c r="W1059" s="1">
        <v>4111825.8509999998</v>
      </c>
      <c r="X1059" s="1">
        <f t="shared" si="63"/>
        <v>4916072.9502499998</v>
      </c>
      <c r="Y1059" s="1">
        <f t="shared" si="64"/>
        <v>575952.45323408372</v>
      </c>
    </row>
    <row r="1060" spans="1:25" x14ac:dyDescent="0.5">
      <c r="A1060" s="1" t="s">
        <v>2126</v>
      </c>
      <c r="B1060" s="1" t="s">
        <v>2127</v>
      </c>
      <c r="C1060" s="1">
        <v>37173</v>
      </c>
      <c r="D1060" s="1">
        <v>3</v>
      </c>
      <c r="E1060" s="1">
        <v>3</v>
      </c>
      <c r="F1060" s="1">
        <v>116.74</v>
      </c>
      <c r="G1060" s="1">
        <v>7.7976570999999995E-2</v>
      </c>
      <c r="H1060" s="1">
        <v>0.99625991700000005</v>
      </c>
      <c r="I1060" s="1">
        <v>0.58511329700000003</v>
      </c>
      <c r="K1060" s="1">
        <v>1.0580028880000001</v>
      </c>
      <c r="L1060" s="1" t="s">
        <v>2</v>
      </c>
      <c r="M1060" s="1" t="s">
        <v>1</v>
      </c>
      <c r="N1060" s="1">
        <v>271282.02470000001</v>
      </c>
      <c r="O1060" s="1">
        <v>293999.87290000002</v>
      </c>
      <c r="P1060" s="1">
        <v>295352.00150000001</v>
      </c>
      <c r="Q1060" s="1">
        <v>286924.66710000002</v>
      </c>
      <c r="R1060" s="3">
        <f>AVERAGE('VTA_Proteome Morphine vs Saline'!N1060:Q1060)</f>
        <v>286889.64155</v>
      </c>
      <c r="S1060" s="3">
        <f>_xlfn.STDEV.S('VTA_Proteome Morphine vs Saline'!N1060:Q1060)</f>
        <v>11041.827389513684</v>
      </c>
      <c r="T1060" s="1">
        <v>337177.0025</v>
      </c>
      <c r="U1060" s="1">
        <v>335123.38410000002</v>
      </c>
      <c r="V1060" s="1">
        <v>239113.2874</v>
      </c>
      <c r="W1060" s="1">
        <v>302706.6029</v>
      </c>
      <c r="X1060" s="1">
        <f t="shared" si="63"/>
        <v>303530.06922500004</v>
      </c>
      <c r="Y1060" s="1">
        <f t="shared" si="64"/>
        <v>45754.611939057308</v>
      </c>
    </row>
    <row r="1061" spans="1:25" x14ac:dyDescent="0.5">
      <c r="A1061" s="1" t="s">
        <v>2128</v>
      </c>
      <c r="B1061" s="1" t="s">
        <v>2129</v>
      </c>
      <c r="C1061" s="1">
        <v>26293</v>
      </c>
      <c r="D1061" s="1">
        <v>10</v>
      </c>
      <c r="E1061" s="1">
        <v>10</v>
      </c>
      <c r="F1061" s="1">
        <v>494.04</v>
      </c>
      <c r="G1061" s="1">
        <v>0.26215039800000001</v>
      </c>
      <c r="H1061" s="1">
        <v>0.977951083</v>
      </c>
      <c r="I1061" s="1">
        <v>0.16863699600000001</v>
      </c>
      <c r="K1061" s="1">
        <v>1.313684659</v>
      </c>
      <c r="L1061" s="1" t="s">
        <v>2</v>
      </c>
      <c r="M1061" s="1" t="s">
        <v>1</v>
      </c>
      <c r="N1061" s="1">
        <v>3258563.875</v>
      </c>
      <c r="O1061" s="1">
        <v>4711470.0369999995</v>
      </c>
      <c r="P1061" s="1">
        <v>3952722.182</v>
      </c>
      <c r="Q1061" s="1">
        <v>4437440.9730000002</v>
      </c>
      <c r="R1061" s="3">
        <f>AVERAGE('VTA_Proteome Morphine vs Saline'!N1061:Q1061)</f>
        <v>4090049.2667500004</v>
      </c>
      <c r="S1061" s="3">
        <f>_xlfn.STDEV.S('VTA_Proteome Morphine vs Saline'!N1061:Q1061)</f>
        <v>636938.36859593494</v>
      </c>
      <c r="T1061" s="1">
        <v>5811764.949</v>
      </c>
      <c r="U1061" s="1">
        <v>3952217.2850000001</v>
      </c>
      <c r="V1061" s="1">
        <v>4394915.4220000003</v>
      </c>
      <c r="W1061" s="1">
        <v>7333242.2479999997</v>
      </c>
      <c r="X1061" s="1">
        <f t="shared" si="63"/>
        <v>5373034.9759999998</v>
      </c>
      <c r="Y1061" s="1">
        <f t="shared" si="64"/>
        <v>1528652.708693292</v>
      </c>
    </row>
    <row r="1062" spans="1:25" x14ac:dyDescent="0.5">
      <c r="A1062" s="1" t="s">
        <v>2130</v>
      </c>
      <c r="B1062" s="1" t="s">
        <v>2131</v>
      </c>
      <c r="C1062" s="1">
        <v>71494</v>
      </c>
      <c r="D1062" s="1">
        <v>4</v>
      </c>
      <c r="E1062" s="1">
        <v>4</v>
      </c>
      <c r="F1062" s="1">
        <v>173.01</v>
      </c>
      <c r="G1062" s="1">
        <v>0.21643374500000001</v>
      </c>
      <c r="H1062" s="1">
        <v>0.977951083</v>
      </c>
      <c r="I1062" s="1">
        <v>0.214887837</v>
      </c>
      <c r="K1062" s="1">
        <v>1.557378113</v>
      </c>
      <c r="L1062" s="1" t="s">
        <v>1</v>
      </c>
      <c r="M1062" s="1" t="s">
        <v>2</v>
      </c>
      <c r="N1062" s="1">
        <v>357071.03389999998</v>
      </c>
      <c r="O1062" s="1">
        <v>1022144.54</v>
      </c>
      <c r="P1062" s="1">
        <v>410772.73259999999</v>
      </c>
      <c r="Q1062" s="1">
        <v>422937.9253</v>
      </c>
      <c r="R1062" s="3">
        <f>AVERAGE('VTA_Proteome Morphine vs Saline'!N1062:Q1062)</f>
        <v>553231.55795000005</v>
      </c>
      <c r="S1062" s="3">
        <f>_xlfn.STDEV.S('VTA_Proteome Morphine vs Saline'!N1062:Q1062)</f>
        <v>313915.74430082832</v>
      </c>
      <c r="T1062" s="1">
        <v>384328.04499999998</v>
      </c>
      <c r="U1062" s="1">
        <v>263901.73070000001</v>
      </c>
      <c r="V1062" s="1">
        <v>371537.21220000001</v>
      </c>
      <c r="W1062" s="1">
        <v>401163.62199999997</v>
      </c>
      <c r="X1062" s="1">
        <f t="shared" si="63"/>
        <v>355232.65247500001</v>
      </c>
      <c r="Y1062" s="1">
        <f t="shared" si="64"/>
        <v>62084.2754321026</v>
      </c>
    </row>
    <row r="1063" spans="1:25" x14ac:dyDescent="0.5">
      <c r="A1063" s="1" t="s">
        <v>2132</v>
      </c>
      <c r="B1063" s="1" t="s">
        <v>2133</v>
      </c>
      <c r="C1063" s="1">
        <v>104831</v>
      </c>
      <c r="D1063" s="1">
        <v>13</v>
      </c>
      <c r="E1063" s="1">
        <v>13</v>
      </c>
      <c r="F1063" s="1">
        <v>547.26</v>
      </c>
      <c r="G1063" s="1">
        <v>0.44691668499999998</v>
      </c>
      <c r="H1063" s="1">
        <v>0.977951083</v>
      </c>
      <c r="I1063" s="1">
        <v>7.2723508000000006E-2</v>
      </c>
      <c r="K1063" s="1">
        <v>1.274931786</v>
      </c>
      <c r="L1063" s="1" t="s">
        <v>2</v>
      </c>
      <c r="M1063" s="1" t="s">
        <v>1</v>
      </c>
      <c r="N1063" s="1">
        <v>1011109.715</v>
      </c>
      <c r="O1063" s="1">
        <v>1302471.9129999999</v>
      </c>
      <c r="P1063" s="1">
        <v>1050905.2120000001</v>
      </c>
      <c r="Q1063" s="1">
        <v>960426.05220000003</v>
      </c>
      <c r="R1063" s="3">
        <f>AVERAGE('VTA_Proteome Morphine vs Saline'!N1063:Q1063)</f>
        <v>1081228.2230499999</v>
      </c>
      <c r="S1063" s="3">
        <f>_xlfn.STDEV.S('VTA_Proteome Morphine vs Saline'!N1063:Q1063)</f>
        <v>152072.37859548058</v>
      </c>
      <c r="T1063" s="1">
        <v>1317621.1359999999</v>
      </c>
      <c r="U1063" s="1">
        <v>1338526.676</v>
      </c>
      <c r="V1063" s="1">
        <v>1723773.3740000001</v>
      </c>
      <c r="W1063" s="1">
        <v>1134047.73</v>
      </c>
      <c r="X1063" s="1">
        <f t="shared" si="63"/>
        <v>1378492.2289999998</v>
      </c>
      <c r="Y1063" s="1">
        <f t="shared" si="64"/>
        <v>247840.48470301981</v>
      </c>
    </row>
    <row r="1064" spans="1:25" x14ac:dyDescent="0.5">
      <c r="A1064" s="1" t="s">
        <v>2134</v>
      </c>
      <c r="B1064" s="1" t="s">
        <v>2135</v>
      </c>
      <c r="C1064" s="1">
        <v>21989</v>
      </c>
      <c r="D1064" s="1">
        <v>4</v>
      </c>
      <c r="E1064" s="1">
        <v>4</v>
      </c>
      <c r="F1064" s="1">
        <v>205.89</v>
      </c>
      <c r="G1064" s="1">
        <v>7.4650976999999993E-2</v>
      </c>
      <c r="H1064" s="1">
        <v>0.99625991700000005</v>
      </c>
      <c r="I1064" s="1">
        <v>0.607540572</v>
      </c>
      <c r="K1064" s="1">
        <v>1.094552196</v>
      </c>
      <c r="L1064" s="1" t="s">
        <v>1</v>
      </c>
      <c r="M1064" s="1" t="s">
        <v>2</v>
      </c>
      <c r="N1064" s="1">
        <v>553589.91859999998</v>
      </c>
      <c r="O1064" s="1">
        <v>677742.14780000004</v>
      </c>
      <c r="P1064" s="1">
        <v>892482.49210000003</v>
      </c>
      <c r="Q1064" s="1">
        <v>911539.76939999999</v>
      </c>
      <c r="R1064" s="3">
        <f>AVERAGE('VTA_Proteome Morphine vs Saline'!N1064:Q1064)</f>
        <v>758838.58197499998</v>
      </c>
      <c r="S1064" s="3">
        <f>_xlfn.STDEV.S('VTA_Proteome Morphine vs Saline'!N1064:Q1064)</f>
        <v>173091.49103641539</v>
      </c>
      <c r="T1064" s="1">
        <v>809415.4118</v>
      </c>
      <c r="U1064" s="1">
        <v>521828.30530000001</v>
      </c>
      <c r="V1064" s="1">
        <v>724400.60010000004</v>
      </c>
      <c r="W1064" s="1">
        <v>717502.85499999998</v>
      </c>
      <c r="X1064" s="1">
        <f t="shared" si="63"/>
        <v>693286.79304999998</v>
      </c>
      <c r="Y1064" s="1">
        <f t="shared" si="64"/>
        <v>121707.7863296768</v>
      </c>
    </row>
    <row r="1065" spans="1:25" x14ac:dyDescent="0.5">
      <c r="A1065" s="1" t="s">
        <v>2136</v>
      </c>
      <c r="B1065" s="1" t="s">
        <v>2137</v>
      </c>
      <c r="C1065" s="1">
        <v>75400</v>
      </c>
      <c r="D1065" s="1">
        <v>6</v>
      </c>
      <c r="E1065" s="1">
        <v>6</v>
      </c>
      <c r="F1065" s="1">
        <v>229.48</v>
      </c>
      <c r="G1065" s="1">
        <v>5.6981688000000003E-2</v>
      </c>
      <c r="H1065" s="1">
        <v>0.99625991700000005</v>
      </c>
      <c r="I1065" s="1">
        <v>0.78201788400000005</v>
      </c>
      <c r="K1065" s="1">
        <v>1.0575999650000001</v>
      </c>
      <c r="L1065" s="1" t="s">
        <v>1</v>
      </c>
      <c r="M1065" s="1" t="s">
        <v>2</v>
      </c>
      <c r="N1065" s="1">
        <v>154662.49220000001</v>
      </c>
      <c r="O1065" s="1">
        <v>244642.52309999999</v>
      </c>
      <c r="P1065" s="1">
        <v>259594.4803</v>
      </c>
      <c r="Q1065" s="1">
        <v>252841.9308</v>
      </c>
      <c r="R1065" s="3">
        <f>AVERAGE('VTA_Proteome Morphine vs Saline'!N1065:Q1065)</f>
        <v>227935.3566</v>
      </c>
      <c r="S1065" s="3">
        <f>_xlfn.STDEV.S('VTA_Proteome Morphine vs Saline'!N1065:Q1065)</f>
        <v>49229.664572191767</v>
      </c>
      <c r="T1065" s="1">
        <v>223708.9601</v>
      </c>
      <c r="U1065" s="1">
        <v>204688.8008</v>
      </c>
      <c r="V1065" s="1">
        <v>232044.27059999999</v>
      </c>
      <c r="W1065" s="1">
        <v>201643.30929999999</v>
      </c>
      <c r="X1065" s="1">
        <f t="shared" si="63"/>
        <v>215521.3352</v>
      </c>
      <c r="Y1065" s="1">
        <f t="shared" si="64"/>
        <v>14719.465571638204</v>
      </c>
    </row>
    <row r="1066" spans="1:25" x14ac:dyDescent="0.5">
      <c r="A1066" s="1" t="s">
        <v>2138</v>
      </c>
      <c r="B1066" s="1" t="s">
        <v>2139</v>
      </c>
      <c r="C1066" s="1">
        <v>49004</v>
      </c>
      <c r="D1066" s="1">
        <v>13</v>
      </c>
      <c r="E1066" s="1">
        <v>13</v>
      </c>
      <c r="F1066" s="1">
        <v>781</v>
      </c>
      <c r="G1066" s="1">
        <v>0.355517998</v>
      </c>
      <c r="H1066" s="1">
        <v>0.977951083</v>
      </c>
      <c r="I1066" s="1">
        <v>0.108186466</v>
      </c>
      <c r="K1066" s="1">
        <v>1.1773351089999999</v>
      </c>
      <c r="L1066" s="1" t="s">
        <v>1</v>
      </c>
      <c r="M1066" s="1" t="s">
        <v>2</v>
      </c>
      <c r="N1066" s="1">
        <v>7343554.6330000004</v>
      </c>
      <c r="O1066" s="1">
        <v>6021436.5789999999</v>
      </c>
      <c r="P1066" s="1">
        <v>8912379.3310000002</v>
      </c>
      <c r="Q1066" s="1">
        <v>7329093.375</v>
      </c>
      <c r="R1066" s="3">
        <f>AVERAGE('VTA_Proteome Morphine vs Saline'!N1066:Q1066)</f>
        <v>7401615.9795000004</v>
      </c>
      <c r="S1066" s="3">
        <f>_xlfn.STDEV.S('VTA_Proteome Morphine vs Saline'!N1066:Q1066)</f>
        <v>1182642.7651550679</v>
      </c>
      <c r="T1066" s="1">
        <v>6550996.6739999996</v>
      </c>
      <c r="U1066" s="1">
        <v>6071893.818</v>
      </c>
      <c r="V1066" s="1">
        <v>6196484.1229999997</v>
      </c>
      <c r="W1066" s="1">
        <v>6327640.6150000002</v>
      </c>
      <c r="X1066" s="1">
        <f t="shared" si="63"/>
        <v>6286753.8074999992</v>
      </c>
      <c r="Y1066" s="1">
        <f t="shared" si="64"/>
        <v>204783.99559157321</v>
      </c>
    </row>
    <row r="1067" spans="1:25" x14ac:dyDescent="0.5">
      <c r="A1067" s="1" t="s">
        <v>2140</v>
      </c>
      <c r="B1067" s="1" t="s">
        <v>2141</v>
      </c>
      <c r="C1067" s="1">
        <v>514692</v>
      </c>
      <c r="D1067" s="1">
        <v>1</v>
      </c>
      <c r="E1067" s="1">
        <v>1</v>
      </c>
      <c r="F1067" s="1">
        <v>36.19</v>
      </c>
      <c r="G1067" s="1">
        <v>5.6904093000000003E-2</v>
      </c>
      <c r="H1067" s="1">
        <v>0.99625991700000005</v>
      </c>
      <c r="I1067" s="1">
        <v>0.78319036799999997</v>
      </c>
      <c r="K1067" s="1">
        <v>1.0603702420000001</v>
      </c>
      <c r="L1067" s="1" t="s">
        <v>2</v>
      </c>
      <c r="M1067" s="1" t="s">
        <v>1</v>
      </c>
      <c r="N1067" s="1">
        <v>114098.6651</v>
      </c>
      <c r="O1067" s="1">
        <v>37053.232080000002</v>
      </c>
      <c r="P1067" s="1">
        <v>110916.36380000001</v>
      </c>
      <c r="Q1067" s="1">
        <v>115920.4831</v>
      </c>
      <c r="R1067" s="3">
        <f>AVERAGE('VTA_Proteome Morphine vs Saline'!N1067:Q1067)</f>
        <v>94497.186020000008</v>
      </c>
      <c r="S1067" s="3">
        <f>_xlfn.STDEV.S('VTA_Proteome Morphine vs Saline'!N1067:Q1067)</f>
        <v>38351.761728911915</v>
      </c>
      <c r="T1067" s="1">
        <v>82868.153000000006</v>
      </c>
      <c r="U1067" s="1">
        <v>60205.743300000002</v>
      </c>
      <c r="V1067" s="1">
        <v>150592.13389999999</v>
      </c>
      <c r="W1067" s="1">
        <v>107141.98579999999</v>
      </c>
      <c r="X1067" s="1">
        <f t="shared" si="63"/>
        <v>100202.00400000002</v>
      </c>
      <c r="Y1067" s="1">
        <f t="shared" si="64"/>
        <v>38675.969279798548</v>
      </c>
    </row>
    <row r="1068" spans="1:25" x14ac:dyDescent="0.5">
      <c r="A1068" s="1" t="s">
        <v>2142</v>
      </c>
      <c r="B1068" s="1" t="s">
        <v>2143</v>
      </c>
      <c r="C1068" s="1">
        <v>395679</v>
      </c>
      <c r="D1068" s="1">
        <v>1</v>
      </c>
      <c r="E1068" s="1">
        <v>0</v>
      </c>
      <c r="F1068" s="1">
        <v>27.09</v>
      </c>
      <c r="K1068" s="1">
        <v>1</v>
      </c>
      <c r="L1068" s="1" t="s">
        <v>364</v>
      </c>
      <c r="M1068" s="1" t="s">
        <v>364</v>
      </c>
      <c r="R1068" s="3"/>
      <c r="S1068" s="3"/>
    </row>
    <row r="1069" spans="1:25" x14ac:dyDescent="0.5">
      <c r="A1069" s="1" t="s">
        <v>2144</v>
      </c>
      <c r="B1069" s="1" t="s">
        <v>2145</v>
      </c>
      <c r="C1069" s="1">
        <v>531916</v>
      </c>
      <c r="D1069" s="1">
        <v>283</v>
      </c>
      <c r="E1069" s="1">
        <v>282</v>
      </c>
      <c r="F1069" s="1">
        <v>17370.96</v>
      </c>
      <c r="G1069" s="1">
        <v>9.6833333999999993E-2</v>
      </c>
      <c r="H1069" s="1">
        <v>0.99332116299999995</v>
      </c>
      <c r="I1069" s="1">
        <v>0.48519899</v>
      </c>
      <c r="K1069" s="1">
        <v>1.0516583070000001</v>
      </c>
      <c r="L1069" s="1" t="s">
        <v>2</v>
      </c>
      <c r="M1069" s="1" t="s">
        <v>1</v>
      </c>
      <c r="N1069" s="1">
        <v>278295173.60000002</v>
      </c>
      <c r="O1069" s="1">
        <v>213565316.80000001</v>
      </c>
      <c r="P1069" s="1">
        <v>218611903</v>
      </c>
      <c r="Q1069" s="1">
        <v>235746485.09999999</v>
      </c>
      <c r="R1069" s="3">
        <f>AVERAGE('VTA_Proteome Morphine vs Saline'!N1069:Q1069)</f>
        <v>236554719.62500003</v>
      </c>
      <c r="S1069" s="3">
        <f>_xlfn.STDEV.S('VTA_Proteome Morphine vs Saline'!N1069:Q1069)</f>
        <v>29401678.250143658</v>
      </c>
      <c r="T1069" s="1">
        <v>239912836.80000001</v>
      </c>
      <c r="U1069" s="1">
        <v>232366552</v>
      </c>
      <c r="V1069" s="1">
        <v>244306435.69999999</v>
      </c>
      <c r="W1069" s="1">
        <v>278513119.5</v>
      </c>
      <c r="X1069" s="1">
        <f t="shared" ref="X1069:X1100" si="65">AVERAGE(T1069:W1069)</f>
        <v>248774736</v>
      </c>
      <c r="Y1069" s="1">
        <f t="shared" ref="Y1069:Y1100" si="66">_xlfn.STDEV.S(T1069:W1069)</f>
        <v>20429544.948210578</v>
      </c>
    </row>
    <row r="1070" spans="1:25" x14ac:dyDescent="0.5">
      <c r="A1070" s="1" t="s">
        <v>2146</v>
      </c>
      <c r="B1070" s="1" t="s">
        <v>2147</v>
      </c>
      <c r="C1070" s="1">
        <v>491908</v>
      </c>
      <c r="D1070" s="1">
        <v>1</v>
      </c>
      <c r="E1070" s="1">
        <v>1</v>
      </c>
      <c r="F1070" s="1">
        <v>37.270000000000003</v>
      </c>
      <c r="G1070" s="1">
        <v>0.191508713</v>
      </c>
      <c r="H1070" s="1">
        <v>0.977951083</v>
      </c>
      <c r="I1070" s="1">
        <v>0.247861308</v>
      </c>
      <c r="K1070" s="1">
        <v>1.0172339669999999</v>
      </c>
      <c r="L1070" s="1" t="s">
        <v>2</v>
      </c>
      <c r="M1070" s="1" t="s">
        <v>1</v>
      </c>
      <c r="N1070" s="1">
        <v>0</v>
      </c>
      <c r="O1070" s="1">
        <v>0</v>
      </c>
      <c r="P1070" s="1">
        <v>2015.231548</v>
      </c>
      <c r="Q1070" s="1">
        <v>229.3779284</v>
      </c>
      <c r="R1070" s="3">
        <f>AVERAGE('VTA_Proteome Morphine vs Saline'!N1070:Q1070)</f>
        <v>561.15236909999999</v>
      </c>
      <c r="S1070" s="3">
        <f>_xlfn.STDEV.S('VTA_Proteome Morphine vs Saline'!N1070:Q1070)</f>
        <v>975.39812396535149</v>
      </c>
      <c r="T1070" s="1">
        <v>142.52468519999999</v>
      </c>
      <c r="U1070" s="1">
        <v>260.31590990000001</v>
      </c>
      <c r="V1070" s="1">
        <v>146.72302450000001</v>
      </c>
      <c r="W1070" s="1">
        <v>1733.7293810000001</v>
      </c>
      <c r="X1070" s="1">
        <f t="shared" si="65"/>
        <v>570.82325015000004</v>
      </c>
      <c r="Y1070" s="1">
        <f t="shared" si="66"/>
        <v>777.18855276615614</v>
      </c>
    </row>
    <row r="1071" spans="1:25" x14ac:dyDescent="0.5">
      <c r="A1071" s="1" t="s">
        <v>2148</v>
      </c>
      <c r="B1071" s="1" t="s">
        <v>2149</v>
      </c>
      <c r="C1071" s="1">
        <v>10359</v>
      </c>
      <c r="D1071" s="1">
        <v>1</v>
      </c>
      <c r="E1071" s="1">
        <v>1</v>
      </c>
      <c r="F1071" s="1">
        <v>27.32</v>
      </c>
      <c r="G1071" s="1">
        <v>0.20015127599999999</v>
      </c>
      <c r="H1071" s="1">
        <v>0.977951083</v>
      </c>
      <c r="I1071" s="1">
        <v>0.23565189</v>
      </c>
      <c r="K1071" s="1">
        <v>145.0155532</v>
      </c>
      <c r="L1071" s="1" t="s">
        <v>2</v>
      </c>
      <c r="M1071" s="1" t="s">
        <v>1</v>
      </c>
      <c r="N1071" s="1">
        <v>17.706864509999999</v>
      </c>
      <c r="O1071" s="1">
        <v>0</v>
      </c>
      <c r="P1071" s="1">
        <v>1189.2512630000001</v>
      </c>
      <c r="Q1071" s="1">
        <v>155.6785247</v>
      </c>
      <c r="R1071" s="3">
        <f>AVERAGE('VTA_Proteome Morphine vs Saline'!N1071:Q1071)</f>
        <v>340.65916305250005</v>
      </c>
      <c r="S1071" s="3">
        <f>_xlfn.STDEV.S('VTA_Proteome Morphine vs Saline'!N1071:Q1071)</f>
        <v>569.99217572528141</v>
      </c>
      <c r="T1071" s="1">
        <v>117.2930566</v>
      </c>
      <c r="U1071" s="1">
        <v>554.69805529999996</v>
      </c>
      <c r="V1071" s="1">
        <v>61.002757899999999</v>
      </c>
      <c r="W1071" s="1">
        <v>196870.514</v>
      </c>
      <c r="X1071" s="1">
        <f t="shared" si="65"/>
        <v>49400.87696745</v>
      </c>
      <c r="Y1071" s="1">
        <f t="shared" si="66"/>
        <v>98313.338991447497</v>
      </c>
    </row>
    <row r="1072" spans="1:25" x14ac:dyDescent="0.5">
      <c r="A1072" s="1" t="s">
        <v>2150</v>
      </c>
      <c r="B1072" s="1" t="s">
        <v>2151</v>
      </c>
      <c r="C1072" s="1">
        <v>10343</v>
      </c>
      <c r="D1072" s="1">
        <v>1</v>
      </c>
      <c r="E1072" s="1">
        <v>1</v>
      </c>
      <c r="F1072" s="1">
        <v>44.84</v>
      </c>
      <c r="G1072" s="1">
        <v>0.20971008999999999</v>
      </c>
      <c r="H1072" s="1">
        <v>0.977951083</v>
      </c>
      <c r="I1072" s="1">
        <v>0.22313303600000001</v>
      </c>
      <c r="K1072" s="1">
        <v>2.400964058</v>
      </c>
      <c r="L1072" s="1" t="s">
        <v>2</v>
      </c>
      <c r="M1072" s="1" t="s">
        <v>1</v>
      </c>
      <c r="N1072" s="1">
        <v>49683.751629999999</v>
      </c>
      <c r="O1072" s="1">
        <v>24107.678469999999</v>
      </c>
      <c r="P1072" s="1">
        <v>5290.1431789999997</v>
      </c>
      <c r="Q1072" s="1">
        <v>276.34458810000001</v>
      </c>
      <c r="R1072" s="3">
        <f>AVERAGE('VTA_Proteome Morphine vs Saline'!N1072:Q1072)</f>
        <v>19839.479466774999</v>
      </c>
      <c r="S1072" s="3">
        <f>_xlfn.STDEV.S('VTA_Proteome Morphine vs Saline'!N1072:Q1072)</f>
        <v>22385.24466681698</v>
      </c>
      <c r="T1072" s="1">
        <v>85098.69601</v>
      </c>
      <c r="U1072" s="1">
        <v>74358.38665</v>
      </c>
      <c r="V1072" s="1">
        <v>17049.923989999999</v>
      </c>
      <c r="W1072" s="1">
        <v>14028.501899999999</v>
      </c>
      <c r="X1072" s="1">
        <f t="shared" si="65"/>
        <v>47633.877137500007</v>
      </c>
      <c r="Y1072" s="1">
        <f t="shared" si="66"/>
        <v>37338.592621283889</v>
      </c>
    </row>
    <row r="1073" spans="1:25" x14ac:dyDescent="0.5">
      <c r="A1073" s="1" t="s">
        <v>2152</v>
      </c>
      <c r="B1073" s="1" t="s">
        <v>2153</v>
      </c>
      <c r="C1073" s="1">
        <v>97234</v>
      </c>
      <c r="D1073" s="1">
        <v>99</v>
      </c>
      <c r="E1073" s="1">
        <v>77</v>
      </c>
      <c r="F1073" s="1">
        <v>7274.13</v>
      </c>
      <c r="G1073" s="1">
        <v>0.16551455100000001</v>
      </c>
      <c r="H1073" s="1">
        <v>0.977951083</v>
      </c>
      <c r="I1073" s="1">
        <v>0.29076776799999998</v>
      </c>
      <c r="K1073" s="1">
        <v>1.070417532</v>
      </c>
      <c r="L1073" s="1" t="s">
        <v>2</v>
      </c>
      <c r="M1073" s="1" t="s">
        <v>1</v>
      </c>
      <c r="N1073" s="1">
        <v>540487586.39999998</v>
      </c>
      <c r="O1073" s="1">
        <v>662737871.5</v>
      </c>
      <c r="P1073" s="1">
        <v>533749709.10000002</v>
      </c>
      <c r="Q1073" s="1">
        <v>561958751.20000005</v>
      </c>
      <c r="R1073" s="3">
        <f>AVERAGE('VTA_Proteome Morphine vs Saline'!N1073:Q1073)</f>
        <v>574733479.54999995</v>
      </c>
      <c r="S1073" s="3">
        <f>_xlfn.STDEV.S('VTA_Proteome Morphine vs Saline'!N1073:Q1073)</f>
        <v>59889947.194402687</v>
      </c>
      <c r="T1073" s="1">
        <v>597889278</v>
      </c>
      <c r="U1073" s="1">
        <v>634450888.60000002</v>
      </c>
      <c r="V1073" s="1">
        <v>566293943.10000002</v>
      </c>
      <c r="W1073" s="1">
        <v>662185062.29999995</v>
      </c>
      <c r="X1073" s="1">
        <f t="shared" si="65"/>
        <v>615204793</v>
      </c>
      <c r="Y1073" s="1">
        <f t="shared" si="66"/>
        <v>41911240.326036684</v>
      </c>
    </row>
    <row r="1074" spans="1:25" x14ac:dyDescent="0.5">
      <c r="A1074" s="1" t="s">
        <v>2154</v>
      </c>
      <c r="B1074" s="1" t="s">
        <v>2155</v>
      </c>
      <c r="C1074" s="1">
        <v>98169</v>
      </c>
      <c r="D1074" s="1">
        <v>61</v>
      </c>
      <c r="E1074" s="1">
        <v>35</v>
      </c>
      <c r="F1074" s="1">
        <v>3619.11</v>
      </c>
      <c r="G1074" s="1">
        <v>5.2090761999999999E-2</v>
      </c>
      <c r="H1074" s="1">
        <v>0.99625991700000005</v>
      </c>
      <c r="I1074" s="1">
        <v>0.87922322900000005</v>
      </c>
      <c r="K1074" s="1">
        <v>1.015715065</v>
      </c>
      <c r="L1074" s="1" t="s">
        <v>2</v>
      </c>
      <c r="M1074" s="1" t="s">
        <v>1</v>
      </c>
      <c r="N1074" s="1">
        <v>15730343.91</v>
      </c>
      <c r="O1074" s="1">
        <v>21003857.57</v>
      </c>
      <c r="P1074" s="1">
        <v>14358812.060000001</v>
      </c>
      <c r="Q1074" s="1">
        <v>16412489.539999999</v>
      </c>
      <c r="R1074" s="3">
        <f>AVERAGE('VTA_Proteome Morphine vs Saline'!N1074:Q1074)</f>
        <v>16876375.770000003</v>
      </c>
      <c r="S1074" s="3">
        <f>_xlfn.STDEV.S('VTA_Proteome Morphine vs Saline'!N1074:Q1074)</f>
        <v>2881134.7591853747</v>
      </c>
      <c r="T1074" s="1">
        <v>13821942.09</v>
      </c>
      <c r="U1074" s="1">
        <v>19524989.75</v>
      </c>
      <c r="V1074" s="1">
        <v>16849109.699999999</v>
      </c>
      <c r="W1074" s="1">
        <v>18370314.879999999</v>
      </c>
      <c r="X1074" s="1">
        <f t="shared" si="65"/>
        <v>17141589.105</v>
      </c>
      <c r="Y1074" s="1">
        <f t="shared" si="66"/>
        <v>2469545.583792239</v>
      </c>
    </row>
    <row r="1075" spans="1:25" x14ac:dyDescent="0.5">
      <c r="A1075" s="1" t="s">
        <v>2156</v>
      </c>
      <c r="B1075" s="1" t="s">
        <v>2157</v>
      </c>
      <c r="C1075" s="1">
        <v>97853</v>
      </c>
      <c r="D1075" s="1">
        <v>66</v>
      </c>
      <c r="E1075" s="1">
        <v>41</v>
      </c>
      <c r="F1075" s="1">
        <v>4183.2299999999996</v>
      </c>
      <c r="G1075" s="1">
        <v>0.10685462799999999</v>
      </c>
      <c r="H1075" s="1">
        <v>0.98920471200000004</v>
      </c>
      <c r="I1075" s="1">
        <v>0.44461072400000001</v>
      </c>
      <c r="K1075" s="1">
        <v>1.0775982180000001</v>
      </c>
      <c r="L1075" s="1" t="s">
        <v>1</v>
      </c>
      <c r="M1075" s="1" t="s">
        <v>2</v>
      </c>
      <c r="N1075" s="1">
        <v>40428257.469999999</v>
      </c>
      <c r="O1075" s="1">
        <v>56063475.710000001</v>
      </c>
      <c r="P1075" s="1">
        <v>43946518.259999998</v>
      </c>
      <c r="Q1075" s="1">
        <v>44138472.159999996</v>
      </c>
      <c r="R1075" s="3">
        <f>AVERAGE('VTA_Proteome Morphine vs Saline'!N1075:Q1075)</f>
        <v>46144180.899999999</v>
      </c>
      <c r="S1075" s="3">
        <f>_xlfn.STDEV.S('VTA_Proteome Morphine vs Saline'!N1075:Q1075)</f>
        <v>6829269.8197850306</v>
      </c>
      <c r="T1075" s="1">
        <v>40376702.229999997</v>
      </c>
      <c r="U1075" s="1">
        <v>44988877.950000003</v>
      </c>
      <c r="V1075" s="1">
        <v>38209017.460000001</v>
      </c>
      <c r="W1075" s="1">
        <v>47710692.609999999</v>
      </c>
      <c r="X1075" s="1">
        <f t="shared" si="65"/>
        <v>42821322.5625</v>
      </c>
      <c r="Y1075" s="1">
        <f t="shared" si="66"/>
        <v>4314848.8868051292</v>
      </c>
    </row>
    <row r="1076" spans="1:25" x14ac:dyDescent="0.5">
      <c r="A1076" s="1" t="s">
        <v>2158</v>
      </c>
      <c r="B1076" s="1" t="s">
        <v>2159</v>
      </c>
      <c r="C1076" s="1">
        <v>21624</v>
      </c>
      <c r="D1076" s="1">
        <v>5</v>
      </c>
      <c r="E1076" s="1">
        <v>5</v>
      </c>
      <c r="F1076" s="1">
        <v>212.72</v>
      </c>
      <c r="G1076" s="1">
        <v>0.13720088799999999</v>
      </c>
      <c r="H1076" s="1">
        <v>0.977951083</v>
      </c>
      <c r="I1076" s="1">
        <v>0.35189252599999998</v>
      </c>
      <c r="K1076" s="1">
        <v>1.1139194349999999</v>
      </c>
      <c r="L1076" s="1" t="s">
        <v>2</v>
      </c>
      <c r="M1076" s="1" t="s">
        <v>1</v>
      </c>
      <c r="N1076" s="1">
        <v>1063531.9809999999</v>
      </c>
      <c r="O1076" s="1">
        <v>1450665.868</v>
      </c>
      <c r="P1076" s="1">
        <v>1516766.98</v>
      </c>
      <c r="Q1076" s="1">
        <v>1369566.899</v>
      </c>
      <c r="R1076" s="3">
        <f>AVERAGE('VTA_Proteome Morphine vs Saline'!N1076:Q1076)</f>
        <v>1350132.932</v>
      </c>
      <c r="S1076" s="3">
        <f>_xlfn.STDEV.S('VTA_Proteome Morphine vs Saline'!N1076:Q1076)</f>
        <v>200326.03538657213</v>
      </c>
      <c r="T1076" s="1">
        <v>1672644.5930000001</v>
      </c>
      <c r="U1076" s="1">
        <v>1210590.196</v>
      </c>
      <c r="V1076" s="1">
        <v>1631773.284</v>
      </c>
      <c r="W1076" s="1">
        <v>1500749.1769999999</v>
      </c>
      <c r="X1076" s="1">
        <f t="shared" si="65"/>
        <v>1503939.3125</v>
      </c>
      <c r="Y1076" s="1">
        <f t="shared" si="66"/>
        <v>208859.50385676869</v>
      </c>
    </row>
    <row r="1077" spans="1:25" x14ac:dyDescent="0.5">
      <c r="A1077" s="1" t="s">
        <v>2160</v>
      </c>
      <c r="B1077" s="1" t="s">
        <v>2161</v>
      </c>
      <c r="C1077" s="1">
        <v>85487</v>
      </c>
      <c r="D1077" s="1">
        <v>6</v>
      </c>
      <c r="E1077" s="1">
        <v>6</v>
      </c>
      <c r="F1077" s="1">
        <v>200.45</v>
      </c>
      <c r="G1077" s="1">
        <v>5.1902419999999998E-2</v>
      </c>
      <c r="H1077" s="1">
        <v>0.99625991700000005</v>
      </c>
      <c r="I1077" s="1">
        <v>0.88473584000000005</v>
      </c>
      <c r="K1077" s="1">
        <v>1.0160010450000001</v>
      </c>
      <c r="L1077" s="1" t="s">
        <v>2</v>
      </c>
      <c r="M1077" s="1" t="s">
        <v>1</v>
      </c>
      <c r="N1077" s="1">
        <v>146283.72820000001</v>
      </c>
      <c r="O1077" s="1">
        <v>235102.81460000001</v>
      </c>
      <c r="P1077" s="1">
        <v>166157.4644</v>
      </c>
      <c r="Q1077" s="1">
        <v>289646.80790000001</v>
      </c>
      <c r="R1077" s="3">
        <f>AVERAGE('VTA_Proteome Morphine vs Saline'!N1077:Q1077)</f>
        <v>209297.70377500003</v>
      </c>
      <c r="S1077" s="3">
        <f>_xlfn.STDEV.S('VTA_Proteome Morphine vs Saline'!N1077:Q1077)</f>
        <v>65710.789701234462</v>
      </c>
      <c r="T1077" s="1">
        <v>250125.3187</v>
      </c>
      <c r="U1077" s="1">
        <v>221543.5784</v>
      </c>
      <c r="V1077" s="1">
        <v>235791.87390000001</v>
      </c>
      <c r="W1077" s="1">
        <v>143125.97210000001</v>
      </c>
      <c r="X1077" s="1">
        <f t="shared" si="65"/>
        <v>212646.68577499999</v>
      </c>
      <c r="Y1077" s="1">
        <f t="shared" si="66"/>
        <v>47793.416518493665</v>
      </c>
    </row>
    <row r="1078" spans="1:25" x14ac:dyDescent="0.5">
      <c r="A1078" s="1" t="s">
        <v>2162</v>
      </c>
      <c r="B1078" s="1" t="s">
        <v>2163</v>
      </c>
      <c r="C1078" s="1">
        <v>65469</v>
      </c>
      <c r="D1078" s="1">
        <v>1</v>
      </c>
      <c r="E1078" s="1">
        <v>1</v>
      </c>
      <c r="F1078" s="1">
        <v>25.68</v>
      </c>
      <c r="G1078" s="1">
        <v>8.6474461000000002E-2</v>
      </c>
      <c r="H1078" s="1">
        <v>0.99625991700000005</v>
      </c>
      <c r="I1078" s="1">
        <v>0.53529733800000001</v>
      </c>
      <c r="K1078" s="1">
        <v>6.104970894</v>
      </c>
      <c r="L1078" s="1" t="s">
        <v>1</v>
      </c>
      <c r="M1078" s="1" t="s">
        <v>2</v>
      </c>
      <c r="N1078" s="1">
        <v>1966.453213</v>
      </c>
      <c r="O1078" s="1">
        <v>14118.55018</v>
      </c>
      <c r="P1078" s="1">
        <v>127399.2053</v>
      </c>
      <c r="Q1078" s="1">
        <v>1701.0891019999999</v>
      </c>
      <c r="R1078" s="3">
        <f>AVERAGE('VTA_Proteome Morphine vs Saline'!N1078:Q1078)</f>
        <v>36296.324448749998</v>
      </c>
      <c r="S1078" s="3">
        <f>_xlfn.STDEV.S('VTA_Proteome Morphine vs Saline'!N1078:Q1078)</f>
        <v>61010.81581346289</v>
      </c>
      <c r="T1078" s="1">
        <v>13927.565490000001</v>
      </c>
      <c r="U1078" s="1">
        <v>1199.3977179999999</v>
      </c>
      <c r="V1078" s="1">
        <v>3745.9424819999999</v>
      </c>
      <c r="W1078" s="1">
        <v>4908.5832490000003</v>
      </c>
      <c r="X1078" s="1">
        <f t="shared" si="65"/>
        <v>5945.3722347499997</v>
      </c>
      <c r="Y1078" s="1">
        <f t="shared" si="66"/>
        <v>5542.3252014551163</v>
      </c>
    </row>
    <row r="1079" spans="1:25" x14ac:dyDescent="0.5">
      <c r="A1079" s="1" t="s">
        <v>2164</v>
      </c>
      <c r="B1079" s="1" t="s">
        <v>2165</v>
      </c>
      <c r="C1079" s="1">
        <v>87971</v>
      </c>
      <c r="D1079" s="1">
        <v>1</v>
      </c>
      <c r="E1079" s="1">
        <v>1</v>
      </c>
      <c r="F1079" s="1">
        <v>58.76</v>
      </c>
      <c r="G1079" s="1">
        <v>9.3883049999999996E-2</v>
      </c>
      <c r="H1079" s="1">
        <v>0.99625991700000005</v>
      </c>
      <c r="I1079" s="1">
        <v>0.49850351599999998</v>
      </c>
      <c r="K1079" s="1">
        <v>1.4245672760000001</v>
      </c>
      <c r="L1079" s="1" t="s">
        <v>1</v>
      </c>
      <c r="M1079" s="1" t="s">
        <v>2</v>
      </c>
      <c r="N1079" s="1">
        <v>9355968.3489999995</v>
      </c>
      <c r="O1079" s="1">
        <v>1578656.3419999999</v>
      </c>
      <c r="P1079" s="1">
        <v>4751239.9419999998</v>
      </c>
      <c r="Q1079" s="1">
        <v>6917162.2410000004</v>
      </c>
      <c r="R1079" s="3">
        <f>AVERAGE('VTA_Proteome Morphine vs Saline'!N1079:Q1079)</f>
        <v>5650756.7184999995</v>
      </c>
      <c r="S1079" s="3">
        <f>_xlfn.STDEV.S('VTA_Proteome Morphine vs Saline'!N1079:Q1079)</f>
        <v>3302701.3227410968</v>
      </c>
      <c r="T1079" s="1">
        <v>2084145.06</v>
      </c>
      <c r="U1079" s="1">
        <v>1049975.4779999999</v>
      </c>
      <c r="V1079" s="1">
        <v>6408739.375</v>
      </c>
      <c r="W1079" s="1">
        <v>6323731.477</v>
      </c>
      <c r="X1079" s="1">
        <f t="shared" si="65"/>
        <v>3966647.8474999997</v>
      </c>
      <c r="Y1079" s="1">
        <f t="shared" si="66"/>
        <v>2803001.2915381845</v>
      </c>
    </row>
    <row r="1080" spans="1:25" x14ac:dyDescent="0.5">
      <c r="A1080" s="1" t="s">
        <v>2166</v>
      </c>
      <c r="B1080" s="1" t="s">
        <v>2167</v>
      </c>
      <c r="C1080" s="1">
        <v>58223</v>
      </c>
      <c r="D1080" s="1">
        <v>11</v>
      </c>
      <c r="E1080" s="1">
        <v>10</v>
      </c>
      <c r="F1080" s="1">
        <v>465.73</v>
      </c>
      <c r="G1080" s="1">
        <v>7.4810104000000002E-2</v>
      </c>
      <c r="H1080" s="1">
        <v>0.99625991700000005</v>
      </c>
      <c r="I1080" s="1">
        <v>0.60642192800000005</v>
      </c>
      <c r="K1080" s="1">
        <v>1.1359341679999999</v>
      </c>
      <c r="L1080" s="1" t="s">
        <v>1</v>
      </c>
      <c r="M1080" s="1" t="s">
        <v>2</v>
      </c>
      <c r="N1080" s="1">
        <v>560060.17960000003</v>
      </c>
      <c r="O1080" s="1">
        <v>515509.03749999998</v>
      </c>
      <c r="P1080" s="1">
        <v>1045951.389</v>
      </c>
      <c r="Q1080" s="1">
        <v>749298.92469999997</v>
      </c>
      <c r="R1080" s="3">
        <f>AVERAGE('VTA_Proteome Morphine vs Saline'!N1080:Q1080)</f>
        <v>717704.88269999996</v>
      </c>
      <c r="S1080" s="3">
        <f>_xlfn.STDEV.S('VTA_Proteome Morphine vs Saline'!N1080:Q1080)</f>
        <v>241163.12917448179</v>
      </c>
      <c r="T1080" s="1">
        <v>556733.96050000004</v>
      </c>
      <c r="U1080" s="1">
        <v>564589.7047</v>
      </c>
      <c r="V1080" s="1">
        <v>673769.76170000003</v>
      </c>
      <c r="W1080" s="1">
        <v>732182.90060000005</v>
      </c>
      <c r="X1080" s="1">
        <f t="shared" si="65"/>
        <v>631819.08187500015</v>
      </c>
      <c r="Y1080" s="1">
        <f t="shared" si="66"/>
        <v>85616.042605111041</v>
      </c>
    </row>
    <row r="1081" spans="1:25" x14ac:dyDescent="0.5">
      <c r="A1081" s="1" t="s">
        <v>2168</v>
      </c>
      <c r="B1081" s="1" t="s">
        <v>2169</v>
      </c>
      <c r="C1081" s="1">
        <v>98182</v>
      </c>
      <c r="D1081" s="1">
        <v>64</v>
      </c>
      <c r="E1081" s="1">
        <v>64</v>
      </c>
      <c r="F1081" s="1">
        <v>4201.47</v>
      </c>
      <c r="G1081" s="1">
        <v>0.226442431</v>
      </c>
      <c r="H1081" s="1">
        <v>0.977951083</v>
      </c>
      <c r="I1081" s="1">
        <v>0.203388875</v>
      </c>
      <c r="K1081" s="1">
        <v>1.0871088689999999</v>
      </c>
      <c r="L1081" s="1" t="s">
        <v>1</v>
      </c>
      <c r="M1081" s="1" t="s">
        <v>2</v>
      </c>
      <c r="N1081" s="1">
        <v>69448494.230000004</v>
      </c>
      <c r="O1081" s="1">
        <v>76509018.079999998</v>
      </c>
      <c r="P1081" s="1">
        <v>86397875.780000001</v>
      </c>
      <c r="Q1081" s="1">
        <v>79091341.450000003</v>
      </c>
      <c r="R1081" s="3">
        <f>AVERAGE('VTA_Proteome Morphine vs Saline'!N1081:Q1081)</f>
        <v>77861682.385000005</v>
      </c>
      <c r="S1081" s="3">
        <f>_xlfn.STDEV.S('VTA_Proteome Morphine vs Saline'!N1081:Q1081)</f>
        <v>6999764.1566563202</v>
      </c>
      <c r="T1081" s="1">
        <v>65131325.490000002</v>
      </c>
      <c r="U1081" s="1">
        <v>70094118.359999999</v>
      </c>
      <c r="V1081" s="1">
        <v>76359413.5</v>
      </c>
      <c r="W1081" s="1">
        <v>74905979.540000007</v>
      </c>
      <c r="X1081" s="1">
        <f t="shared" si="65"/>
        <v>71622709.222499996</v>
      </c>
      <c r="Y1081" s="1">
        <f t="shared" si="66"/>
        <v>5088905.7166135926</v>
      </c>
    </row>
    <row r="1082" spans="1:25" x14ac:dyDescent="0.5">
      <c r="A1082" s="1" t="s">
        <v>2170</v>
      </c>
      <c r="B1082" s="1" t="s">
        <v>2171</v>
      </c>
      <c r="C1082" s="1">
        <v>81668</v>
      </c>
      <c r="D1082" s="1">
        <v>3</v>
      </c>
      <c r="E1082" s="1">
        <v>3</v>
      </c>
      <c r="F1082" s="1">
        <v>176.85</v>
      </c>
      <c r="G1082" s="1">
        <v>0.11150766199999999</v>
      </c>
      <c r="H1082" s="1">
        <v>0.98654470999999999</v>
      </c>
      <c r="I1082" s="1">
        <v>0.42780699100000003</v>
      </c>
      <c r="K1082" s="1">
        <v>1.2168751900000001</v>
      </c>
      <c r="L1082" s="1" t="s">
        <v>1</v>
      </c>
      <c r="M1082" s="1" t="s">
        <v>2</v>
      </c>
      <c r="N1082" s="1">
        <v>110621.9789</v>
      </c>
      <c r="O1082" s="1">
        <v>118939.8683</v>
      </c>
      <c r="P1082" s="1">
        <v>86989.786749999999</v>
      </c>
      <c r="Q1082" s="1">
        <v>186133.61910000001</v>
      </c>
      <c r="R1082" s="3">
        <f>AVERAGE('VTA_Proteome Morphine vs Saline'!N1082:Q1082)</f>
        <v>125671.31326250001</v>
      </c>
      <c r="S1082" s="3">
        <f>_xlfn.STDEV.S('VTA_Proteome Morphine vs Saline'!N1082:Q1082)</f>
        <v>42519.586610416365</v>
      </c>
      <c r="T1082" s="1">
        <v>128479.2182</v>
      </c>
      <c r="U1082" s="1">
        <v>140638.67800000001</v>
      </c>
      <c r="V1082" s="1">
        <v>76889.090349999999</v>
      </c>
      <c r="W1082" s="1">
        <v>67088.174799999993</v>
      </c>
      <c r="X1082" s="1">
        <f t="shared" si="65"/>
        <v>103273.7903375</v>
      </c>
      <c r="Y1082" s="1">
        <f t="shared" si="66"/>
        <v>36683.327679937865</v>
      </c>
    </row>
    <row r="1083" spans="1:25" x14ac:dyDescent="0.5">
      <c r="A1083" s="1" t="s">
        <v>2172</v>
      </c>
      <c r="B1083" s="1" t="s">
        <v>2173</v>
      </c>
      <c r="C1083" s="1">
        <v>59659</v>
      </c>
      <c r="D1083" s="1">
        <v>20</v>
      </c>
      <c r="E1083" s="1">
        <v>20</v>
      </c>
      <c r="F1083" s="1">
        <v>1579.15</v>
      </c>
      <c r="G1083" s="1">
        <v>0.121616844</v>
      </c>
      <c r="H1083" s="1">
        <v>0.980464212</v>
      </c>
      <c r="I1083" s="1">
        <v>0.39490131499999997</v>
      </c>
      <c r="K1083" s="1">
        <v>1.1357506930000001</v>
      </c>
      <c r="L1083" s="1" t="s">
        <v>1</v>
      </c>
      <c r="M1083" s="1" t="s">
        <v>2</v>
      </c>
      <c r="N1083" s="1">
        <v>123016900.7</v>
      </c>
      <c r="O1083" s="1">
        <v>105044004.7</v>
      </c>
      <c r="P1083" s="1">
        <v>163963428.40000001</v>
      </c>
      <c r="Q1083" s="1">
        <v>122894372.40000001</v>
      </c>
      <c r="R1083" s="3">
        <f>AVERAGE('VTA_Proteome Morphine vs Saline'!N1083:Q1083)</f>
        <v>128729676.55000001</v>
      </c>
      <c r="S1083" s="3">
        <f>_xlfn.STDEV.S('VTA_Proteome Morphine vs Saline'!N1083:Q1083)</f>
        <v>24960735.184476011</v>
      </c>
      <c r="T1083" s="1">
        <v>121905194.7</v>
      </c>
      <c r="U1083" s="1">
        <v>83565996.939999998</v>
      </c>
      <c r="V1083" s="1">
        <v>139865504.90000001</v>
      </c>
      <c r="W1083" s="1">
        <v>108036309.7</v>
      </c>
      <c r="X1083" s="1">
        <f t="shared" si="65"/>
        <v>113343251.55999999</v>
      </c>
      <c r="Y1083" s="1">
        <f t="shared" si="66"/>
        <v>23745773.779583544</v>
      </c>
    </row>
    <row r="1084" spans="1:25" x14ac:dyDescent="0.5">
      <c r="A1084" s="1" t="s">
        <v>2174</v>
      </c>
      <c r="B1084" s="1" t="s">
        <v>2175</v>
      </c>
      <c r="C1084" s="1">
        <v>62066</v>
      </c>
      <c r="D1084" s="1">
        <v>18</v>
      </c>
      <c r="E1084" s="1">
        <v>18</v>
      </c>
      <c r="F1084" s="1">
        <v>1467.15</v>
      </c>
      <c r="G1084" s="1">
        <v>7.4306348999999994E-2</v>
      </c>
      <c r="H1084" s="1">
        <v>0.99625991700000005</v>
      </c>
      <c r="I1084" s="1">
        <v>0.60998006000000005</v>
      </c>
      <c r="K1084" s="1">
        <v>1.070479256</v>
      </c>
      <c r="L1084" s="1" t="s">
        <v>1</v>
      </c>
      <c r="M1084" s="1" t="s">
        <v>2</v>
      </c>
      <c r="N1084" s="1">
        <v>88114988.450000003</v>
      </c>
      <c r="O1084" s="1">
        <v>73256846.5</v>
      </c>
      <c r="P1084" s="1">
        <v>112083780</v>
      </c>
      <c r="Q1084" s="1">
        <v>89923488.079999998</v>
      </c>
      <c r="R1084" s="3">
        <f>AVERAGE('VTA_Proteome Morphine vs Saline'!N1084:Q1084)</f>
        <v>90844775.757499993</v>
      </c>
      <c r="S1084" s="3">
        <f>_xlfn.STDEV.S('VTA_Proteome Morphine vs Saline'!N1084:Q1084)</f>
        <v>16007613.464730505</v>
      </c>
      <c r="T1084" s="1">
        <v>91611808.159999996</v>
      </c>
      <c r="U1084" s="1">
        <v>63640564.789999999</v>
      </c>
      <c r="V1084" s="1">
        <v>99509610.480000004</v>
      </c>
      <c r="W1084" s="1">
        <v>84692612.230000004</v>
      </c>
      <c r="X1084" s="1">
        <f t="shared" si="65"/>
        <v>84863648.915000007</v>
      </c>
      <c r="Y1084" s="1">
        <f t="shared" si="66"/>
        <v>15389286.280653998</v>
      </c>
    </row>
    <row r="1085" spans="1:25" x14ac:dyDescent="0.5">
      <c r="A1085" s="1" t="s">
        <v>2176</v>
      </c>
      <c r="B1085" s="1" t="s">
        <v>2177</v>
      </c>
      <c r="C1085" s="1">
        <v>56735</v>
      </c>
      <c r="D1085" s="1">
        <v>1</v>
      </c>
      <c r="E1085" s="1">
        <v>1</v>
      </c>
      <c r="F1085" s="1">
        <v>31.27</v>
      </c>
      <c r="G1085" s="1">
        <v>5.0000282E-2</v>
      </c>
      <c r="H1085" s="1">
        <v>0.99959859299999998</v>
      </c>
      <c r="I1085" s="1">
        <v>0.99858915199999998</v>
      </c>
      <c r="K1085" s="1">
        <v>1.089834363</v>
      </c>
      <c r="L1085" s="1" t="s">
        <v>1</v>
      </c>
      <c r="M1085" s="1" t="s">
        <v>2</v>
      </c>
      <c r="N1085" s="1">
        <v>0</v>
      </c>
      <c r="O1085" s="1">
        <v>651.1076918</v>
      </c>
      <c r="P1085" s="1">
        <v>5001.4025979999997</v>
      </c>
      <c r="Q1085" s="1">
        <v>3205.3263350000002</v>
      </c>
      <c r="R1085" s="3">
        <f>AVERAGE('VTA_Proteome Morphine vs Saline'!N1085:Q1085)</f>
        <v>2214.4591562000001</v>
      </c>
      <c r="S1085" s="3">
        <f>_xlfn.STDEV.S('VTA_Proteome Morphine vs Saline'!N1085:Q1085)</f>
        <v>2316.3742263528097</v>
      </c>
      <c r="T1085" s="1">
        <v>0</v>
      </c>
      <c r="U1085" s="1">
        <v>790.10844350000002</v>
      </c>
      <c r="V1085" s="1">
        <v>4403.4948889999996</v>
      </c>
      <c r="W1085" s="1">
        <v>2934.0873729999998</v>
      </c>
      <c r="X1085" s="1">
        <f t="shared" si="65"/>
        <v>2031.9226763749998</v>
      </c>
      <c r="Y1085" s="1">
        <f t="shared" si="66"/>
        <v>2009.0684616897604</v>
      </c>
    </row>
    <row r="1086" spans="1:25" x14ac:dyDescent="0.5">
      <c r="A1086" s="1" t="s">
        <v>2178</v>
      </c>
      <c r="B1086" s="1" t="s">
        <v>2179</v>
      </c>
      <c r="C1086" s="1">
        <v>86071</v>
      </c>
      <c r="D1086" s="1">
        <v>8</v>
      </c>
      <c r="E1086" s="1">
        <v>7</v>
      </c>
      <c r="F1086" s="1">
        <v>447.69</v>
      </c>
      <c r="G1086" s="1">
        <v>5.6006274000000002E-2</v>
      </c>
      <c r="H1086" s="1">
        <v>0.99625991700000005</v>
      </c>
      <c r="I1086" s="1">
        <v>0.797320853</v>
      </c>
      <c r="K1086" s="1">
        <v>1.0375679</v>
      </c>
      <c r="L1086" s="1" t="s">
        <v>1</v>
      </c>
      <c r="M1086" s="1" t="s">
        <v>2</v>
      </c>
      <c r="N1086" s="1">
        <v>801673.24029999995</v>
      </c>
      <c r="O1086" s="1">
        <v>577881.65339999995</v>
      </c>
      <c r="P1086" s="1">
        <v>739703.65980000002</v>
      </c>
      <c r="Q1086" s="1">
        <v>536492.44750000001</v>
      </c>
      <c r="R1086" s="3">
        <f>AVERAGE('VTA_Proteome Morphine vs Saline'!N1086:Q1086)</f>
        <v>663937.75025000004</v>
      </c>
      <c r="S1086" s="3">
        <f>_xlfn.STDEV.S('VTA_Proteome Morphine vs Saline'!N1086:Q1086)</f>
        <v>126963.89941941226</v>
      </c>
      <c r="T1086" s="1">
        <v>503921.26929999999</v>
      </c>
      <c r="U1086" s="1">
        <v>578694.41590000002</v>
      </c>
      <c r="V1086" s="1">
        <v>734958.74769999995</v>
      </c>
      <c r="W1086" s="1">
        <v>742018.05260000005</v>
      </c>
      <c r="X1086" s="1">
        <f t="shared" si="65"/>
        <v>639898.12137499999</v>
      </c>
      <c r="Y1086" s="1">
        <f t="shared" si="66"/>
        <v>117899.11067631387</v>
      </c>
    </row>
    <row r="1087" spans="1:25" x14ac:dyDescent="0.5">
      <c r="A1087" s="1" t="s">
        <v>2180</v>
      </c>
      <c r="B1087" s="1" t="s">
        <v>2181</v>
      </c>
      <c r="C1087" s="1">
        <v>87889</v>
      </c>
      <c r="D1087" s="1">
        <v>5</v>
      </c>
      <c r="E1087" s="1">
        <v>5</v>
      </c>
      <c r="F1087" s="1">
        <v>259.43</v>
      </c>
      <c r="G1087" s="1">
        <v>5.8938117999999998E-2</v>
      </c>
      <c r="H1087" s="1">
        <v>0.99625991700000005</v>
      </c>
      <c r="I1087" s="1">
        <v>0.75456334899999999</v>
      </c>
      <c r="K1087" s="1">
        <v>1.076058366</v>
      </c>
      <c r="L1087" s="1" t="s">
        <v>2</v>
      </c>
      <c r="M1087" s="1" t="s">
        <v>1</v>
      </c>
      <c r="N1087" s="1">
        <v>773660.02229999995</v>
      </c>
      <c r="O1087" s="1">
        <v>710466.50710000005</v>
      </c>
      <c r="P1087" s="1">
        <v>635832.72069999995</v>
      </c>
      <c r="Q1087" s="1">
        <v>480304.52649999998</v>
      </c>
      <c r="R1087" s="3">
        <f>AVERAGE('VTA_Proteome Morphine vs Saline'!N1087:Q1087)</f>
        <v>650065.94415</v>
      </c>
      <c r="S1087" s="3">
        <f>_xlfn.STDEV.S('VTA_Proteome Morphine vs Saline'!N1087:Q1087)</f>
        <v>126418.94337313597</v>
      </c>
      <c r="T1087" s="1">
        <v>913792.66070000001</v>
      </c>
      <c r="U1087" s="1">
        <v>769479.5013</v>
      </c>
      <c r="V1087" s="1">
        <v>652585.48939999996</v>
      </c>
      <c r="W1087" s="1">
        <v>462177.9387</v>
      </c>
      <c r="X1087" s="1">
        <f t="shared" si="65"/>
        <v>699508.89752499992</v>
      </c>
      <c r="Y1087" s="1">
        <f t="shared" si="66"/>
        <v>190911.15455444803</v>
      </c>
    </row>
    <row r="1088" spans="1:25" x14ac:dyDescent="0.5">
      <c r="A1088" s="1" t="s">
        <v>2182</v>
      </c>
      <c r="B1088" s="1" t="s">
        <v>2183</v>
      </c>
      <c r="C1088" s="1">
        <v>82613</v>
      </c>
      <c r="D1088" s="1">
        <v>50</v>
      </c>
      <c r="E1088" s="1">
        <v>50</v>
      </c>
      <c r="F1088" s="1">
        <v>4043.4</v>
      </c>
      <c r="G1088" s="1">
        <v>6.4339456000000003E-2</v>
      </c>
      <c r="H1088" s="1">
        <v>0.99625991700000005</v>
      </c>
      <c r="I1088" s="1">
        <v>0.69323226000000004</v>
      </c>
      <c r="K1088" s="1">
        <v>1.0628504700000001</v>
      </c>
      <c r="L1088" s="1" t="s">
        <v>1</v>
      </c>
      <c r="M1088" s="1" t="s">
        <v>2</v>
      </c>
      <c r="N1088" s="1">
        <v>225968424.40000001</v>
      </c>
      <c r="O1088" s="1">
        <v>163558214.59999999</v>
      </c>
      <c r="P1088" s="1">
        <v>147561166.19999999</v>
      </c>
      <c r="Q1088" s="1">
        <v>144135662</v>
      </c>
      <c r="R1088" s="3">
        <f>AVERAGE('VTA_Proteome Morphine vs Saline'!N1088:Q1088)</f>
        <v>170305866.80000001</v>
      </c>
      <c r="S1088" s="3">
        <f>_xlfn.STDEV.S('VTA_Proteome Morphine vs Saline'!N1088:Q1088)</f>
        <v>38061582.352126136</v>
      </c>
      <c r="T1088" s="1">
        <v>188451239.30000001</v>
      </c>
      <c r="U1088" s="1">
        <v>199617468.69999999</v>
      </c>
      <c r="V1088" s="1">
        <v>143408463.5</v>
      </c>
      <c r="W1088" s="1">
        <v>109462910.5</v>
      </c>
      <c r="X1088" s="1">
        <f t="shared" si="65"/>
        <v>160235020.5</v>
      </c>
      <c r="Y1088" s="1">
        <f t="shared" si="66"/>
        <v>41665622.935946859</v>
      </c>
    </row>
    <row r="1089" spans="1:25" x14ac:dyDescent="0.5">
      <c r="A1089" s="1" t="s">
        <v>2184</v>
      </c>
      <c r="B1089" s="1" t="s">
        <v>2185</v>
      </c>
      <c r="C1089" s="1">
        <v>51382</v>
      </c>
      <c r="D1089" s="1">
        <v>38</v>
      </c>
      <c r="E1089" s="1">
        <v>38</v>
      </c>
      <c r="F1089" s="1">
        <v>2437.2800000000002</v>
      </c>
      <c r="G1089" s="1">
        <v>0.12226439</v>
      </c>
      <c r="H1089" s="1">
        <v>0.980464212</v>
      </c>
      <c r="I1089" s="1">
        <v>0.392942291</v>
      </c>
      <c r="K1089" s="1">
        <v>1.1079489920000001</v>
      </c>
      <c r="L1089" s="1" t="s">
        <v>1</v>
      </c>
      <c r="M1089" s="1" t="s">
        <v>2</v>
      </c>
      <c r="N1089" s="1">
        <v>70285899.840000004</v>
      </c>
      <c r="O1089" s="1">
        <v>71586432.540000007</v>
      </c>
      <c r="P1089" s="1">
        <v>58200689.649999999</v>
      </c>
      <c r="Q1089" s="1">
        <v>58074075.380000003</v>
      </c>
      <c r="R1089" s="3">
        <f>AVERAGE('VTA_Proteome Morphine vs Saline'!N1089:Q1089)</f>
        <v>64536774.352499999</v>
      </c>
      <c r="S1089" s="3">
        <f>_xlfn.STDEV.S('VTA_Proteome Morphine vs Saline'!N1089:Q1089)</f>
        <v>7408611.4712995775</v>
      </c>
      <c r="T1089" s="1">
        <v>55988500.68</v>
      </c>
      <c r="U1089" s="1">
        <v>79429154.079999998</v>
      </c>
      <c r="V1089" s="1">
        <v>47896389.829999998</v>
      </c>
      <c r="W1089" s="1">
        <v>49681426.490000002</v>
      </c>
      <c r="X1089" s="1">
        <f t="shared" si="65"/>
        <v>58248867.769999996</v>
      </c>
      <c r="Y1089" s="1">
        <f t="shared" si="66"/>
        <v>14540617.102213647</v>
      </c>
    </row>
    <row r="1090" spans="1:25" x14ac:dyDescent="0.5">
      <c r="A1090" s="1" t="s">
        <v>2186</v>
      </c>
      <c r="B1090" s="1" t="s">
        <v>2187</v>
      </c>
      <c r="C1090" s="1">
        <v>32610</v>
      </c>
      <c r="D1090" s="1">
        <v>18</v>
      </c>
      <c r="E1090" s="1">
        <v>18</v>
      </c>
      <c r="F1090" s="1">
        <v>828.34</v>
      </c>
      <c r="G1090" s="1">
        <v>5.7560551000000001E-2</v>
      </c>
      <c r="H1090" s="1">
        <v>0.99625991700000005</v>
      </c>
      <c r="I1090" s="1">
        <v>0.77349021799999995</v>
      </c>
      <c r="K1090" s="1">
        <v>1.027952615</v>
      </c>
      <c r="L1090" s="1" t="s">
        <v>1</v>
      </c>
      <c r="M1090" s="1" t="s">
        <v>2</v>
      </c>
      <c r="N1090" s="1">
        <v>7354133.6679999996</v>
      </c>
      <c r="O1090" s="1">
        <v>8956084.8440000005</v>
      </c>
      <c r="P1090" s="1">
        <v>9441954.9859999996</v>
      </c>
      <c r="Q1090" s="1">
        <v>9909357.9849999994</v>
      </c>
      <c r="R1090" s="3">
        <f>AVERAGE('VTA_Proteome Morphine vs Saline'!N1090:Q1090)</f>
        <v>8915382.8707499988</v>
      </c>
      <c r="S1090" s="3">
        <f>_xlfn.STDEV.S('VTA_Proteome Morphine vs Saline'!N1090:Q1090)</f>
        <v>1111218.6169578556</v>
      </c>
      <c r="T1090" s="1">
        <v>9032951.4509999994</v>
      </c>
      <c r="U1090" s="1">
        <v>9489981.5470000003</v>
      </c>
      <c r="V1090" s="1">
        <v>8810229.7459999993</v>
      </c>
      <c r="W1090" s="1">
        <v>7358642.0800000001</v>
      </c>
      <c r="X1090" s="1">
        <f t="shared" si="65"/>
        <v>8672951.2060000002</v>
      </c>
      <c r="Y1090" s="1">
        <f t="shared" si="66"/>
        <v>920759.22128535702</v>
      </c>
    </row>
    <row r="1091" spans="1:25" x14ac:dyDescent="0.5">
      <c r="A1091" s="1" t="s">
        <v>2188</v>
      </c>
      <c r="B1091" s="1" t="s">
        <v>2189</v>
      </c>
      <c r="C1091" s="1">
        <v>31496</v>
      </c>
      <c r="D1091" s="1">
        <v>19</v>
      </c>
      <c r="E1091" s="1">
        <v>19</v>
      </c>
      <c r="F1091" s="1">
        <v>1263.21</v>
      </c>
      <c r="G1091" s="1">
        <v>5.0360433000000003E-2</v>
      </c>
      <c r="H1091" s="1">
        <v>0.99625991700000005</v>
      </c>
      <c r="I1091" s="1">
        <v>0.94962927399999997</v>
      </c>
      <c r="K1091" s="1">
        <v>1.021650462</v>
      </c>
      <c r="L1091" s="1" t="s">
        <v>2</v>
      </c>
      <c r="M1091" s="1" t="s">
        <v>1</v>
      </c>
      <c r="N1091" s="1">
        <v>33465072.050000001</v>
      </c>
      <c r="O1091" s="1">
        <v>31672399.030000001</v>
      </c>
      <c r="P1091" s="1">
        <v>35629860.700000003</v>
      </c>
      <c r="Q1091" s="1">
        <v>27557470.34</v>
      </c>
      <c r="R1091" s="3">
        <f>AVERAGE('VTA_Proteome Morphine vs Saline'!N1091:Q1091)</f>
        <v>32081200.530000001</v>
      </c>
      <c r="S1091" s="3">
        <f>_xlfn.STDEV.S('VTA_Proteome Morphine vs Saline'!N1091:Q1091)</f>
        <v>3422442.7379836589</v>
      </c>
      <c r="T1091" s="1">
        <v>43418691.810000002</v>
      </c>
      <c r="U1091" s="1">
        <v>31651280.16</v>
      </c>
      <c r="V1091" s="1">
        <v>29819051.989999998</v>
      </c>
      <c r="W1091" s="1">
        <v>26214069.359999999</v>
      </c>
      <c r="X1091" s="1">
        <f t="shared" si="65"/>
        <v>32775773.329999998</v>
      </c>
      <c r="Y1091" s="1">
        <f t="shared" si="66"/>
        <v>7446125.5861382596</v>
      </c>
    </row>
    <row r="1092" spans="1:25" x14ac:dyDescent="0.5">
      <c r="A1092" s="1" t="s">
        <v>2190</v>
      </c>
      <c r="B1092" s="1" t="s">
        <v>2191</v>
      </c>
      <c r="C1092" s="1">
        <v>32234</v>
      </c>
      <c r="D1092" s="1">
        <v>15</v>
      </c>
      <c r="E1092" s="1">
        <v>14</v>
      </c>
      <c r="F1092" s="1">
        <v>798.75</v>
      </c>
      <c r="G1092" s="1">
        <v>5.0104705999999999E-2</v>
      </c>
      <c r="H1092" s="1">
        <v>0.99625991700000005</v>
      </c>
      <c r="I1092" s="1">
        <v>0.97283310300000003</v>
      </c>
      <c r="K1092" s="1">
        <v>1.035075704</v>
      </c>
      <c r="L1092" s="1" t="s">
        <v>2</v>
      </c>
      <c r="M1092" s="1" t="s">
        <v>1</v>
      </c>
      <c r="N1092" s="1">
        <v>18614977.309999999</v>
      </c>
      <c r="O1092" s="1">
        <v>14801399.640000001</v>
      </c>
      <c r="P1092" s="1">
        <v>15715067.720000001</v>
      </c>
      <c r="Q1092" s="1">
        <v>10626596.74</v>
      </c>
      <c r="R1092" s="3">
        <f>AVERAGE('VTA_Proteome Morphine vs Saline'!N1092:Q1092)</f>
        <v>14939510.352500001</v>
      </c>
      <c r="S1092" s="3">
        <f>_xlfn.STDEV.S('VTA_Proteome Morphine vs Saline'!N1092:Q1092)</f>
        <v>3303071.5495203729</v>
      </c>
      <c r="T1092" s="1">
        <v>23237703.77</v>
      </c>
      <c r="U1092" s="1">
        <v>17074996.140000001</v>
      </c>
      <c r="V1092" s="1">
        <v>12746020.529999999</v>
      </c>
      <c r="W1092" s="1">
        <v>8795376.3699999992</v>
      </c>
      <c r="X1092" s="1">
        <f t="shared" si="65"/>
        <v>15463524.202499999</v>
      </c>
      <c r="Y1092" s="1">
        <f t="shared" si="66"/>
        <v>6188261.2388082575</v>
      </c>
    </row>
    <row r="1093" spans="1:25" x14ac:dyDescent="0.5">
      <c r="A1093" s="1" t="s">
        <v>2192</v>
      </c>
      <c r="B1093" s="1" t="s">
        <v>2193</v>
      </c>
      <c r="C1093" s="1">
        <v>42994</v>
      </c>
      <c r="D1093" s="1">
        <v>9</v>
      </c>
      <c r="E1093" s="1">
        <v>9</v>
      </c>
      <c r="F1093" s="1">
        <v>664.45</v>
      </c>
      <c r="G1093" s="1">
        <v>0.15606667900000001</v>
      </c>
      <c r="H1093" s="1">
        <v>0.977951083</v>
      </c>
      <c r="I1093" s="1">
        <v>0.30918418399999997</v>
      </c>
      <c r="K1093" s="1">
        <v>1.1276096739999999</v>
      </c>
      <c r="L1093" s="1" t="s">
        <v>1</v>
      </c>
      <c r="M1093" s="1" t="s">
        <v>2</v>
      </c>
      <c r="N1093" s="1">
        <v>5949789.7570000002</v>
      </c>
      <c r="O1093" s="1">
        <v>7228590.6100000003</v>
      </c>
      <c r="P1093" s="1">
        <v>6463486.5939999996</v>
      </c>
      <c r="Q1093" s="1">
        <v>6185475.6220000004</v>
      </c>
      <c r="R1093" s="3">
        <f>AVERAGE('VTA_Proteome Morphine vs Saline'!N1093:Q1093)</f>
        <v>6456835.6457500001</v>
      </c>
      <c r="S1093" s="3">
        <f>_xlfn.STDEV.S('VTA_Proteome Morphine vs Saline'!N1093:Q1093)</f>
        <v>555692.28767517873</v>
      </c>
      <c r="T1093" s="1">
        <v>7174252.6710000001</v>
      </c>
      <c r="U1093" s="1">
        <v>6234893.0520000001</v>
      </c>
      <c r="V1093" s="1">
        <v>4176564.605</v>
      </c>
      <c r="W1093" s="1">
        <v>5318795.7029999997</v>
      </c>
      <c r="X1093" s="1">
        <f t="shared" si="65"/>
        <v>5726126.5077500008</v>
      </c>
      <c r="Y1093" s="1">
        <f t="shared" si="66"/>
        <v>1281011.7428800438</v>
      </c>
    </row>
    <row r="1094" spans="1:25" x14ac:dyDescent="0.5">
      <c r="A1094" s="1" t="s">
        <v>2194</v>
      </c>
      <c r="B1094" s="1" t="s">
        <v>2195</v>
      </c>
      <c r="C1094" s="1">
        <v>49588</v>
      </c>
      <c r="D1094" s="1">
        <v>8</v>
      </c>
      <c r="E1094" s="1">
        <v>8</v>
      </c>
      <c r="F1094" s="1">
        <v>383.19</v>
      </c>
      <c r="G1094" s="1">
        <v>9.6738160000000004E-2</v>
      </c>
      <c r="H1094" s="1">
        <v>0.99332116299999995</v>
      </c>
      <c r="I1094" s="1">
        <v>0.48561754499999998</v>
      </c>
      <c r="K1094" s="1">
        <v>1.090369141</v>
      </c>
      <c r="L1094" s="1" t="s">
        <v>1</v>
      </c>
      <c r="M1094" s="1" t="s">
        <v>2</v>
      </c>
      <c r="N1094" s="1">
        <v>791571.23670000001</v>
      </c>
      <c r="O1094" s="1">
        <v>750424.88690000004</v>
      </c>
      <c r="P1094" s="1">
        <v>719861.12390000001</v>
      </c>
      <c r="Q1094" s="1">
        <v>812325.19590000005</v>
      </c>
      <c r="R1094" s="3">
        <f>AVERAGE('VTA_Proteome Morphine vs Saline'!N1094:Q1094)</f>
        <v>768545.61085000006</v>
      </c>
      <c r="S1094" s="3">
        <f>_xlfn.STDEV.S('VTA_Proteome Morphine vs Saline'!N1094:Q1094)</f>
        <v>41414.05324681948</v>
      </c>
      <c r="T1094" s="1">
        <v>712718.7585</v>
      </c>
      <c r="U1094" s="1">
        <v>1012473.192</v>
      </c>
      <c r="V1094" s="1">
        <v>441141.07299999997</v>
      </c>
      <c r="W1094" s="1">
        <v>653063.02130000002</v>
      </c>
      <c r="X1094" s="1">
        <f t="shared" si="65"/>
        <v>704849.01120000007</v>
      </c>
      <c r="Y1094" s="1">
        <f t="shared" si="66"/>
        <v>235880.07896319879</v>
      </c>
    </row>
    <row r="1095" spans="1:25" x14ac:dyDescent="0.5">
      <c r="A1095" s="1" t="s">
        <v>2196</v>
      </c>
      <c r="B1095" s="1" t="s">
        <v>2197</v>
      </c>
      <c r="C1095" s="1">
        <v>152501</v>
      </c>
      <c r="D1095" s="1">
        <v>10</v>
      </c>
      <c r="E1095" s="1">
        <v>10</v>
      </c>
      <c r="F1095" s="1">
        <v>462.02</v>
      </c>
      <c r="G1095" s="1">
        <v>9.9145852000000007E-2</v>
      </c>
      <c r="H1095" s="1">
        <v>0.99216108700000005</v>
      </c>
      <c r="I1095" s="1">
        <v>0.47523516700000001</v>
      </c>
      <c r="K1095" s="1">
        <v>1.0940414949999999</v>
      </c>
      <c r="L1095" s="1" t="s">
        <v>1</v>
      </c>
      <c r="M1095" s="1" t="s">
        <v>2</v>
      </c>
      <c r="N1095" s="1">
        <v>694543.55530000001</v>
      </c>
      <c r="O1095" s="1">
        <v>681773.76049999997</v>
      </c>
      <c r="P1095" s="1">
        <v>982685.44929999998</v>
      </c>
      <c r="Q1095" s="1">
        <v>834419.95290000003</v>
      </c>
      <c r="R1095" s="3">
        <f>AVERAGE('VTA_Proteome Morphine vs Saline'!N1095:Q1095)</f>
        <v>798355.67949999997</v>
      </c>
      <c r="S1095" s="3">
        <f>_xlfn.STDEV.S('VTA_Proteome Morphine vs Saline'!N1095:Q1095)</f>
        <v>141004.01509535141</v>
      </c>
      <c r="T1095" s="1">
        <v>715528.68229999999</v>
      </c>
      <c r="U1095" s="1">
        <v>644854.94799999997</v>
      </c>
      <c r="V1095" s="1">
        <v>900332.26289999997</v>
      </c>
      <c r="W1095" s="1">
        <v>658206.95539999998</v>
      </c>
      <c r="X1095" s="1">
        <f t="shared" si="65"/>
        <v>729730.71214999992</v>
      </c>
      <c r="Y1095" s="1">
        <f t="shared" si="66"/>
        <v>117793.78858814348</v>
      </c>
    </row>
    <row r="1096" spans="1:25" x14ac:dyDescent="0.5">
      <c r="A1096" s="1" t="s">
        <v>2198</v>
      </c>
      <c r="B1096" s="1" t="s">
        <v>2199</v>
      </c>
      <c r="C1096" s="1">
        <v>16359</v>
      </c>
      <c r="D1096" s="1">
        <v>4</v>
      </c>
      <c r="E1096" s="1">
        <v>4</v>
      </c>
      <c r="F1096" s="1">
        <v>181.93</v>
      </c>
      <c r="G1096" s="1">
        <v>5.4193757000000002E-2</v>
      </c>
      <c r="H1096" s="1">
        <v>0.99625991700000005</v>
      </c>
      <c r="I1096" s="1">
        <v>0.82986221199999999</v>
      </c>
      <c r="K1096" s="1">
        <v>1.003750629</v>
      </c>
      <c r="L1096" s="1" t="s">
        <v>1</v>
      </c>
      <c r="M1096" s="1" t="s">
        <v>2</v>
      </c>
      <c r="N1096" s="1">
        <v>1094798.3929999999</v>
      </c>
      <c r="O1096" s="1">
        <v>1100894.6980000001</v>
      </c>
      <c r="P1096" s="1">
        <v>994422.43290000001</v>
      </c>
      <c r="Q1096" s="1">
        <v>1145979.385</v>
      </c>
      <c r="R1096" s="3">
        <f>AVERAGE('VTA_Proteome Morphine vs Saline'!N1096:Q1096)</f>
        <v>1084023.727225</v>
      </c>
      <c r="S1096" s="3">
        <f>_xlfn.STDEV.S('VTA_Proteome Morphine vs Saline'!N1096:Q1096)</f>
        <v>63946.901286671833</v>
      </c>
      <c r="T1096" s="1">
        <v>1249283.26</v>
      </c>
      <c r="U1096" s="1">
        <v>794535.2304</v>
      </c>
      <c r="V1096" s="1">
        <v>854086.56969999999</v>
      </c>
      <c r="W1096" s="1">
        <v>1421987.5349999999</v>
      </c>
      <c r="X1096" s="1">
        <f t="shared" si="65"/>
        <v>1079973.1487749999</v>
      </c>
      <c r="Y1096" s="1">
        <f t="shared" si="66"/>
        <v>304488.26249974768</v>
      </c>
    </row>
    <row r="1097" spans="1:25" x14ac:dyDescent="0.5">
      <c r="A1097" s="1" t="s">
        <v>2200</v>
      </c>
      <c r="B1097" s="1" t="s">
        <v>2201</v>
      </c>
      <c r="C1097" s="1">
        <v>50422</v>
      </c>
      <c r="D1097" s="1">
        <v>19</v>
      </c>
      <c r="E1097" s="1">
        <v>10</v>
      </c>
      <c r="F1097" s="1">
        <v>1429.27</v>
      </c>
      <c r="G1097" s="1">
        <v>0.23520443699999999</v>
      </c>
      <c r="H1097" s="1">
        <v>0.977951083</v>
      </c>
      <c r="I1097" s="1">
        <v>0.19401427500000001</v>
      </c>
      <c r="K1097" s="1">
        <v>1.3049382839999999</v>
      </c>
      <c r="L1097" s="1" t="s">
        <v>1</v>
      </c>
      <c r="M1097" s="1" t="s">
        <v>2</v>
      </c>
      <c r="N1097" s="1">
        <v>53868665.950000003</v>
      </c>
      <c r="O1097" s="1">
        <v>63797494.039999999</v>
      </c>
      <c r="P1097" s="1">
        <v>44058380.32</v>
      </c>
      <c r="Q1097" s="1">
        <v>82351992.920000002</v>
      </c>
      <c r="R1097" s="3">
        <f>AVERAGE('VTA_Proteome Morphine vs Saline'!N1097:Q1097)</f>
        <v>61019133.307500005</v>
      </c>
      <c r="S1097" s="3">
        <f>_xlfn.STDEV.S('VTA_Proteome Morphine vs Saline'!N1097:Q1097)</f>
        <v>16346319.799271762</v>
      </c>
      <c r="T1097" s="1">
        <v>40952779.369999997</v>
      </c>
      <c r="U1097" s="1">
        <v>35177232.100000001</v>
      </c>
      <c r="V1097" s="1">
        <v>61196808.689999998</v>
      </c>
      <c r="W1097" s="1">
        <v>49713851.649999999</v>
      </c>
      <c r="X1097" s="1">
        <f t="shared" si="65"/>
        <v>46760167.952500001</v>
      </c>
      <c r="Y1097" s="1">
        <f t="shared" si="66"/>
        <v>11328886.504268665</v>
      </c>
    </row>
    <row r="1098" spans="1:25" x14ac:dyDescent="0.5">
      <c r="A1098" s="1" t="s">
        <v>2202</v>
      </c>
      <c r="B1098" s="1" t="s">
        <v>2203</v>
      </c>
      <c r="C1098" s="1">
        <v>31311</v>
      </c>
      <c r="D1098" s="1">
        <v>16</v>
      </c>
      <c r="E1098" s="1">
        <v>16</v>
      </c>
      <c r="F1098" s="1">
        <v>1129.67</v>
      </c>
      <c r="G1098" s="1">
        <v>5.9589824E-2</v>
      </c>
      <c r="H1098" s="1">
        <v>0.99625991700000005</v>
      </c>
      <c r="I1098" s="1">
        <v>0.74618455699999997</v>
      </c>
      <c r="K1098" s="1">
        <v>1.033686248</v>
      </c>
      <c r="L1098" s="1" t="s">
        <v>1</v>
      </c>
      <c r="M1098" s="1" t="s">
        <v>2</v>
      </c>
      <c r="N1098" s="1">
        <v>20090960.84</v>
      </c>
      <c r="O1098" s="1">
        <v>24587018.510000002</v>
      </c>
      <c r="P1098" s="1">
        <v>18828540.780000001</v>
      </c>
      <c r="Q1098" s="1">
        <v>18077542.370000001</v>
      </c>
      <c r="R1098" s="3">
        <f>AVERAGE('VTA_Proteome Morphine vs Saline'!N1098:Q1098)</f>
        <v>20396015.625</v>
      </c>
      <c r="S1098" s="3">
        <f>_xlfn.STDEV.S('VTA_Proteome Morphine vs Saline'!N1098:Q1098)</f>
        <v>2914896.1804146646</v>
      </c>
      <c r="T1098" s="1">
        <v>22042960.199999999</v>
      </c>
      <c r="U1098" s="1">
        <v>22404583.27</v>
      </c>
      <c r="V1098" s="1">
        <v>16998083.170000002</v>
      </c>
      <c r="W1098" s="1">
        <v>17479736.5</v>
      </c>
      <c r="X1098" s="1">
        <f t="shared" si="65"/>
        <v>19731340.785</v>
      </c>
      <c r="Y1098" s="1">
        <f t="shared" si="66"/>
        <v>2888496.0763691398</v>
      </c>
    </row>
    <row r="1099" spans="1:25" x14ac:dyDescent="0.5">
      <c r="A1099" s="1" t="s">
        <v>2204</v>
      </c>
      <c r="B1099" s="1" t="s">
        <v>2205</v>
      </c>
      <c r="C1099" s="1">
        <v>50029</v>
      </c>
      <c r="D1099" s="1">
        <v>20</v>
      </c>
      <c r="E1099" s="1">
        <v>20</v>
      </c>
      <c r="F1099" s="1">
        <v>1310.6300000000001</v>
      </c>
      <c r="G1099" s="1">
        <v>7.7047279999999996E-2</v>
      </c>
      <c r="H1099" s="1">
        <v>0.99625991700000005</v>
      </c>
      <c r="I1099" s="1">
        <v>0.59118724899999997</v>
      </c>
      <c r="K1099" s="1">
        <v>1.0704434169999999</v>
      </c>
      <c r="L1099" s="1" t="s">
        <v>1</v>
      </c>
      <c r="M1099" s="1" t="s">
        <v>2</v>
      </c>
      <c r="N1099" s="1">
        <v>53780821.32</v>
      </c>
      <c r="O1099" s="1">
        <v>66819550.380000003</v>
      </c>
      <c r="P1099" s="1">
        <v>51304957.359999999</v>
      </c>
      <c r="Q1099" s="1">
        <v>53839010.969999999</v>
      </c>
      <c r="R1099" s="3">
        <f>AVERAGE('VTA_Proteome Morphine vs Saline'!N1099:Q1099)</f>
        <v>56436085.0075</v>
      </c>
      <c r="S1099" s="3">
        <f>_xlfn.STDEV.S('VTA_Proteome Morphine vs Saline'!N1099:Q1099)</f>
        <v>7022346.3050288726</v>
      </c>
      <c r="T1099" s="1">
        <v>68012321.359999999</v>
      </c>
      <c r="U1099" s="1">
        <v>61877986.420000002</v>
      </c>
      <c r="V1099" s="1">
        <v>30877123.890000001</v>
      </c>
      <c r="W1099" s="1">
        <v>50121193.049999997</v>
      </c>
      <c r="X1099" s="1">
        <f t="shared" si="65"/>
        <v>52722156.180000007</v>
      </c>
      <c r="Y1099" s="1">
        <f t="shared" si="66"/>
        <v>16346139.437903373</v>
      </c>
    </row>
    <row r="1100" spans="1:25" x14ac:dyDescent="0.5">
      <c r="A1100" s="1" t="s">
        <v>2206</v>
      </c>
      <c r="B1100" s="1" t="s">
        <v>2207</v>
      </c>
      <c r="C1100" s="1">
        <v>95223</v>
      </c>
      <c r="D1100" s="1">
        <v>53</v>
      </c>
      <c r="E1100" s="1">
        <v>53</v>
      </c>
      <c r="F1100" s="1">
        <v>3500.9</v>
      </c>
      <c r="G1100" s="1">
        <v>0.19902167700000001</v>
      </c>
      <c r="H1100" s="1">
        <v>0.977951083</v>
      </c>
      <c r="I1100" s="1">
        <v>0.23719752299999999</v>
      </c>
      <c r="K1100" s="1">
        <v>1.085435927</v>
      </c>
      <c r="L1100" s="1" t="s">
        <v>2</v>
      </c>
      <c r="M1100" s="1" t="s">
        <v>1</v>
      </c>
      <c r="N1100" s="1">
        <v>159572891.69999999</v>
      </c>
      <c r="O1100" s="1">
        <v>194930830.30000001</v>
      </c>
      <c r="P1100" s="1">
        <v>149154392.30000001</v>
      </c>
      <c r="Q1100" s="1">
        <v>148853228.30000001</v>
      </c>
      <c r="R1100" s="3">
        <f>AVERAGE('VTA_Proteome Morphine vs Saline'!N1100:Q1100)</f>
        <v>163127835.65000001</v>
      </c>
      <c r="S1100" s="3">
        <f>_xlfn.STDEV.S('VTA_Proteome Morphine vs Saline'!N1100:Q1100)</f>
        <v>21779880.847913317</v>
      </c>
      <c r="T1100" s="1">
        <v>185109108.19999999</v>
      </c>
      <c r="U1100" s="1">
        <v>180746013.5</v>
      </c>
      <c r="V1100" s="1">
        <v>173357054.40000001</v>
      </c>
      <c r="W1100" s="1">
        <v>169047077.90000001</v>
      </c>
      <c r="X1100" s="1">
        <f t="shared" si="65"/>
        <v>177064813.5</v>
      </c>
      <c r="Y1100" s="1">
        <f t="shared" si="66"/>
        <v>7217882.2460974874</v>
      </c>
    </row>
    <row r="1101" spans="1:25" x14ac:dyDescent="0.5">
      <c r="A1101" s="1" t="s">
        <v>2208</v>
      </c>
      <c r="B1101" s="1" t="s">
        <v>2209</v>
      </c>
      <c r="C1101" s="1">
        <v>81438</v>
      </c>
      <c r="D1101" s="1">
        <v>1</v>
      </c>
      <c r="E1101" s="1">
        <v>0</v>
      </c>
      <c r="F1101" s="1">
        <v>31.19</v>
      </c>
      <c r="K1101" s="1">
        <v>1</v>
      </c>
      <c r="L1101" s="1" t="s">
        <v>364</v>
      </c>
      <c r="M1101" s="1" t="s">
        <v>364</v>
      </c>
      <c r="R1101" s="3"/>
      <c r="S1101" s="3"/>
    </row>
    <row r="1102" spans="1:25" x14ac:dyDescent="0.5">
      <c r="A1102" s="1" t="s">
        <v>2210</v>
      </c>
      <c r="B1102" s="1" t="s">
        <v>2211</v>
      </c>
      <c r="C1102" s="1">
        <v>83404</v>
      </c>
      <c r="D1102" s="1">
        <v>18</v>
      </c>
      <c r="E1102" s="1">
        <v>18</v>
      </c>
      <c r="F1102" s="1">
        <v>813.15</v>
      </c>
      <c r="G1102" s="1">
        <v>5.8812634000000003E-2</v>
      </c>
      <c r="H1102" s="1">
        <v>0.99625991700000005</v>
      </c>
      <c r="I1102" s="1">
        <v>0.75621614100000001</v>
      </c>
      <c r="K1102" s="1">
        <v>1.0437027750000001</v>
      </c>
      <c r="L1102" s="1" t="s">
        <v>1</v>
      </c>
      <c r="M1102" s="1" t="s">
        <v>2</v>
      </c>
      <c r="N1102" s="1">
        <v>8414373.3090000004</v>
      </c>
      <c r="O1102" s="1">
        <v>8816753.7139999997</v>
      </c>
      <c r="P1102" s="1">
        <v>6184305.2340000002</v>
      </c>
      <c r="Q1102" s="1">
        <v>6346286.051</v>
      </c>
      <c r="R1102" s="3">
        <f>AVERAGE('VTA_Proteome Morphine vs Saline'!N1102:Q1102)</f>
        <v>7440429.5770000005</v>
      </c>
      <c r="S1102" s="3">
        <f>_xlfn.STDEV.S('VTA_Proteome Morphine vs Saline'!N1102:Q1102)</f>
        <v>1368433.7694064395</v>
      </c>
      <c r="T1102" s="1">
        <v>7902313.6430000002</v>
      </c>
      <c r="U1102" s="1">
        <v>8415721.1870000008</v>
      </c>
      <c r="V1102" s="1">
        <v>6568320.3969999999</v>
      </c>
      <c r="W1102" s="1">
        <v>5629156.1109999996</v>
      </c>
      <c r="X1102" s="1">
        <f t="shared" ref="X1102:X1138" si="67">AVERAGE(T1102:W1102)</f>
        <v>7128877.8344999999</v>
      </c>
      <c r="Y1102" s="1">
        <f t="shared" ref="Y1102:Y1138" si="68">_xlfn.STDEV.S(T1102:W1102)</f>
        <v>1267222.5077464855</v>
      </c>
    </row>
    <row r="1103" spans="1:25" x14ac:dyDescent="0.5">
      <c r="A1103" s="1" t="s">
        <v>2212</v>
      </c>
      <c r="B1103" s="1" t="s">
        <v>2213</v>
      </c>
      <c r="C1103" s="1">
        <v>26743</v>
      </c>
      <c r="D1103" s="1">
        <v>22</v>
      </c>
      <c r="E1103" s="1">
        <v>22</v>
      </c>
      <c r="F1103" s="1">
        <v>1548.73</v>
      </c>
      <c r="G1103" s="1">
        <v>5.7647159000000003E-2</v>
      </c>
      <c r="H1103" s="1">
        <v>0.99625991700000005</v>
      </c>
      <c r="I1103" s="1">
        <v>0.77224594800000002</v>
      </c>
      <c r="K1103" s="1">
        <v>1.0225269130000001</v>
      </c>
      <c r="L1103" s="1" t="s">
        <v>1</v>
      </c>
      <c r="M1103" s="1" t="s">
        <v>2</v>
      </c>
      <c r="N1103" s="1">
        <v>42668657.109999999</v>
      </c>
      <c r="O1103" s="1">
        <v>52551065.530000001</v>
      </c>
      <c r="P1103" s="1">
        <v>43346846.090000004</v>
      </c>
      <c r="Q1103" s="1">
        <v>44298505.979999997</v>
      </c>
      <c r="R1103" s="3">
        <f>AVERAGE('VTA_Proteome Morphine vs Saline'!N1103:Q1103)</f>
        <v>45716268.677500002</v>
      </c>
      <c r="S1103" s="3">
        <f>_xlfn.STDEV.S('VTA_Proteome Morphine vs Saline'!N1103:Q1103)</f>
        <v>4605308.4857180994</v>
      </c>
      <c r="T1103" s="1">
        <v>46452893.640000001</v>
      </c>
      <c r="U1103" s="1">
        <v>53433549.75</v>
      </c>
      <c r="V1103" s="1">
        <v>36762839.590000004</v>
      </c>
      <c r="W1103" s="1">
        <v>42187158.770000003</v>
      </c>
      <c r="X1103" s="1">
        <f t="shared" si="67"/>
        <v>44709110.437500007</v>
      </c>
      <c r="Y1103" s="1">
        <f t="shared" si="68"/>
        <v>7039414.7903039493</v>
      </c>
    </row>
    <row r="1104" spans="1:25" x14ac:dyDescent="0.5">
      <c r="A1104" s="1" t="s">
        <v>2214</v>
      </c>
      <c r="B1104" s="1" t="s">
        <v>2215</v>
      </c>
      <c r="C1104" s="1">
        <v>37927</v>
      </c>
      <c r="D1104" s="1">
        <v>2</v>
      </c>
      <c r="E1104" s="1">
        <v>2</v>
      </c>
      <c r="F1104" s="1">
        <v>127.31</v>
      </c>
      <c r="G1104" s="1">
        <v>0.106281023</v>
      </c>
      <c r="H1104" s="1">
        <v>0.98920471200000004</v>
      </c>
      <c r="I1104" s="1">
        <v>0.44676421799999999</v>
      </c>
      <c r="K1104" s="1">
        <v>1.2188974720000001</v>
      </c>
      <c r="L1104" s="1" t="s">
        <v>2</v>
      </c>
      <c r="M1104" s="1" t="s">
        <v>1</v>
      </c>
      <c r="N1104" s="1">
        <v>198135.90220000001</v>
      </c>
      <c r="O1104" s="1">
        <v>34787.705479999997</v>
      </c>
      <c r="P1104" s="1">
        <v>108781.7484</v>
      </c>
      <c r="Q1104" s="1">
        <v>118074.159</v>
      </c>
      <c r="R1104" s="3">
        <f>AVERAGE('VTA_Proteome Morphine vs Saline'!N1104:Q1104)</f>
        <v>114944.87877</v>
      </c>
      <c r="S1104" s="3">
        <f>_xlfn.STDEV.S('VTA_Proteome Morphine vs Saline'!N1104:Q1104)</f>
        <v>66817.401375912537</v>
      </c>
      <c r="T1104" s="1">
        <v>116468.7883</v>
      </c>
      <c r="U1104" s="1">
        <v>215487.02119999999</v>
      </c>
      <c r="V1104" s="1">
        <v>122466.88280000001</v>
      </c>
      <c r="W1104" s="1">
        <v>106001.3962</v>
      </c>
      <c r="X1104" s="1">
        <f t="shared" si="67"/>
        <v>140106.02212499999</v>
      </c>
      <c r="Y1104" s="1">
        <f t="shared" si="68"/>
        <v>50712.518474415607</v>
      </c>
    </row>
    <row r="1105" spans="1:25" x14ac:dyDescent="0.5">
      <c r="A1105" s="1" t="s">
        <v>2216</v>
      </c>
      <c r="B1105" s="1" t="s">
        <v>2217</v>
      </c>
      <c r="C1105" s="1">
        <v>35156</v>
      </c>
      <c r="D1105" s="1">
        <v>7</v>
      </c>
      <c r="E1105" s="1">
        <v>6</v>
      </c>
      <c r="F1105" s="1">
        <v>370.8</v>
      </c>
      <c r="G1105" s="1">
        <v>6.2420548999999999E-2</v>
      </c>
      <c r="H1105" s="1">
        <v>0.99625991700000005</v>
      </c>
      <c r="I1105" s="1">
        <v>0.71315351599999999</v>
      </c>
      <c r="K1105" s="1">
        <v>1.0450183399999999</v>
      </c>
      <c r="L1105" s="1" t="s">
        <v>2</v>
      </c>
      <c r="M1105" s="1" t="s">
        <v>1</v>
      </c>
      <c r="N1105" s="1">
        <v>4464925.1030000001</v>
      </c>
      <c r="O1105" s="1">
        <v>4972519.67</v>
      </c>
      <c r="P1105" s="1">
        <v>4358788.5070000002</v>
      </c>
      <c r="Q1105" s="1">
        <v>4320074.6880000001</v>
      </c>
      <c r="R1105" s="3">
        <f>AVERAGE('VTA_Proteome Morphine vs Saline'!N1105:Q1105)</f>
        <v>4529076.9920000006</v>
      </c>
      <c r="S1105" s="3">
        <f>_xlfn.STDEV.S('VTA_Proteome Morphine vs Saline'!N1105:Q1105)</f>
        <v>301903.40879989165</v>
      </c>
      <c r="T1105" s="1">
        <v>4530666.9479999999</v>
      </c>
      <c r="U1105" s="1">
        <v>5961625.0060000001</v>
      </c>
      <c r="V1105" s="1">
        <v>4383081.9019999998</v>
      </c>
      <c r="W1105" s="1">
        <v>4056500.23</v>
      </c>
      <c r="X1105" s="1">
        <f t="shared" si="67"/>
        <v>4732968.5214999998</v>
      </c>
      <c r="Y1105" s="1">
        <f t="shared" si="68"/>
        <v>842724.28853382636</v>
      </c>
    </row>
    <row r="1106" spans="1:25" x14ac:dyDescent="0.5">
      <c r="A1106" s="1" t="s">
        <v>2218</v>
      </c>
      <c r="B1106" s="1" t="s">
        <v>2219</v>
      </c>
      <c r="C1106" s="1">
        <v>49491</v>
      </c>
      <c r="D1106" s="1">
        <v>26</v>
      </c>
      <c r="E1106" s="1">
        <v>26</v>
      </c>
      <c r="F1106" s="1">
        <v>2123.98</v>
      </c>
      <c r="G1106" s="1">
        <v>0.12055777600000001</v>
      </c>
      <c r="H1106" s="1">
        <v>0.98130145400000002</v>
      </c>
      <c r="I1106" s="1">
        <v>0.39814131800000002</v>
      </c>
      <c r="K1106" s="1">
        <v>1.1116336389999999</v>
      </c>
      <c r="L1106" s="1" t="s">
        <v>1</v>
      </c>
      <c r="M1106" s="1" t="s">
        <v>2</v>
      </c>
      <c r="N1106" s="1">
        <v>118995305.5</v>
      </c>
      <c r="O1106" s="1">
        <v>116784265.3</v>
      </c>
      <c r="P1106" s="1">
        <v>95155460.819999993</v>
      </c>
      <c r="Q1106" s="1">
        <v>93738574.010000005</v>
      </c>
      <c r="R1106" s="3">
        <f>AVERAGE('VTA_Proteome Morphine vs Saline'!N1106:Q1106)</f>
        <v>106168401.4075</v>
      </c>
      <c r="S1106" s="3">
        <f>_xlfn.STDEV.S('VTA_Proteome Morphine vs Saline'!N1106:Q1106)</f>
        <v>13577082.459027786</v>
      </c>
      <c r="T1106" s="1">
        <v>112983728.5</v>
      </c>
      <c r="U1106" s="1">
        <v>113740807.09999999</v>
      </c>
      <c r="V1106" s="1">
        <v>72207567.099999994</v>
      </c>
      <c r="W1106" s="1">
        <v>83094484.739999995</v>
      </c>
      <c r="X1106" s="1">
        <f t="shared" si="67"/>
        <v>95506646.859999999</v>
      </c>
      <c r="Y1106" s="1">
        <f t="shared" si="68"/>
        <v>21093773.713785909</v>
      </c>
    </row>
    <row r="1107" spans="1:25" x14ac:dyDescent="0.5">
      <c r="A1107" s="1" t="s">
        <v>2220</v>
      </c>
      <c r="B1107" s="1" t="s">
        <v>2221</v>
      </c>
      <c r="C1107" s="1">
        <v>124046</v>
      </c>
      <c r="D1107" s="1">
        <v>1</v>
      </c>
      <c r="E1107" s="1">
        <v>1</v>
      </c>
      <c r="F1107" s="1">
        <v>30.27</v>
      </c>
      <c r="G1107" s="1">
        <v>7.8854086000000004E-2</v>
      </c>
      <c r="H1107" s="1">
        <v>0.99625991700000005</v>
      </c>
      <c r="I1107" s="1">
        <v>0.57950525799999997</v>
      </c>
      <c r="K1107" s="1">
        <v>15.51630516</v>
      </c>
      <c r="L1107" s="1" t="s">
        <v>1</v>
      </c>
      <c r="M1107" s="1" t="s">
        <v>2</v>
      </c>
      <c r="N1107" s="1">
        <v>21.03314228</v>
      </c>
      <c r="O1107" s="1">
        <v>322.28839429999999</v>
      </c>
      <c r="P1107" s="1">
        <v>19466.4905</v>
      </c>
      <c r="Q1107" s="1">
        <v>22.287901690000002</v>
      </c>
      <c r="R1107" s="3">
        <f>AVERAGE('VTA_Proteome Morphine vs Saline'!N1107:Q1107)</f>
        <v>4958.0249845674998</v>
      </c>
      <c r="S1107" s="3">
        <f>_xlfn.STDEV.S('VTA_Proteome Morphine vs Saline'!N1107:Q1107)</f>
        <v>9673.3485127771619</v>
      </c>
      <c r="T1107" s="1">
        <v>76.780084270000003</v>
      </c>
      <c r="U1107" s="1">
        <v>0</v>
      </c>
      <c r="V1107" s="1">
        <v>753.66224739999996</v>
      </c>
      <c r="W1107" s="1">
        <v>447.70344679999999</v>
      </c>
      <c r="X1107" s="1">
        <f t="shared" si="67"/>
        <v>319.53644461749997</v>
      </c>
      <c r="Y1107" s="1">
        <f t="shared" si="68"/>
        <v>349.24975925448962</v>
      </c>
    </row>
    <row r="1108" spans="1:25" x14ac:dyDescent="0.5">
      <c r="A1108" s="1" t="s">
        <v>2222</v>
      </c>
      <c r="B1108" s="1" t="s">
        <v>2223</v>
      </c>
      <c r="C1108" s="1">
        <v>60565</v>
      </c>
      <c r="D1108" s="1">
        <v>48</v>
      </c>
      <c r="E1108" s="1">
        <v>23</v>
      </c>
      <c r="F1108" s="1">
        <v>3231.11</v>
      </c>
      <c r="G1108" s="1">
        <v>5.2712410000000001E-2</v>
      </c>
      <c r="H1108" s="1">
        <v>0.99625991700000005</v>
      </c>
      <c r="I1108" s="1">
        <v>0.862653644</v>
      </c>
      <c r="K1108" s="1">
        <v>1.0340412269999999</v>
      </c>
      <c r="L1108" s="1" t="s">
        <v>1</v>
      </c>
      <c r="M1108" s="1" t="s">
        <v>2</v>
      </c>
      <c r="N1108" s="1">
        <v>9710643.6050000004</v>
      </c>
      <c r="O1108" s="1">
        <v>11417497.73</v>
      </c>
      <c r="P1108" s="1">
        <v>15842390.73</v>
      </c>
      <c r="Q1108" s="1">
        <v>14424099.289999999</v>
      </c>
      <c r="R1108" s="3">
        <f>AVERAGE('VTA_Proteome Morphine vs Saline'!N1108:Q1108)</f>
        <v>12848657.838749999</v>
      </c>
      <c r="S1108" s="3">
        <f>_xlfn.STDEV.S('VTA_Proteome Morphine vs Saline'!N1108:Q1108)</f>
        <v>2789253.4830765352</v>
      </c>
      <c r="T1108" s="1">
        <v>11609266.76</v>
      </c>
      <c r="U1108" s="1">
        <v>10133027.32</v>
      </c>
      <c r="V1108" s="1">
        <v>14586089.369999999</v>
      </c>
      <c r="W1108" s="1">
        <v>13374307.34</v>
      </c>
      <c r="X1108" s="1">
        <f t="shared" si="67"/>
        <v>12425672.697499998</v>
      </c>
      <c r="Y1108" s="1">
        <f t="shared" si="68"/>
        <v>1957042.7831743676</v>
      </c>
    </row>
    <row r="1109" spans="1:25" x14ac:dyDescent="0.5">
      <c r="A1109" s="1" t="s">
        <v>2224</v>
      </c>
      <c r="B1109" s="1" t="s">
        <v>2225</v>
      </c>
      <c r="C1109" s="1">
        <v>61199</v>
      </c>
      <c r="D1109" s="1">
        <v>29</v>
      </c>
      <c r="E1109" s="1">
        <v>28</v>
      </c>
      <c r="F1109" s="1">
        <v>1538.69</v>
      </c>
      <c r="G1109" s="1">
        <v>0.231790677</v>
      </c>
      <c r="H1109" s="1">
        <v>0.977951083</v>
      </c>
      <c r="I1109" s="1">
        <v>0.19759410399999999</v>
      </c>
      <c r="K1109" s="1">
        <v>1.5539296760000001</v>
      </c>
      <c r="L1109" s="1" t="s">
        <v>1</v>
      </c>
      <c r="M1109" s="1" t="s">
        <v>2</v>
      </c>
      <c r="N1109" s="1">
        <v>7152198.0070000002</v>
      </c>
      <c r="O1109" s="1">
        <v>2990497.67</v>
      </c>
      <c r="P1109" s="1">
        <v>7997175.0939999996</v>
      </c>
      <c r="Q1109" s="1">
        <v>5305702.1279999996</v>
      </c>
      <c r="R1109" s="3">
        <f>AVERAGE('VTA_Proteome Morphine vs Saline'!N1109:Q1109)</f>
        <v>5861393.2247500001</v>
      </c>
      <c r="S1109" s="3">
        <f>_xlfn.STDEV.S('VTA_Proteome Morphine vs Saline'!N1109:Q1109)</f>
        <v>2219502.5764186443</v>
      </c>
      <c r="T1109" s="1">
        <v>3934744.8879999998</v>
      </c>
      <c r="U1109" s="1">
        <v>2698350.2990000001</v>
      </c>
      <c r="V1109" s="1">
        <v>6142066.6090000002</v>
      </c>
      <c r="W1109" s="1">
        <v>2312762.2349999999</v>
      </c>
      <c r="X1109" s="1">
        <f t="shared" si="67"/>
        <v>3771981.0077499999</v>
      </c>
      <c r="Y1109" s="1">
        <f t="shared" si="68"/>
        <v>1724896.1479350631</v>
      </c>
    </row>
    <row r="1110" spans="1:25" x14ac:dyDescent="0.5">
      <c r="A1110" s="1" t="s">
        <v>2226</v>
      </c>
      <c r="B1110" s="1" t="s">
        <v>2227</v>
      </c>
      <c r="C1110" s="1">
        <v>60753</v>
      </c>
      <c r="D1110" s="1">
        <v>47</v>
      </c>
      <c r="E1110" s="1">
        <v>23</v>
      </c>
      <c r="F1110" s="1">
        <v>2810.35</v>
      </c>
      <c r="G1110" s="1">
        <v>6.9999854E-2</v>
      </c>
      <c r="H1110" s="1">
        <v>0.99625991700000005</v>
      </c>
      <c r="I1110" s="1">
        <v>0.64260706300000003</v>
      </c>
      <c r="K1110" s="1">
        <v>1.04501961</v>
      </c>
      <c r="L1110" s="1" t="s">
        <v>2</v>
      </c>
      <c r="M1110" s="1" t="s">
        <v>1</v>
      </c>
      <c r="N1110" s="1">
        <v>13693443.67</v>
      </c>
      <c r="O1110" s="1">
        <v>17308037.960000001</v>
      </c>
      <c r="P1110" s="1">
        <v>18883277.98</v>
      </c>
      <c r="Q1110" s="1">
        <v>18563138.859999999</v>
      </c>
      <c r="R1110" s="3">
        <f>AVERAGE('VTA_Proteome Morphine vs Saline'!N1110:Q1110)</f>
        <v>17111974.6175</v>
      </c>
      <c r="S1110" s="3">
        <f>_xlfn.STDEV.S('VTA_Proteome Morphine vs Saline'!N1110:Q1110)</f>
        <v>2378247.8097682195</v>
      </c>
      <c r="T1110" s="1">
        <v>17448869.280000001</v>
      </c>
      <c r="U1110" s="1">
        <v>15114668.039999999</v>
      </c>
      <c r="V1110" s="1">
        <v>19478305.280000001</v>
      </c>
      <c r="W1110" s="1">
        <v>19487553.59</v>
      </c>
      <c r="X1110" s="1">
        <f t="shared" si="67"/>
        <v>17882349.047499999</v>
      </c>
      <c r="Y1110" s="1">
        <f t="shared" si="68"/>
        <v>2079400.61776036</v>
      </c>
    </row>
    <row r="1111" spans="1:25" x14ac:dyDescent="0.5">
      <c r="A1111" s="1" t="s">
        <v>2228</v>
      </c>
      <c r="B1111" s="1" t="s">
        <v>2229</v>
      </c>
      <c r="C1111" s="1">
        <v>38868</v>
      </c>
      <c r="D1111" s="1">
        <v>1</v>
      </c>
      <c r="E1111" s="1">
        <v>1</v>
      </c>
      <c r="F1111" s="1">
        <v>27.52</v>
      </c>
      <c r="G1111" s="1">
        <v>9.6118855000000003E-2</v>
      </c>
      <c r="H1111" s="1">
        <v>0.99371272200000005</v>
      </c>
      <c r="I1111" s="1">
        <v>0.488358024</v>
      </c>
      <c r="K1111" s="1">
        <v>1.8977732140000001</v>
      </c>
      <c r="L1111" s="1" t="s">
        <v>2</v>
      </c>
      <c r="M1111" s="1" t="s">
        <v>1</v>
      </c>
      <c r="N1111" s="1">
        <v>0</v>
      </c>
      <c r="O1111" s="1">
        <v>0</v>
      </c>
      <c r="P1111" s="1">
        <v>6569.3371360000001</v>
      </c>
      <c r="Q1111" s="1">
        <v>1087.5457819999999</v>
      </c>
      <c r="R1111" s="3">
        <f>AVERAGE('VTA_Proteome Morphine vs Saline'!N1111:Q1111)</f>
        <v>1914.2207295000001</v>
      </c>
      <c r="S1111" s="3">
        <f>_xlfn.STDEV.S('VTA_Proteome Morphine vs Saline'!N1111:Q1111)</f>
        <v>3145.471995815818</v>
      </c>
      <c r="T1111" s="1">
        <v>0</v>
      </c>
      <c r="U1111" s="1">
        <v>8063.6315759999998</v>
      </c>
      <c r="V1111" s="1">
        <v>2364.4435440000002</v>
      </c>
      <c r="W1111" s="1">
        <v>4102.9521880000002</v>
      </c>
      <c r="X1111" s="1">
        <f t="shared" si="67"/>
        <v>3632.7568270000002</v>
      </c>
      <c r="Y1111" s="1">
        <f t="shared" si="68"/>
        <v>3398.9839396885004</v>
      </c>
    </row>
    <row r="1112" spans="1:25" x14ac:dyDescent="0.5">
      <c r="A1112" s="1" t="s">
        <v>2230</v>
      </c>
      <c r="B1112" s="1" t="s">
        <v>2231</v>
      </c>
      <c r="C1112" s="1">
        <v>33657</v>
      </c>
      <c r="D1112" s="1">
        <v>5</v>
      </c>
      <c r="E1112" s="1">
        <v>5</v>
      </c>
      <c r="F1112" s="1">
        <v>173.18</v>
      </c>
      <c r="G1112" s="1">
        <v>0.165255557</v>
      </c>
      <c r="H1112" s="1">
        <v>0.977951083</v>
      </c>
      <c r="I1112" s="1">
        <v>0.29124994900000001</v>
      </c>
      <c r="K1112" s="1">
        <v>1.118650672</v>
      </c>
      <c r="L1112" s="1" t="s">
        <v>2</v>
      </c>
      <c r="M1112" s="1" t="s">
        <v>1</v>
      </c>
      <c r="N1112" s="1">
        <v>871543.03460000001</v>
      </c>
      <c r="O1112" s="1">
        <v>1025401.027</v>
      </c>
      <c r="P1112" s="1">
        <v>732216.87879999995</v>
      </c>
      <c r="Q1112" s="1">
        <v>931295.30449999997</v>
      </c>
      <c r="R1112" s="3">
        <f>AVERAGE('VTA_Proteome Morphine vs Saline'!N1112:Q1112)</f>
        <v>890114.06122500007</v>
      </c>
      <c r="S1112" s="3">
        <f>_xlfn.STDEV.S('VTA_Proteome Morphine vs Saline'!N1112:Q1112)</f>
        <v>122847.95637147086</v>
      </c>
      <c r="T1112" s="1">
        <v>1111584.9069999999</v>
      </c>
      <c r="U1112" s="1">
        <v>1091053.1129999999</v>
      </c>
      <c r="V1112" s="1">
        <v>835420.58089999994</v>
      </c>
      <c r="W1112" s="1">
        <v>944848.17110000004</v>
      </c>
      <c r="X1112" s="1">
        <f t="shared" si="67"/>
        <v>995726.69299999985</v>
      </c>
      <c r="Y1112" s="1">
        <f t="shared" si="68"/>
        <v>130124.20434419993</v>
      </c>
    </row>
    <row r="1113" spans="1:25" x14ac:dyDescent="0.5">
      <c r="A1113" s="1" t="s">
        <v>2232</v>
      </c>
      <c r="B1113" s="1" t="s">
        <v>2233</v>
      </c>
      <c r="C1113" s="1">
        <v>38851</v>
      </c>
      <c r="D1113" s="1">
        <v>8</v>
      </c>
      <c r="E1113" s="1">
        <v>8</v>
      </c>
      <c r="F1113" s="1">
        <v>355.68</v>
      </c>
      <c r="G1113" s="1">
        <v>0.19980806000000001</v>
      </c>
      <c r="H1113" s="1">
        <v>0.977951083</v>
      </c>
      <c r="I1113" s="1">
        <v>0.23611997200000001</v>
      </c>
      <c r="K1113" s="1">
        <v>1.220950145</v>
      </c>
      <c r="L1113" s="1" t="s">
        <v>2</v>
      </c>
      <c r="M1113" s="1" t="s">
        <v>1</v>
      </c>
      <c r="N1113" s="1">
        <v>388705.91489999997</v>
      </c>
      <c r="O1113" s="1">
        <v>705664.57920000004</v>
      </c>
      <c r="P1113" s="1">
        <v>344567.8714</v>
      </c>
      <c r="Q1113" s="1">
        <v>389664.51939999999</v>
      </c>
      <c r="R1113" s="3">
        <f>AVERAGE('VTA_Proteome Morphine vs Saline'!N1113:Q1113)</f>
        <v>457150.72122499999</v>
      </c>
      <c r="S1113" s="3">
        <f>_xlfn.STDEV.S('VTA_Proteome Morphine vs Saline'!N1113:Q1113)</f>
        <v>167006.10231362656</v>
      </c>
      <c r="T1113" s="1">
        <v>589369.06330000004</v>
      </c>
      <c r="U1113" s="1">
        <v>469295.38640000002</v>
      </c>
      <c r="V1113" s="1">
        <v>658229.02639999997</v>
      </c>
      <c r="W1113" s="1">
        <v>515739.48210000002</v>
      </c>
      <c r="X1113" s="1">
        <f t="shared" si="67"/>
        <v>558158.23955000006</v>
      </c>
      <c r="Y1113" s="1">
        <f t="shared" si="68"/>
        <v>83034.602332384995</v>
      </c>
    </row>
    <row r="1114" spans="1:25" x14ac:dyDescent="0.5">
      <c r="A1114" s="1" t="s">
        <v>2234</v>
      </c>
      <c r="B1114" s="1" t="s">
        <v>2235</v>
      </c>
      <c r="C1114" s="1">
        <v>57773</v>
      </c>
      <c r="D1114" s="1">
        <v>7</v>
      </c>
      <c r="E1114" s="1">
        <v>7</v>
      </c>
      <c r="F1114" s="1">
        <v>491.97</v>
      </c>
      <c r="G1114" s="1">
        <v>5.2213084999999999E-2</v>
      </c>
      <c r="H1114" s="1">
        <v>0.99625991700000005</v>
      </c>
      <c r="I1114" s="1">
        <v>0.87577930900000001</v>
      </c>
      <c r="K1114" s="1">
        <v>1.00358784</v>
      </c>
      <c r="L1114" s="1" t="s">
        <v>2</v>
      </c>
      <c r="M1114" s="1" t="s">
        <v>1</v>
      </c>
      <c r="N1114" s="1">
        <v>733499.72519999999</v>
      </c>
      <c r="O1114" s="1">
        <v>1125492.8740000001</v>
      </c>
      <c r="P1114" s="1">
        <v>1723122.071</v>
      </c>
      <c r="Q1114" s="1">
        <v>1340749.4129999999</v>
      </c>
      <c r="R1114" s="3">
        <f>AVERAGE('VTA_Proteome Morphine vs Saline'!N1114:Q1114)</f>
        <v>1230716.0208000001</v>
      </c>
      <c r="S1114" s="3">
        <f>_xlfn.STDEV.S('VTA_Proteome Morphine vs Saline'!N1114:Q1114)</f>
        <v>413467.8628806537</v>
      </c>
      <c r="T1114" s="1">
        <v>1285475.4890000001</v>
      </c>
      <c r="U1114" s="1">
        <v>936281.24129999999</v>
      </c>
      <c r="V1114" s="1">
        <v>1176454.5819999999</v>
      </c>
      <c r="W1114" s="1">
        <v>1542315.2180000001</v>
      </c>
      <c r="X1114" s="1">
        <f t="shared" si="67"/>
        <v>1235131.6325749999</v>
      </c>
      <c r="Y1114" s="1">
        <f t="shared" si="68"/>
        <v>251429.78586721528</v>
      </c>
    </row>
    <row r="1115" spans="1:25" x14ac:dyDescent="0.5">
      <c r="A1115" s="1" t="s">
        <v>2236</v>
      </c>
      <c r="B1115" s="1" t="s">
        <v>2237</v>
      </c>
      <c r="C1115" s="1">
        <v>50403</v>
      </c>
      <c r="D1115" s="1">
        <v>2</v>
      </c>
      <c r="E1115" s="1">
        <v>2</v>
      </c>
      <c r="F1115" s="1">
        <v>121.96</v>
      </c>
      <c r="G1115" s="1">
        <v>0.29515237300000002</v>
      </c>
      <c r="H1115" s="1">
        <v>0.977951083</v>
      </c>
      <c r="I1115" s="1">
        <v>0.143241124</v>
      </c>
      <c r="K1115" s="1">
        <v>1.224435328</v>
      </c>
      <c r="L1115" s="1" t="s">
        <v>1</v>
      </c>
      <c r="M1115" s="1" t="s">
        <v>2</v>
      </c>
      <c r="N1115" s="1">
        <v>63841.044220000003</v>
      </c>
      <c r="O1115" s="1">
        <v>64295.760569999999</v>
      </c>
      <c r="P1115" s="1">
        <v>65845.651700000002</v>
      </c>
      <c r="Q1115" s="1">
        <v>65704.781440000006</v>
      </c>
      <c r="R1115" s="3">
        <f>AVERAGE('VTA_Proteome Morphine vs Saline'!N1115:Q1115)</f>
        <v>64921.809482500001</v>
      </c>
      <c r="S1115" s="3">
        <f>_xlfn.STDEV.S('VTA_Proteome Morphine vs Saline'!N1115:Q1115)</f>
        <v>1004.4103282582993</v>
      </c>
      <c r="T1115" s="1">
        <v>52449.516559999996</v>
      </c>
      <c r="U1115" s="1">
        <v>63598.280780000001</v>
      </c>
      <c r="V1115" s="1">
        <v>35138.49293</v>
      </c>
      <c r="W1115" s="1">
        <v>60901.054889999999</v>
      </c>
      <c r="X1115" s="1">
        <f t="shared" si="67"/>
        <v>53021.836289999999</v>
      </c>
      <c r="Y1115" s="1">
        <f t="shared" si="68"/>
        <v>12833.352165375445</v>
      </c>
    </row>
    <row r="1116" spans="1:25" x14ac:dyDescent="0.5">
      <c r="A1116" s="1" t="s">
        <v>2238</v>
      </c>
      <c r="B1116" s="1" t="s">
        <v>2239</v>
      </c>
      <c r="C1116" s="1">
        <v>19064</v>
      </c>
      <c r="D1116" s="1">
        <v>1</v>
      </c>
      <c r="E1116" s="1">
        <v>1</v>
      </c>
      <c r="F1116" s="1">
        <v>66.2</v>
      </c>
      <c r="G1116" s="1">
        <v>0.102877184</v>
      </c>
      <c r="H1116" s="1">
        <v>0.99063050699999999</v>
      </c>
      <c r="I1116" s="1">
        <v>0.45994306600000001</v>
      </c>
      <c r="K1116" s="1">
        <v>1.1075764930000001</v>
      </c>
      <c r="L1116" s="1" t="s">
        <v>2</v>
      </c>
      <c r="M1116" s="1" t="s">
        <v>1</v>
      </c>
      <c r="N1116" s="1">
        <v>187205.92110000001</v>
      </c>
      <c r="O1116" s="1">
        <v>236862.24340000001</v>
      </c>
      <c r="P1116" s="1">
        <v>264662.86540000001</v>
      </c>
      <c r="Q1116" s="1">
        <v>204693.3977</v>
      </c>
      <c r="R1116" s="3">
        <f>AVERAGE('VTA_Proteome Morphine vs Saline'!N1116:Q1116)</f>
        <v>223356.10689999998</v>
      </c>
      <c r="S1116" s="3">
        <f>_xlfn.STDEV.S('VTA_Proteome Morphine vs Saline'!N1116:Q1116)</f>
        <v>34369.544022735594</v>
      </c>
      <c r="T1116" s="1">
        <v>226895.98860000001</v>
      </c>
      <c r="U1116" s="1">
        <v>217941.53580000001</v>
      </c>
      <c r="V1116" s="1">
        <v>220534.1415</v>
      </c>
      <c r="W1116" s="1">
        <v>324164.22840000002</v>
      </c>
      <c r="X1116" s="1">
        <f t="shared" si="67"/>
        <v>247383.97357500001</v>
      </c>
      <c r="Y1116" s="1">
        <f t="shared" si="68"/>
        <v>51324.898713711438</v>
      </c>
    </row>
    <row r="1117" spans="1:25" x14ac:dyDescent="0.5">
      <c r="A1117" s="1" t="s">
        <v>2240</v>
      </c>
      <c r="B1117" s="1" t="s">
        <v>2241</v>
      </c>
      <c r="C1117" s="1">
        <v>62630</v>
      </c>
      <c r="D1117" s="1">
        <v>2</v>
      </c>
      <c r="E1117" s="1">
        <v>2</v>
      </c>
      <c r="F1117" s="1">
        <v>70.86</v>
      </c>
      <c r="G1117" s="1">
        <v>0.100018049</v>
      </c>
      <c r="H1117" s="1">
        <v>0.99094768200000005</v>
      </c>
      <c r="I1117" s="1">
        <v>0.47157661499999998</v>
      </c>
      <c r="K1117" s="1">
        <v>1.2024543729999999</v>
      </c>
      <c r="L1117" s="1" t="s">
        <v>1</v>
      </c>
      <c r="M1117" s="1" t="s">
        <v>2</v>
      </c>
      <c r="N1117" s="1">
        <v>32351.29567</v>
      </c>
      <c r="O1117" s="1">
        <v>10339.18886</v>
      </c>
      <c r="P1117" s="1">
        <v>20193.090619999999</v>
      </c>
      <c r="Q1117" s="1">
        <v>19654.705590000001</v>
      </c>
      <c r="R1117" s="3">
        <f>AVERAGE('VTA_Proteome Morphine vs Saline'!N1117:Q1117)</f>
        <v>20634.570185</v>
      </c>
      <c r="S1117" s="3">
        <f>_xlfn.STDEV.S('VTA_Proteome Morphine vs Saline'!N1117:Q1117)</f>
        <v>9026.4716537684144</v>
      </c>
      <c r="T1117" s="1">
        <v>4151.0989360000003</v>
      </c>
      <c r="U1117" s="1">
        <v>8936.244976</v>
      </c>
      <c r="V1117" s="1">
        <v>35268.094449999997</v>
      </c>
      <c r="W1117" s="1">
        <v>20286.069060000002</v>
      </c>
      <c r="X1117" s="1">
        <f t="shared" si="67"/>
        <v>17160.376855499999</v>
      </c>
      <c r="Y1117" s="1">
        <f t="shared" si="68"/>
        <v>13838.798664113821</v>
      </c>
    </row>
    <row r="1118" spans="1:25" x14ac:dyDescent="0.5">
      <c r="A1118" s="1" t="s">
        <v>2242</v>
      </c>
      <c r="B1118" s="1" t="s">
        <v>2243</v>
      </c>
      <c r="C1118" s="1">
        <v>163097</v>
      </c>
      <c r="D1118" s="1">
        <v>58</v>
      </c>
      <c r="E1118" s="1">
        <v>57</v>
      </c>
      <c r="F1118" s="1">
        <v>2749.38</v>
      </c>
      <c r="G1118" s="1">
        <v>0.12849923099999999</v>
      </c>
      <c r="H1118" s="1">
        <v>0.977951083</v>
      </c>
      <c r="I1118" s="1">
        <v>0.37488786200000002</v>
      </c>
      <c r="K1118" s="1">
        <v>1.04856422</v>
      </c>
      <c r="L1118" s="1" t="s">
        <v>2</v>
      </c>
      <c r="M1118" s="1" t="s">
        <v>1</v>
      </c>
      <c r="N1118" s="1">
        <v>16594900.16</v>
      </c>
      <c r="O1118" s="1">
        <v>15417612.970000001</v>
      </c>
      <c r="P1118" s="1">
        <v>19101896.539999999</v>
      </c>
      <c r="Q1118" s="1">
        <v>17431924.41</v>
      </c>
      <c r="R1118" s="3">
        <f>AVERAGE('VTA_Proteome Morphine vs Saline'!N1118:Q1118)</f>
        <v>17136583.52</v>
      </c>
      <c r="S1118" s="3">
        <f>_xlfn.STDEV.S('VTA_Proteome Morphine vs Saline'!N1118:Q1118)</f>
        <v>1548974.0822186901</v>
      </c>
      <c r="T1118" s="1">
        <v>18001935.940000001</v>
      </c>
      <c r="U1118" s="1">
        <v>17198711.18</v>
      </c>
      <c r="V1118" s="1">
        <v>19262829.350000001</v>
      </c>
      <c r="W1118" s="1">
        <v>17411756.859999999</v>
      </c>
      <c r="X1118" s="1">
        <f t="shared" si="67"/>
        <v>17968808.332500003</v>
      </c>
      <c r="Y1118" s="1">
        <f t="shared" si="68"/>
        <v>927172.00838777144</v>
      </c>
    </row>
    <row r="1119" spans="1:25" x14ac:dyDescent="0.5">
      <c r="A1119" s="1" t="s">
        <v>2244</v>
      </c>
      <c r="B1119" s="1" t="s">
        <v>2245</v>
      </c>
      <c r="C1119" s="1">
        <v>90854</v>
      </c>
      <c r="D1119" s="1">
        <v>26</v>
      </c>
      <c r="E1119" s="1">
        <v>26</v>
      </c>
      <c r="F1119" s="1">
        <v>1601.97</v>
      </c>
      <c r="G1119" s="1">
        <v>6.9230410000000006E-2</v>
      </c>
      <c r="H1119" s="1">
        <v>0.99625991700000005</v>
      </c>
      <c r="I1119" s="1">
        <v>0.64890698899999999</v>
      </c>
      <c r="K1119" s="1">
        <v>1.063255136</v>
      </c>
      <c r="L1119" s="1" t="s">
        <v>1</v>
      </c>
      <c r="M1119" s="1" t="s">
        <v>2</v>
      </c>
      <c r="N1119" s="1">
        <v>7265078.7089999998</v>
      </c>
      <c r="O1119" s="1">
        <v>8561003.2310000006</v>
      </c>
      <c r="P1119" s="1">
        <v>11062573.85</v>
      </c>
      <c r="Q1119" s="1">
        <v>9004711.5590000004</v>
      </c>
      <c r="R1119" s="3">
        <f>AVERAGE('VTA_Proteome Morphine vs Saline'!N1119:Q1119)</f>
        <v>8973341.8372499999</v>
      </c>
      <c r="S1119" s="3">
        <f>_xlfn.STDEV.S('VTA_Proteome Morphine vs Saline'!N1119:Q1119)</f>
        <v>1576288.9439106453</v>
      </c>
      <c r="T1119" s="1">
        <v>6074596.3119999999</v>
      </c>
      <c r="U1119" s="1">
        <v>7585105.7620000001</v>
      </c>
      <c r="V1119" s="1">
        <v>9545256.841</v>
      </c>
      <c r="W1119" s="1">
        <v>10553041.529999999</v>
      </c>
      <c r="X1119" s="1">
        <f t="shared" si="67"/>
        <v>8439500.1112500001</v>
      </c>
      <c r="Y1119" s="1">
        <f t="shared" si="68"/>
        <v>2001042.6413827837</v>
      </c>
    </row>
    <row r="1120" spans="1:25" x14ac:dyDescent="0.5">
      <c r="A1120" s="1" t="s">
        <v>2246</v>
      </c>
      <c r="B1120" s="1" t="s">
        <v>2247</v>
      </c>
      <c r="C1120" s="1">
        <v>105369</v>
      </c>
      <c r="D1120" s="1">
        <v>27</v>
      </c>
      <c r="E1120" s="1">
        <v>27</v>
      </c>
      <c r="F1120" s="1">
        <v>1567.75</v>
      </c>
      <c r="G1120" s="1">
        <v>6.2011620000000003E-2</v>
      </c>
      <c r="H1120" s="1">
        <v>0.99625991700000005</v>
      </c>
      <c r="I1120" s="1">
        <v>0.71763172600000003</v>
      </c>
      <c r="K1120" s="1">
        <v>1.0302817179999999</v>
      </c>
      <c r="L1120" s="1" t="s">
        <v>2</v>
      </c>
      <c r="M1120" s="1" t="s">
        <v>1</v>
      </c>
      <c r="N1120" s="1">
        <v>7621313.943</v>
      </c>
      <c r="O1120" s="1">
        <v>9037486.6140000001</v>
      </c>
      <c r="P1120" s="1">
        <v>8148316.5930000003</v>
      </c>
      <c r="Q1120" s="1">
        <v>7533039.3490000004</v>
      </c>
      <c r="R1120" s="3">
        <f>AVERAGE('VTA_Proteome Morphine vs Saline'!N1120:Q1120)</f>
        <v>8085039.1247499995</v>
      </c>
      <c r="S1120" s="3">
        <f>_xlfn.STDEV.S('VTA_Proteome Morphine vs Saline'!N1120:Q1120)</f>
        <v>690628.9535353214</v>
      </c>
      <c r="T1120" s="1">
        <v>7051851.2390000001</v>
      </c>
      <c r="U1120" s="1">
        <v>8464750.5940000005</v>
      </c>
      <c r="V1120" s="1">
        <v>9359768.6429999992</v>
      </c>
      <c r="W1120" s="1">
        <v>8443101.5170000009</v>
      </c>
      <c r="X1120" s="1">
        <f t="shared" si="67"/>
        <v>8329867.9982500002</v>
      </c>
      <c r="Y1120" s="1">
        <f t="shared" si="68"/>
        <v>953071.75654741086</v>
      </c>
    </row>
    <row r="1121" spans="1:25" x14ac:dyDescent="0.5">
      <c r="A1121" s="1" t="s">
        <v>2248</v>
      </c>
      <c r="B1121" s="1" t="s">
        <v>2249</v>
      </c>
      <c r="C1121" s="1">
        <v>63948</v>
      </c>
      <c r="D1121" s="1">
        <v>16</v>
      </c>
      <c r="E1121" s="1">
        <v>16</v>
      </c>
      <c r="F1121" s="1">
        <v>1014.36</v>
      </c>
      <c r="G1121" s="1">
        <v>5.2272919000000001E-2</v>
      </c>
      <c r="H1121" s="1">
        <v>0.99625991700000005</v>
      </c>
      <c r="I1121" s="1">
        <v>0.87413057699999996</v>
      </c>
      <c r="K1121" s="1">
        <v>1.051417957</v>
      </c>
      <c r="L1121" s="1" t="s">
        <v>1</v>
      </c>
      <c r="M1121" s="1" t="s">
        <v>2</v>
      </c>
      <c r="N1121" s="1">
        <v>3898031.1439999999</v>
      </c>
      <c r="O1121" s="1">
        <v>4758469.716</v>
      </c>
      <c r="P1121" s="1">
        <v>7698511.2690000003</v>
      </c>
      <c r="Q1121" s="1">
        <v>6015979.7029999997</v>
      </c>
      <c r="R1121" s="3">
        <f>AVERAGE('VTA_Proteome Morphine vs Saline'!N1121:Q1121)</f>
        <v>5592747.9580000006</v>
      </c>
      <c r="S1121" s="3">
        <f>_xlfn.STDEV.S('VTA_Proteome Morphine vs Saline'!N1121:Q1121)</f>
        <v>1651408.4389452061</v>
      </c>
      <c r="T1121" s="1">
        <v>4909096.5930000003</v>
      </c>
      <c r="U1121" s="1">
        <v>4350106.2110000001</v>
      </c>
      <c r="V1121" s="1">
        <v>6367593.415</v>
      </c>
      <c r="W1121" s="1">
        <v>5650177.1150000002</v>
      </c>
      <c r="X1121" s="1">
        <f t="shared" si="67"/>
        <v>5319243.3334999997</v>
      </c>
      <c r="Y1121" s="1">
        <f t="shared" si="68"/>
        <v>878635.71747516852</v>
      </c>
    </row>
    <row r="1122" spans="1:25" x14ac:dyDescent="0.5">
      <c r="A1122" s="1" t="s">
        <v>2250</v>
      </c>
      <c r="B1122" s="1" t="s">
        <v>2251</v>
      </c>
      <c r="C1122" s="1">
        <v>52187</v>
      </c>
      <c r="D1122" s="1">
        <v>19</v>
      </c>
      <c r="E1122" s="1">
        <v>19</v>
      </c>
      <c r="F1122" s="1">
        <v>1043.96</v>
      </c>
      <c r="G1122" s="1">
        <v>5.8814302999999998E-2</v>
      </c>
      <c r="H1122" s="1">
        <v>0.99625991700000005</v>
      </c>
      <c r="I1122" s="1">
        <v>0.75619407900000002</v>
      </c>
      <c r="K1122" s="1">
        <v>1.017487561</v>
      </c>
      <c r="L1122" s="1" t="s">
        <v>1</v>
      </c>
      <c r="M1122" s="1" t="s">
        <v>2</v>
      </c>
      <c r="N1122" s="1">
        <v>5124314.6619999995</v>
      </c>
      <c r="O1122" s="1">
        <v>5134113.1129999999</v>
      </c>
      <c r="P1122" s="1">
        <v>5832761.193</v>
      </c>
      <c r="Q1122" s="1">
        <v>5197576.6629999997</v>
      </c>
      <c r="R1122" s="3">
        <f>AVERAGE('VTA_Proteome Morphine vs Saline'!N1122:Q1122)</f>
        <v>5322191.4077499993</v>
      </c>
      <c r="S1122" s="3">
        <f>_xlfn.STDEV.S('VTA_Proteome Morphine vs Saline'!N1122:Q1122)</f>
        <v>341925.42641342961</v>
      </c>
      <c r="T1122" s="1">
        <v>5858326.2369999997</v>
      </c>
      <c r="U1122" s="1">
        <v>7053701.2659999998</v>
      </c>
      <c r="V1122" s="1">
        <v>3324435.1069999998</v>
      </c>
      <c r="W1122" s="1">
        <v>4686412.96</v>
      </c>
      <c r="X1122" s="1">
        <f t="shared" si="67"/>
        <v>5230718.8925000001</v>
      </c>
      <c r="Y1122" s="1">
        <f t="shared" si="68"/>
        <v>1596594.5563372187</v>
      </c>
    </row>
    <row r="1123" spans="1:25" x14ac:dyDescent="0.5">
      <c r="A1123" s="1" t="s">
        <v>2252</v>
      </c>
      <c r="B1123" s="1" t="s">
        <v>2253</v>
      </c>
      <c r="C1123" s="1">
        <v>35629</v>
      </c>
      <c r="D1123" s="1">
        <v>7</v>
      </c>
      <c r="E1123" s="1">
        <v>6</v>
      </c>
      <c r="F1123" s="1">
        <v>385.91</v>
      </c>
      <c r="G1123" s="1">
        <v>6.4974869000000005E-2</v>
      </c>
      <c r="H1123" s="1">
        <v>0.99625991700000005</v>
      </c>
      <c r="I1123" s="1">
        <v>0.68699277700000005</v>
      </c>
      <c r="K1123" s="1">
        <v>1.0542119059999999</v>
      </c>
      <c r="L1123" s="1" t="s">
        <v>2</v>
      </c>
      <c r="M1123" s="1" t="s">
        <v>1</v>
      </c>
      <c r="N1123" s="1">
        <v>2729799.7960000001</v>
      </c>
      <c r="O1123" s="1">
        <v>3235151.514</v>
      </c>
      <c r="P1123" s="1">
        <v>2400057.5469999998</v>
      </c>
      <c r="Q1123" s="1">
        <v>2578084.3480000002</v>
      </c>
      <c r="R1123" s="3">
        <f>AVERAGE('VTA_Proteome Morphine vs Saline'!N1123:Q1123)</f>
        <v>2735773.3012500005</v>
      </c>
      <c r="S1123" s="3">
        <f>_xlfn.STDEV.S('VTA_Proteome Morphine vs Saline'!N1123:Q1123)</f>
        <v>359158.81155976589</v>
      </c>
      <c r="T1123" s="1">
        <v>2795875.2319999998</v>
      </c>
      <c r="U1123" s="1">
        <v>3685511.43</v>
      </c>
      <c r="V1123" s="1">
        <v>2481192.6439999999</v>
      </c>
      <c r="W1123" s="1">
        <v>2573759.844</v>
      </c>
      <c r="X1123" s="1">
        <f t="shared" si="67"/>
        <v>2884084.7875000001</v>
      </c>
      <c r="Y1123" s="1">
        <f t="shared" si="68"/>
        <v>550360.25742012204</v>
      </c>
    </row>
    <row r="1124" spans="1:25" x14ac:dyDescent="0.5">
      <c r="A1124" s="1" t="s">
        <v>2254</v>
      </c>
      <c r="B1124" s="1" t="s">
        <v>2255</v>
      </c>
      <c r="C1124" s="1">
        <v>39880</v>
      </c>
      <c r="D1124" s="1">
        <v>8</v>
      </c>
      <c r="E1124" s="1">
        <v>8</v>
      </c>
      <c r="F1124" s="1">
        <v>369.45</v>
      </c>
      <c r="G1124" s="1">
        <v>0.29529353800000002</v>
      </c>
      <c r="H1124" s="1">
        <v>0.977951083</v>
      </c>
      <c r="I1124" s="1">
        <v>0.14314360200000001</v>
      </c>
      <c r="K1124" s="1">
        <v>1.2774242659999999</v>
      </c>
      <c r="L1124" s="1" t="s">
        <v>1</v>
      </c>
      <c r="M1124" s="1" t="s">
        <v>2</v>
      </c>
      <c r="N1124" s="1">
        <v>1235179.577</v>
      </c>
      <c r="O1124" s="1">
        <v>1285023.1240000001</v>
      </c>
      <c r="P1124" s="1">
        <v>1300789.827</v>
      </c>
      <c r="Q1124" s="1">
        <v>1463419.2590000001</v>
      </c>
      <c r="R1124" s="3">
        <f>AVERAGE('VTA_Proteome Morphine vs Saline'!N1124:Q1124)</f>
        <v>1321102.9467500001</v>
      </c>
      <c r="S1124" s="3">
        <f>_xlfn.STDEV.S('VTA_Proteome Morphine vs Saline'!N1124:Q1124)</f>
        <v>98912.646049066927</v>
      </c>
      <c r="T1124" s="1">
        <v>1089261.8899999999</v>
      </c>
      <c r="U1124" s="1">
        <v>1178436.889</v>
      </c>
      <c r="V1124" s="1">
        <v>621003.42870000005</v>
      </c>
      <c r="W1124" s="1">
        <v>1248068.895</v>
      </c>
      <c r="X1124" s="1">
        <f t="shared" si="67"/>
        <v>1034192.775675</v>
      </c>
      <c r="Y1124" s="1">
        <f t="shared" si="68"/>
        <v>283023.79314149718</v>
      </c>
    </row>
    <row r="1125" spans="1:25" x14ac:dyDescent="0.5">
      <c r="A1125" s="1" t="s">
        <v>2256</v>
      </c>
      <c r="B1125" s="1" t="s">
        <v>2257</v>
      </c>
      <c r="C1125" s="1">
        <v>36438</v>
      </c>
      <c r="D1125" s="1">
        <v>11</v>
      </c>
      <c r="E1125" s="1">
        <v>11</v>
      </c>
      <c r="F1125" s="1">
        <v>642.5</v>
      </c>
      <c r="G1125" s="1">
        <v>8.4646616999999993E-2</v>
      </c>
      <c r="H1125" s="1">
        <v>0.99625991700000005</v>
      </c>
      <c r="I1125" s="1">
        <v>0.54523793799999998</v>
      </c>
      <c r="K1125" s="1">
        <v>1.0508450060000001</v>
      </c>
      <c r="L1125" s="1" t="s">
        <v>1</v>
      </c>
      <c r="M1125" s="1" t="s">
        <v>2</v>
      </c>
      <c r="N1125" s="1">
        <v>3895404.284</v>
      </c>
      <c r="O1125" s="1">
        <v>4291350.8380000005</v>
      </c>
      <c r="P1125" s="1">
        <v>4194178.8420000002</v>
      </c>
      <c r="Q1125" s="1">
        <v>3868022.2209999999</v>
      </c>
      <c r="R1125" s="3">
        <f>AVERAGE('VTA_Proteome Morphine vs Saline'!N1125:Q1125)</f>
        <v>4062239.0462500006</v>
      </c>
      <c r="S1125" s="3">
        <f>_xlfn.STDEV.S('VTA_Proteome Morphine vs Saline'!N1125:Q1125)</f>
        <v>212488.69454369444</v>
      </c>
      <c r="T1125" s="1">
        <v>4476116.9440000001</v>
      </c>
      <c r="U1125" s="1">
        <v>4105227.1349999998</v>
      </c>
      <c r="V1125" s="1">
        <v>3930828.0959999999</v>
      </c>
      <c r="W1125" s="1">
        <v>2950580.2760000001</v>
      </c>
      <c r="X1125" s="1">
        <f t="shared" si="67"/>
        <v>3865688.1127500003</v>
      </c>
      <c r="Y1125" s="1">
        <f t="shared" si="68"/>
        <v>651067.80791270919</v>
      </c>
    </row>
    <row r="1126" spans="1:25" x14ac:dyDescent="0.5">
      <c r="A1126" s="1" t="s">
        <v>2258</v>
      </c>
      <c r="B1126" s="1" t="s">
        <v>2259</v>
      </c>
      <c r="C1126" s="1">
        <v>29169</v>
      </c>
      <c r="D1126" s="1">
        <v>12</v>
      </c>
      <c r="E1126" s="1">
        <v>11</v>
      </c>
      <c r="F1126" s="1">
        <v>747.94</v>
      </c>
      <c r="G1126" s="1">
        <v>5.1727950000000002E-2</v>
      </c>
      <c r="H1126" s="1">
        <v>0.99625991700000005</v>
      </c>
      <c r="I1126" s="1">
        <v>0.89009910999999997</v>
      </c>
      <c r="K1126" s="1">
        <v>1.0060600980000001</v>
      </c>
      <c r="L1126" s="1" t="s">
        <v>1</v>
      </c>
      <c r="M1126" s="1" t="s">
        <v>2</v>
      </c>
      <c r="N1126" s="1">
        <v>7992739.4800000004</v>
      </c>
      <c r="O1126" s="1">
        <v>9799240.6280000005</v>
      </c>
      <c r="P1126" s="1">
        <v>7561173.9759999998</v>
      </c>
      <c r="Q1126" s="1">
        <v>8149168.074</v>
      </c>
      <c r="R1126" s="3">
        <f>AVERAGE('VTA_Proteome Morphine vs Saline'!N1126:Q1126)</f>
        <v>8375580.5395000009</v>
      </c>
      <c r="S1126" s="3">
        <f>_xlfn.STDEV.S('VTA_Proteome Morphine vs Saline'!N1126:Q1126)</f>
        <v>981138.11118050758</v>
      </c>
      <c r="T1126" s="1">
        <v>9175175.818</v>
      </c>
      <c r="U1126" s="1">
        <v>10298842.17</v>
      </c>
      <c r="V1126" s="1">
        <v>6726113.625</v>
      </c>
      <c r="W1126" s="1">
        <v>7100386.1330000004</v>
      </c>
      <c r="X1126" s="1">
        <f t="shared" si="67"/>
        <v>8325129.4364999998</v>
      </c>
      <c r="Y1126" s="1">
        <f t="shared" si="68"/>
        <v>1700487.0410146625</v>
      </c>
    </row>
    <row r="1127" spans="1:25" x14ac:dyDescent="0.5">
      <c r="A1127" s="1" t="s">
        <v>2260</v>
      </c>
      <c r="B1127" s="1" t="s">
        <v>2261</v>
      </c>
      <c r="C1127" s="1">
        <v>43130</v>
      </c>
      <c r="D1127" s="1">
        <v>3</v>
      </c>
      <c r="E1127" s="1">
        <v>3</v>
      </c>
      <c r="F1127" s="1">
        <v>151.68</v>
      </c>
      <c r="G1127" s="1">
        <v>7.2017203000000002E-2</v>
      </c>
      <c r="H1127" s="1">
        <v>0.99625991700000005</v>
      </c>
      <c r="I1127" s="1">
        <v>0.62680121</v>
      </c>
      <c r="K1127" s="1">
        <v>1.051960982</v>
      </c>
      <c r="L1127" s="1" t="s">
        <v>1</v>
      </c>
      <c r="M1127" s="1" t="s">
        <v>2</v>
      </c>
      <c r="N1127" s="1">
        <v>740592.72510000004</v>
      </c>
      <c r="O1127" s="1">
        <v>632839.16819999996</v>
      </c>
      <c r="P1127" s="1">
        <v>780559.63619999995</v>
      </c>
      <c r="Q1127" s="1">
        <v>800572.47470000002</v>
      </c>
      <c r="R1127" s="3">
        <f>AVERAGE('VTA_Proteome Morphine vs Saline'!N1127:Q1127)</f>
        <v>738641.00105000008</v>
      </c>
      <c r="S1127" s="3">
        <f>_xlfn.STDEV.S('VTA_Proteome Morphine vs Saline'!N1127:Q1127)</f>
        <v>74812.023237102185</v>
      </c>
      <c r="T1127" s="1">
        <v>741284.86549999996</v>
      </c>
      <c r="U1127" s="1">
        <v>885383.77579999994</v>
      </c>
      <c r="V1127" s="1">
        <v>494584.89750000002</v>
      </c>
      <c r="W1127" s="1">
        <v>687371.54709999997</v>
      </c>
      <c r="X1127" s="1">
        <f t="shared" si="67"/>
        <v>702156.27147499996</v>
      </c>
      <c r="Y1127" s="1">
        <f t="shared" si="68"/>
        <v>161666.14630183132</v>
      </c>
    </row>
    <row r="1128" spans="1:25" x14ac:dyDescent="0.5">
      <c r="A1128" s="1" t="s">
        <v>2262</v>
      </c>
      <c r="B1128" s="1" t="s">
        <v>2263</v>
      </c>
      <c r="C1128" s="1">
        <v>36146</v>
      </c>
      <c r="D1128" s="1">
        <v>13</v>
      </c>
      <c r="E1128" s="1">
        <v>12</v>
      </c>
      <c r="F1128" s="1">
        <v>739.24</v>
      </c>
      <c r="G1128" s="1">
        <v>6.0017713E-2</v>
      </c>
      <c r="H1128" s="1">
        <v>0.99625991700000005</v>
      </c>
      <c r="I1128" s="1">
        <v>0.74085900400000004</v>
      </c>
      <c r="K1128" s="1">
        <v>1.029423983</v>
      </c>
      <c r="L1128" s="1" t="s">
        <v>1</v>
      </c>
      <c r="M1128" s="1" t="s">
        <v>2</v>
      </c>
      <c r="N1128" s="1">
        <v>6838191.5190000003</v>
      </c>
      <c r="O1128" s="1">
        <v>6612166.75</v>
      </c>
      <c r="P1128" s="1">
        <v>5174059.4189999998</v>
      </c>
      <c r="Q1128" s="1">
        <v>6049141.0039999997</v>
      </c>
      <c r="R1128" s="3">
        <f>AVERAGE('VTA_Proteome Morphine vs Saline'!N1128:Q1128)</f>
        <v>6168389.6730000004</v>
      </c>
      <c r="S1128" s="3">
        <f>_xlfn.STDEV.S('VTA_Proteome Morphine vs Saline'!N1128:Q1128)</f>
        <v>741279.41336889379</v>
      </c>
      <c r="T1128" s="1">
        <v>6470038.0779999997</v>
      </c>
      <c r="U1128" s="1">
        <v>6358786.3770000003</v>
      </c>
      <c r="V1128" s="1">
        <v>5569445.3269999996</v>
      </c>
      <c r="W1128" s="1">
        <v>5570045.5980000002</v>
      </c>
      <c r="X1128" s="1">
        <f t="shared" si="67"/>
        <v>5992078.8449999997</v>
      </c>
      <c r="Y1128" s="1">
        <f t="shared" si="68"/>
        <v>489779.06398222002</v>
      </c>
    </row>
    <row r="1129" spans="1:25" x14ac:dyDescent="0.5">
      <c r="A1129" s="1" t="s">
        <v>2264</v>
      </c>
      <c r="B1129" s="1" t="s">
        <v>2265</v>
      </c>
      <c r="C1129" s="1">
        <v>39481</v>
      </c>
      <c r="D1129" s="1">
        <v>17</v>
      </c>
      <c r="E1129" s="1">
        <v>5</v>
      </c>
      <c r="F1129" s="1">
        <v>946.03</v>
      </c>
      <c r="G1129" s="1">
        <v>8.8112511000000004E-2</v>
      </c>
      <c r="H1129" s="1">
        <v>0.99625991700000005</v>
      </c>
      <c r="I1129" s="1">
        <v>0.52670045899999995</v>
      </c>
      <c r="K1129" s="1">
        <v>1.1615309659999999</v>
      </c>
      <c r="L1129" s="1" t="s">
        <v>1</v>
      </c>
      <c r="M1129" s="1" t="s">
        <v>2</v>
      </c>
      <c r="N1129" s="1">
        <v>1474638.46</v>
      </c>
      <c r="O1129" s="1">
        <v>1612902.969</v>
      </c>
      <c r="P1129" s="1">
        <v>2898986.6690000002</v>
      </c>
      <c r="Q1129" s="1">
        <v>1680938.92</v>
      </c>
      <c r="R1129" s="3">
        <f>AVERAGE('VTA_Proteome Morphine vs Saline'!N1129:Q1129)</f>
        <v>1916866.7545</v>
      </c>
      <c r="S1129" s="3">
        <f>_xlfn.STDEV.S('VTA_Proteome Morphine vs Saline'!N1129:Q1129)</f>
        <v>660348.725271028</v>
      </c>
      <c r="T1129" s="1">
        <v>2310423.4610000001</v>
      </c>
      <c r="U1129" s="1">
        <v>1665626.362</v>
      </c>
      <c r="V1129" s="1">
        <v>1037826.477</v>
      </c>
      <c r="W1129" s="1">
        <v>1587296.841</v>
      </c>
      <c r="X1129" s="1">
        <f t="shared" si="67"/>
        <v>1650293.28525</v>
      </c>
      <c r="Y1129" s="1">
        <f t="shared" si="68"/>
        <v>521245.6539785029</v>
      </c>
    </row>
    <row r="1130" spans="1:25" x14ac:dyDescent="0.5">
      <c r="A1130" s="1" t="s">
        <v>2266</v>
      </c>
      <c r="B1130" s="1" t="s">
        <v>2267</v>
      </c>
      <c r="C1130" s="1">
        <v>40938</v>
      </c>
      <c r="D1130" s="1">
        <v>17</v>
      </c>
      <c r="E1130" s="1">
        <v>5</v>
      </c>
      <c r="F1130" s="1">
        <v>907.34</v>
      </c>
      <c r="G1130" s="1">
        <v>8.3968979999999999E-2</v>
      </c>
      <c r="H1130" s="1">
        <v>0.99625991700000005</v>
      </c>
      <c r="I1130" s="1">
        <v>0.54902175900000005</v>
      </c>
      <c r="K1130" s="1">
        <v>1.0553674820000001</v>
      </c>
      <c r="L1130" s="1" t="s">
        <v>1</v>
      </c>
      <c r="M1130" s="1" t="s">
        <v>2</v>
      </c>
      <c r="N1130" s="1">
        <v>1454164.402</v>
      </c>
      <c r="O1130" s="1">
        <v>1346781.23</v>
      </c>
      <c r="P1130" s="1">
        <v>1419711.077</v>
      </c>
      <c r="Q1130" s="1">
        <v>1487888.523</v>
      </c>
      <c r="R1130" s="3">
        <f>AVERAGE('VTA_Proteome Morphine vs Saline'!N1130:Q1130)</f>
        <v>1427136.3080000002</v>
      </c>
      <c r="S1130" s="3">
        <f>_xlfn.STDEV.S('VTA_Proteome Morphine vs Saline'!N1130:Q1130)</f>
        <v>60369.47934309332</v>
      </c>
      <c r="T1130" s="1">
        <v>1404579.081</v>
      </c>
      <c r="U1130" s="1">
        <v>1752692.6029999999</v>
      </c>
      <c r="V1130" s="1">
        <v>1037807.341</v>
      </c>
      <c r="W1130" s="1">
        <v>1213980.2150000001</v>
      </c>
      <c r="X1130" s="1">
        <f t="shared" si="67"/>
        <v>1352264.81</v>
      </c>
      <c r="Y1130" s="1">
        <f t="shared" si="68"/>
        <v>306096.56939235778</v>
      </c>
    </row>
    <row r="1131" spans="1:25" x14ac:dyDescent="0.5">
      <c r="A1131" s="1" t="s">
        <v>2268</v>
      </c>
      <c r="B1131" s="1" t="s">
        <v>2269</v>
      </c>
      <c r="C1131" s="1">
        <v>87150</v>
      </c>
      <c r="D1131" s="1">
        <v>1</v>
      </c>
      <c r="E1131" s="1">
        <v>1</v>
      </c>
      <c r="F1131" s="1">
        <v>30.32</v>
      </c>
      <c r="G1131" s="1">
        <v>0.11946965</v>
      </c>
      <c r="H1131" s="1">
        <v>0.98142714799999997</v>
      </c>
      <c r="I1131" s="1">
        <v>0.40151772200000002</v>
      </c>
      <c r="K1131" s="1">
        <v>1.2354937459999999</v>
      </c>
      <c r="L1131" s="1" t="s">
        <v>1</v>
      </c>
      <c r="M1131" s="1" t="s">
        <v>2</v>
      </c>
      <c r="N1131" s="1">
        <v>272748.4681</v>
      </c>
      <c r="O1131" s="1">
        <v>188571.1195</v>
      </c>
      <c r="P1131" s="1">
        <v>248031.07769999999</v>
      </c>
      <c r="Q1131" s="1">
        <v>235787.3835</v>
      </c>
      <c r="R1131" s="3">
        <f>AVERAGE('VTA_Proteome Morphine vs Saline'!N1131:Q1131)</f>
        <v>236284.5122</v>
      </c>
      <c r="S1131" s="3">
        <f>_xlfn.STDEV.S('VTA_Proteome Morphine vs Saline'!N1131:Q1131)</f>
        <v>35329.010085252914</v>
      </c>
      <c r="T1131" s="1">
        <v>227310.31210000001</v>
      </c>
      <c r="U1131" s="1">
        <v>248697.3671</v>
      </c>
      <c r="V1131" s="1">
        <v>270555.9228</v>
      </c>
      <c r="W1131" s="1">
        <v>18424.526600000001</v>
      </c>
      <c r="X1131" s="1">
        <f t="shared" si="67"/>
        <v>191247.03214999998</v>
      </c>
      <c r="Y1131" s="1">
        <f t="shared" si="68"/>
        <v>116559.88404726092</v>
      </c>
    </row>
    <row r="1132" spans="1:25" x14ac:dyDescent="0.5">
      <c r="A1132" s="1" t="s">
        <v>2270</v>
      </c>
      <c r="B1132" s="1" t="s">
        <v>2271</v>
      </c>
      <c r="C1132" s="1">
        <v>13162</v>
      </c>
      <c r="D1132" s="1">
        <v>6</v>
      </c>
      <c r="E1132" s="1">
        <v>5</v>
      </c>
      <c r="F1132" s="1">
        <v>245.59</v>
      </c>
      <c r="G1132" s="1">
        <v>5.0296868000000002E-2</v>
      </c>
      <c r="H1132" s="1">
        <v>0.99625991700000005</v>
      </c>
      <c r="I1132" s="1">
        <v>0.95427863700000004</v>
      </c>
      <c r="K1132" s="1">
        <v>1.0396149109999999</v>
      </c>
      <c r="L1132" s="1" t="s">
        <v>2</v>
      </c>
      <c r="M1132" s="1" t="s">
        <v>1</v>
      </c>
      <c r="N1132" s="1">
        <v>602448.20169999998</v>
      </c>
      <c r="O1132" s="1">
        <v>538575.00390000001</v>
      </c>
      <c r="P1132" s="1">
        <v>2640652.9709999999</v>
      </c>
      <c r="Q1132" s="1">
        <v>4138969.3050000002</v>
      </c>
      <c r="R1132" s="3">
        <f>AVERAGE('VTA_Proteome Morphine vs Saline'!N1132:Q1132)</f>
        <v>1980161.3703999999</v>
      </c>
      <c r="S1132" s="3">
        <f>_xlfn.STDEV.S('VTA_Proteome Morphine vs Saline'!N1132:Q1132)</f>
        <v>1739057.7602294809</v>
      </c>
      <c r="T1132" s="1">
        <v>889545.79550000001</v>
      </c>
      <c r="U1132" s="1">
        <v>397311.62359999999</v>
      </c>
      <c r="V1132" s="1">
        <v>3756366.8459999999</v>
      </c>
      <c r="W1132" s="1">
        <v>3191196.8820000002</v>
      </c>
      <c r="X1132" s="1">
        <f t="shared" si="67"/>
        <v>2058605.2867750002</v>
      </c>
      <c r="Y1132" s="1">
        <f t="shared" si="68"/>
        <v>1662503.6103220934</v>
      </c>
    </row>
    <row r="1133" spans="1:25" x14ac:dyDescent="0.5">
      <c r="A1133" s="1" t="s">
        <v>2272</v>
      </c>
      <c r="B1133" s="1" t="s">
        <v>2273</v>
      </c>
      <c r="C1133" s="1">
        <v>32396</v>
      </c>
      <c r="D1133" s="1">
        <v>1</v>
      </c>
      <c r="E1133" s="1">
        <v>1</v>
      </c>
      <c r="F1133" s="1">
        <v>25.26</v>
      </c>
      <c r="G1133" s="1">
        <v>0.232226234</v>
      </c>
      <c r="H1133" s="1">
        <v>0.977951083</v>
      </c>
      <c r="I1133" s="1">
        <v>0.19713230700000001</v>
      </c>
      <c r="K1133" s="1">
        <v>10.038233399999999</v>
      </c>
      <c r="L1133" s="1" t="s">
        <v>1</v>
      </c>
      <c r="M1133" s="1" t="s">
        <v>2</v>
      </c>
      <c r="N1133" s="1">
        <v>2538.7198119999998</v>
      </c>
      <c r="O1133" s="1">
        <v>3084.7567429999999</v>
      </c>
      <c r="P1133" s="1">
        <v>77934.629549999998</v>
      </c>
      <c r="Q1133" s="1">
        <v>3192.432194</v>
      </c>
      <c r="R1133" s="3">
        <f>AVERAGE('VTA_Proteome Morphine vs Saline'!N1133:Q1133)</f>
        <v>21687.634574749998</v>
      </c>
      <c r="S1133" s="3">
        <f>_xlfn.STDEV.S('VTA_Proteome Morphine vs Saline'!N1133:Q1133)</f>
        <v>37499.08867810337</v>
      </c>
      <c r="T1133" s="1">
        <v>4205.0681480000003</v>
      </c>
      <c r="U1133" s="1">
        <v>1048.547615</v>
      </c>
      <c r="V1133" s="1">
        <v>2098.8193329999999</v>
      </c>
      <c r="W1133" s="1">
        <v>1289.5773819999999</v>
      </c>
      <c r="X1133" s="1">
        <f t="shared" si="67"/>
        <v>2160.5031194999997</v>
      </c>
      <c r="Y1133" s="1">
        <f t="shared" si="68"/>
        <v>1435.1547802136145</v>
      </c>
    </row>
    <row r="1134" spans="1:25" x14ac:dyDescent="0.5">
      <c r="A1134" s="1" t="s">
        <v>2274</v>
      </c>
      <c r="B1134" s="1" t="s">
        <v>2275</v>
      </c>
      <c r="C1134" s="1">
        <v>149076</v>
      </c>
      <c r="D1134" s="1">
        <v>34</v>
      </c>
      <c r="E1134" s="1">
        <v>33</v>
      </c>
      <c r="F1134" s="1">
        <v>1826.45</v>
      </c>
      <c r="G1134" s="1">
        <v>0.19915221899999999</v>
      </c>
      <c r="H1134" s="1">
        <v>0.977951083</v>
      </c>
      <c r="I1134" s="1">
        <v>0.23701815600000001</v>
      </c>
      <c r="K1134" s="1">
        <v>1.1007787710000001</v>
      </c>
      <c r="L1134" s="1" t="s">
        <v>1</v>
      </c>
      <c r="M1134" s="1" t="s">
        <v>2</v>
      </c>
      <c r="N1134" s="1">
        <v>11764607.23</v>
      </c>
      <c r="O1134" s="1">
        <v>10319307.92</v>
      </c>
      <c r="P1134" s="1">
        <v>13587745.279999999</v>
      </c>
      <c r="Q1134" s="1">
        <v>10901754.9</v>
      </c>
      <c r="R1134" s="3">
        <f>AVERAGE('VTA_Proteome Morphine vs Saline'!N1134:Q1134)</f>
        <v>11643353.8325</v>
      </c>
      <c r="S1134" s="3">
        <f>_xlfn.STDEV.S('VTA_Proteome Morphine vs Saline'!N1134:Q1134)</f>
        <v>1425766.114832018</v>
      </c>
      <c r="T1134" s="1">
        <v>9708608.3110000007</v>
      </c>
      <c r="U1134" s="1">
        <v>10128826.630000001</v>
      </c>
      <c r="V1134" s="1">
        <v>11045496.050000001</v>
      </c>
      <c r="W1134" s="1">
        <v>11426583.48</v>
      </c>
      <c r="X1134" s="1">
        <f t="shared" si="67"/>
        <v>10577378.61775</v>
      </c>
      <c r="Y1134" s="1">
        <f t="shared" si="68"/>
        <v>795035.33675142168</v>
      </c>
    </row>
    <row r="1135" spans="1:25" x14ac:dyDescent="0.5">
      <c r="A1135" s="1" t="s">
        <v>2276</v>
      </c>
      <c r="B1135" s="1" t="s">
        <v>2277</v>
      </c>
      <c r="C1135" s="1">
        <v>91687</v>
      </c>
      <c r="D1135" s="1">
        <v>3</v>
      </c>
      <c r="E1135" s="1">
        <v>3</v>
      </c>
      <c r="F1135" s="1">
        <v>179.08</v>
      </c>
      <c r="G1135" s="1">
        <v>5.0002750999999998E-2</v>
      </c>
      <c r="H1135" s="1">
        <v>0.99959859299999998</v>
      </c>
      <c r="I1135" s="1">
        <v>0.99559568700000001</v>
      </c>
      <c r="K1135" s="1">
        <v>1.006349181</v>
      </c>
      <c r="L1135" s="1" t="s">
        <v>2</v>
      </c>
      <c r="M1135" s="1" t="s">
        <v>1</v>
      </c>
      <c r="N1135" s="1">
        <v>175300.30160000001</v>
      </c>
      <c r="O1135" s="1">
        <v>97406.413610000003</v>
      </c>
      <c r="P1135" s="1">
        <v>129696.5846</v>
      </c>
      <c r="Q1135" s="1">
        <v>104289.07490000001</v>
      </c>
      <c r="R1135" s="3">
        <f>AVERAGE('VTA_Proteome Morphine vs Saline'!N1135:Q1135)</f>
        <v>126673.0936775</v>
      </c>
      <c r="S1135" s="3">
        <f>_xlfn.STDEV.S('VTA_Proteome Morphine vs Saline'!N1135:Q1135)</f>
        <v>35267.216630091265</v>
      </c>
      <c r="T1135" s="1">
        <v>169872.0576</v>
      </c>
      <c r="U1135" s="1">
        <v>114087.9944</v>
      </c>
      <c r="V1135" s="1">
        <v>141103.99849999999</v>
      </c>
      <c r="W1135" s="1">
        <v>84845.405939999997</v>
      </c>
      <c r="X1135" s="1">
        <f t="shared" si="67"/>
        <v>127477.36410999999</v>
      </c>
      <c r="Y1135" s="1">
        <f t="shared" si="68"/>
        <v>36422.311291978993</v>
      </c>
    </row>
    <row r="1136" spans="1:25" x14ac:dyDescent="0.5">
      <c r="A1136" s="1" t="s">
        <v>2278</v>
      </c>
      <c r="B1136" s="1" t="s">
        <v>2279</v>
      </c>
      <c r="C1136" s="1">
        <v>35468</v>
      </c>
      <c r="D1136" s="1">
        <v>5</v>
      </c>
      <c r="E1136" s="1">
        <v>5</v>
      </c>
      <c r="F1136" s="1">
        <v>242.21</v>
      </c>
      <c r="G1136" s="1">
        <v>6.9257095000000005E-2</v>
      </c>
      <c r="H1136" s="1">
        <v>0.99625991700000005</v>
      </c>
      <c r="I1136" s="1">
        <v>0.64868582100000005</v>
      </c>
      <c r="K1136" s="1">
        <v>1.0265442579999999</v>
      </c>
      <c r="L1136" s="1" t="s">
        <v>1</v>
      </c>
      <c r="M1136" s="1" t="s">
        <v>2</v>
      </c>
      <c r="N1136" s="1">
        <v>653152.58840000001</v>
      </c>
      <c r="O1136" s="1">
        <v>732860.52469999995</v>
      </c>
      <c r="P1136" s="1">
        <v>763382.36</v>
      </c>
      <c r="Q1136" s="1">
        <v>713883.22699999996</v>
      </c>
      <c r="R1136" s="3">
        <f>AVERAGE('VTA_Proteome Morphine vs Saline'!N1136:Q1136)</f>
        <v>715819.675025</v>
      </c>
      <c r="S1136" s="3">
        <f>_xlfn.STDEV.S('VTA_Proteome Morphine vs Saline'!N1136:Q1136)</f>
        <v>46488.396891754302</v>
      </c>
      <c r="T1136" s="1">
        <v>794646.94030000002</v>
      </c>
      <c r="U1136" s="1">
        <v>698455.41579999996</v>
      </c>
      <c r="V1136" s="1">
        <v>659894.15639999998</v>
      </c>
      <c r="W1136" s="1">
        <v>636243.87139999995</v>
      </c>
      <c r="X1136" s="1">
        <f t="shared" si="67"/>
        <v>697310.09597500006</v>
      </c>
      <c r="Y1136" s="1">
        <f t="shared" si="68"/>
        <v>69772.987463571742</v>
      </c>
    </row>
    <row r="1137" spans="1:25" x14ac:dyDescent="0.5">
      <c r="A1137" s="1" t="s">
        <v>2280</v>
      </c>
      <c r="B1137" s="1" t="s">
        <v>2281</v>
      </c>
      <c r="C1137" s="1">
        <v>89746</v>
      </c>
      <c r="D1137" s="1">
        <v>12</v>
      </c>
      <c r="E1137" s="1">
        <v>11</v>
      </c>
      <c r="F1137" s="1">
        <v>611.32000000000005</v>
      </c>
      <c r="G1137" s="1">
        <v>7.6589613000000001E-2</v>
      </c>
      <c r="H1137" s="1">
        <v>0.99625991700000005</v>
      </c>
      <c r="I1137" s="1">
        <v>0.59423171399999997</v>
      </c>
      <c r="K1137" s="1">
        <v>1.122842626</v>
      </c>
      <c r="L1137" s="1" t="s">
        <v>1</v>
      </c>
      <c r="M1137" s="1" t="s">
        <v>2</v>
      </c>
      <c r="N1137" s="1">
        <v>946414.85930000001</v>
      </c>
      <c r="O1137" s="1">
        <v>1432820.371</v>
      </c>
      <c r="P1137" s="1">
        <v>1923166.703</v>
      </c>
      <c r="Q1137" s="1">
        <v>1544320.1710000001</v>
      </c>
      <c r="R1137" s="3">
        <f>AVERAGE('VTA_Proteome Morphine vs Saline'!N1137:Q1137)</f>
        <v>1461680.5260749999</v>
      </c>
      <c r="S1137" s="3">
        <f>_xlfn.STDEV.S('VTA_Proteome Morphine vs Saline'!N1137:Q1137)</f>
        <v>402546.23681188171</v>
      </c>
      <c r="T1137" s="1">
        <v>1167567.9750000001</v>
      </c>
      <c r="U1137" s="1">
        <v>1210920.635</v>
      </c>
      <c r="V1137" s="1">
        <v>1234125.828</v>
      </c>
      <c r="W1137" s="1">
        <v>1594457.298</v>
      </c>
      <c r="X1137" s="1">
        <f t="shared" si="67"/>
        <v>1301767.9339999999</v>
      </c>
      <c r="Y1137" s="1">
        <f t="shared" si="68"/>
        <v>197066.29936313149</v>
      </c>
    </row>
    <row r="1138" spans="1:25" x14ac:dyDescent="0.5">
      <c r="A1138" s="1" t="s">
        <v>2282</v>
      </c>
      <c r="B1138" s="1" t="s">
        <v>2283</v>
      </c>
      <c r="C1138" s="1">
        <v>70666</v>
      </c>
      <c r="D1138" s="1">
        <v>9</v>
      </c>
      <c r="E1138" s="1">
        <v>8</v>
      </c>
      <c r="F1138" s="1">
        <v>328.04</v>
      </c>
      <c r="G1138" s="1">
        <v>0.27493425199999999</v>
      </c>
      <c r="H1138" s="1">
        <v>0.977951083</v>
      </c>
      <c r="I1138" s="1">
        <v>0.158147492</v>
      </c>
      <c r="K1138" s="1">
        <v>1.1776420169999999</v>
      </c>
      <c r="L1138" s="1" t="s">
        <v>1</v>
      </c>
      <c r="M1138" s="1" t="s">
        <v>2</v>
      </c>
      <c r="N1138" s="1">
        <v>944282.39320000005</v>
      </c>
      <c r="O1138" s="1">
        <v>744867.05709999998</v>
      </c>
      <c r="P1138" s="1">
        <v>1134262.1610000001</v>
      </c>
      <c r="Q1138" s="1">
        <v>984561.5416</v>
      </c>
      <c r="R1138" s="3">
        <f>AVERAGE('VTA_Proteome Morphine vs Saline'!N1138:Q1138)</f>
        <v>951993.28822500003</v>
      </c>
      <c r="S1138" s="3">
        <f>_xlfn.STDEV.S('VTA_Proteome Morphine vs Saline'!N1138:Q1138)</f>
        <v>160461.17560820404</v>
      </c>
      <c r="T1138" s="1">
        <v>729199.50690000004</v>
      </c>
      <c r="U1138" s="1">
        <v>787131.57490000001</v>
      </c>
      <c r="V1138" s="1">
        <v>870879.69090000005</v>
      </c>
      <c r="W1138" s="1">
        <v>846346.70750000002</v>
      </c>
      <c r="X1138" s="1">
        <f t="shared" si="67"/>
        <v>808389.37005000003</v>
      </c>
      <c r="Y1138" s="1">
        <f t="shared" si="68"/>
        <v>63426.408660179317</v>
      </c>
    </row>
    <row r="1139" spans="1:25" x14ac:dyDescent="0.5">
      <c r="A1139" s="1" t="s">
        <v>2284</v>
      </c>
      <c r="B1139" s="1" t="s">
        <v>2285</v>
      </c>
      <c r="C1139" s="1">
        <v>219668</v>
      </c>
      <c r="D1139" s="1">
        <v>1</v>
      </c>
      <c r="E1139" s="1">
        <v>0</v>
      </c>
      <c r="F1139" s="1">
        <v>41.7</v>
      </c>
      <c r="K1139" s="1">
        <v>1</v>
      </c>
      <c r="L1139" s="1" t="s">
        <v>364</v>
      </c>
      <c r="M1139" s="1" t="s">
        <v>364</v>
      </c>
      <c r="R1139" s="3"/>
      <c r="S1139" s="3"/>
    </row>
    <row r="1140" spans="1:25" x14ac:dyDescent="0.5">
      <c r="A1140" s="1" t="s">
        <v>2286</v>
      </c>
      <c r="B1140" s="1" t="s">
        <v>2287</v>
      </c>
      <c r="C1140" s="1">
        <v>36982</v>
      </c>
      <c r="D1140" s="1">
        <v>8</v>
      </c>
      <c r="E1140" s="1">
        <v>8</v>
      </c>
      <c r="F1140" s="1">
        <v>407.49</v>
      </c>
      <c r="G1140" s="1">
        <v>9.3043629000000003E-2</v>
      </c>
      <c r="H1140" s="1">
        <v>0.99625991700000005</v>
      </c>
      <c r="I1140" s="1">
        <v>0.50241864199999997</v>
      </c>
      <c r="K1140" s="1">
        <v>1.09391536</v>
      </c>
      <c r="L1140" s="1" t="s">
        <v>1</v>
      </c>
      <c r="M1140" s="1" t="s">
        <v>2</v>
      </c>
      <c r="N1140" s="1">
        <v>2402170.4440000001</v>
      </c>
      <c r="O1140" s="1">
        <v>2915696.2259999998</v>
      </c>
      <c r="P1140" s="1">
        <v>3240287.58</v>
      </c>
      <c r="Q1140" s="1">
        <v>3119931.7429999998</v>
      </c>
      <c r="R1140" s="3">
        <f>AVERAGE('VTA_Proteome Morphine vs Saline'!N1140:Q1140)</f>
        <v>2919521.4982500002</v>
      </c>
      <c r="S1140" s="3">
        <f>_xlfn.STDEV.S('VTA_Proteome Morphine vs Saline'!N1140:Q1140)</f>
        <v>370009.86087912804</v>
      </c>
      <c r="T1140" s="1">
        <v>2035272.0759999999</v>
      </c>
      <c r="U1140" s="1">
        <v>2040728.456</v>
      </c>
      <c r="V1140" s="1">
        <v>4364400.2450000001</v>
      </c>
      <c r="W1140" s="1">
        <v>2235092.4270000001</v>
      </c>
      <c r="X1140" s="1">
        <f t="shared" ref="X1140:X1171" si="69">AVERAGE(T1140:W1140)</f>
        <v>2668873.301</v>
      </c>
      <c r="Y1140" s="1">
        <f t="shared" ref="Y1140:Y1171" si="70">_xlfn.STDEV.S(T1140:W1140)</f>
        <v>1134165.4675134132</v>
      </c>
    </row>
    <row r="1141" spans="1:25" x14ac:dyDescent="0.5">
      <c r="A1141" s="1" t="s">
        <v>2288</v>
      </c>
      <c r="B1141" s="1" t="s">
        <v>2289</v>
      </c>
      <c r="C1141" s="1">
        <v>26952</v>
      </c>
      <c r="D1141" s="1">
        <v>2</v>
      </c>
      <c r="E1141" s="1">
        <v>2</v>
      </c>
      <c r="F1141" s="1">
        <v>98.87</v>
      </c>
      <c r="G1141" s="1">
        <v>0.100194623</v>
      </c>
      <c r="H1141" s="1">
        <v>0.99094768200000005</v>
      </c>
      <c r="I1141" s="1">
        <v>0.47084235200000002</v>
      </c>
      <c r="K1141" s="1">
        <v>1.2067726329999999</v>
      </c>
      <c r="L1141" s="1" t="s">
        <v>2</v>
      </c>
      <c r="M1141" s="1" t="s">
        <v>1</v>
      </c>
      <c r="N1141" s="1">
        <v>66458.386670000007</v>
      </c>
      <c r="O1141" s="1">
        <v>72128.254830000005</v>
      </c>
      <c r="P1141" s="1">
        <v>142029.47010000001</v>
      </c>
      <c r="Q1141" s="1">
        <v>141278.63250000001</v>
      </c>
      <c r="R1141" s="3">
        <f>AVERAGE('VTA_Proteome Morphine vs Saline'!N1141:Q1141)</f>
        <v>105473.68602500002</v>
      </c>
      <c r="S1141" s="3">
        <f>_xlfn.STDEV.S('VTA_Proteome Morphine vs Saline'!N1141:Q1141)</f>
        <v>41842.685170195829</v>
      </c>
      <c r="T1141" s="1">
        <v>189475.8254</v>
      </c>
      <c r="U1141" s="1">
        <v>82796.352559999999</v>
      </c>
      <c r="V1141" s="1">
        <v>122864.1767</v>
      </c>
      <c r="W1141" s="1">
        <v>113994.6764</v>
      </c>
      <c r="X1141" s="1">
        <f t="shared" si="69"/>
        <v>127282.757765</v>
      </c>
      <c r="Y1141" s="1">
        <f t="shared" si="70"/>
        <v>44881.751580889235</v>
      </c>
    </row>
    <row r="1142" spans="1:25" x14ac:dyDescent="0.5">
      <c r="A1142" s="1" t="s">
        <v>2290</v>
      </c>
      <c r="B1142" s="1" t="s">
        <v>2291</v>
      </c>
      <c r="C1142" s="1">
        <v>34847</v>
      </c>
      <c r="D1142" s="1">
        <v>8</v>
      </c>
      <c r="E1142" s="1">
        <v>8</v>
      </c>
      <c r="F1142" s="1">
        <v>394.02</v>
      </c>
      <c r="G1142" s="1">
        <v>7.5223191999999994E-2</v>
      </c>
      <c r="H1142" s="1">
        <v>0.99625991700000005</v>
      </c>
      <c r="I1142" s="1">
        <v>0.60354042399999996</v>
      </c>
      <c r="K1142" s="1">
        <v>1.0450435890000001</v>
      </c>
      <c r="L1142" s="1" t="s">
        <v>2</v>
      </c>
      <c r="M1142" s="1" t="s">
        <v>1</v>
      </c>
      <c r="N1142" s="1">
        <v>3334873.202</v>
      </c>
      <c r="O1142" s="1">
        <v>3533644.426</v>
      </c>
      <c r="P1142" s="1">
        <v>3491818.997</v>
      </c>
      <c r="Q1142" s="1">
        <v>3588015.0819999999</v>
      </c>
      <c r="R1142" s="3">
        <f>AVERAGE('VTA_Proteome Morphine vs Saline'!N1142:Q1142)</f>
        <v>3487087.9267500001</v>
      </c>
      <c r="S1142" s="3">
        <f>_xlfn.STDEV.S('VTA_Proteome Morphine vs Saline'!N1142:Q1142)</f>
        <v>108850.82107438221</v>
      </c>
      <c r="T1142" s="1">
        <v>3922161.4920000001</v>
      </c>
      <c r="U1142" s="1">
        <v>4173989.2089999998</v>
      </c>
      <c r="V1142" s="1">
        <v>3351148.5660000001</v>
      </c>
      <c r="W1142" s="1">
        <v>3129336.2560000001</v>
      </c>
      <c r="X1142" s="1">
        <f t="shared" si="69"/>
        <v>3644158.8807499995</v>
      </c>
      <c r="Y1142" s="1">
        <f t="shared" si="70"/>
        <v>486108.01546559692</v>
      </c>
    </row>
    <row r="1143" spans="1:25" x14ac:dyDescent="0.5">
      <c r="A1143" s="1" t="s">
        <v>2292</v>
      </c>
      <c r="B1143" s="1" t="s">
        <v>2293</v>
      </c>
      <c r="C1143" s="1">
        <v>29960</v>
      </c>
      <c r="D1143" s="1">
        <v>4</v>
      </c>
      <c r="E1143" s="1">
        <v>4</v>
      </c>
      <c r="F1143" s="1">
        <v>221.45</v>
      </c>
      <c r="G1143" s="1">
        <v>0.122931269</v>
      </c>
      <c r="H1143" s="1">
        <v>0.97810332600000005</v>
      </c>
      <c r="I1143" s="1">
        <v>0.39094194100000002</v>
      </c>
      <c r="K1143" s="1">
        <v>1.1046345049999999</v>
      </c>
      <c r="L1143" s="1" t="s">
        <v>1</v>
      </c>
      <c r="M1143" s="1" t="s">
        <v>2</v>
      </c>
      <c r="N1143" s="1">
        <v>305811.92090000003</v>
      </c>
      <c r="O1143" s="1">
        <v>348802.29129999998</v>
      </c>
      <c r="P1143" s="1">
        <v>443952.76049999997</v>
      </c>
      <c r="Q1143" s="1">
        <v>404340.91810000001</v>
      </c>
      <c r="R1143" s="3">
        <f>AVERAGE('VTA_Proteome Morphine vs Saline'!N1143:Q1143)</f>
        <v>375726.97269999993</v>
      </c>
      <c r="S1143" s="3">
        <f>_xlfn.STDEV.S('VTA_Proteome Morphine vs Saline'!N1143:Q1143)</f>
        <v>60790.813255988134</v>
      </c>
      <c r="T1143" s="1">
        <v>319929.25719999999</v>
      </c>
      <c r="U1143" s="1">
        <v>374739.86210000003</v>
      </c>
      <c r="V1143" s="1">
        <v>374862.79190000001</v>
      </c>
      <c r="W1143" s="1">
        <v>291015.74849999999</v>
      </c>
      <c r="X1143" s="1">
        <f t="shared" si="69"/>
        <v>340136.91492499999</v>
      </c>
      <c r="Y1143" s="1">
        <f t="shared" si="70"/>
        <v>41731.238924663347</v>
      </c>
    </row>
    <row r="1144" spans="1:25" x14ac:dyDescent="0.5">
      <c r="A1144" s="1" t="s">
        <v>2294</v>
      </c>
      <c r="B1144" s="1" t="s">
        <v>2295</v>
      </c>
      <c r="C1144" s="1">
        <v>23390</v>
      </c>
      <c r="D1144" s="1">
        <v>4</v>
      </c>
      <c r="E1144" s="1">
        <v>4</v>
      </c>
      <c r="F1144" s="1">
        <v>314.27</v>
      </c>
      <c r="G1144" s="1">
        <v>0.271169141</v>
      </c>
      <c r="H1144" s="1">
        <v>0.977951083</v>
      </c>
      <c r="I1144" s="1">
        <v>0.16114482999999999</v>
      </c>
      <c r="K1144" s="1">
        <v>1.211802077</v>
      </c>
      <c r="L1144" s="1" t="s">
        <v>2</v>
      </c>
      <c r="M1144" s="1" t="s">
        <v>1</v>
      </c>
      <c r="N1144" s="1">
        <v>1433753.56</v>
      </c>
      <c r="O1144" s="1">
        <v>1750456.2830000001</v>
      </c>
      <c r="P1144" s="1">
        <v>2045054.4990000001</v>
      </c>
      <c r="Q1144" s="1">
        <v>2038320.6680000001</v>
      </c>
      <c r="R1144" s="3">
        <f>AVERAGE('VTA_Proteome Morphine vs Saline'!N1144:Q1144)</f>
        <v>1816896.2524999999</v>
      </c>
      <c r="S1144" s="3">
        <f>_xlfn.STDEV.S('VTA_Proteome Morphine vs Saline'!N1144:Q1144)</f>
        <v>289998.59171427204</v>
      </c>
      <c r="T1144" s="1">
        <v>2004876.987</v>
      </c>
      <c r="U1144" s="1">
        <v>1830440.1569999999</v>
      </c>
      <c r="V1144" s="1">
        <v>2252327.932</v>
      </c>
      <c r="W1144" s="1">
        <v>2719229.537</v>
      </c>
      <c r="X1144" s="1">
        <f t="shared" si="69"/>
        <v>2201718.65325</v>
      </c>
      <c r="Y1144" s="1">
        <f t="shared" si="70"/>
        <v>385993.59979367664</v>
      </c>
    </row>
    <row r="1145" spans="1:25" x14ac:dyDescent="0.5">
      <c r="A1145" s="1" t="s">
        <v>2296</v>
      </c>
      <c r="B1145" s="1" t="s">
        <v>2297</v>
      </c>
      <c r="C1145" s="1">
        <v>29657</v>
      </c>
      <c r="D1145" s="1">
        <v>8</v>
      </c>
      <c r="E1145" s="1">
        <v>8</v>
      </c>
      <c r="F1145" s="1">
        <v>467.6</v>
      </c>
      <c r="G1145" s="1">
        <v>0.19329083</v>
      </c>
      <c r="H1145" s="1">
        <v>0.977951083</v>
      </c>
      <c r="I1145" s="1">
        <v>0.24526967999999999</v>
      </c>
      <c r="K1145" s="1">
        <v>1.159070775</v>
      </c>
      <c r="L1145" s="1" t="s">
        <v>2</v>
      </c>
      <c r="M1145" s="1" t="s">
        <v>1</v>
      </c>
      <c r="N1145" s="1">
        <v>1877379.389</v>
      </c>
      <c r="O1145" s="1">
        <v>1985501.973</v>
      </c>
      <c r="P1145" s="1">
        <v>1430806.8729999999</v>
      </c>
      <c r="Q1145" s="1">
        <v>1663431.416</v>
      </c>
      <c r="R1145" s="3">
        <f>AVERAGE('VTA_Proteome Morphine vs Saline'!N1145:Q1145)</f>
        <v>1739279.9127499999</v>
      </c>
      <c r="S1145" s="3">
        <f>_xlfn.STDEV.S('VTA_Proteome Morphine vs Saline'!N1145:Q1145)</f>
        <v>245360.53676587789</v>
      </c>
      <c r="T1145" s="1">
        <v>2312102.1660000002</v>
      </c>
      <c r="U1145" s="1">
        <v>2252174.6269999999</v>
      </c>
      <c r="V1145" s="1">
        <v>1902136.709</v>
      </c>
      <c r="W1145" s="1">
        <v>1597380.5649999999</v>
      </c>
      <c r="X1145" s="1">
        <f t="shared" si="69"/>
        <v>2015948.51675</v>
      </c>
      <c r="Y1145" s="1">
        <f t="shared" si="70"/>
        <v>332496.62501718279</v>
      </c>
    </row>
    <row r="1146" spans="1:25" x14ac:dyDescent="0.5">
      <c r="A1146" s="1" t="s">
        <v>2298</v>
      </c>
      <c r="B1146" s="1" t="s">
        <v>2299</v>
      </c>
      <c r="C1146" s="1">
        <v>47098</v>
      </c>
      <c r="D1146" s="1">
        <v>47</v>
      </c>
      <c r="E1146" s="1">
        <v>41</v>
      </c>
      <c r="F1146" s="1">
        <v>5305.51</v>
      </c>
      <c r="G1146" s="1">
        <v>0.16074323800000001</v>
      </c>
      <c r="H1146" s="1">
        <v>0.977951083</v>
      </c>
      <c r="I1146" s="1">
        <v>0.29985086300000002</v>
      </c>
      <c r="K1146" s="1">
        <v>1.0682793740000001</v>
      </c>
      <c r="L1146" s="1" t="s">
        <v>2</v>
      </c>
      <c r="M1146" s="1" t="s">
        <v>1</v>
      </c>
      <c r="N1146" s="1">
        <v>683683467.39999998</v>
      </c>
      <c r="O1146" s="1">
        <v>792515844.70000005</v>
      </c>
      <c r="P1146" s="1">
        <v>744532837.70000005</v>
      </c>
      <c r="Q1146" s="1">
        <v>779870903</v>
      </c>
      <c r="R1146" s="3">
        <f>AVERAGE('VTA_Proteome Morphine vs Saline'!N1146:Q1146)</f>
        <v>750150763.20000005</v>
      </c>
      <c r="S1146" s="3">
        <f>_xlfn.STDEV.S('VTA_Proteome Morphine vs Saline'!N1146:Q1146)</f>
        <v>48742689.496721596</v>
      </c>
      <c r="T1146" s="1">
        <v>817219138.39999998</v>
      </c>
      <c r="U1146" s="1">
        <v>899011005.20000005</v>
      </c>
      <c r="V1146" s="1">
        <v>727028555.70000005</v>
      </c>
      <c r="W1146" s="1">
        <v>762223651.60000002</v>
      </c>
      <c r="X1146" s="1">
        <f t="shared" si="69"/>
        <v>801370587.72500002</v>
      </c>
      <c r="Y1146" s="1">
        <f t="shared" si="70"/>
        <v>74931186.246162519</v>
      </c>
    </row>
    <row r="1147" spans="1:25" x14ac:dyDescent="0.5">
      <c r="A1147" s="1" t="s">
        <v>2300</v>
      </c>
      <c r="B1147" s="1" t="s">
        <v>2301</v>
      </c>
      <c r="C1147" s="1">
        <v>46984</v>
      </c>
      <c r="D1147" s="1">
        <v>14</v>
      </c>
      <c r="E1147" s="1">
        <v>5</v>
      </c>
      <c r="F1147" s="1">
        <v>1217.08</v>
      </c>
      <c r="G1147" s="1">
        <v>0.423165862</v>
      </c>
      <c r="H1147" s="1">
        <v>0.977951083</v>
      </c>
      <c r="I1147" s="1">
        <v>8.0454462000000004E-2</v>
      </c>
      <c r="K1147" s="1">
        <v>1.4081688699999999</v>
      </c>
      <c r="L1147" s="1" t="s">
        <v>1</v>
      </c>
      <c r="M1147" s="1" t="s">
        <v>2</v>
      </c>
      <c r="N1147" s="1">
        <v>897926.2254</v>
      </c>
      <c r="O1147" s="1">
        <v>989076.59230000002</v>
      </c>
      <c r="P1147" s="1">
        <v>1203374.112</v>
      </c>
      <c r="Q1147" s="1">
        <v>1224581.9739999999</v>
      </c>
      <c r="R1147" s="3">
        <f>AVERAGE('VTA_Proteome Morphine vs Saline'!N1147:Q1147)</f>
        <v>1078739.7259249999</v>
      </c>
      <c r="S1147" s="3">
        <f>_xlfn.STDEV.S('VTA_Proteome Morphine vs Saline'!N1147:Q1147)</f>
        <v>160765.55499590273</v>
      </c>
      <c r="T1147" s="1">
        <v>911349.73849999998</v>
      </c>
      <c r="U1147" s="1">
        <v>515599.17420000001</v>
      </c>
      <c r="V1147" s="1">
        <v>620379.36170000001</v>
      </c>
      <c r="W1147" s="1">
        <v>1016905.708</v>
      </c>
      <c r="X1147" s="1">
        <f t="shared" si="69"/>
        <v>766058.49560000002</v>
      </c>
      <c r="Y1147" s="1">
        <f t="shared" si="70"/>
        <v>236633.43731200183</v>
      </c>
    </row>
    <row r="1148" spans="1:25" x14ac:dyDescent="0.5">
      <c r="A1148" s="1" t="s">
        <v>2302</v>
      </c>
      <c r="B1148" s="1" t="s">
        <v>2303</v>
      </c>
      <c r="C1148" s="1">
        <v>47111</v>
      </c>
      <c r="D1148" s="1">
        <v>34</v>
      </c>
      <c r="E1148" s="1">
        <v>30</v>
      </c>
      <c r="F1148" s="1">
        <v>3948.77</v>
      </c>
      <c r="G1148" s="1">
        <v>0.16524133499999999</v>
      </c>
      <c r="H1148" s="1">
        <v>0.977951083</v>
      </c>
      <c r="I1148" s="1">
        <v>0.29127646099999999</v>
      </c>
      <c r="K1148" s="1">
        <v>1.1525366159999999</v>
      </c>
      <c r="L1148" s="1" t="s">
        <v>2</v>
      </c>
      <c r="M1148" s="1" t="s">
        <v>1</v>
      </c>
      <c r="N1148" s="1">
        <v>585151476.70000005</v>
      </c>
      <c r="O1148" s="1">
        <v>926303278.70000005</v>
      </c>
      <c r="P1148" s="1">
        <v>493860042.10000002</v>
      </c>
      <c r="Q1148" s="1">
        <v>601820388.5</v>
      </c>
      <c r="R1148" s="3">
        <f>AVERAGE('VTA_Proteome Morphine vs Saline'!N1148:Q1148)</f>
        <v>651783796.5</v>
      </c>
      <c r="S1148" s="3">
        <f>_xlfn.STDEV.S('VTA_Proteome Morphine vs Saline'!N1148:Q1148)</f>
        <v>189065303.08516154</v>
      </c>
      <c r="T1148" s="1">
        <v>687017896.79999995</v>
      </c>
      <c r="U1148" s="1">
        <v>842829899.10000002</v>
      </c>
      <c r="V1148" s="1">
        <v>790869775.39999998</v>
      </c>
      <c r="W1148" s="1">
        <v>684101192.29999995</v>
      </c>
      <c r="X1148" s="1">
        <f t="shared" si="69"/>
        <v>751204690.9000001</v>
      </c>
      <c r="Y1148" s="1">
        <f t="shared" si="70"/>
        <v>78721707.652721182</v>
      </c>
    </row>
    <row r="1149" spans="1:25" x14ac:dyDescent="0.5">
      <c r="A1149" s="1" t="s">
        <v>2304</v>
      </c>
      <c r="B1149" s="1" t="s">
        <v>2305</v>
      </c>
      <c r="C1149" s="1">
        <v>28857</v>
      </c>
      <c r="D1149" s="1">
        <v>6</v>
      </c>
      <c r="E1149" s="1">
        <v>6</v>
      </c>
      <c r="F1149" s="1">
        <v>368.13</v>
      </c>
      <c r="G1149" s="1">
        <v>0.18190811800000001</v>
      </c>
      <c r="H1149" s="1">
        <v>0.977951083</v>
      </c>
      <c r="I1149" s="1">
        <v>0.26253838699999998</v>
      </c>
      <c r="K1149" s="1">
        <v>1.192457393</v>
      </c>
      <c r="L1149" s="1" t="s">
        <v>2</v>
      </c>
      <c r="M1149" s="1" t="s">
        <v>1</v>
      </c>
      <c r="N1149" s="1">
        <v>4220036.1639999999</v>
      </c>
      <c r="O1149" s="1">
        <v>5424221.273</v>
      </c>
      <c r="P1149" s="1">
        <v>2525453.2779999999</v>
      </c>
      <c r="Q1149" s="1">
        <v>5015084.0140000004</v>
      </c>
      <c r="R1149" s="3">
        <f>AVERAGE('VTA_Proteome Morphine vs Saline'!N1149:Q1149)</f>
        <v>4296198.6822500005</v>
      </c>
      <c r="S1149" s="3">
        <f>_xlfn.STDEV.S('VTA_Proteome Morphine vs Saline'!N1149:Q1149)</f>
        <v>1281999.8831651418</v>
      </c>
      <c r="T1149" s="1">
        <v>5367053.5130000003</v>
      </c>
      <c r="U1149" s="1">
        <v>5112147.2980000004</v>
      </c>
      <c r="V1149" s="1">
        <v>4735770.2659999998</v>
      </c>
      <c r="W1149" s="1">
        <v>5277164.4409999996</v>
      </c>
      <c r="X1149" s="1">
        <f t="shared" si="69"/>
        <v>5123033.8794999998</v>
      </c>
      <c r="Y1149" s="1">
        <f t="shared" si="70"/>
        <v>278922.59112497699</v>
      </c>
    </row>
    <row r="1150" spans="1:25" x14ac:dyDescent="0.5">
      <c r="A1150" s="1" t="s">
        <v>2306</v>
      </c>
      <c r="B1150" s="1" t="s">
        <v>2307</v>
      </c>
      <c r="C1150" s="1">
        <v>92713</v>
      </c>
      <c r="D1150" s="1">
        <v>63</v>
      </c>
      <c r="E1150" s="1">
        <v>61</v>
      </c>
      <c r="F1150" s="1">
        <v>4651.26</v>
      </c>
      <c r="G1150" s="1">
        <v>0.24440724899999999</v>
      </c>
      <c r="H1150" s="1">
        <v>0.977951083</v>
      </c>
      <c r="I1150" s="1">
        <v>0.18479716199999999</v>
      </c>
      <c r="K1150" s="1">
        <v>1.0642376140000001</v>
      </c>
      <c r="L1150" s="1" t="s">
        <v>2</v>
      </c>
      <c r="M1150" s="1" t="s">
        <v>1</v>
      </c>
      <c r="N1150" s="1">
        <v>183816851.09999999</v>
      </c>
      <c r="O1150" s="1">
        <v>202789889.5</v>
      </c>
      <c r="P1150" s="1">
        <v>176050382.5</v>
      </c>
      <c r="Q1150" s="1">
        <v>191860806</v>
      </c>
      <c r="R1150" s="3">
        <f>AVERAGE('VTA_Proteome Morphine vs Saline'!N1150:Q1150)</f>
        <v>188629482.27500001</v>
      </c>
      <c r="S1150" s="3">
        <f>_xlfn.STDEV.S('VTA_Proteome Morphine vs Saline'!N1150:Q1150)</f>
        <v>11436108.833712731</v>
      </c>
      <c r="T1150" s="1">
        <v>187100194.30000001</v>
      </c>
      <c r="U1150" s="1">
        <v>196920624.09999999</v>
      </c>
      <c r="V1150" s="1">
        <v>214078405</v>
      </c>
      <c r="W1150" s="1">
        <v>204887137.5</v>
      </c>
      <c r="X1150" s="1">
        <f t="shared" si="69"/>
        <v>200746590.22499999</v>
      </c>
      <c r="Y1150" s="1">
        <f t="shared" si="70"/>
        <v>11485404.585283041</v>
      </c>
    </row>
    <row r="1151" spans="1:25" x14ac:dyDescent="0.5">
      <c r="A1151" s="1" t="s">
        <v>2308</v>
      </c>
      <c r="B1151" s="1" t="s">
        <v>2309</v>
      </c>
      <c r="C1151" s="1">
        <v>101511</v>
      </c>
      <c r="D1151" s="1">
        <v>5</v>
      </c>
      <c r="E1151" s="1">
        <v>5</v>
      </c>
      <c r="F1151" s="1">
        <v>267.52</v>
      </c>
      <c r="G1151" s="1">
        <v>5.0887722000000003E-2</v>
      </c>
      <c r="H1151" s="1">
        <v>0.99625991700000005</v>
      </c>
      <c r="I1151" s="1">
        <v>0.92105701900000003</v>
      </c>
      <c r="K1151" s="1">
        <v>1.0001441049999999</v>
      </c>
      <c r="L1151" s="1" t="s">
        <v>2</v>
      </c>
      <c r="M1151" s="1" t="s">
        <v>1</v>
      </c>
      <c r="N1151" s="1">
        <v>268035.80320000002</v>
      </c>
      <c r="O1151" s="1">
        <v>499362.96419999999</v>
      </c>
      <c r="P1151" s="1">
        <v>263343.06209999998</v>
      </c>
      <c r="Q1151" s="1">
        <v>435079.65220000001</v>
      </c>
      <c r="R1151" s="3">
        <f>AVERAGE('VTA_Proteome Morphine vs Saline'!N1151:Q1151)</f>
        <v>366455.37042499997</v>
      </c>
      <c r="S1151" s="3">
        <f>_xlfn.STDEV.S('VTA_Proteome Morphine vs Saline'!N1151:Q1151)</f>
        <v>119292.74897363667</v>
      </c>
      <c r="T1151" s="1">
        <v>353753.8455</v>
      </c>
      <c r="U1151" s="1">
        <v>407212.4045</v>
      </c>
      <c r="V1151" s="1">
        <v>260160.8627</v>
      </c>
      <c r="W1151" s="1">
        <v>444905.6018</v>
      </c>
      <c r="X1151" s="1">
        <f t="shared" si="69"/>
        <v>366508.178625</v>
      </c>
      <c r="Y1151" s="1">
        <f t="shared" si="70"/>
        <v>80156.959736253746</v>
      </c>
    </row>
    <row r="1152" spans="1:25" x14ac:dyDescent="0.5">
      <c r="A1152" s="1" t="s">
        <v>2310</v>
      </c>
      <c r="B1152" s="1" t="s">
        <v>2311</v>
      </c>
      <c r="C1152" s="1">
        <v>99008</v>
      </c>
      <c r="D1152" s="1">
        <v>3</v>
      </c>
      <c r="E1152" s="1">
        <v>3</v>
      </c>
      <c r="F1152" s="1">
        <v>117.35</v>
      </c>
      <c r="G1152" s="1">
        <v>0.430079343</v>
      </c>
      <c r="H1152" s="1">
        <v>0.977951083</v>
      </c>
      <c r="I1152" s="1">
        <v>7.8113503000000001E-2</v>
      </c>
      <c r="K1152" s="1">
        <v>2.9341628700000002</v>
      </c>
      <c r="L1152" s="1" t="s">
        <v>1</v>
      </c>
      <c r="M1152" s="1" t="s">
        <v>2</v>
      </c>
      <c r="N1152" s="1">
        <v>107092.9477</v>
      </c>
      <c r="O1152" s="1">
        <v>55594.329030000001</v>
      </c>
      <c r="P1152" s="1">
        <v>62598.551489999998</v>
      </c>
      <c r="Q1152" s="1">
        <v>92582.245060000001</v>
      </c>
      <c r="R1152" s="3">
        <f>AVERAGE('VTA_Proteome Morphine vs Saline'!N1152:Q1152)</f>
        <v>79467.018320000003</v>
      </c>
      <c r="S1152" s="3">
        <f>_xlfn.STDEV.S('VTA_Proteome Morphine vs Saline'!N1152:Q1152)</f>
        <v>24424.384084230584</v>
      </c>
      <c r="T1152" s="1">
        <v>50348.12745</v>
      </c>
      <c r="U1152" s="1">
        <v>53606.042699999998</v>
      </c>
      <c r="V1152" s="1">
        <v>2489.4222119999999</v>
      </c>
      <c r="W1152" s="1">
        <v>1889.887187</v>
      </c>
      <c r="X1152" s="1">
        <f t="shared" si="69"/>
        <v>27083.369887249999</v>
      </c>
      <c r="Y1152" s="1">
        <f t="shared" si="70"/>
        <v>28776.581627001571</v>
      </c>
    </row>
    <row r="1153" spans="1:25" x14ac:dyDescent="0.5">
      <c r="A1153" s="1" t="s">
        <v>2312</v>
      </c>
      <c r="B1153" s="1" t="s">
        <v>2313</v>
      </c>
      <c r="C1153" s="1">
        <v>54255</v>
      </c>
      <c r="D1153" s="1">
        <v>10</v>
      </c>
      <c r="E1153" s="1">
        <v>10</v>
      </c>
      <c r="F1153" s="1">
        <v>467.06</v>
      </c>
      <c r="G1153" s="1">
        <v>9.8155070999999997E-2</v>
      </c>
      <c r="H1153" s="1">
        <v>0.99316298999999997</v>
      </c>
      <c r="I1153" s="1">
        <v>0.47945631500000002</v>
      </c>
      <c r="K1153" s="1">
        <v>1.048260596</v>
      </c>
      <c r="L1153" s="1" t="s">
        <v>2</v>
      </c>
      <c r="M1153" s="1" t="s">
        <v>1</v>
      </c>
      <c r="N1153" s="1">
        <v>1781794.8419999999</v>
      </c>
      <c r="O1153" s="1">
        <v>2354911.7200000002</v>
      </c>
      <c r="P1153" s="1">
        <v>2350655.6579999998</v>
      </c>
      <c r="Q1153" s="1">
        <v>2163273.0649999999</v>
      </c>
      <c r="R1153" s="3">
        <f>AVERAGE('VTA_Proteome Morphine vs Saline'!N1153:Q1153)</f>
        <v>2162658.82125</v>
      </c>
      <c r="S1153" s="3">
        <f>_xlfn.STDEV.S('VTA_Proteome Morphine vs Saline'!N1153:Q1153)</f>
        <v>269172.64329256077</v>
      </c>
      <c r="T1153" s="1">
        <v>2266228.801</v>
      </c>
      <c r="U1153" s="1">
        <v>2149802</v>
      </c>
      <c r="V1153" s="1">
        <v>2242159.6889999998</v>
      </c>
      <c r="W1153" s="1">
        <v>2409929.6060000001</v>
      </c>
      <c r="X1153" s="1">
        <f t="shared" si="69"/>
        <v>2267030.0240000002</v>
      </c>
      <c r="Y1153" s="1">
        <f t="shared" si="70"/>
        <v>107675.24579033522</v>
      </c>
    </row>
    <row r="1154" spans="1:25" x14ac:dyDescent="0.5">
      <c r="A1154" s="1" t="s">
        <v>2314</v>
      </c>
      <c r="B1154" s="1" t="s">
        <v>2315</v>
      </c>
      <c r="C1154" s="1">
        <v>50668</v>
      </c>
      <c r="D1154" s="1">
        <v>21</v>
      </c>
      <c r="E1154" s="1">
        <v>20</v>
      </c>
      <c r="F1154" s="1">
        <v>1673.95</v>
      </c>
      <c r="G1154" s="1">
        <v>0.232645873</v>
      </c>
      <c r="H1154" s="1">
        <v>0.977951083</v>
      </c>
      <c r="I1154" s="1">
        <v>0.196688797</v>
      </c>
      <c r="K1154" s="1">
        <v>1.2021896560000001</v>
      </c>
      <c r="L1154" s="1" t="s">
        <v>2</v>
      </c>
      <c r="M1154" s="1" t="s">
        <v>1</v>
      </c>
      <c r="N1154" s="1">
        <v>33496964.850000001</v>
      </c>
      <c r="O1154" s="1">
        <v>51009947.049999997</v>
      </c>
      <c r="P1154" s="1">
        <v>33440725.649999999</v>
      </c>
      <c r="Q1154" s="1">
        <v>42012381.729999997</v>
      </c>
      <c r="R1154" s="3">
        <f>AVERAGE('VTA_Proteome Morphine vs Saline'!N1154:Q1154)</f>
        <v>39990004.82</v>
      </c>
      <c r="S1154" s="3">
        <f>_xlfn.STDEV.S('VTA_Proteome Morphine vs Saline'!N1154:Q1154)</f>
        <v>8378181.2031261893</v>
      </c>
      <c r="T1154" s="1">
        <v>43717668.140000001</v>
      </c>
      <c r="U1154" s="1">
        <v>49827715.25</v>
      </c>
      <c r="V1154" s="1">
        <v>40197447.5</v>
      </c>
      <c r="W1154" s="1">
        <v>58559449.670000002</v>
      </c>
      <c r="X1154" s="1">
        <f t="shared" si="69"/>
        <v>48075570.140000001</v>
      </c>
      <c r="Y1154" s="1">
        <f t="shared" si="70"/>
        <v>8042343.5361121781</v>
      </c>
    </row>
    <row r="1155" spans="1:25" x14ac:dyDescent="0.5">
      <c r="A1155" s="1" t="s">
        <v>2316</v>
      </c>
      <c r="B1155" s="1" t="s">
        <v>2317</v>
      </c>
      <c r="C1155" s="1">
        <v>13327</v>
      </c>
      <c r="D1155" s="1">
        <v>8</v>
      </c>
      <c r="E1155" s="1">
        <v>6</v>
      </c>
      <c r="F1155" s="1">
        <v>340.15</v>
      </c>
      <c r="G1155" s="1">
        <v>7.7795006999999999E-2</v>
      </c>
      <c r="H1155" s="1">
        <v>0.99625991700000005</v>
      </c>
      <c r="I1155" s="1">
        <v>0.586288904</v>
      </c>
      <c r="K1155" s="1">
        <v>1.01698497</v>
      </c>
      <c r="L1155" s="1" t="s">
        <v>2</v>
      </c>
      <c r="M1155" s="1" t="s">
        <v>1</v>
      </c>
      <c r="N1155" s="1">
        <v>3870338.392</v>
      </c>
      <c r="O1155" s="1">
        <v>5472084.5800000001</v>
      </c>
      <c r="P1155" s="1">
        <v>6297761.8509999998</v>
      </c>
      <c r="Q1155" s="1">
        <v>3806858.5959999999</v>
      </c>
      <c r="R1155" s="3">
        <f>AVERAGE('VTA_Proteome Morphine vs Saline'!N1155:Q1155)</f>
        <v>4861760.8547499999</v>
      </c>
      <c r="S1155" s="3">
        <f>_xlfn.STDEV.S('VTA_Proteome Morphine vs Saline'!N1155:Q1155)</f>
        <v>1228865.4911469049</v>
      </c>
      <c r="T1155" s="1">
        <v>2556202.98</v>
      </c>
      <c r="U1155" s="1">
        <v>4057645.3730000001</v>
      </c>
      <c r="V1155" s="1">
        <v>1452021.173</v>
      </c>
      <c r="W1155" s="1">
        <v>11711481.33</v>
      </c>
      <c r="X1155" s="1">
        <f t="shared" si="69"/>
        <v>4944337.7139999997</v>
      </c>
      <c r="Y1155" s="1">
        <f t="shared" si="70"/>
        <v>4636087.3718196573</v>
      </c>
    </row>
    <row r="1156" spans="1:25" x14ac:dyDescent="0.5">
      <c r="A1156" s="1" t="s">
        <v>2318</v>
      </c>
      <c r="B1156" s="1" t="s">
        <v>2319</v>
      </c>
      <c r="C1156" s="1">
        <v>57371</v>
      </c>
      <c r="D1156" s="1">
        <v>4</v>
      </c>
      <c r="E1156" s="1">
        <v>4</v>
      </c>
      <c r="F1156" s="1">
        <v>255.12</v>
      </c>
      <c r="G1156" s="1">
        <v>0.46497179399999999</v>
      </c>
      <c r="H1156" s="1">
        <v>0.977951083</v>
      </c>
      <c r="I1156" s="1">
        <v>6.7393374000000006E-2</v>
      </c>
      <c r="K1156" s="1">
        <v>1.361818631</v>
      </c>
      <c r="L1156" s="1" t="s">
        <v>1</v>
      </c>
      <c r="M1156" s="1" t="s">
        <v>2</v>
      </c>
      <c r="N1156" s="1">
        <v>780371.77309999999</v>
      </c>
      <c r="O1156" s="1">
        <v>587535.82519999996</v>
      </c>
      <c r="P1156" s="1">
        <v>628647.96360000002</v>
      </c>
      <c r="Q1156" s="1">
        <v>603888.88679999998</v>
      </c>
      <c r="R1156" s="3">
        <f>AVERAGE('VTA_Proteome Morphine vs Saline'!N1156:Q1156)</f>
        <v>650111.11217500002</v>
      </c>
      <c r="S1156" s="3">
        <f>_xlfn.STDEV.S('VTA_Proteome Morphine vs Saline'!N1156:Q1156)</f>
        <v>88469.707037665736</v>
      </c>
      <c r="T1156" s="1">
        <v>537168.69480000006</v>
      </c>
      <c r="U1156" s="1">
        <v>419653.98550000001</v>
      </c>
      <c r="V1156" s="1">
        <v>614368.31030000001</v>
      </c>
      <c r="W1156" s="1">
        <v>338347.0269</v>
      </c>
      <c r="X1156" s="1">
        <f t="shared" si="69"/>
        <v>477384.50437500002</v>
      </c>
      <c r="Y1156" s="1">
        <f t="shared" si="70"/>
        <v>122478.49534055433</v>
      </c>
    </row>
    <row r="1157" spans="1:25" x14ac:dyDescent="0.5">
      <c r="A1157" s="1" t="s">
        <v>2320</v>
      </c>
      <c r="B1157" s="1" t="s">
        <v>2321</v>
      </c>
      <c r="C1157" s="1">
        <v>54355</v>
      </c>
      <c r="D1157" s="1">
        <v>5</v>
      </c>
      <c r="E1157" s="1">
        <v>5</v>
      </c>
      <c r="F1157" s="1">
        <v>387.03</v>
      </c>
      <c r="G1157" s="1">
        <v>6.0499684999999997E-2</v>
      </c>
      <c r="H1157" s="1">
        <v>0.99625991700000005</v>
      </c>
      <c r="I1157" s="1">
        <v>0.73501468700000006</v>
      </c>
      <c r="K1157" s="1">
        <v>1.088779658</v>
      </c>
      <c r="L1157" s="1" t="s">
        <v>1</v>
      </c>
      <c r="M1157" s="1" t="s">
        <v>2</v>
      </c>
      <c r="N1157" s="1">
        <v>1107910.554</v>
      </c>
      <c r="O1157" s="1">
        <v>1253772.7050000001</v>
      </c>
      <c r="P1157" s="1">
        <v>2314168.551</v>
      </c>
      <c r="Q1157" s="1">
        <v>1724093.3929999999</v>
      </c>
      <c r="R1157" s="3">
        <f>AVERAGE('VTA_Proteome Morphine vs Saline'!N1157:Q1157)</f>
        <v>1599986.3007500002</v>
      </c>
      <c r="S1157" s="3">
        <f>_xlfn.STDEV.S('VTA_Proteome Morphine vs Saline'!N1157:Q1157)</f>
        <v>543893.75535442436</v>
      </c>
      <c r="T1157" s="1">
        <v>1355027.764</v>
      </c>
      <c r="U1157" s="1">
        <v>1068348.003</v>
      </c>
      <c r="V1157" s="1">
        <v>2173381.13</v>
      </c>
      <c r="W1157" s="1">
        <v>1281333.4569999999</v>
      </c>
      <c r="X1157" s="1">
        <f t="shared" si="69"/>
        <v>1469522.5885000001</v>
      </c>
      <c r="Y1157" s="1">
        <f t="shared" si="70"/>
        <v>484727.452130099</v>
      </c>
    </row>
    <row r="1158" spans="1:25" x14ac:dyDescent="0.5">
      <c r="A1158" s="1" t="s">
        <v>2322</v>
      </c>
      <c r="B1158" s="1" t="s">
        <v>2323</v>
      </c>
      <c r="C1158" s="1">
        <v>47343</v>
      </c>
      <c r="D1158" s="1">
        <v>1</v>
      </c>
      <c r="E1158" s="1">
        <v>1</v>
      </c>
      <c r="F1158" s="1">
        <v>71.19</v>
      </c>
      <c r="G1158" s="1">
        <v>0.108439963</v>
      </c>
      <c r="H1158" s="1">
        <v>0.98916351000000002</v>
      </c>
      <c r="I1158" s="1">
        <v>0.43875499099999998</v>
      </c>
      <c r="K1158" s="1">
        <v>1.1086866879999999</v>
      </c>
      <c r="L1158" s="1" t="s">
        <v>1</v>
      </c>
      <c r="M1158" s="1" t="s">
        <v>2</v>
      </c>
      <c r="N1158" s="1">
        <v>146246.20490000001</v>
      </c>
      <c r="O1158" s="1">
        <v>124081.5621</v>
      </c>
      <c r="P1158" s="1">
        <v>162961.21520000001</v>
      </c>
      <c r="Q1158" s="1">
        <v>101774.1421</v>
      </c>
      <c r="R1158" s="3">
        <f>AVERAGE('VTA_Proteome Morphine vs Saline'!N1158:Q1158)</f>
        <v>133765.78107500001</v>
      </c>
      <c r="S1158" s="3">
        <f>_xlfn.STDEV.S('VTA_Proteome Morphine vs Saline'!N1158:Q1158)</f>
        <v>26616.933294811439</v>
      </c>
      <c r="T1158" s="1">
        <v>124938.823</v>
      </c>
      <c r="U1158" s="1">
        <v>123586.6171</v>
      </c>
      <c r="V1158" s="1">
        <v>109261.698</v>
      </c>
      <c r="W1158" s="1">
        <v>124822.71920000001</v>
      </c>
      <c r="X1158" s="1">
        <f t="shared" si="69"/>
        <v>120652.46432499999</v>
      </c>
      <c r="Y1158" s="1">
        <f t="shared" si="70"/>
        <v>7618.4579890115829</v>
      </c>
    </row>
    <row r="1159" spans="1:25" x14ac:dyDescent="0.5">
      <c r="A1159" s="1" t="s">
        <v>2324</v>
      </c>
      <c r="B1159" s="1" t="s">
        <v>2325</v>
      </c>
      <c r="C1159" s="1">
        <v>61484</v>
      </c>
      <c r="D1159" s="1">
        <v>3</v>
      </c>
      <c r="E1159" s="1">
        <v>3</v>
      </c>
      <c r="F1159" s="1">
        <v>118.2</v>
      </c>
      <c r="G1159" s="1">
        <v>5.6194658000000001E-2</v>
      </c>
      <c r="H1159" s="1">
        <v>0.99625991700000005</v>
      </c>
      <c r="I1159" s="1">
        <v>0.79426463400000002</v>
      </c>
      <c r="K1159" s="1">
        <v>1.036913132</v>
      </c>
      <c r="L1159" s="1" t="s">
        <v>1</v>
      </c>
      <c r="M1159" s="1" t="s">
        <v>2</v>
      </c>
      <c r="N1159" s="1">
        <v>45036.487209999999</v>
      </c>
      <c r="O1159" s="1">
        <v>28407.165249999998</v>
      </c>
      <c r="P1159" s="1">
        <v>141697.25899999999</v>
      </c>
      <c r="Q1159" s="1">
        <v>49543.938289999998</v>
      </c>
      <c r="R1159" s="3">
        <f>AVERAGE('VTA_Proteome Morphine vs Saline'!N1159:Q1159)</f>
        <v>66171.212437499998</v>
      </c>
      <c r="S1159" s="3">
        <f>_xlfn.STDEV.S('VTA_Proteome Morphine vs Saline'!N1159:Q1159)</f>
        <v>51164.603081162444</v>
      </c>
      <c r="T1159" s="1">
        <v>48418.831259999999</v>
      </c>
      <c r="U1159" s="1">
        <v>48940.075559999997</v>
      </c>
      <c r="V1159" s="1">
        <v>101060.8956</v>
      </c>
      <c r="W1159" s="1">
        <v>56842.515650000001</v>
      </c>
      <c r="X1159" s="1">
        <f t="shared" si="69"/>
        <v>63815.579517500009</v>
      </c>
      <c r="Y1159" s="1">
        <f t="shared" si="70"/>
        <v>25127.525841063838</v>
      </c>
    </row>
    <row r="1160" spans="1:25" x14ac:dyDescent="0.5">
      <c r="A1160" s="1" t="s">
        <v>2326</v>
      </c>
      <c r="B1160" s="1" t="s">
        <v>2327</v>
      </c>
      <c r="C1160" s="1">
        <v>25623</v>
      </c>
      <c r="D1160" s="1">
        <v>7</v>
      </c>
      <c r="E1160" s="1">
        <v>7</v>
      </c>
      <c r="F1160" s="1">
        <v>380.22</v>
      </c>
      <c r="G1160" s="1">
        <v>7.2176183000000005E-2</v>
      </c>
      <c r="H1160" s="1">
        <v>0.99625991700000005</v>
      </c>
      <c r="I1160" s="1">
        <v>0.62559652399999999</v>
      </c>
      <c r="K1160" s="1">
        <v>1.0418605649999999</v>
      </c>
      <c r="L1160" s="1" t="s">
        <v>1</v>
      </c>
      <c r="M1160" s="1" t="s">
        <v>2</v>
      </c>
      <c r="N1160" s="1">
        <v>7493897.659</v>
      </c>
      <c r="O1160" s="1">
        <v>7931309.9689999996</v>
      </c>
      <c r="P1160" s="1">
        <v>9871651.5669999998</v>
      </c>
      <c r="Q1160" s="1">
        <v>8301359.2359999996</v>
      </c>
      <c r="R1160" s="3">
        <f>AVERAGE('VTA_Proteome Morphine vs Saline'!N1160:Q1160)</f>
        <v>8399554.6077500004</v>
      </c>
      <c r="S1160" s="3">
        <f>_xlfn.STDEV.S('VTA_Proteome Morphine vs Saline'!N1160:Q1160)</f>
        <v>1035403.1966667925</v>
      </c>
      <c r="T1160" s="1">
        <v>8910344.6769999992</v>
      </c>
      <c r="U1160" s="1">
        <v>8246151.3380000005</v>
      </c>
      <c r="V1160" s="1">
        <v>7968105.6600000001</v>
      </c>
      <c r="W1160" s="1">
        <v>7123685.2560000001</v>
      </c>
      <c r="X1160" s="1">
        <f t="shared" si="69"/>
        <v>8062071.7327500004</v>
      </c>
      <c r="Y1160" s="1">
        <f t="shared" si="70"/>
        <v>740011.50702559913</v>
      </c>
    </row>
    <row r="1161" spans="1:25" x14ac:dyDescent="0.5">
      <c r="A1161" s="1" t="s">
        <v>2328</v>
      </c>
      <c r="B1161" s="1" t="s">
        <v>2329</v>
      </c>
      <c r="C1161" s="1">
        <v>110157</v>
      </c>
      <c r="D1161" s="1">
        <v>1</v>
      </c>
      <c r="E1161" s="1">
        <v>1</v>
      </c>
      <c r="F1161" s="1">
        <v>69.069999999999993</v>
      </c>
      <c r="G1161" s="1">
        <v>7.6422792000000003E-2</v>
      </c>
      <c r="H1161" s="1">
        <v>0.99625991700000005</v>
      </c>
      <c r="I1161" s="1">
        <v>0.59535038600000001</v>
      </c>
      <c r="K1161" s="1">
        <v>1.0501777560000001</v>
      </c>
      <c r="L1161" s="1" t="s">
        <v>1</v>
      </c>
      <c r="M1161" s="1" t="s">
        <v>2</v>
      </c>
      <c r="N1161" s="1">
        <v>316613.12359999999</v>
      </c>
      <c r="O1161" s="1">
        <v>342995.08500000002</v>
      </c>
      <c r="P1161" s="1">
        <v>385168.663</v>
      </c>
      <c r="Q1161" s="1">
        <v>329775.69650000002</v>
      </c>
      <c r="R1161" s="3">
        <f>AVERAGE('VTA_Proteome Morphine vs Saline'!N1161:Q1161)</f>
        <v>343638.14202500001</v>
      </c>
      <c r="S1161" s="3">
        <f>_xlfn.STDEV.S('VTA_Proteome Morphine vs Saline'!N1161:Q1161)</f>
        <v>29708.117362080793</v>
      </c>
      <c r="T1161" s="1">
        <v>261792.96789999999</v>
      </c>
      <c r="U1161" s="1">
        <v>280331.1581</v>
      </c>
      <c r="V1161" s="1">
        <v>384655.03830000001</v>
      </c>
      <c r="W1161" s="1">
        <v>382096.93829999998</v>
      </c>
      <c r="X1161" s="1">
        <f t="shared" si="69"/>
        <v>327219.02564999997</v>
      </c>
      <c r="Y1161" s="1">
        <f t="shared" si="70"/>
        <v>65292.985845966483</v>
      </c>
    </row>
    <row r="1162" spans="1:25" x14ac:dyDescent="0.5">
      <c r="A1162" s="1" t="s">
        <v>2330</v>
      </c>
      <c r="B1162" s="1" t="s">
        <v>2331</v>
      </c>
      <c r="C1162" s="1">
        <v>111881</v>
      </c>
      <c r="D1162" s="1">
        <v>2</v>
      </c>
      <c r="E1162" s="1">
        <v>1</v>
      </c>
      <c r="F1162" s="1">
        <v>73.09</v>
      </c>
      <c r="G1162" s="1">
        <v>6.1735153000000001E-2</v>
      </c>
      <c r="H1162" s="1">
        <v>0.99625991700000005</v>
      </c>
      <c r="I1162" s="1">
        <v>0.72071045499999997</v>
      </c>
      <c r="K1162" s="1">
        <v>1.0768087150000001</v>
      </c>
      <c r="L1162" s="1" t="s">
        <v>2</v>
      </c>
      <c r="M1162" s="1" t="s">
        <v>1</v>
      </c>
      <c r="N1162" s="1">
        <v>56707.592559999997</v>
      </c>
      <c r="O1162" s="1">
        <v>44004.949679999998</v>
      </c>
      <c r="P1162" s="1">
        <v>45873.06407</v>
      </c>
      <c r="Q1162" s="1">
        <v>38622.638229999997</v>
      </c>
      <c r="R1162" s="3">
        <f>AVERAGE('VTA_Proteome Morphine vs Saline'!N1162:Q1162)</f>
        <v>46302.061134999996</v>
      </c>
      <c r="S1162" s="3">
        <f>_xlfn.STDEV.S('VTA_Proteome Morphine vs Saline'!N1162:Q1162)</f>
        <v>7587.4760825317207</v>
      </c>
      <c r="T1162" s="1">
        <v>34800.909899999999</v>
      </c>
      <c r="U1162" s="1">
        <v>45141.94803</v>
      </c>
      <c r="V1162" s="1">
        <v>64232.814050000001</v>
      </c>
      <c r="W1162" s="1">
        <v>55258.17987</v>
      </c>
      <c r="X1162" s="1">
        <f t="shared" si="69"/>
        <v>49858.462962499994</v>
      </c>
      <c r="Y1162" s="1">
        <f t="shared" si="70"/>
        <v>12711.600072458175</v>
      </c>
    </row>
    <row r="1163" spans="1:25" x14ac:dyDescent="0.5">
      <c r="A1163" s="1" t="s">
        <v>2332</v>
      </c>
      <c r="B1163" s="1" t="s">
        <v>2333</v>
      </c>
      <c r="C1163" s="1">
        <v>109812</v>
      </c>
      <c r="D1163" s="1">
        <v>3</v>
      </c>
      <c r="E1163" s="1">
        <v>3</v>
      </c>
      <c r="F1163" s="1">
        <v>95.33</v>
      </c>
      <c r="G1163" s="1">
        <v>0.26005579600000001</v>
      </c>
      <c r="H1163" s="1">
        <v>0.977951083</v>
      </c>
      <c r="I1163" s="1">
        <v>0.17044316800000001</v>
      </c>
      <c r="K1163" s="1">
        <v>1.3697833589999999</v>
      </c>
      <c r="L1163" s="1" t="s">
        <v>1</v>
      </c>
      <c r="M1163" s="1" t="s">
        <v>2</v>
      </c>
      <c r="N1163" s="1">
        <v>113351.5515</v>
      </c>
      <c r="O1163" s="1">
        <v>132075.31210000001</v>
      </c>
      <c r="P1163" s="1">
        <v>199006.02840000001</v>
      </c>
      <c r="Q1163" s="1">
        <v>130650.7414</v>
      </c>
      <c r="R1163" s="3">
        <f>AVERAGE('VTA_Proteome Morphine vs Saline'!N1163:Q1163)</f>
        <v>143770.90834999998</v>
      </c>
      <c r="S1163" s="3">
        <f>_xlfn.STDEV.S('VTA_Proteome Morphine vs Saline'!N1163:Q1163)</f>
        <v>37794.097910231365</v>
      </c>
      <c r="T1163" s="1">
        <v>88067.571920000002</v>
      </c>
      <c r="U1163" s="1">
        <v>141311.4852</v>
      </c>
      <c r="V1163" s="1">
        <v>126360.1458</v>
      </c>
      <c r="W1163" s="1">
        <v>64096.262040000001</v>
      </c>
      <c r="X1163" s="1">
        <f t="shared" si="69"/>
        <v>104958.86624</v>
      </c>
      <c r="Y1163" s="1">
        <f t="shared" si="70"/>
        <v>35282.648794494518</v>
      </c>
    </row>
    <row r="1164" spans="1:25" x14ac:dyDescent="0.5">
      <c r="A1164" s="1" t="s">
        <v>2334</v>
      </c>
      <c r="B1164" s="1" t="s">
        <v>2335</v>
      </c>
      <c r="C1164" s="1">
        <v>110243</v>
      </c>
      <c r="D1164" s="1">
        <v>3</v>
      </c>
      <c r="E1164" s="1">
        <v>2</v>
      </c>
      <c r="F1164" s="1">
        <v>79.28</v>
      </c>
      <c r="G1164" s="1">
        <v>0.44132616400000002</v>
      </c>
      <c r="H1164" s="1">
        <v>0.977951083</v>
      </c>
      <c r="I1164" s="1">
        <v>7.4466062E-2</v>
      </c>
      <c r="K1164" s="1">
        <v>1.6086728669999999</v>
      </c>
      <c r="L1164" s="1" t="s">
        <v>2</v>
      </c>
      <c r="M1164" s="1" t="s">
        <v>1</v>
      </c>
      <c r="N1164" s="1">
        <v>6897.4094089999999</v>
      </c>
      <c r="O1164" s="1">
        <v>8402.1278309999998</v>
      </c>
      <c r="P1164" s="1">
        <v>8010.2916489999998</v>
      </c>
      <c r="Q1164" s="1">
        <v>21419.471529999999</v>
      </c>
      <c r="R1164" s="3">
        <f>AVERAGE('VTA_Proteome Morphine vs Saline'!N1164:Q1164)</f>
        <v>11182.32510475</v>
      </c>
      <c r="S1164" s="3">
        <f>_xlfn.STDEV.S('VTA_Proteome Morphine vs Saline'!N1164:Q1164)</f>
        <v>6854.4623561846611</v>
      </c>
      <c r="T1164" s="1">
        <v>16988.88392</v>
      </c>
      <c r="U1164" s="1">
        <v>18672.030170000002</v>
      </c>
      <c r="V1164" s="1">
        <v>21397.884279999998</v>
      </c>
      <c r="W1164" s="1">
        <v>14896.01359</v>
      </c>
      <c r="X1164" s="1">
        <f t="shared" si="69"/>
        <v>17988.702990000002</v>
      </c>
      <c r="Y1164" s="1">
        <f t="shared" si="70"/>
        <v>2747.9579691485219</v>
      </c>
    </row>
    <row r="1165" spans="1:25" x14ac:dyDescent="0.5">
      <c r="A1165" s="1" t="s">
        <v>2336</v>
      </c>
      <c r="B1165" s="1" t="s">
        <v>2337</v>
      </c>
      <c r="C1165" s="1">
        <v>60121</v>
      </c>
      <c r="D1165" s="1">
        <v>29</v>
      </c>
      <c r="E1165" s="1">
        <v>26</v>
      </c>
      <c r="F1165" s="1">
        <v>1782.99</v>
      </c>
      <c r="G1165" s="1">
        <v>0.259366347</v>
      </c>
      <c r="H1165" s="1">
        <v>0.977951083</v>
      </c>
      <c r="I1165" s="1">
        <v>0.17104333799999999</v>
      </c>
      <c r="K1165" s="1">
        <v>1.200916122</v>
      </c>
      <c r="L1165" s="1" t="s">
        <v>2</v>
      </c>
      <c r="M1165" s="1" t="s">
        <v>1</v>
      </c>
      <c r="N1165" s="1">
        <v>25601128.530000001</v>
      </c>
      <c r="O1165" s="1">
        <v>24987999.280000001</v>
      </c>
      <c r="P1165" s="1">
        <v>20265551.940000001</v>
      </c>
      <c r="Q1165" s="1">
        <v>19712949.149999999</v>
      </c>
      <c r="R1165" s="3">
        <f>AVERAGE('VTA_Proteome Morphine vs Saline'!N1165:Q1165)</f>
        <v>22641907.225000001</v>
      </c>
      <c r="S1165" s="3">
        <f>_xlfn.STDEV.S('VTA_Proteome Morphine vs Saline'!N1165:Q1165)</f>
        <v>3081503.881124442</v>
      </c>
      <c r="T1165" s="1">
        <v>33105453.170000002</v>
      </c>
      <c r="U1165" s="1">
        <v>29518327.68</v>
      </c>
      <c r="V1165" s="1">
        <v>23646265.949999999</v>
      </c>
      <c r="W1165" s="1">
        <v>22494078.870000001</v>
      </c>
      <c r="X1165" s="1">
        <f t="shared" si="69"/>
        <v>27191031.4175</v>
      </c>
      <c r="Y1165" s="1">
        <f t="shared" si="70"/>
        <v>5000780.539507091</v>
      </c>
    </row>
    <row r="1166" spans="1:25" x14ac:dyDescent="0.5">
      <c r="A1166" s="1" t="s">
        <v>2338</v>
      </c>
      <c r="B1166" s="1" t="s">
        <v>2339</v>
      </c>
      <c r="C1166" s="1">
        <v>62310</v>
      </c>
      <c r="D1166" s="1">
        <v>15</v>
      </c>
      <c r="E1166" s="1">
        <v>13</v>
      </c>
      <c r="F1166" s="1">
        <v>1033.58</v>
      </c>
      <c r="G1166" s="1">
        <v>0.28663846999999998</v>
      </c>
      <c r="H1166" s="1">
        <v>0.977951083</v>
      </c>
      <c r="I1166" s="1">
        <v>0.149285107</v>
      </c>
      <c r="K1166" s="1">
        <v>1.1761467990000001</v>
      </c>
      <c r="L1166" s="1" t="s">
        <v>2</v>
      </c>
      <c r="M1166" s="1" t="s">
        <v>1</v>
      </c>
      <c r="N1166" s="1">
        <v>2495801.3530000001</v>
      </c>
      <c r="O1166" s="1">
        <v>3502518.9190000002</v>
      </c>
      <c r="P1166" s="1">
        <v>2526393.1910000001</v>
      </c>
      <c r="Q1166" s="1">
        <v>3628860.4539999999</v>
      </c>
      <c r="R1166" s="3">
        <f>AVERAGE('VTA_Proteome Morphine vs Saline'!N1166:Q1166)</f>
        <v>3038393.4792499999</v>
      </c>
      <c r="S1166" s="3">
        <f>_xlfn.STDEV.S('VTA_Proteome Morphine vs Saline'!N1166:Q1166)</f>
        <v>611177.60177385772</v>
      </c>
      <c r="T1166" s="1">
        <v>3764605.8089999999</v>
      </c>
      <c r="U1166" s="1">
        <v>3251238.9380000001</v>
      </c>
      <c r="V1166" s="1">
        <v>3676769.0440000002</v>
      </c>
      <c r="W1166" s="1">
        <v>3601773.2710000002</v>
      </c>
      <c r="X1166" s="1">
        <f t="shared" si="69"/>
        <v>3573596.7654999997</v>
      </c>
      <c r="Y1166" s="1">
        <f t="shared" si="70"/>
        <v>224972.18951267266</v>
      </c>
    </row>
    <row r="1167" spans="1:25" x14ac:dyDescent="0.5">
      <c r="A1167" s="1" t="s">
        <v>2340</v>
      </c>
      <c r="B1167" s="1" t="s">
        <v>2341</v>
      </c>
      <c r="C1167" s="1">
        <v>65008</v>
      </c>
      <c r="D1167" s="1">
        <v>5</v>
      </c>
      <c r="E1167" s="1">
        <v>1</v>
      </c>
      <c r="F1167" s="1">
        <v>244</v>
      </c>
      <c r="G1167" s="1">
        <v>6.0068440000000001E-2</v>
      </c>
      <c r="H1167" s="1">
        <v>0.99625991700000005</v>
      </c>
      <c r="I1167" s="1">
        <v>0.74023637600000003</v>
      </c>
      <c r="K1167" s="1">
        <v>1.185435765</v>
      </c>
      <c r="L1167" s="1" t="s">
        <v>1</v>
      </c>
      <c r="M1167" s="1" t="s">
        <v>2</v>
      </c>
      <c r="N1167" s="1">
        <v>27951.595710000001</v>
      </c>
      <c r="O1167" s="1">
        <v>58256.012920000001</v>
      </c>
      <c r="P1167" s="1">
        <v>14381.596219999999</v>
      </c>
      <c r="Q1167" s="1">
        <v>25813.024890000001</v>
      </c>
      <c r="R1167" s="3">
        <f>AVERAGE('VTA_Proteome Morphine vs Saline'!N1167:Q1167)</f>
        <v>31600.557435000002</v>
      </c>
      <c r="S1167" s="3">
        <f>_xlfn.STDEV.S('VTA_Proteome Morphine vs Saline'!N1167:Q1167)</f>
        <v>18742.255174395283</v>
      </c>
      <c r="T1167" s="1">
        <v>25563.68634</v>
      </c>
      <c r="U1167" s="1">
        <v>43761.833100000003</v>
      </c>
      <c r="V1167" s="1">
        <v>23821.03342</v>
      </c>
      <c r="W1167" s="1">
        <v>13482.784180000001</v>
      </c>
      <c r="X1167" s="1">
        <f t="shared" si="69"/>
        <v>26657.33426</v>
      </c>
      <c r="Y1167" s="1">
        <f t="shared" si="70"/>
        <v>12588.001146672632</v>
      </c>
    </row>
    <row r="1168" spans="1:25" x14ac:dyDescent="0.5">
      <c r="A1168" s="1" t="s">
        <v>2342</v>
      </c>
      <c r="B1168" s="1" t="s">
        <v>2343</v>
      </c>
      <c r="C1168" s="1">
        <v>91871</v>
      </c>
      <c r="D1168" s="1">
        <v>21</v>
      </c>
      <c r="E1168" s="1">
        <v>21</v>
      </c>
      <c r="F1168" s="1">
        <v>1352.13</v>
      </c>
      <c r="G1168" s="1">
        <v>0.20658839100000001</v>
      </c>
      <c r="H1168" s="1">
        <v>0.977951083</v>
      </c>
      <c r="I1168" s="1">
        <v>0.22711450499999999</v>
      </c>
      <c r="K1168" s="1">
        <v>1.3246185049999999</v>
      </c>
      <c r="L1168" s="1" t="s">
        <v>2</v>
      </c>
      <c r="M1168" s="1" t="s">
        <v>1</v>
      </c>
      <c r="N1168" s="1">
        <v>4675688.7089999998</v>
      </c>
      <c r="O1168" s="1">
        <v>5048022.3380000005</v>
      </c>
      <c r="P1168" s="1">
        <v>3089276.1690000002</v>
      </c>
      <c r="Q1168" s="1">
        <v>2966627.577</v>
      </c>
      <c r="R1168" s="3">
        <f>AVERAGE('VTA_Proteome Morphine vs Saline'!N1168:Q1168)</f>
        <v>3944903.6982499999</v>
      </c>
      <c r="S1168" s="3">
        <f>_xlfn.STDEV.S('VTA_Proteome Morphine vs Saline'!N1168:Q1168)</f>
        <v>1070831.4687691971</v>
      </c>
      <c r="T1168" s="1">
        <v>6964256.5559999999</v>
      </c>
      <c r="U1168" s="1">
        <v>6014009.892</v>
      </c>
      <c r="V1168" s="1">
        <v>4349843.199</v>
      </c>
      <c r="W1168" s="1">
        <v>3573860.1129999999</v>
      </c>
      <c r="X1168" s="1">
        <f t="shared" si="69"/>
        <v>5225492.4399999995</v>
      </c>
      <c r="Y1168" s="1">
        <f t="shared" si="70"/>
        <v>1542693.6788242783</v>
      </c>
    </row>
    <row r="1169" spans="1:25" x14ac:dyDescent="0.5">
      <c r="A1169" s="1" t="s">
        <v>2344</v>
      </c>
      <c r="B1169" s="1" t="s">
        <v>2345</v>
      </c>
      <c r="C1169" s="1">
        <v>106351</v>
      </c>
      <c r="D1169" s="1">
        <v>6</v>
      </c>
      <c r="E1169" s="1">
        <v>6</v>
      </c>
      <c r="F1169" s="1">
        <v>237.08</v>
      </c>
      <c r="G1169" s="1">
        <v>0.52501034099999999</v>
      </c>
      <c r="H1169" s="1">
        <v>0.977951083</v>
      </c>
      <c r="I1169" s="1">
        <v>5.2449311999999998E-2</v>
      </c>
      <c r="K1169" s="1">
        <v>1.763973051</v>
      </c>
      <c r="L1169" s="1" t="s">
        <v>1</v>
      </c>
      <c r="M1169" s="1" t="s">
        <v>2</v>
      </c>
      <c r="N1169" s="1">
        <v>306432.15879999998</v>
      </c>
      <c r="O1169" s="1">
        <v>253697.18489999999</v>
      </c>
      <c r="P1169" s="1">
        <v>553009.21129999997</v>
      </c>
      <c r="Q1169" s="1">
        <v>336346.44260000001</v>
      </c>
      <c r="R1169" s="3">
        <f>AVERAGE('VTA_Proteome Morphine vs Saline'!N1169:Q1169)</f>
        <v>362371.24939999997</v>
      </c>
      <c r="S1169" s="3">
        <f>_xlfn.STDEV.S('VTA_Proteome Morphine vs Saline'!N1169:Q1169)</f>
        <v>131604.65700785868</v>
      </c>
      <c r="T1169" s="1">
        <v>200333.04920000001</v>
      </c>
      <c r="U1169" s="1">
        <v>240852.78479999999</v>
      </c>
      <c r="V1169" s="1">
        <v>255452.90119999999</v>
      </c>
      <c r="W1169" s="1">
        <v>125077.3316</v>
      </c>
      <c r="X1169" s="1">
        <f t="shared" si="69"/>
        <v>205429.01670000001</v>
      </c>
      <c r="Y1169" s="1">
        <f t="shared" si="70"/>
        <v>58422.582819895113</v>
      </c>
    </row>
    <row r="1170" spans="1:25" x14ac:dyDescent="0.5">
      <c r="A1170" s="1" t="s">
        <v>2346</v>
      </c>
      <c r="B1170" s="1" t="s">
        <v>2347</v>
      </c>
      <c r="C1170" s="1">
        <v>147450</v>
      </c>
      <c r="D1170" s="1">
        <v>1</v>
      </c>
      <c r="E1170" s="1">
        <v>1</v>
      </c>
      <c r="F1170" s="1">
        <v>27.61</v>
      </c>
      <c r="G1170" s="1">
        <v>0.133524222</v>
      </c>
      <c r="H1170" s="1">
        <v>0.977951083</v>
      </c>
      <c r="I1170" s="1">
        <v>0.36131848100000002</v>
      </c>
      <c r="K1170" s="1">
        <v>1.1543049460000001</v>
      </c>
      <c r="L1170" s="1" t="s">
        <v>1</v>
      </c>
      <c r="M1170" s="1" t="s">
        <v>2</v>
      </c>
      <c r="N1170" s="1">
        <v>2276010.051</v>
      </c>
      <c r="O1170" s="1">
        <v>2407374.0410000002</v>
      </c>
      <c r="P1170" s="1">
        <v>1464234.7879999999</v>
      </c>
      <c r="Q1170" s="1">
        <v>1723194.3060000001</v>
      </c>
      <c r="R1170" s="3">
        <f>AVERAGE('VTA_Proteome Morphine vs Saline'!N1170:Q1170)</f>
        <v>1967703.2964999999</v>
      </c>
      <c r="S1170" s="3">
        <f>_xlfn.STDEV.S('VTA_Proteome Morphine vs Saline'!N1170:Q1170)</f>
        <v>447820.12904217571</v>
      </c>
      <c r="T1170" s="1">
        <v>1451368.912</v>
      </c>
      <c r="U1170" s="1">
        <v>1807358.737</v>
      </c>
      <c r="V1170" s="1">
        <v>1730571.219</v>
      </c>
      <c r="W1170" s="1">
        <v>1829361.3219999999</v>
      </c>
      <c r="X1170" s="1">
        <f t="shared" si="69"/>
        <v>1704665.0475000001</v>
      </c>
      <c r="Y1170" s="1">
        <f t="shared" si="70"/>
        <v>174093.09455798211</v>
      </c>
    </row>
    <row r="1171" spans="1:25" x14ac:dyDescent="0.5">
      <c r="A1171" s="1" t="s">
        <v>2348</v>
      </c>
      <c r="B1171" s="1" t="s">
        <v>2349</v>
      </c>
      <c r="C1171" s="1">
        <v>146863</v>
      </c>
      <c r="D1171" s="1">
        <v>13</v>
      </c>
      <c r="E1171" s="1">
        <v>13</v>
      </c>
      <c r="F1171" s="1">
        <v>647.39</v>
      </c>
      <c r="G1171" s="1">
        <v>8.6001266000000007E-2</v>
      </c>
      <c r="H1171" s="1">
        <v>0.99625991700000005</v>
      </c>
      <c r="I1171" s="1">
        <v>0.53783460400000005</v>
      </c>
      <c r="K1171" s="1">
        <v>1.033985516</v>
      </c>
      <c r="L1171" s="1" t="s">
        <v>2</v>
      </c>
      <c r="M1171" s="1" t="s">
        <v>1</v>
      </c>
      <c r="N1171" s="1">
        <v>1310341.7509999999</v>
      </c>
      <c r="O1171" s="1">
        <v>1119522.0819999999</v>
      </c>
      <c r="P1171" s="1">
        <v>1395036.5649999999</v>
      </c>
      <c r="Q1171" s="1">
        <v>1360022.6140000001</v>
      </c>
      <c r="R1171" s="3">
        <f>AVERAGE('VTA_Proteome Morphine vs Saline'!N1171:Q1171)</f>
        <v>1296230.753</v>
      </c>
      <c r="S1171" s="3">
        <f>_xlfn.STDEV.S('VTA_Proteome Morphine vs Saline'!N1171:Q1171)</f>
        <v>122823.80969769247</v>
      </c>
      <c r="T1171" s="1">
        <v>1427659.797</v>
      </c>
      <c r="U1171" s="1">
        <v>1303288.966</v>
      </c>
      <c r="V1171" s="1">
        <v>1354470.852</v>
      </c>
      <c r="W1171" s="1">
        <v>1275715.6780000001</v>
      </c>
      <c r="X1171" s="1">
        <f t="shared" si="69"/>
        <v>1340283.8232500001</v>
      </c>
      <c r="Y1171" s="1">
        <f t="shared" si="70"/>
        <v>66767.001374149346</v>
      </c>
    </row>
    <row r="1172" spans="1:25" x14ac:dyDescent="0.5">
      <c r="A1172" s="1" t="s">
        <v>2350</v>
      </c>
      <c r="B1172" s="1" t="s">
        <v>2351</v>
      </c>
      <c r="C1172" s="1">
        <v>49000</v>
      </c>
      <c r="D1172" s="1">
        <v>13</v>
      </c>
      <c r="E1172" s="1">
        <v>12</v>
      </c>
      <c r="F1172" s="1">
        <v>692.4</v>
      </c>
      <c r="G1172" s="1">
        <v>9.4315683999999997E-2</v>
      </c>
      <c r="H1172" s="1">
        <v>0.99625991700000005</v>
      </c>
      <c r="I1172" s="1">
        <v>0.49650873800000001</v>
      </c>
      <c r="K1172" s="1">
        <v>1.0858985569999999</v>
      </c>
      <c r="L1172" s="1" t="s">
        <v>1</v>
      </c>
      <c r="M1172" s="1" t="s">
        <v>2</v>
      </c>
      <c r="N1172" s="1">
        <v>2177343.9470000002</v>
      </c>
      <c r="O1172" s="1">
        <v>2864535.7659999998</v>
      </c>
      <c r="P1172" s="1">
        <v>2105784.4279999998</v>
      </c>
      <c r="Q1172" s="1">
        <v>1934745.4879999999</v>
      </c>
      <c r="R1172" s="3">
        <f>AVERAGE('VTA_Proteome Morphine vs Saline'!N1172:Q1172)</f>
        <v>2270602.4072499997</v>
      </c>
      <c r="S1172" s="3">
        <f>_xlfn.STDEV.S('VTA_Proteome Morphine vs Saline'!N1172:Q1172)</f>
        <v>408827.10752281663</v>
      </c>
      <c r="T1172" s="1">
        <v>2227677.7910000002</v>
      </c>
      <c r="U1172" s="1">
        <v>2370571.574</v>
      </c>
      <c r="V1172" s="1">
        <v>1761573.8589999999</v>
      </c>
      <c r="W1172" s="1">
        <v>2004134.5009999999</v>
      </c>
      <c r="X1172" s="1">
        <f t="shared" ref="X1172:X1203" si="71">AVERAGE(T1172:W1172)</f>
        <v>2090989.4312500001</v>
      </c>
      <c r="Y1172" s="1">
        <f t="shared" ref="Y1172:Y1202" si="72">_xlfn.STDEV.S(T1172:W1172)</f>
        <v>266400.87611552107</v>
      </c>
    </row>
    <row r="1173" spans="1:25" x14ac:dyDescent="0.5">
      <c r="A1173" s="1" t="s">
        <v>2352</v>
      </c>
      <c r="B1173" s="1" t="s">
        <v>2353</v>
      </c>
      <c r="C1173" s="1">
        <v>83247</v>
      </c>
      <c r="D1173" s="1">
        <v>11</v>
      </c>
      <c r="E1173" s="1">
        <v>11</v>
      </c>
      <c r="F1173" s="1">
        <v>718.26</v>
      </c>
      <c r="G1173" s="1">
        <v>7.0019159999999997E-2</v>
      </c>
      <c r="H1173" s="1">
        <v>0.99625991700000005</v>
      </c>
      <c r="I1173" s="1">
        <v>0.64245101000000004</v>
      </c>
      <c r="K1173" s="1">
        <v>1.1106674379999999</v>
      </c>
      <c r="L1173" s="1" t="s">
        <v>1</v>
      </c>
      <c r="M1173" s="1" t="s">
        <v>2</v>
      </c>
      <c r="N1173" s="1">
        <v>3248465.4610000001</v>
      </c>
      <c r="O1173" s="1">
        <v>6211704.9879999999</v>
      </c>
      <c r="P1173" s="1">
        <v>3541152.8339999998</v>
      </c>
      <c r="Q1173" s="1">
        <v>3876862.0210000002</v>
      </c>
      <c r="R1173" s="3">
        <f>AVERAGE('VTA_Proteome Morphine vs Saline'!N1173:Q1173)</f>
        <v>4219546.3260000004</v>
      </c>
      <c r="S1173" s="3">
        <f>_xlfn.STDEV.S('VTA_Proteome Morphine vs Saline'!N1173:Q1173)</f>
        <v>1352694.1565917067</v>
      </c>
      <c r="T1173" s="1">
        <v>3989273.398</v>
      </c>
      <c r="U1173" s="1">
        <v>4071989.3119999999</v>
      </c>
      <c r="V1173" s="1">
        <v>3217399.5449999999</v>
      </c>
      <c r="W1173" s="1">
        <v>3917772.5430000001</v>
      </c>
      <c r="X1173" s="1">
        <f t="shared" si="71"/>
        <v>3799108.6994999996</v>
      </c>
      <c r="Y1173" s="1">
        <f t="shared" si="72"/>
        <v>392892.30475931888</v>
      </c>
    </row>
    <row r="1174" spans="1:25" x14ac:dyDescent="0.5">
      <c r="A1174" s="1" t="s">
        <v>2354</v>
      </c>
      <c r="B1174" s="1" t="s">
        <v>2355</v>
      </c>
      <c r="C1174" s="1">
        <v>37686</v>
      </c>
      <c r="D1174" s="1">
        <v>19</v>
      </c>
      <c r="E1174" s="1">
        <v>19</v>
      </c>
      <c r="F1174" s="1">
        <v>968.77</v>
      </c>
      <c r="G1174" s="1">
        <v>0.25952589199999998</v>
      </c>
      <c r="H1174" s="1">
        <v>0.977951083</v>
      </c>
      <c r="I1174" s="1">
        <v>0.17090420100000001</v>
      </c>
      <c r="K1174" s="1">
        <v>1.1778000580000001</v>
      </c>
      <c r="L1174" s="1" t="s">
        <v>1</v>
      </c>
      <c r="M1174" s="1" t="s">
        <v>2</v>
      </c>
      <c r="N1174" s="1">
        <v>7727545.7410000004</v>
      </c>
      <c r="O1174" s="1">
        <v>7691383.6689999998</v>
      </c>
      <c r="P1174" s="1">
        <v>9392575.4059999995</v>
      </c>
      <c r="Q1174" s="1">
        <v>8961666.2479999997</v>
      </c>
      <c r="R1174" s="3">
        <f>AVERAGE('VTA_Proteome Morphine vs Saline'!N1174:Q1174)</f>
        <v>8443292.7659999989</v>
      </c>
      <c r="S1174" s="3">
        <f>_xlfn.STDEV.S('VTA_Proteome Morphine vs Saline'!N1174:Q1174)</f>
        <v>865546.01098456513</v>
      </c>
      <c r="T1174" s="1">
        <v>8395501.0419999994</v>
      </c>
      <c r="U1174" s="1">
        <v>7554882.7869999995</v>
      </c>
      <c r="V1174" s="1">
        <v>5307949.0590000004</v>
      </c>
      <c r="W1174" s="1">
        <v>7416458.5769999996</v>
      </c>
      <c r="X1174" s="1">
        <f t="shared" si="71"/>
        <v>7168697.86625</v>
      </c>
      <c r="Y1174" s="1">
        <f t="shared" si="72"/>
        <v>1313767.6505022484</v>
      </c>
    </row>
    <row r="1175" spans="1:25" x14ac:dyDescent="0.5">
      <c r="A1175" s="1" t="s">
        <v>2356</v>
      </c>
      <c r="B1175" s="1" t="s">
        <v>2357</v>
      </c>
      <c r="C1175" s="1">
        <v>32208</v>
      </c>
      <c r="D1175" s="1">
        <v>24</v>
      </c>
      <c r="E1175" s="1">
        <v>24</v>
      </c>
      <c r="F1175" s="1">
        <v>1769.52</v>
      </c>
      <c r="G1175" s="1">
        <v>0.25623035999999999</v>
      </c>
      <c r="H1175" s="1">
        <v>0.977951083</v>
      </c>
      <c r="I1175" s="1">
        <v>0.173809294</v>
      </c>
      <c r="K1175" s="1">
        <v>1.264025859</v>
      </c>
      <c r="L1175" s="1" t="s">
        <v>2</v>
      </c>
      <c r="M1175" s="1" t="s">
        <v>1</v>
      </c>
      <c r="N1175" s="1">
        <v>28759224.219999999</v>
      </c>
      <c r="O1175" s="1">
        <v>50976427.390000001</v>
      </c>
      <c r="P1175" s="1">
        <v>29996849.920000002</v>
      </c>
      <c r="Q1175" s="1">
        <v>38881084.369999997</v>
      </c>
      <c r="R1175" s="3">
        <f>AVERAGE('VTA_Proteome Morphine vs Saline'!N1175:Q1175)</f>
        <v>37153396.475000001</v>
      </c>
      <c r="S1175" s="3">
        <f>_xlfn.STDEV.S('VTA_Proteome Morphine vs Saline'!N1175:Q1175)</f>
        <v>10258969.662041588</v>
      </c>
      <c r="T1175" s="1">
        <v>46444652.140000001</v>
      </c>
      <c r="U1175" s="1">
        <v>49953518.719999999</v>
      </c>
      <c r="V1175" s="1">
        <v>35973918.840000004</v>
      </c>
      <c r="W1175" s="1">
        <v>55479325.950000003</v>
      </c>
      <c r="X1175" s="1">
        <f t="shared" si="71"/>
        <v>46962853.912500001</v>
      </c>
      <c r="Y1175" s="1">
        <f t="shared" si="72"/>
        <v>8215830.229116248</v>
      </c>
    </row>
    <row r="1176" spans="1:25" x14ac:dyDescent="0.5">
      <c r="A1176" s="1" t="s">
        <v>2358</v>
      </c>
      <c r="B1176" s="1" t="s">
        <v>2359</v>
      </c>
      <c r="C1176" s="1">
        <v>99833</v>
      </c>
      <c r="D1176" s="1">
        <v>7</v>
      </c>
      <c r="E1176" s="1">
        <v>7</v>
      </c>
      <c r="F1176" s="1">
        <v>310.37</v>
      </c>
      <c r="G1176" s="1">
        <v>7.5088414000000006E-2</v>
      </c>
      <c r="H1176" s="1">
        <v>0.99625991700000005</v>
      </c>
      <c r="I1176" s="1">
        <v>0.60447703799999997</v>
      </c>
      <c r="K1176" s="1">
        <v>1.090369835</v>
      </c>
      <c r="L1176" s="1" t="s">
        <v>1</v>
      </c>
      <c r="M1176" s="1" t="s">
        <v>2</v>
      </c>
      <c r="N1176" s="1">
        <v>223932.75870000001</v>
      </c>
      <c r="O1176" s="1">
        <v>164709.48190000001</v>
      </c>
      <c r="P1176" s="1">
        <v>281816.09120000002</v>
      </c>
      <c r="Q1176" s="1">
        <v>207937.14170000001</v>
      </c>
      <c r="R1176" s="3">
        <f>AVERAGE('VTA_Proteome Morphine vs Saline'!N1176:Q1176)</f>
        <v>219598.86837500002</v>
      </c>
      <c r="S1176" s="3">
        <f>_xlfn.STDEV.S('VTA_Proteome Morphine vs Saline'!N1176:Q1176)</f>
        <v>48437.609485636822</v>
      </c>
      <c r="T1176" s="1">
        <v>221137.6035</v>
      </c>
      <c r="U1176" s="1">
        <v>142998.30429999999</v>
      </c>
      <c r="V1176" s="1">
        <v>270286.42599999998</v>
      </c>
      <c r="W1176" s="1">
        <v>171171.7366</v>
      </c>
      <c r="X1176" s="1">
        <f t="shared" si="71"/>
        <v>201398.51759999996</v>
      </c>
      <c r="Y1176" s="1">
        <f t="shared" si="72"/>
        <v>56152.823137701314</v>
      </c>
    </row>
    <row r="1177" spans="1:25" x14ac:dyDescent="0.5">
      <c r="A1177" s="1" t="s">
        <v>2360</v>
      </c>
      <c r="B1177" s="1" t="s">
        <v>2361</v>
      </c>
      <c r="C1177" s="1">
        <v>53984</v>
      </c>
      <c r="D1177" s="1">
        <v>10</v>
      </c>
      <c r="E1177" s="1">
        <v>10</v>
      </c>
      <c r="F1177" s="1">
        <v>736.89</v>
      </c>
      <c r="G1177" s="1">
        <v>9.1588323999999999E-2</v>
      </c>
      <c r="H1177" s="1">
        <v>0.99625991700000005</v>
      </c>
      <c r="I1177" s="1">
        <v>0.50935067700000003</v>
      </c>
      <c r="K1177" s="1">
        <v>1.0771651879999999</v>
      </c>
      <c r="L1177" s="1" t="s">
        <v>2</v>
      </c>
      <c r="M1177" s="1" t="s">
        <v>1</v>
      </c>
      <c r="N1177" s="1">
        <v>3688398.3450000002</v>
      </c>
      <c r="O1177" s="1">
        <v>4362517.9460000005</v>
      </c>
      <c r="P1177" s="1">
        <v>5853044.2709999997</v>
      </c>
      <c r="Q1177" s="1">
        <v>5624673.4220000003</v>
      </c>
      <c r="R1177" s="3">
        <f>AVERAGE('VTA_Proteome Morphine vs Saline'!N1177:Q1177)</f>
        <v>4882158.4960000003</v>
      </c>
      <c r="S1177" s="3">
        <f>_xlfn.STDEV.S('VTA_Proteome Morphine vs Saline'!N1177:Q1177)</f>
        <v>1031024.9273982934</v>
      </c>
      <c r="T1177" s="1">
        <v>5198008.2779999999</v>
      </c>
      <c r="U1177" s="1">
        <v>4452101.6619999995</v>
      </c>
      <c r="V1177" s="1">
        <v>5795450.4369999999</v>
      </c>
      <c r="W1177" s="1">
        <v>5590004.3219999997</v>
      </c>
      <c r="X1177" s="1">
        <f t="shared" si="71"/>
        <v>5258891.1747500002</v>
      </c>
      <c r="Y1177" s="1">
        <f t="shared" si="72"/>
        <v>592212.74420265516</v>
      </c>
    </row>
    <row r="1178" spans="1:25" x14ac:dyDescent="0.5">
      <c r="A1178" s="1" t="s">
        <v>2362</v>
      </c>
      <c r="B1178" s="1" t="s">
        <v>2363</v>
      </c>
      <c r="C1178" s="1">
        <v>28557</v>
      </c>
      <c r="D1178" s="1">
        <v>16</v>
      </c>
      <c r="E1178" s="1">
        <v>16</v>
      </c>
      <c r="F1178" s="1">
        <v>706.36</v>
      </c>
      <c r="G1178" s="1">
        <v>0.143318104</v>
      </c>
      <c r="H1178" s="1">
        <v>0.977951083</v>
      </c>
      <c r="I1178" s="1">
        <v>0.33706674599999997</v>
      </c>
      <c r="K1178" s="1">
        <v>1.090250462</v>
      </c>
      <c r="L1178" s="1" t="s">
        <v>2</v>
      </c>
      <c r="M1178" s="1" t="s">
        <v>1</v>
      </c>
      <c r="N1178" s="1">
        <v>27155402.66</v>
      </c>
      <c r="O1178" s="1">
        <v>28715995.100000001</v>
      </c>
      <c r="P1178" s="1">
        <v>33010126.440000001</v>
      </c>
      <c r="Q1178" s="1">
        <v>29507389.510000002</v>
      </c>
      <c r="R1178" s="3">
        <f>AVERAGE('VTA_Proteome Morphine vs Saline'!N1178:Q1178)</f>
        <v>29597228.427500002</v>
      </c>
      <c r="S1178" s="3">
        <f>_xlfn.STDEV.S('VTA_Proteome Morphine vs Saline'!N1178:Q1178)</f>
        <v>2476222.198642367</v>
      </c>
      <c r="T1178" s="1">
        <v>37140844.689999998</v>
      </c>
      <c r="U1178" s="1">
        <v>32389909.02</v>
      </c>
      <c r="V1178" s="1">
        <v>32751255.050000001</v>
      </c>
      <c r="W1178" s="1">
        <v>26791559.100000001</v>
      </c>
      <c r="X1178" s="1">
        <f t="shared" si="71"/>
        <v>32268391.964999996</v>
      </c>
      <c r="Y1178" s="1">
        <f t="shared" si="72"/>
        <v>4242028.4826176027</v>
      </c>
    </row>
    <row r="1179" spans="1:25" x14ac:dyDescent="0.5">
      <c r="A1179" s="1" t="s">
        <v>2364</v>
      </c>
      <c r="B1179" s="1" t="s">
        <v>2365</v>
      </c>
      <c r="C1179" s="1">
        <v>28155</v>
      </c>
      <c r="D1179" s="1">
        <v>14</v>
      </c>
      <c r="E1179" s="1">
        <v>14</v>
      </c>
      <c r="F1179" s="1">
        <v>834.05</v>
      </c>
      <c r="G1179" s="1">
        <v>0.13188668100000001</v>
      </c>
      <c r="H1179" s="1">
        <v>0.977951083</v>
      </c>
      <c r="I1179" s="1">
        <v>0.36565033299999999</v>
      </c>
      <c r="K1179" s="1">
        <v>1.1168965959999999</v>
      </c>
      <c r="L1179" s="1" t="s">
        <v>2</v>
      </c>
      <c r="M1179" s="1" t="s">
        <v>1</v>
      </c>
      <c r="N1179" s="1">
        <v>57676508.280000001</v>
      </c>
      <c r="O1179" s="1">
        <v>55077704.539999999</v>
      </c>
      <c r="P1179" s="1">
        <v>49896289.630000003</v>
      </c>
      <c r="Q1179" s="1">
        <v>48195883.049999997</v>
      </c>
      <c r="R1179" s="3">
        <f>AVERAGE('VTA_Proteome Morphine vs Saline'!N1179:Q1179)</f>
        <v>52711596.375</v>
      </c>
      <c r="S1179" s="3">
        <f>_xlfn.STDEV.S('VTA_Proteome Morphine vs Saline'!N1179:Q1179)</f>
        <v>4418387.2236716822</v>
      </c>
      <c r="T1179" s="1">
        <v>71392154.510000005</v>
      </c>
      <c r="U1179" s="1">
        <v>56351699.399999999</v>
      </c>
      <c r="V1179" s="1">
        <v>62026160.850000001</v>
      </c>
      <c r="W1179" s="1">
        <v>45723595.539999999</v>
      </c>
      <c r="X1179" s="1">
        <f t="shared" si="71"/>
        <v>58873402.574999996</v>
      </c>
      <c r="Y1179" s="1">
        <f t="shared" si="72"/>
        <v>10738333.928985322</v>
      </c>
    </row>
    <row r="1180" spans="1:25" x14ac:dyDescent="0.5">
      <c r="A1180" s="1" t="s">
        <v>2366</v>
      </c>
      <c r="B1180" s="1" t="s">
        <v>2367</v>
      </c>
      <c r="C1180" s="1">
        <v>41910</v>
      </c>
      <c r="D1180" s="1">
        <v>3</v>
      </c>
      <c r="E1180" s="1">
        <v>3</v>
      </c>
      <c r="F1180" s="1">
        <v>226.67</v>
      </c>
      <c r="G1180" s="1">
        <v>0.11279552399999999</v>
      </c>
      <c r="H1180" s="1">
        <v>0.98654470999999999</v>
      </c>
      <c r="I1180" s="1">
        <v>0.42335401499999997</v>
      </c>
      <c r="K1180" s="1">
        <v>1.1866834820000001</v>
      </c>
      <c r="L1180" s="1" t="s">
        <v>1</v>
      </c>
      <c r="M1180" s="1" t="s">
        <v>2</v>
      </c>
      <c r="N1180" s="1">
        <v>319917.81520000001</v>
      </c>
      <c r="O1180" s="1">
        <v>163942.22829999999</v>
      </c>
      <c r="P1180" s="1">
        <v>179036.56150000001</v>
      </c>
      <c r="Q1180" s="1">
        <v>220462.26089999999</v>
      </c>
      <c r="R1180" s="3">
        <f>AVERAGE('VTA_Proteome Morphine vs Saline'!N1180:Q1180)</f>
        <v>220839.71647499999</v>
      </c>
      <c r="S1180" s="3">
        <f>_xlfn.STDEV.S('VTA_Proteome Morphine vs Saline'!N1180:Q1180)</f>
        <v>70241.108680885882</v>
      </c>
      <c r="T1180" s="1">
        <v>226564.27299999999</v>
      </c>
      <c r="U1180" s="1">
        <v>174748.2316</v>
      </c>
      <c r="V1180" s="1">
        <v>192681.73199999999</v>
      </c>
      <c r="W1180" s="1">
        <v>150398.75409999999</v>
      </c>
      <c r="X1180" s="1">
        <f t="shared" si="71"/>
        <v>186098.24767499999</v>
      </c>
      <c r="Y1180" s="1">
        <f t="shared" si="72"/>
        <v>32063.053388987948</v>
      </c>
    </row>
    <row r="1181" spans="1:25" x14ac:dyDescent="0.5">
      <c r="A1181" s="1" t="s">
        <v>2368</v>
      </c>
      <c r="B1181" s="1" t="s">
        <v>2369</v>
      </c>
      <c r="C1181" s="1">
        <v>97474</v>
      </c>
      <c r="D1181" s="1">
        <v>1</v>
      </c>
      <c r="E1181" s="1">
        <v>1</v>
      </c>
      <c r="F1181" s="1">
        <v>29.37</v>
      </c>
      <c r="G1181" s="1">
        <v>5.0396390999999999E-2</v>
      </c>
      <c r="H1181" s="1">
        <v>0.99625991700000005</v>
      </c>
      <c r="I1181" s="1">
        <v>0.94718132799999999</v>
      </c>
      <c r="K1181" s="1">
        <v>4.5906849430000003</v>
      </c>
      <c r="L1181" s="1" t="s">
        <v>2</v>
      </c>
      <c r="M1181" s="1" t="s">
        <v>1</v>
      </c>
      <c r="N1181" s="1">
        <v>33580.675389999997</v>
      </c>
      <c r="O1181" s="1">
        <v>0</v>
      </c>
      <c r="P1181" s="1">
        <v>17384.523980000002</v>
      </c>
      <c r="Q1181" s="1">
        <v>7006.2991190000002</v>
      </c>
      <c r="R1181" s="3">
        <f>AVERAGE('VTA_Proteome Morphine vs Saline'!N1181:Q1181)</f>
        <v>14492.874622250001</v>
      </c>
      <c r="S1181" s="3">
        <f>_xlfn.STDEV.S('VTA_Proteome Morphine vs Saline'!N1181:Q1181)</f>
        <v>14592.212554871114</v>
      </c>
      <c r="T1181" s="1">
        <v>0</v>
      </c>
      <c r="U1181" s="1">
        <v>165117.33100000001</v>
      </c>
      <c r="V1181" s="1">
        <v>100277.8995</v>
      </c>
      <c r="W1181" s="1">
        <v>733.6547309</v>
      </c>
      <c r="X1181" s="1">
        <f t="shared" si="71"/>
        <v>66532.221307725005</v>
      </c>
      <c r="Y1181" s="1">
        <f t="shared" si="72"/>
        <v>80857.451698239602</v>
      </c>
    </row>
    <row r="1182" spans="1:25" x14ac:dyDescent="0.5">
      <c r="A1182" s="1" t="s">
        <v>2370</v>
      </c>
      <c r="B1182" s="1" t="s">
        <v>2371</v>
      </c>
      <c r="C1182" s="1">
        <v>31343</v>
      </c>
      <c r="D1182" s="1">
        <v>10</v>
      </c>
      <c r="E1182" s="1">
        <v>10</v>
      </c>
      <c r="F1182" s="1">
        <v>492.26</v>
      </c>
      <c r="G1182" s="1">
        <v>0.14940995000000001</v>
      </c>
      <c r="H1182" s="1">
        <v>0.977951083</v>
      </c>
      <c r="I1182" s="1">
        <v>0.32326982799999998</v>
      </c>
      <c r="K1182" s="1">
        <v>1.119646769</v>
      </c>
      <c r="L1182" s="1" t="s">
        <v>1</v>
      </c>
      <c r="M1182" s="1" t="s">
        <v>2</v>
      </c>
      <c r="N1182" s="1">
        <v>14975154.199999999</v>
      </c>
      <c r="O1182" s="1">
        <v>17729270.600000001</v>
      </c>
      <c r="P1182" s="1">
        <v>22560732.18</v>
      </c>
      <c r="Q1182" s="1">
        <v>15764554.92</v>
      </c>
      <c r="R1182" s="3">
        <f>AVERAGE('VTA_Proteome Morphine vs Saline'!N1182:Q1182)</f>
        <v>17757427.975000001</v>
      </c>
      <c r="S1182" s="3">
        <f>_xlfn.STDEV.S('VTA_Proteome Morphine vs Saline'!N1182:Q1182)</f>
        <v>3405148.7728602621</v>
      </c>
      <c r="T1182" s="1">
        <v>16776890.460000001</v>
      </c>
      <c r="U1182" s="1">
        <v>15136783.27</v>
      </c>
      <c r="V1182" s="1">
        <v>15736306.07</v>
      </c>
      <c r="W1182" s="1">
        <v>15789413.630000001</v>
      </c>
      <c r="X1182" s="1">
        <f t="shared" si="71"/>
        <v>15859848.3575</v>
      </c>
      <c r="Y1182" s="1">
        <f t="shared" si="72"/>
        <v>679218.44452717295</v>
      </c>
    </row>
    <row r="1183" spans="1:25" x14ac:dyDescent="0.5">
      <c r="A1183" s="1" t="s">
        <v>2372</v>
      </c>
      <c r="B1183" s="1" t="s">
        <v>2373</v>
      </c>
      <c r="C1183" s="1">
        <v>121084</v>
      </c>
      <c r="D1183" s="1">
        <v>35</v>
      </c>
      <c r="E1183" s="1">
        <v>34</v>
      </c>
      <c r="F1183" s="1">
        <v>2066.31</v>
      </c>
      <c r="G1183" s="1">
        <v>0.102843066</v>
      </c>
      <c r="H1183" s="1">
        <v>0.99063050699999999</v>
      </c>
      <c r="I1183" s="1">
        <v>0.46007875399999998</v>
      </c>
      <c r="K1183" s="1">
        <v>1.0578870389999999</v>
      </c>
      <c r="L1183" s="1" t="s">
        <v>1</v>
      </c>
      <c r="M1183" s="1" t="s">
        <v>2</v>
      </c>
      <c r="N1183" s="1">
        <v>14101659.91</v>
      </c>
      <c r="O1183" s="1">
        <v>16937049.949999999</v>
      </c>
      <c r="P1183" s="1">
        <v>14309445.689999999</v>
      </c>
      <c r="Q1183" s="1">
        <v>15914700.57</v>
      </c>
      <c r="R1183" s="3">
        <f>AVERAGE('VTA_Proteome Morphine vs Saline'!N1183:Q1183)</f>
        <v>15315714.029999999</v>
      </c>
      <c r="S1183" s="3">
        <f>_xlfn.STDEV.S('VTA_Proteome Morphine vs Saline'!N1183:Q1183)</f>
        <v>1350804.503368116</v>
      </c>
      <c r="T1183" s="1">
        <v>13037853.460000001</v>
      </c>
      <c r="U1183" s="1">
        <v>17185701.620000001</v>
      </c>
      <c r="V1183" s="1">
        <v>13768519.949999999</v>
      </c>
      <c r="W1183" s="1">
        <v>13918508.85</v>
      </c>
      <c r="X1183" s="1">
        <f t="shared" si="71"/>
        <v>14477645.970000001</v>
      </c>
      <c r="Y1183" s="1">
        <f t="shared" si="72"/>
        <v>1845901.9391209995</v>
      </c>
    </row>
    <row r="1184" spans="1:25" x14ac:dyDescent="0.5">
      <c r="A1184" s="1" t="s">
        <v>2374</v>
      </c>
      <c r="B1184" s="1" t="s">
        <v>2375</v>
      </c>
      <c r="C1184" s="1">
        <v>34929</v>
      </c>
      <c r="D1184" s="1">
        <v>15</v>
      </c>
      <c r="E1184" s="1">
        <v>15</v>
      </c>
      <c r="F1184" s="1">
        <v>1147.6199999999999</v>
      </c>
      <c r="G1184" s="1">
        <v>0.53637504999999996</v>
      </c>
      <c r="H1184" s="1">
        <v>0.977951083</v>
      </c>
      <c r="I1184" s="1">
        <v>5.0025885999999999E-2</v>
      </c>
      <c r="K1184" s="1">
        <v>1.1846147199999999</v>
      </c>
      <c r="L1184" s="1" t="s">
        <v>1</v>
      </c>
      <c r="M1184" s="1" t="s">
        <v>2</v>
      </c>
      <c r="N1184" s="1">
        <v>44745404.950000003</v>
      </c>
      <c r="O1184" s="1">
        <v>41327942.57</v>
      </c>
      <c r="P1184" s="1">
        <v>49818949.609999999</v>
      </c>
      <c r="Q1184" s="1">
        <v>41247680.240000002</v>
      </c>
      <c r="R1184" s="3">
        <f>AVERAGE('VTA_Proteome Morphine vs Saline'!N1184:Q1184)</f>
        <v>44284994.342500001</v>
      </c>
      <c r="S1184" s="3">
        <f>_xlfn.STDEV.S('VTA_Proteome Morphine vs Saline'!N1184:Q1184)</f>
        <v>4033446.457339772</v>
      </c>
      <c r="T1184" s="1">
        <v>38610112.509999998</v>
      </c>
      <c r="U1184" s="1">
        <v>39505517.659999996</v>
      </c>
      <c r="V1184" s="1">
        <v>39694619.340000004</v>
      </c>
      <c r="W1184" s="1">
        <v>31723581.52</v>
      </c>
      <c r="X1184" s="1">
        <f t="shared" si="71"/>
        <v>37383457.7575</v>
      </c>
      <c r="Y1184" s="1">
        <f t="shared" si="72"/>
        <v>3802783.4979073862</v>
      </c>
    </row>
    <row r="1185" spans="1:25" x14ac:dyDescent="0.5">
      <c r="A1185" s="1" t="s">
        <v>2376</v>
      </c>
      <c r="B1185" s="1" t="s">
        <v>2377</v>
      </c>
      <c r="C1185" s="1">
        <v>27670</v>
      </c>
      <c r="D1185" s="1">
        <v>14</v>
      </c>
      <c r="E1185" s="1">
        <v>14</v>
      </c>
      <c r="F1185" s="1">
        <v>929.75</v>
      </c>
      <c r="G1185" s="1">
        <v>0.25606082200000002</v>
      </c>
      <c r="H1185" s="1">
        <v>0.977951083</v>
      </c>
      <c r="I1185" s="1">
        <v>0.173960533</v>
      </c>
      <c r="K1185" s="1">
        <v>1.191650927</v>
      </c>
      <c r="L1185" s="1" t="s">
        <v>1</v>
      </c>
      <c r="M1185" s="1" t="s">
        <v>2</v>
      </c>
      <c r="N1185" s="1">
        <v>42229088</v>
      </c>
      <c r="O1185" s="1">
        <v>37598912.619999997</v>
      </c>
      <c r="P1185" s="1">
        <v>44501309.75</v>
      </c>
      <c r="Q1185" s="1">
        <v>31223131.120000001</v>
      </c>
      <c r="R1185" s="3">
        <f>AVERAGE('VTA_Proteome Morphine vs Saline'!N1185:Q1185)</f>
        <v>38888110.372500002</v>
      </c>
      <c r="S1185" s="3">
        <f>_xlfn.STDEV.S('VTA_Proteome Morphine vs Saline'!N1185:Q1185)</f>
        <v>5861856.2630315609</v>
      </c>
      <c r="T1185" s="1">
        <v>36694293.100000001</v>
      </c>
      <c r="U1185" s="1">
        <v>35674730.520000003</v>
      </c>
      <c r="V1185" s="1">
        <v>32695685.25</v>
      </c>
      <c r="W1185" s="1">
        <v>25470532.550000001</v>
      </c>
      <c r="X1185" s="1">
        <f t="shared" si="71"/>
        <v>32633810.355</v>
      </c>
      <c r="Y1185" s="1">
        <f t="shared" si="72"/>
        <v>5067908.6083111735</v>
      </c>
    </row>
    <row r="1186" spans="1:25" x14ac:dyDescent="0.5">
      <c r="A1186" s="1" t="s">
        <v>2378</v>
      </c>
      <c r="B1186" s="1" t="s">
        <v>2379</v>
      </c>
      <c r="C1186" s="1">
        <v>68155</v>
      </c>
      <c r="D1186" s="1">
        <v>21</v>
      </c>
      <c r="E1186" s="1">
        <v>21</v>
      </c>
      <c r="F1186" s="1">
        <v>1024.52</v>
      </c>
      <c r="G1186" s="1">
        <v>0.100728705</v>
      </c>
      <c r="H1186" s="1">
        <v>0.99094768200000005</v>
      </c>
      <c r="I1186" s="1">
        <v>0.46863437200000002</v>
      </c>
      <c r="K1186" s="1">
        <v>1.095906992</v>
      </c>
      <c r="L1186" s="1" t="s">
        <v>1</v>
      </c>
      <c r="M1186" s="1" t="s">
        <v>2</v>
      </c>
      <c r="N1186" s="1">
        <v>11114246.6</v>
      </c>
      <c r="O1186" s="1">
        <v>9270507.1530000009</v>
      </c>
      <c r="P1186" s="1">
        <v>12707645.140000001</v>
      </c>
      <c r="Q1186" s="1">
        <v>13376887.279999999</v>
      </c>
      <c r="R1186" s="3">
        <f>AVERAGE('VTA_Proteome Morphine vs Saline'!N1186:Q1186)</f>
        <v>11617321.54325</v>
      </c>
      <c r="S1186" s="3">
        <f>_xlfn.STDEV.S('VTA_Proteome Morphine vs Saline'!N1186:Q1186)</f>
        <v>1829890.6441264802</v>
      </c>
      <c r="T1186" s="1">
        <v>8813459.6750000007</v>
      </c>
      <c r="U1186" s="1">
        <v>9721800.1760000009</v>
      </c>
      <c r="V1186" s="1">
        <v>13478180.550000001</v>
      </c>
      <c r="W1186" s="1">
        <v>10389141.68</v>
      </c>
      <c r="X1186" s="1">
        <f t="shared" si="71"/>
        <v>10600645.52025</v>
      </c>
      <c r="Y1186" s="1">
        <f t="shared" si="72"/>
        <v>2024133.0742197437</v>
      </c>
    </row>
    <row r="1187" spans="1:25" x14ac:dyDescent="0.5">
      <c r="A1187" s="1" t="s">
        <v>2380</v>
      </c>
      <c r="B1187" s="1" t="s">
        <v>2381</v>
      </c>
      <c r="C1187" s="1">
        <v>45125</v>
      </c>
      <c r="D1187" s="1">
        <v>18</v>
      </c>
      <c r="E1187" s="1">
        <v>18</v>
      </c>
      <c r="F1187" s="1">
        <v>1319.28</v>
      </c>
      <c r="G1187" s="1">
        <v>0.15045034500000001</v>
      </c>
      <c r="H1187" s="1">
        <v>0.977951083</v>
      </c>
      <c r="I1187" s="1">
        <v>0.32100284699999998</v>
      </c>
      <c r="K1187" s="1">
        <v>1.120368815</v>
      </c>
      <c r="L1187" s="1" t="s">
        <v>1</v>
      </c>
      <c r="M1187" s="1" t="s">
        <v>2</v>
      </c>
      <c r="N1187" s="1">
        <v>5501077.7740000002</v>
      </c>
      <c r="O1187" s="1">
        <v>4572841.8739999998</v>
      </c>
      <c r="P1187" s="1">
        <v>4508511.1270000003</v>
      </c>
      <c r="Q1187" s="1">
        <v>4318569.6150000002</v>
      </c>
      <c r="R1187" s="3">
        <f>AVERAGE('VTA_Proteome Morphine vs Saline'!N1187:Q1187)</f>
        <v>4725250.0975000001</v>
      </c>
      <c r="S1187" s="3">
        <f>_xlfn.STDEV.S('VTA_Proteome Morphine vs Saline'!N1187:Q1187)</f>
        <v>528362.76880998071</v>
      </c>
      <c r="T1187" s="1">
        <v>4411197.0329999998</v>
      </c>
      <c r="U1187" s="1">
        <v>5016636.3449999997</v>
      </c>
      <c r="V1187" s="1">
        <v>3118470.4010000001</v>
      </c>
      <c r="W1187" s="1">
        <v>4324034.04</v>
      </c>
      <c r="X1187" s="1">
        <f t="shared" si="71"/>
        <v>4217584.4547499996</v>
      </c>
      <c r="Y1187" s="1">
        <f t="shared" si="72"/>
        <v>794848.61684880499</v>
      </c>
    </row>
    <row r="1188" spans="1:25" x14ac:dyDescent="0.5">
      <c r="A1188" s="1" t="s">
        <v>2382</v>
      </c>
      <c r="B1188" s="1" t="s">
        <v>2383</v>
      </c>
      <c r="C1188" s="1">
        <v>103966</v>
      </c>
      <c r="D1188" s="1">
        <v>25</v>
      </c>
      <c r="E1188" s="1">
        <v>25</v>
      </c>
      <c r="F1188" s="1">
        <v>1412.35</v>
      </c>
      <c r="G1188" s="1">
        <v>0.36016550400000003</v>
      </c>
      <c r="H1188" s="1">
        <v>0.977951083</v>
      </c>
      <c r="I1188" s="1">
        <v>0.10595281500000001</v>
      </c>
      <c r="K1188" s="1">
        <v>1.19789067</v>
      </c>
      <c r="L1188" s="1" t="s">
        <v>1</v>
      </c>
      <c r="M1188" s="1" t="s">
        <v>2</v>
      </c>
      <c r="N1188" s="1">
        <v>9603425.9859999996</v>
      </c>
      <c r="O1188" s="1">
        <v>12768227.689999999</v>
      </c>
      <c r="P1188" s="1">
        <v>9082317.1799999997</v>
      </c>
      <c r="Q1188" s="1">
        <v>10566966.439999999</v>
      </c>
      <c r="R1188" s="3">
        <f>AVERAGE('VTA_Proteome Morphine vs Saline'!N1188:Q1188)</f>
        <v>10505234.323999999</v>
      </c>
      <c r="S1188" s="3">
        <f>_xlfn.STDEV.S('VTA_Proteome Morphine vs Saline'!N1188:Q1188)</f>
        <v>1629202.3923668205</v>
      </c>
      <c r="T1188" s="1">
        <v>8924826.4010000005</v>
      </c>
      <c r="U1188" s="1">
        <v>9677942.2259999998</v>
      </c>
      <c r="V1188" s="1">
        <v>7473156.5159999998</v>
      </c>
      <c r="W1188" s="1">
        <v>9003183.7850000001</v>
      </c>
      <c r="X1188" s="1">
        <f t="shared" si="71"/>
        <v>8769777.2320000008</v>
      </c>
      <c r="Y1188" s="1">
        <f t="shared" si="72"/>
        <v>928171.64383862843</v>
      </c>
    </row>
    <row r="1189" spans="1:25" x14ac:dyDescent="0.5">
      <c r="A1189" s="1" t="s">
        <v>2384</v>
      </c>
      <c r="B1189" s="1" t="s">
        <v>2385</v>
      </c>
      <c r="C1189" s="1">
        <v>86442</v>
      </c>
      <c r="D1189" s="1">
        <v>28</v>
      </c>
      <c r="E1189" s="1">
        <v>28</v>
      </c>
      <c r="F1189" s="1">
        <v>1739.54</v>
      </c>
      <c r="G1189" s="1">
        <v>6.4795317000000005E-2</v>
      </c>
      <c r="H1189" s="1">
        <v>0.99625991700000005</v>
      </c>
      <c r="I1189" s="1">
        <v>0.68873931099999997</v>
      </c>
      <c r="K1189" s="1">
        <v>1.125349259</v>
      </c>
      <c r="L1189" s="1" t="s">
        <v>1</v>
      </c>
      <c r="M1189" s="1" t="s">
        <v>2</v>
      </c>
      <c r="N1189" s="1">
        <v>9377300.0519999992</v>
      </c>
      <c r="O1189" s="1">
        <v>17885757.039999999</v>
      </c>
      <c r="P1189" s="1">
        <v>8639758.9340000004</v>
      </c>
      <c r="Q1189" s="1">
        <v>9121687.3540000003</v>
      </c>
      <c r="R1189" s="3">
        <f>AVERAGE('VTA_Proteome Morphine vs Saline'!N1189:Q1189)</f>
        <v>11256125.845000001</v>
      </c>
      <c r="S1189" s="3">
        <f>_xlfn.STDEV.S('VTA_Proteome Morphine vs Saline'!N1189:Q1189)</f>
        <v>4430319.7637415538</v>
      </c>
      <c r="T1189" s="1">
        <v>12361901.07</v>
      </c>
      <c r="U1189" s="1">
        <v>9642202.2430000007</v>
      </c>
      <c r="V1189" s="1">
        <v>9785813.6490000002</v>
      </c>
      <c r="W1189" s="1">
        <v>8219442.818</v>
      </c>
      <c r="X1189" s="1">
        <f t="shared" si="71"/>
        <v>10002339.945</v>
      </c>
      <c r="Y1189" s="1">
        <f t="shared" si="72"/>
        <v>1724609.4890667701</v>
      </c>
    </row>
    <row r="1190" spans="1:25" x14ac:dyDescent="0.5">
      <c r="A1190" s="1" t="s">
        <v>2386</v>
      </c>
      <c r="B1190" s="1" t="s">
        <v>2387</v>
      </c>
      <c r="C1190" s="1">
        <v>110483</v>
      </c>
      <c r="D1190" s="1">
        <v>30</v>
      </c>
      <c r="E1190" s="1">
        <v>30</v>
      </c>
      <c r="F1190" s="1">
        <v>1771.9</v>
      </c>
      <c r="G1190" s="1">
        <v>0.33195806500000002</v>
      </c>
      <c r="H1190" s="1">
        <v>0.977951083</v>
      </c>
      <c r="I1190" s="1">
        <v>0.120434177</v>
      </c>
      <c r="K1190" s="1">
        <v>1.1269491620000001</v>
      </c>
      <c r="L1190" s="1" t="s">
        <v>1</v>
      </c>
      <c r="M1190" s="1" t="s">
        <v>2</v>
      </c>
      <c r="N1190" s="1">
        <v>8672058.5360000003</v>
      </c>
      <c r="O1190" s="1">
        <v>9935267.6980000008</v>
      </c>
      <c r="P1190" s="1">
        <v>9779865.8969999999</v>
      </c>
      <c r="Q1190" s="1">
        <v>9399342.4330000002</v>
      </c>
      <c r="R1190" s="3">
        <f>AVERAGE('VTA_Proteome Morphine vs Saline'!N1190:Q1190)</f>
        <v>9446633.6410000008</v>
      </c>
      <c r="S1190" s="3">
        <f>_xlfn.STDEV.S('VTA_Proteome Morphine vs Saline'!N1190:Q1190)</f>
        <v>563326.43873660243</v>
      </c>
      <c r="T1190" s="1">
        <v>7603370.3820000002</v>
      </c>
      <c r="U1190" s="1">
        <v>7400988.5420000004</v>
      </c>
      <c r="V1190" s="1">
        <v>9371445.1400000006</v>
      </c>
      <c r="W1190" s="1">
        <v>9154133.0710000005</v>
      </c>
      <c r="X1190" s="1">
        <f t="shared" si="71"/>
        <v>8382484.2837500013</v>
      </c>
      <c r="Y1190" s="1">
        <f t="shared" si="72"/>
        <v>1023692.3022458997</v>
      </c>
    </row>
    <row r="1191" spans="1:25" x14ac:dyDescent="0.5">
      <c r="A1191" s="1" t="s">
        <v>2388</v>
      </c>
      <c r="B1191" s="1" t="s">
        <v>2389</v>
      </c>
      <c r="C1191" s="1">
        <v>81685</v>
      </c>
      <c r="D1191" s="1">
        <v>21</v>
      </c>
      <c r="E1191" s="1">
        <v>20</v>
      </c>
      <c r="F1191" s="1">
        <v>953.81</v>
      </c>
      <c r="G1191" s="1">
        <v>0.16280609099999999</v>
      </c>
      <c r="H1191" s="1">
        <v>0.977951083</v>
      </c>
      <c r="I1191" s="1">
        <v>0.295871251</v>
      </c>
      <c r="K1191" s="1">
        <v>1.1349753979999999</v>
      </c>
      <c r="L1191" s="1" t="s">
        <v>1</v>
      </c>
      <c r="M1191" s="1" t="s">
        <v>2</v>
      </c>
      <c r="N1191" s="1">
        <v>4856412.273</v>
      </c>
      <c r="O1191" s="1">
        <v>4625097.58</v>
      </c>
      <c r="P1191" s="1">
        <v>4564691.5669999998</v>
      </c>
      <c r="Q1191" s="1">
        <v>5233046.4289999995</v>
      </c>
      <c r="R1191" s="3">
        <f>AVERAGE('VTA_Proteome Morphine vs Saline'!N1191:Q1191)</f>
        <v>4819811.9622499999</v>
      </c>
      <c r="S1191" s="3">
        <f>_xlfn.STDEV.S('VTA_Proteome Morphine vs Saline'!N1191:Q1191)</f>
        <v>302821.40720490046</v>
      </c>
      <c r="T1191" s="1">
        <v>3012178.5430000001</v>
      </c>
      <c r="U1191" s="1">
        <v>3911953.943</v>
      </c>
      <c r="V1191" s="1">
        <v>5413106.9119999995</v>
      </c>
      <c r="W1191" s="1">
        <v>4649250.2450000001</v>
      </c>
      <c r="X1191" s="1">
        <f t="shared" si="71"/>
        <v>4246622.4107499998</v>
      </c>
      <c r="Y1191" s="1">
        <f t="shared" si="72"/>
        <v>1026101.0201244046</v>
      </c>
    </row>
    <row r="1192" spans="1:25" x14ac:dyDescent="0.5">
      <c r="A1192" s="1" t="s">
        <v>2390</v>
      </c>
      <c r="B1192" s="1" t="s">
        <v>2391</v>
      </c>
      <c r="C1192" s="1">
        <v>93118</v>
      </c>
      <c r="D1192" s="1">
        <v>10</v>
      </c>
      <c r="E1192" s="1">
        <v>10</v>
      </c>
      <c r="F1192" s="1">
        <v>451.15</v>
      </c>
      <c r="G1192" s="1">
        <v>5.7541878999999997E-2</v>
      </c>
      <c r="H1192" s="1">
        <v>0.99625991700000005</v>
      </c>
      <c r="I1192" s="1">
        <v>0.77375950900000001</v>
      </c>
      <c r="K1192" s="1">
        <v>1.156975691</v>
      </c>
      <c r="L1192" s="1" t="s">
        <v>1</v>
      </c>
      <c r="M1192" s="1" t="s">
        <v>2</v>
      </c>
      <c r="N1192" s="1">
        <v>959236.35580000002</v>
      </c>
      <c r="O1192" s="1">
        <v>2712903.804</v>
      </c>
      <c r="P1192" s="1">
        <v>1144084.0260000001</v>
      </c>
      <c r="Q1192" s="1">
        <v>1259381.3419999999</v>
      </c>
      <c r="R1192" s="3">
        <f>AVERAGE('VTA_Proteome Morphine vs Saline'!N1192:Q1192)</f>
        <v>1518901.3819500001</v>
      </c>
      <c r="S1192" s="3">
        <f>_xlfn.STDEV.S('VTA_Proteome Morphine vs Saline'!N1192:Q1192)</f>
        <v>805544.41773121036</v>
      </c>
      <c r="T1192" s="1">
        <v>1484653.4979999999</v>
      </c>
      <c r="U1192" s="1">
        <v>1338213.2039999999</v>
      </c>
      <c r="V1192" s="1">
        <v>1515228.095</v>
      </c>
      <c r="W1192" s="1">
        <v>913187.12300000002</v>
      </c>
      <c r="X1192" s="1">
        <f t="shared" si="71"/>
        <v>1312820.4799999997</v>
      </c>
      <c r="Y1192" s="1">
        <f t="shared" si="72"/>
        <v>277396.85118629166</v>
      </c>
    </row>
    <row r="1193" spans="1:25" x14ac:dyDescent="0.5">
      <c r="A1193" s="1" t="s">
        <v>2392</v>
      </c>
      <c r="B1193" s="1" t="s">
        <v>2393</v>
      </c>
      <c r="C1193" s="1">
        <v>74999</v>
      </c>
      <c r="D1193" s="1">
        <v>23</v>
      </c>
      <c r="E1193" s="1">
        <v>23</v>
      </c>
      <c r="F1193" s="1">
        <v>1405.63</v>
      </c>
      <c r="G1193" s="1">
        <v>0.15362556199999999</v>
      </c>
      <c r="H1193" s="1">
        <v>0.977951083</v>
      </c>
      <c r="I1193" s="1">
        <v>0.31423621699999998</v>
      </c>
      <c r="K1193" s="1">
        <v>1.079750853</v>
      </c>
      <c r="L1193" s="1" t="s">
        <v>2</v>
      </c>
      <c r="M1193" s="1" t="s">
        <v>1</v>
      </c>
      <c r="N1193" s="1">
        <v>8426724.6190000009</v>
      </c>
      <c r="O1193" s="1">
        <v>9109035.023</v>
      </c>
      <c r="P1193" s="1">
        <v>7602582.9529999997</v>
      </c>
      <c r="Q1193" s="1">
        <v>9207369.4700000007</v>
      </c>
      <c r="R1193" s="3">
        <f>AVERAGE('VTA_Proteome Morphine vs Saline'!N1193:Q1193)</f>
        <v>8586428.0162499994</v>
      </c>
      <c r="S1193" s="3">
        <f>_xlfn.STDEV.S('VTA_Proteome Morphine vs Saline'!N1193:Q1193)</f>
        <v>742101.21862720477</v>
      </c>
      <c r="T1193" s="1">
        <v>10607593.869999999</v>
      </c>
      <c r="U1193" s="1">
        <v>9127738.966</v>
      </c>
      <c r="V1193" s="1">
        <v>8215897.1699999999</v>
      </c>
      <c r="W1193" s="1">
        <v>9133581.8770000003</v>
      </c>
      <c r="X1193" s="1">
        <f t="shared" si="71"/>
        <v>9271202.9707500003</v>
      </c>
      <c r="Y1193" s="1">
        <f t="shared" si="72"/>
        <v>989803.42405258678</v>
      </c>
    </row>
    <row r="1194" spans="1:25" x14ac:dyDescent="0.5">
      <c r="A1194" s="1" t="s">
        <v>2394</v>
      </c>
      <c r="B1194" s="1" t="s">
        <v>2395</v>
      </c>
      <c r="C1194" s="1">
        <v>80992</v>
      </c>
      <c r="D1194" s="1">
        <v>28</v>
      </c>
      <c r="E1194" s="1">
        <v>28</v>
      </c>
      <c r="F1194" s="1">
        <v>1557.78</v>
      </c>
      <c r="G1194" s="1">
        <v>7.0276669999999999E-2</v>
      </c>
      <c r="H1194" s="1">
        <v>0.99625991700000005</v>
      </c>
      <c r="I1194" s="1">
        <v>0.64037874500000003</v>
      </c>
      <c r="K1194" s="1">
        <v>1.0588354390000001</v>
      </c>
      <c r="L1194" s="1" t="s">
        <v>2</v>
      </c>
      <c r="M1194" s="1" t="s">
        <v>1</v>
      </c>
      <c r="N1194" s="1">
        <v>11464870.050000001</v>
      </c>
      <c r="O1194" s="1">
        <v>13053957.15</v>
      </c>
      <c r="P1194" s="1">
        <v>10787794.66</v>
      </c>
      <c r="Q1194" s="1">
        <v>10245771.359999999</v>
      </c>
      <c r="R1194" s="3">
        <f>AVERAGE('VTA_Proteome Morphine vs Saline'!N1194:Q1194)</f>
        <v>11388098.305</v>
      </c>
      <c r="S1194" s="3">
        <f>_xlfn.STDEV.S('VTA_Proteome Morphine vs Saline'!N1194:Q1194)</f>
        <v>1217409.1215594425</v>
      </c>
      <c r="T1194" s="1">
        <v>14630630.92</v>
      </c>
      <c r="U1194" s="1">
        <v>12914373.560000001</v>
      </c>
      <c r="V1194" s="1">
        <v>10665302</v>
      </c>
      <c r="W1194" s="1">
        <v>10022181.789999999</v>
      </c>
      <c r="X1194" s="1">
        <f t="shared" si="71"/>
        <v>12058122.067500001</v>
      </c>
      <c r="Y1194" s="1">
        <f t="shared" si="72"/>
        <v>2116283.6111587021</v>
      </c>
    </row>
    <row r="1195" spans="1:25" x14ac:dyDescent="0.5">
      <c r="A1195" s="1" t="s">
        <v>2396</v>
      </c>
      <c r="B1195" s="1" t="s">
        <v>2397</v>
      </c>
      <c r="C1195" s="1">
        <v>69348</v>
      </c>
      <c r="D1195" s="1">
        <v>36</v>
      </c>
      <c r="E1195" s="1">
        <v>26</v>
      </c>
      <c r="F1195" s="1">
        <v>1766.68</v>
      </c>
      <c r="G1195" s="1">
        <v>0.25182845999999998</v>
      </c>
      <c r="H1195" s="1">
        <v>0.977951083</v>
      </c>
      <c r="I1195" s="1">
        <v>0.177794234</v>
      </c>
      <c r="K1195" s="1">
        <v>1.1907741620000001</v>
      </c>
      <c r="L1195" s="1" t="s">
        <v>1</v>
      </c>
      <c r="M1195" s="1" t="s">
        <v>2</v>
      </c>
      <c r="N1195" s="1">
        <v>9579254.4020000007</v>
      </c>
      <c r="O1195" s="1">
        <v>10353866.359999999</v>
      </c>
      <c r="P1195" s="1">
        <v>8271323.9910000004</v>
      </c>
      <c r="Q1195" s="1">
        <v>8436234.6699999999</v>
      </c>
      <c r="R1195" s="3">
        <f>AVERAGE('VTA_Proteome Morphine vs Saline'!N1195:Q1195)</f>
        <v>9160169.8557500001</v>
      </c>
      <c r="S1195" s="3">
        <f>_xlfn.STDEV.S('VTA_Proteome Morphine vs Saline'!N1195:Q1195)</f>
        <v>985676.13437245868</v>
      </c>
      <c r="T1195" s="1">
        <v>8936255.9269999992</v>
      </c>
      <c r="U1195" s="1">
        <v>8207478.3899999997</v>
      </c>
      <c r="V1195" s="1">
        <v>8168589.8640000001</v>
      </c>
      <c r="W1195" s="1">
        <v>5458144.8020000001</v>
      </c>
      <c r="X1195" s="1">
        <f t="shared" si="71"/>
        <v>7692617.2457499998</v>
      </c>
      <c r="Y1195" s="1">
        <f t="shared" si="72"/>
        <v>1530918.7004934326</v>
      </c>
    </row>
    <row r="1196" spans="1:25" x14ac:dyDescent="0.5">
      <c r="A1196" s="1" t="s">
        <v>2398</v>
      </c>
      <c r="B1196" s="1" t="s">
        <v>2399</v>
      </c>
      <c r="C1196" s="1">
        <v>41253</v>
      </c>
      <c r="D1196" s="1">
        <v>16</v>
      </c>
      <c r="E1196" s="1">
        <v>16</v>
      </c>
      <c r="F1196" s="1">
        <v>1043.04</v>
      </c>
      <c r="G1196" s="1">
        <v>5.5527772000000003E-2</v>
      </c>
      <c r="H1196" s="1">
        <v>0.99625991700000005</v>
      </c>
      <c r="I1196" s="1">
        <v>0.80532685400000004</v>
      </c>
      <c r="K1196" s="1">
        <v>1.0124674579999999</v>
      </c>
      <c r="L1196" s="1" t="s">
        <v>1</v>
      </c>
      <c r="M1196" s="1" t="s">
        <v>2</v>
      </c>
      <c r="N1196" s="1">
        <v>36762523.280000001</v>
      </c>
      <c r="O1196" s="1">
        <v>44245256.350000001</v>
      </c>
      <c r="P1196" s="1">
        <v>35931967.399999999</v>
      </c>
      <c r="Q1196" s="1">
        <v>37261912.859999999</v>
      </c>
      <c r="R1196" s="3">
        <f>AVERAGE('VTA_Proteome Morphine vs Saline'!N1196:Q1196)</f>
        <v>38550414.972499996</v>
      </c>
      <c r="S1196" s="3">
        <f>_xlfn.STDEV.S('VTA_Proteome Morphine vs Saline'!N1196:Q1196)</f>
        <v>3835982.2906631855</v>
      </c>
      <c r="T1196" s="1">
        <v>40339105.5</v>
      </c>
      <c r="U1196" s="1">
        <v>48465048.960000001</v>
      </c>
      <c r="V1196" s="1">
        <v>23765902.719999999</v>
      </c>
      <c r="W1196" s="1">
        <v>39732773.509999998</v>
      </c>
      <c r="X1196" s="1">
        <f t="shared" si="71"/>
        <v>38075707.672499999</v>
      </c>
      <c r="Y1196" s="1">
        <f t="shared" si="72"/>
        <v>10337275.061350984</v>
      </c>
    </row>
    <row r="1197" spans="1:25" x14ac:dyDescent="0.5">
      <c r="A1197" s="1" t="s">
        <v>2400</v>
      </c>
      <c r="B1197" s="1" t="s">
        <v>2401</v>
      </c>
      <c r="C1197" s="1">
        <v>37096</v>
      </c>
      <c r="D1197" s="1">
        <v>1</v>
      </c>
      <c r="E1197" s="1">
        <v>1</v>
      </c>
      <c r="F1197" s="1">
        <v>37.58</v>
      </c>
      <c r="G1197" s="1">
        <v>7.7510180999999997E-2</v>
      </c>
      <c r="H1197" s="1">
        <v>0.99625991700000005</v>
      </c>
      <c r="I1197" s="1">
        <v>0.58814391099999996</v>
      </c>
      <c r="K1197" s="1">
        <v>1.1503879020000001</v>
      </c>
      <c r="L1197" s="1" t="s">
        <v>1</v>
      </c>
      <c r="M1197" s="1" t="s">
        <v>2</v>
      </c>
      <c r="N1197" s="1">
        <v>401514.67989999999</v>
      </c>
      <c r="O1197" s="1">
        <v>440131.94179999997</v>
      </c>
      <c r="P1197" s="1">
        <v>552893.82519999996</v>
      </c>
      <c r="Q1197" s="1">
        <v>845708.95250000001</v>
      </c>
      <c r="R1197" s="3">
        <f>AVERAGE('VTA_Proteome Morphine vs Saline'!N1197:Q1197)</f>
        <v>560062.34985</v>
      </c>
      <c r="S1197" s="3">
        <f>_xlfn.STDEV.S('VTA_Proteome Morphine vs Saline'!N1197:Q1197)</f>
        <v>200969.34739138561</v>
      </c>
      <c r="T1197" s="1">
        <v>469393.27380000002</v>
      </c>
      <c r="U1197" s="1">
        <v>366433.8455</v>
      </c>
      <c r="V1197" s="1">
        <v>538035.80940000003</v>
      </c>
      <c r="W1197" s="1">
        <v>573523.16189999995</v>
      </c>
      <c r="X1197" s="1">
        <f t="shared" si="71"/>
        <v>486846.52265</v>
      </c>
      <c r="Y1197" s="1">
        <f t="shared" si="72"/>
        <v>91172.019800481939</v>
      </c>
    </row>
    <row r="1198" spans="1:25" x14ac:dyDescent="0.5">
      <c r="A1198" s="1" t="s">
        <v>2402</v>
      </c>
      <c r="B1198" s="1" t="s">
        <v>2403</v>
      </c>
      <c r="C1198" s="1">
        <v>40339</v>
      </c>
      <c r="D1198" s="1">
        <v>1</v>
      </c>
      <c r="E1198" s="1">
        <v>1</v>
      </c>
      <c r="F1198" s="1">
        <v>61.64</v>
      </c>
      <c r="G1198" s="1">
        <v>5.0328980000000002E-2</v>
      </c>
      <c r="H1198" s="1">
        <v>0.99625991700000005</v>
      </c>
      <c r="I1198" s="1">
        <v>0.95187327200000005</v>
      </c>
      <c r="K1198" s="1">
        <v>1.2930195470000001</v>
      </c>
      <c r="L1198" s="1" t="s">
        <v>2</v>
      </c>
      <c r="M1198" s="1" t="s">
        <v>1</v>
      </c>
      <c r="N1198" s="1">
        <v>811.56298089999996</v>
      </c>
      <c r="O1198" s="1">
        <v>53953.194799999997</v>
      </c>
      <c r="P1198" s="1">
        <v>33654.501499999998</v>
      </c>
      <c r="Q1198" s="1">
        <v>44073.460129999999</v>
      </c>
      <c r="R1198" s="3">
        <f>AVERAGE('VTA_Proteome Morphine vs Saline'!N1198:Q1198)</f>
        <v>33123.179852724999</v>
      </c>
      <c r="S1198" s="3">
        <f>_xlfn.STDEV.S('VTA_Proteome Morphine vs Saline'!N1198:Q1198)</f>
        <v>23080.446619155406</v>
      </c>
      <c r="T1198" s="1">
        <v>52173.916980000002</v>
      </c>
      <c r="U1198" s="1">
        <v>74731.637629999997</v>
      </c>
      <c r="V1198" s="1">
        <v>557.78945380000005</v>
      </c>
      <c r="W1198" s="1">
        <v>43852.331939999996</v>
      </c>
      <c r="X1198" s="1">
        <f t="shared" si="71"/>
        <v>42828.919000949994</v>
      </c>
      <c r="Y1198" s="1">
        <f t="shared" si="72"/>
        <v>31053.760965936355</v>
      </c>
    </row>
    <row r="1199" spans="1:25" x14ac:dyDescent="0.5">
      <c r="A1199" s="1" t="s">
        <v>2404</v>
      </c>
      <c r="B1199" s="1" t="s">
        <v>2405</v>
      </c>
      <c r="C1199" s="1">
        <v>35905</v>
      </c>
      <c r="D1199" s="1">
        <v>8</v>
      </c>
      <c r="E1199" s="1">
        <v>8</v>
      </c>
      <c r="F1199" s="1">
        <v>454.14</v>
      </c>
      <c r="G1199" s="1">
        <v>5.5104142000000002E-2</v>
      </c>
      <c r="H1199" s="1">
        <v>0.99625991700000005</v>
      </c>
      <c r="I1199" s="1">
        <v>0.81273454099999998</v>
      </c>
      <c r="K1199" s="1">
        <v>1.0152764059999999</v>
      </c>
      <c r="L1199" s="1" t="s">
        <v>2</v>
      </c>
      <c r="M1199" s="1" t="s">
        <v>1</v>
      </c>
      <c r="N1199" s="1">
        <v>340393.62060000002</v>
      </c>
      <c r="O1199" s="1">
        <v>738971.58700000006</v>
      </c>
      <c r="P1199" s="1">
        <v>650305.495</v>
      </c>
      <c r="Q1199" s="1">
        <v>1027792.6850000001</v>
      </c>
      <c r="R1199" s="3">
        <f>AVERAGE('VTA_Proteome Morphine vs Saline'!N1199:Q1199)</f>
        <v>689365.8469</v>
      </c>
      <c r="S1199" s="3">
        <f>_xlfn.STDEV.S('VTA_Proteome Morphine vs Saline'!N1199:Q1199)</f>
        <v>283019.89330349362</v>
      </c>
      <c r="T1199" s="1">
        <v>766450.62549999997</v>
      </c>
      <c r="U1199" s="1">
        <v>499944.53409999999</v>
      </c>
      <c r="V1199" s="1">
        <v>633131.82149999996</v>
      </c>
      <c r="W1199" s="1">
        <v>900060.53700000001</v>
      </c>
      <c r="X1199" s="1">
        <f t="shared" si="71"/>
        <v>699896.879525</v>
      </c>
      <c r="Y1199" s="1">
        <f t="shared" si="72"/>
        <v>172175.68962265842</v>
      </c>
    </row>
    <row r="1200" spans="1:25" x14ac:dyDescent="0.5">
      <c r="A1200" s="1" t="s">
        <v>2406</v>
      </c>
      <c r="B1200" s="1" t="s">
        <v>2407</v>
      </c>
      <c r="C1200" s="1">
        <v>82606</v>
      </c>
      <c r="D1200" s="1">
        <v>1</v>
      </c>
      <c r="E1200" s="1">
        <v>1</v>
      </c>
      <c r="F1200" s="1">
        <v>35.42</v>
      </c>
      <c r="G1200" s="1">
        <v>5.8084337999999999E-2</v>
      </c>
      <c r="H1200" s="1">
        <v>0.99625991700000005</v>
      </c>
      <c r="I1200" s="1">
        <v>0.76608212899999995</v>
      </c>
      <c r="K1200" s="1">
        <v>4.9177132979999998</v>
      </c>
      <c r="L1200" s="1" t="s">
        <v>1</v>
      </c>
      <c r="M1200" s="1" t="s">
        <v>2</v>
      </c>
      <c r="N1200" s="1">
        <v>11475.585150000001</v>
      </c>
      <c r="O1200" s="1">
        <v>1663.3234540000001</v>
      </c>
      <c r="P1200" s="1">
        <v>12791.430829999999</v>
      </c>
      <c r="Q1200" s="1">
        <v>0</v>
      </c>
      <c r="R1200" s="3">
        <f>AVERAGE('VTA_Proteome Morphine vs Saline'!N1200:Q1200)</f>
        <v>6482.5848585000003</v>
      </c>
      <c r="S1200" s="3">
        <f>_xlfn.STDEV.S('VTA_Proteome Morphine vs Saline'!N1200:Q1200)</f>
        <v>6582.3191540061225</v>
      </c>
      <c r="T1200" s="1">
        <v>1773.4076339999999</v>
      </c>
      <c r="U1200" s="1">
        <v>1166.1440789999999</v>
      </c>
      <c r="V1200" s="1">
        <v>2333.2931760000001</v>
      </c>
      <c r="W1200" s="1">
        <v>0</v>
      </c>
      <c r="X1200" s="1">
        <f t="shared" si="71"/>
        <v>1318.21122225</v>
      </c>
      <c r="Y1200" s="1">
        <f t="shared" si="72"/>
        <v>999.73336255574463</v>
      </c>
    </row>
    <row r="1201" spans="1:25" x14ac:dyDescent="0.5">
      <c r="A1201" s="1" t="s">
        <v>2408</v>
      </c>
      <c r="B1201" s="1" t="s">
        <v>2409</v>
      </c>
      <c r="C1201" s="1">
        <v>48838</v>
      </c>
      <c r="D1201" s="1">
        <v>1</v>
      </c>
      <c r="E1201" s="1">
        <v>1</v>
      </c>
      <c r="F1201" s="1">
        <v>31.27</v>
      </c>
      <c r="G1201" s="1">
        <v>5.1690976999999999E-2</v>
      </c>
      <c r="H1201" s="1">
        <v>0.99625991700000005</v>
      </c>
      <c r="I1201" s="1">
        <v>0.89127092100000005</v>
      </c>
      <c r="K1201" s="1">
        <v>1.418173664</v>
      </c>
      <c r="L1201" s="1" t="s">
        <v>1</v>
      </c>
      <c r="M1201" s="1" t="s">
        <v>2</v>
      </c>
      <c r="N1201" s="1">
        <v>210527.56510000001</v>
      </c>
      <c r="O1201" s="1">
        <v>772179.79480000003</v>
      </c>
      <c r="P1201" s="1">
        <v>176703.0527</v>
      </c>
      <c r="Q1201" s="1">
        <v>102876.4912</v>
      </c>
      <c r="R1201" s="3">
        <f>AVERAGE('VTA_Proteome Morphine vs Saline'!N1201:Q1201)</f>
        <v>315571.72594999999</v>
      </c>
      <c r="S1201" s="3">
        <f>_xlfn.STDEV.S('VTA_Proteome Morphine vs Saline'!N1201:Q1201)</f>
        <v>307706.01530420769</v>
      </c>
      <c r="T1201" s="1">
        <v>209143.8027</v>
      </c>
      <c r="U1201" s="1">
        <v>256458.7727</v>
      </c>
      <c r="V1201" s="1">
        <v>258930.4602</v>
      </c>
      <c r="W1201" s="1">
        <v>165546.18100000001</v>
      </c>
      <c r="X1201" s="1">
        <f t="shared" si="71"/>
        <v>222519.80414999998</v>
      </c>
      <c r="Y1201" s="1">
        <f t="shared" si="72"/>
        <v>44356.512523934747</v>
      </c>
    </row>
    <row r="1202" spans="1:25" x14ac:dyDescent="0.5">
      <c r="A1202" s="1" t="s">
        <v>2410</v>
      </c>
      <c r="B1202" s="1" t="s">
        <v>2411</v>
      </c>
      <c r="C1202" s="1">
        <v>17816</v>
      </c>
      <c r="D1202" s="1">
        <v>6</v>
      </c>
      <c r="E1202" s="1">
        <v>6</v>
      </c>
      <c r="F1202" s="1">
        <v>307.35000000000002</v>
      </c>
      <c r="G1202" s="1">
        <v>5.0915625999999999E-2</v>
      </c>
      <c r="H1202" s="1">
        <v>0.99625991700000005</v>
      </c>
      <c r="I1202" s="1">
        <v>0.91983167200000004</v>
      </c>
      <c r="K1202" s="1">
        <v>1.121940953</v>
      </c>
      <c r="L1202" s="1" t="s">
        <v>1</v>
      </c>
      <c r="M1202" s="1" t="s">
        <v>2</v>
      </c>
      <c r="N1202" s="1">
        <v>480377.64620000002</v>
      </c>
      <c r="O1202" s="1">
        <v>501147.36619999999</v>
      </c>
      <c r="P1202" s="1">
        <v>1963941.7479999999</v>
      </c>
      <c r="Q1202" s="1">
        <v>3536064.517</v>
      </c>
      <c r="R1202" s="3">
        <f>AVERAGE('VTA_Proteome Morphine vs Saline'!N1202:Q1202)</f>
        <v>1620382.81935</v>
      </c>
      <c r="S1202" s="3">
        <f>_xlfn.STDEV.S('VTA_Proteome Morphine vs Saline'!N1202:Q1202)</f>
        <v>1453750.1961665638</v>
      </c>
      <c r="T1202" s="1">
        <v>673226.60140000004</v>
      </c>
      <c r="U1202" s="1">
        <v>405789.2291</v>
      </c>
      <c r="V1202" s="1">
        <v>3303803.7620000001</v>
      </c>
      <c r="W1202" s="1">
        <v>1394250.28</v>
      </c>
      <c r="X1202" s="1">
        <f t="shared" si="71"/>
        <v>1444267.4681250001</v>
      </c>
      <c r="Y1202" s="1">
        <f t="shared" si="72"/>
        <v>1308092.5067230279</v>
      </c>
    </row>
    <row r="1203" spans="1:25" x14ac:dyDescent="0.5">
      <c r="A1203" s="1" t="s">
        <v>2412</v>
      </c>
      <c r="B1203" s="1" t="s">
        <v>2413</v>
      </c>
      <c r="C1203" s="1">
        <v>58169</v>
      </c>
      <c r="D1203" s="1">
        <v>1</v>
      </c>
      <c r="E1203" s="1">
        <v>0</v>
      </c>
      <c r="F1203" s="1">
        <v>26</v>
      </c>
      <c r="K1203" s="1">
        <v>1</v>
      </c>
      <c r="L1203" s="1" t="s">
        <v>364</v>
      </c>
      <c r="M1203" s="1" t="s">
        <v>364</v>
      </c>
      <c r="R1203" s="3"/>
      <c r="S1203" s="3"/>
    </row>
    <row r="1204" spans="1:25" x14ac:dyDescent="0.5">
      <c r="A1204" s="1" t="s">
        <v>2414</v>
      </c>
      <c r="B1204" s="1" t="s">
        <v>2415</v>
      </c>
      <c r="C1204" s="1">
        <v>31455</v>
      </c>
      <c r="D1204" s="1">
        <v>5</v>
      </c>
      <c r="E1204" s="1">
        <v>5</v>
      </c>
      <c r="F1204" s="1">
        <v>252.37</v>
      </c>
      <c r="G1204" s="1">
        <v>5.2350859999999999E-2</v>
      </c>
      <c r="H1204" s="1">
        <v>0.99625991700000005</v>
      </c>
      <c r="I1204" s="1">
        <v>0.87201623299999997</v>
      </c>
      <c r="K1204" s="1">
        <v>1.036664265</v>
      </c>
      <c r="L1204" s="1" t="s">
        <v>1</v>
      </c>
      <c r="M1204" s="1" t="s">
        <v>2</v>
      </c>
      <c r="N1204" s="1">
        <v>1640777.6029999999</v>
      </c>
      <c r="O1204" s="1">
        <v>1751758.655</v>
      </c>
      <c r="P1204" s="1">
        <v>2859082.1349999998</v>
      </c>
      <c r="Q1204" s="1">
        <v>2055623.477</v>
      </c>
      <c r="R1204" s="3">
        <f>AVERAGE('VTA_Proteome Morphine vs Saline'!N1204:Q1204)</f>
        <v>2076810.4674999998</v>
      </c>
      <c r="S1204" s="3">
        <f>_xlfn.STDEV.S('VTA_Proteome Morphine vs Saline'!N1204:Q1204)</f>
        <v>550206.38251274731</v>
      </c>
      <c r="T1204" s="1">
        <v>1993677.6440000001</v>
      </c>
      <c r="U1204" s="1">
        <v>1485429.162</v>
      </c>
      <c r="V1204" s="1">
        <v>2121979.3020000001</v>
      </c>
      <c r="W1204" s="1">
        <v>2412349.0490000001</v>
      </c>
      <c r="X1204" s="1">
        <f>AVERAGE(T1204:W1204)</f>
        <v>2003358.7892499999</v>
      </c>
      <c r="Y1204" s="1">
        <f>_xlfn.STDEV.S(T1204:W1204)</f>
        <v>387164.34149343049</v>
      </c>
    </row>
    <row r="1205" spans="1:25" x14ac:dyDescent="0.5">
      <c r="A1205" s="1" t="s">
        <v>2416</v>
      </c>
      <c r="B1205" s="1" t="s">
        <v>2417</v>
      </c>
      <c r="C1205" s="1">
        <v>29464</v>
      </c>
      <c r="D1205" s="1">
        <v>1</v>
      </c>
      <c r="E1205" s="1">
        <v>0</v>
      </c>
      <c r="F1205" s="1">
        <v>31.42</v>
      </c>
      <c r="K1205" s="1">
        <v>1</v>
      </c>
      <c r="L1205" s="1" t="s">
        <v>364</v>
      </c>
      <c r="M1205" s="1" t="s">
        <v>364</v>
      </c>
      <c r="R1205" s="3"/>
      <c r="S1205" s="3"/>
    </row>
    <row r="1206" spans="1:25" x14ac:dyDescent="0.5">
      <c r="A1206" s="1" t="s">
        <v>2418</v>
      </c>
      <c r="B1206" s="1" t="s">
        <v>2419</v>
      </c>
      <c r="C1206" s="1">
        <v>60599</v>
      </c>
      <c r="D1206" s="1">
        <v>6</v>
      </c>
      <c r="E1206" s="1">
        <v>6</v>
      </c>
      <c r="F1206" s="1">
        <v>388.26</v>
      </c>
      <c r="G1206" s="1">
        <v>5.1147961999999998E-2</v>
      </c>
      <c r="H1206" s="1">
        <v>0.99625991700000005</v>
      </c>
      <c r="I1206" s="1">
        <v>0.91028863400000004</v>
      </c>
      <c r="K1206" s="1">
        <v>1.0018910379999999</v>
      </c>
      <c r="L1206" s="1" t="s">
        <v>1</v>
      </c>
      <c r="M1206" s="1" t="s">
        <v>2</v>
      </c>
      <c r="N1206" s="1">
        <v>2281060.3879999998</v>
      </c>
      <c r="O1206" s="1">
        <v>2414101.659</v>
      </c>
      <c r="P1206" s="1">
        <v>1489358.2120000001</v>
      </c>
      <c r="Q1206" s="1">
        <v>1586796.77</v>
      </c>
      <c r="R1206" s="3">
        <f>AVERAGE('VTA_Proteome Morphine vs Saline'!N1206:Q1206)</f>
        <v>1942829.2572500003</v>
      </c>
      <c r="S1206" s="3">
        <f>_xlfn.STDEV.S('VTA_Proteome Morphine vs Saline'!N1206:Q1206)</f>
        <v>472191.02607496316</v>
      </c>
      <c r="T1206" s="1">
        <v>2525205.9589999998</v>
      </c>
      <c r="U1206" s="1">
        <v>2422357.3369999998</v>
      </c>
      <c r="V1206" s="1">
        <v>1634828.4</v>
      </c>
      <c r="W1206" s="1">
        <v>1174257.216</v>
      </c>
      <c r="X1206" s="1">
        <f t="shared" ref="X1206:X1237" si="73">AVERAGE(T1206:W1206)</f>
        <v>1939162.2280000001</v>
      </c>
      <c r="Y1206" s="1">
        <f t="shared" ref="Y1206:Y1237" si="74">_xlfn.STDEV.S(T1206:W1206)</f>
        <v>646689.91133148491</v>
      </c>
    </row>
    <row r="1207" spans="1:25" x14ac:dyDescent="0.5">
      <c r="A1207" s="1" t="s">
        <v>2420</v>
      </c>
      <c r="B1207" s="1" t="s">
        <v>2421</v>
      </c>
      <c r="C1207" s="1">
        <v>64116</v>
      </c>
      <c r="D1207" s="1">
        <v>9</v>
      </c>
      <c r="E1207" s="1">
        <v>8</v>
      </c>
      <c r="F1207" s="1">
        <v>384.95</v>
      </c>
      <c r="G1207" s="1">
        <v>7.6640902999999996E-2</v>
      </c>
      <c r="H1207" s="1">
        <v>0.99625991700000005</v>
      </c>
      <c r="I1207" s="1">
        <v>0.59388874300000005</v>
      </c>
      <c r="K1207" s="1">
        <v>1.0554280460000001</v>
      </c>
      <c r="L1207" s="1" t="s">
        <v>1</v>
      </c>
      <c r="M1207" s="1" t="s">
        <v>2</v>
      </c>
      <c r="N1207" s="1">
        <v>526909.63619999995</v>
      </c>
      <c r="O1207" s="1">
        <v>612212.71</v>
      </c>
      <c r="P1207" s="1">
        <v>686266.2672</v>
      </c>
      <c r="Q1207" s="1">
        <v>598171.73340000003</v>
      </c>
      <c r="R1207" s="3">
        <f>AVERAGE('VTA_Proteome Morphine vs Saline'!N1207:Q1207)</f>
        <v>605890.0867000001</v>
      </c>
      <c r="S1207" s="3">
        <f>_xlfn.STDEV.S('VTA_Proteome Morphine vs Saline'!N1207:Q1207)</f>
        <v>65314.088566987499</v>
      </c>
      <c r="T1207" s="1">
        <v>422991.69910000003</v>
      </c>
      <c r="U1207" s="1">
        <v>612366.97490000003</v>
      </c>
      <c r="V1207" s="1">
        <v>646856.88150000002</v>
      </c>
      <c r="W1207" s="1">
        <v>614066.37170000002</v>
      </c>
      <c r="X1207" s="1">
        <f t="shared" si="73"/>
        <v>574070.48180000007</v>
      </c>
      <c r="Y1207" s="1">
        <f t="shared" si="74"/>
        <v>101962.33153482585</v>
      </c>
    </row>
    <row r="1208" spans="1:25" x14ac:dyDescent="0.5">
      <c r="A1208" s="1" t="s">
        <v>2422</v>
      </c>
      <c r="B1208" s="1" t="s">
        <v>2423</v>
      </c>
      <c r="C1208" s="1">
        <v>63635</v>
      </c>
      <c r="D1208" s="1">
        <v>2</v>
      </c>
      <c r="E1208" s="1">
        <v>1</v>
      </c>
      <c r="F1208" s="1">
        <v>71.31</v>
      </c>
      <c r="G1208" s="1">
        <v>0.28478869000000001</v>
      </c>
      <c r="H1208" s="1">
        <v>0.977951083</v>
      </c>
      <c r="I1208" s="1">
        <v>0.150641789</v>
      </c>
      <c r="K1208" s="1">
        <v>1.9315595830000001</v>
      </c>
      <c r="L1208" s="1" t="s">
        <v>2</v>
      </c>
      <c r="M1208" s="1" t="s">
        <v>1</v>
      </c>
      <c r="N1208" s="1">
        <v>1094.408463</v>
      </c>
      <c r="O1208" s="1">
        <v>597.83144890000005</v>
      </c>
      <c r="P1208" s="1">
        <v>1138.6713139999999</v>
      </c>
      <c r="Q1208" s="1">
        <v>5156.4237480000002</v>
      </c>
      <c r="R1208" s="3">
        <f>AVERAGE('VTA_Proteome Morphine vs Saline'!N1208:Q1208)</f>
        <v>1996.8337434750001</v>
      </c>
      <c r="S1208" s="3">
        <f>_xlfn.STDEV.S('VTA_Proteome Morphine vs Saline'!N1208:Q1208)</f>
        <v>2120.6155206388562</v>
      </c>
      <c r="T1208" s="1">
        <v>5084.6488829999998</v>
      </c>
      <c r="U1208" s="1">
        <v>1415.976752</v>
      </c>
      <c r="V1208" s="1">
        <v>4128.899488</v>
      </c>
      <c r="W1208" s="1">
        <v>4798.4882889999999</v>
      </c>
      <c r="X1208" s="1">
        <f t="shared" si="73"/>
        <v>3857.0033530000001</v>
      </c>
      <c r="Y1208" s="1">
        <f t="shared" si="74"/>
        <v>1675.9122696869158</v>
      </c>
    </row>
    <row r="1209" spans="1:25" x14ac:dyDescent="0.5">
      <c r="A1209" s="1" t="s">
        <v>2424</v>
      </c>
      <c r="B1209" s="1" t="s">
        <v>2425</v>
      </c>
      <c r="C1209" s="1">
        <v>54120</v>
      </c>
      <c r="D1209" s="1">
        <v>1</v>
      </c>
      <c r="E1209" s="1">
        <v>1</v>
      </c>
      <c r="F1209" s="1">
        <v>46.48</v>
      </c>
      <c r="G1209" s="1">
        <v>7.7134069999999999E-2</v>
      </c>
      <c r="H1209" s="1">
        <v>0.99625991700000005</v>
      </c>
      <c r="I1209" s="1">
        <v>0.59061392700000004</v>
      </c>
      <c r="K1209" s="1">
        <v>1.1640013650000001</v>
      </c>
      <c r="L1209" s="1" t="s">
        <v>2</v>
      </c>
      <c r="M1209" s="1" t="s">
        <v>1</v>
      </c>
      <c r="N1209" s="1">
        <v>3574.3145359999999</v>
      </c>
      <c r="O1209" s="1">
        <v>0</v>
      </c>
      <c r="P1209" s="1">
        <v>0</v>
      </c>
      <c r="Q1209" s="1">
        <v>7998.7872150000003</v>
      </c>
      <c r="R1209" s="3">
        <f>AVERAGE('VTA_Proteome Morphine vs Saline'!N1209:Q1209)</f>
        <v>2893.27543775</v>
      </c>
      <c r="S1209" s="3">
        <f>_xlfn.STDEV.S('VTA_Proteome Morphine vs Saline'!N1209:Q1209)</f>
        <v>3797.9007481484</v>
      </c>
      <c r="T1209" s="1">
        <v>1979.4513059999999</v>
      </c>
      <c r="U1209" s="1">
        <v>0</v>
      </c>
      <c r="V1209" s="1">
        <v>2165.393579</v>
      </c>
      <c r="W1209" s="1">
        <v>9326.2613450000008</v>
      </c>
      <c r="X1209" s="1">
        <f t="shared" si="73"/>
        <v>3367.7765575000003</v>
      </c>
      <c r="Y1209" s="1">
        <f t="shared" si="74"/>
        <v>4091.3987720197661</v>
      </c>
    </row>
    <row r="1210" spans="1:25" x14ac:dyDescent="0.5">
      <c r="A1210" s="1" t="s">
        <v>2426</v>
      </c>
      <c r="B1210" s="1" t="s">
        <v>2427</v>
      </c>
      <c r="C1210" s="1">
        <v>55036</v>
      </c>
      <c r="D1210" s="1">
        <v>8</v>
      </c>
      <c r="E1210" s="1">
        <v>8</v>
      </c>
      <c r="F1210" s="1">
        <v>460.98</v>
      </c>
      <c r="G1210" s="1">
        <v>7.1333755999999998E-2</v>
      </c>
      <c r="H1210" s="1">
        <v>0.99625991700000005</v>
      </c>
      <c r="I1210" s="1">
        <v>0.63204616300000005</v>
      </c>
      <c r="K1210" s="1">
        <v>1.0763674649999999</v>
      </c>
      <c r="L1210" s="1" t="s">
        <v>1</v>
      </c>
      <c r="M1210" s="1" t="s">
        <v>2</v>
      </c>
      <c r="N1210" s="1">
        <v>676325.28009999997</v>
      </c>
      <c r="O1210" s="1">
        <v>855461.12899999996</v>
      </c>
      <c r="P1210" s="1">
        <v>883303.02729999996</v>
      </c>
      <c r="Q1210" s="1">
        <v>1086896.122</v>
      </c>
      <c r="R1210" s="3">
        <f>AVERAGE('VTA_Proteome Morphine vs Saline'!N1210:Q1210)</f>
        <v>875496.38959999999</v>
      </c>
      <c r="S1210" s="3">
        <f>_xlfn.STDEV.S('VTA_Proteome Morphine vs Saline'!N1210:Q1210)</f>
        <v>168148.0825321748</v>
      </c>
      <c r="T1210" s="1">
        <v>814308.55090000003</v>
      </c>
      <c r="U1210" s="1">
        <v>982460.43790000002</v>
      </c>
      <c r="V1210" s="1">
        <v>469552.386</v>
      </c>
      <c r="W1210" s="1">
        <v>987200.93180000002</v>
      </c>
      <c r="X1210" s="1">
        <f t="shared" si="73"/>
        <v>813380.57664999994</v>
      </c>
      <c r="Y1210" s="1">
        <f t="shared" si="74"/>
        <v>242913.01678217578</v>
      </c>
    </row>
    <row r="1211" spans="1:25" x14ac:dyDescent="0.5">
      <c r="A1211" s="1" t="s">
        <v>2428</v>
      </c>
      <c r="B1211" s="1" t="s">
        <v>2429</v>
      </c>
      <c r="C1211" s="1">
        <v>45946</v>
      </c>
      <c r="D1211" s="1">
        <v>20</v>
      </c>
      <c r="E1211" s="1">
        <v>20</v>
      </c>
      <c r="F1211" s="1">
        <v>1089.1199999999999</v>
      </c>
      <c r="G1211" s="1">
        <v>5.0706989000000001E-2</v>
      </c>
      <c r="H1211" s="1">
        <v>0.99625991700000005</v>
      </c>
      <c r="I1211" s="1">
        <v>0.92951710200000004</v>
      </c>
      <c r="K1211" s="1">
        <v>1.0163686999999999</v>
      </c>
      <c r="L1211" s="1" t="s">
        <v>1</v>
      </c>
      <c r="M1211" s="1" t="s">
        <v>2</v>
      </c>
      <c r="N1211" s="1">
        <v>14118068.07</v>
      </c>
      <c r="O1211" s="1">
        <v>20280518.890000001</v>
      </c>
      <c r="P1211" s="1">
        <v>13704359.35</v>
      </c>
      <c r="Q1211" s="1">
        <v>15311996.970000001</v>
      </c>
      <c r="R1211" s="3">
        <f>AVERAGE('VTA_Proteome Morphine vs Saline'!N1211:Q1211)</f>
        <v>15853735.82</v>
      </c>
      <c r="S1211" s="3">
        <f>_xlfn.STDEV.S('VTA_Proteome Morphine vs Saline'!N1211:Q1211)</f>
        <v>3028874.9879901847</v>
      </c>
      <c r="T1211" s="1">
        <v>16483147.58</v>
      </c>
      <c r="U1211" s="1">
        <v>15207314.960000001</v>
      </c>
      <c r="V1211" s="1">
        <v>12972765.27</v>
      </c>
      <c r="W1211" s="1">
        <v>17730412.66</v>
      </c>
      <c r="X1211" s="1">
        <f t="shared" si="73"/>
        <v>15598410.1175</v>
      </c>
      <c r="Y1211" s="1">
        <f t="shared" si="74"/>
        <v>2031022.8544751164</v>
      </c>
    </row>
    <row r="1212" spans="1:25" x14ac:dyDescent="0.5">
      <c r="A1212" s="1" t="s">
        <v>2430</v>
      </c>
      <c r="B1212" s="1" t="s">
        <v>7358</v>
      </c>
      <c r="C1212" s="1">
        <v>63316</v>
      </c>
      <c r="D1212" s="1">
        <v>10</v>
      </c>
      <c r="E1212" s="1">
        <v>10</v>
      </c>
      <c r="F1212" s="1">
        <v>536.77</v>
      </c>
      <c r="G1212" s="1">
        <v>0.15814745799999999</v>
      </c>
      <c r="H1212" s="1">
        <v>0.977951083</v>
      </c>
      <c r="I1212" s="1">
        <v>0.30497676899999998</v>
      </c>
      <c r="K1212" s="1">
        <v>1.141781594</v>
      </c>
      <c r="L1212" s="1" t="s">
        <v>2</v>
      </c>
      <c r="M1212" s="1" t="s">
        <v>1</v>
      </c>
      <c r="N1212" s="1">
        <v>568181.20389999996</v>
      </c>
      <c r="O1212" s="1">
        <v>607367.27679999999</v>
      </c>
      <c r="P1212" s="1">
        <v>745245.3173</v>
      </c>
      <c r="Q1212" s="1">
        <v>892252.65099999995</v>
      </c>
      <c r="R1212" s="3">
        <f>AVERAGE('VTA_Proteome Morphine vs Saline'!N1212:Q1212)</f>
        <v>703261.61225000001</v>
      </c>
      <c r="S1212" s="3">
        <f>_xlfn.STDEV.S('VTA_Proteome Morphine vs Saline'!N1212:Q1212)</f>
        <v>147108.4458360897</v>
      </c>
      <c r="T1212" s="1">
        <v>821775.11950000003</v>
      </c>
      <c r="U1212" s="1">
        <v>656825.76069999998</v>
      </c>
      <c r="V1212" s="1">
        <v>800253.99699999997</v>
      </c>
      <c r="W1212" s="1">
        <v>933029.78</v>
      </c>
      <c r="X1212" s="1">
        <f t="shared" si="73"/>
        <v>802971.16430000006</v>
      </c>
      <c r="Y1212" s="1">
        <f t="shared" si="74"/>
        <v>113482.29559496178</v>
      </c>
    </row>
    <row r="1213" spans="1:25" x14ac:dyDescent="0.5">
      <c r="A1213" s="1" t="s">
        <v>2431</v>
      </c>
      <c r="B1213" s="1" t="s">
        <v>7373</v>
      </c>
      <c r="C1213" s="1">
        <v>15050</v>
      </c>
      <c r="D1213" s="1">
        <v>1</v>
      </c>
      <c r="E1213" s="1">
        <v>1</v>
      </c>
      <c r="F1213" s="1">
        <v>46.46</v>
      </c>
      <c r="G1213" s="1">
        <v>9.4561215000000004E-2</v>
      </c>
      <c r="H1213" s="1">
        <v>0.99625991700000005</v>
      </c>
      <c r="I1213" s="1">
        <v>0.495383511</v>
      </c>
      <c r="K1213" s="1">
        <v>1.1785435950000001</v>
      </c>
      <c r="L1213" s="1" t="s">
        <v>1</v>
      </c>
      <c r="M1213" s="1" t="s">
        <v>2</v>
      </c>
      <c r="N1213" s="1">
        <v>41816.823479999999</v>
      </c>
      <c r="O1213" s="1">
        <v>13887.19276</v>
      </c>
      <c r="P1213" s="1">
        <v>40261.306940000002</v>
      </c>
      <c r="Q1213" s="1">
        <v>138879.8014</v>
      </c>
      <c r="R1213" s="3">
        <f>AVERAGE('VTA_Proteome Morphine vs Saline'!N1213:Q1213)</f>
        <v>58711.281145000001</v>
      </c>
      <c r="S1213" s="3">
        <f>_xlfn.STDEV.S('VTA_Proteome Morphine vs Saline'!N1213:Q1213)</f>
        <v>54960.636784830771</v>
      </c>
      <c r="T1213" s="1">
        <v>540.45084799999995</v>
      </c>
      <c r="U1213" s="1">
        <v>26543.768189999999</v>
      </c>
      <c r="V1213" s="1">
        <v>129982.0952</v>
      </c>
      <c r="W1213" s="1">
        <v>42200.921679999999</v>
      </c>
      <c r="X1213" s="1">
        <f t="shared" si="73"/>
        <v>49816.808979499998</v>
      </c>
      <c r="Y1213" s="1">
        <f t="shared" si="74"/>
        <v>56137.535726900089</v>
      </c>
    </row>
    <row r="1214" spans="1:25" x14ac:dyDescent="0.5">
      <c r="A1214" s="1" t="s">
        <v>2432</v>
      </c>
      <c r="B1214" s="1" t="s">
        <v>2433</v>
      </c>
      <c r="C1214" s="1">
        <v>14854</v>
      </c>
      <c r="D1214" s="1">
        <v>2</v>
      </c>
      <c r="E1214" s="1">
        <v>2</v>
      </c>
      <c r="F1214" s="1">
        <v>69.14</v>
      </c>
      <c r="G1214" s="1">
        <v>5.5266107000000002E-2</v>
      </c>
      <c r="H1214" s="1">
        <v>0.99625991700000005</v>
      </c>
      <c r="I1214" s="1">
        <v>0.80986453000000003</v>
      </c>
      <c r="K1214" s="1">
        <v>1.027338342</v>
      </c>
      <c r="L1214" s="1" t="s">
        <v>1</v>
      </c>
      <c r="M1214" s="1" t="s">
        <v>2</v>
      </c>
      <c r="N1214" s="1">
        <v>75416.468909999996</v>
      </c>
      <c r="O1214" s="1">
        <v>78056.078179999997</v>
      </c>
      <c r="P1214" s="1">
        <v>103642.465</v>
      </c>
      <c r="Q1214" s="1">
        <v>121063.4535</v>
      </c>
      <c r="R1214" s="3">
        <f>AVERAGE('VTA_Proteome Morphine vs Saline'!N1214:Q1214)</f>
        <v>94544.616397500009</v>
      </c>
      <c r="S1214" s="3">
        <f>_xlfn.STDEV.S('VTA_Proteome Morphine vs Saline'!N1214:Q1214)</f>
        <v>21785.143938905127</v>
      </c>
      <c r="T1214" s="1">
        <v>58532.278910000001</v>
      </c>
      <c r="U1214" s="1">
        <v>72911.736900000004</v>
      </c>
      <c r="V1214" s="1">
        <v>116847.49460000001</v>
      </c>
      <c r="W1214" s="1">
        <v>119823.30650000001</v>
      </c>
      <c r="X1214" s="1">
        <f t="shared" si="73"/>
        <v>92028.704227500013</v>
      </c>
      <c r="Y1214" s="1">
        <f t="shared" si="74"/>
        <v>30962.241628000778</v>
      </c>
    </row>
    <row r="1215" spans="1:25" x14ac:dyDescent="0.5">
      <c r="A1215" s="1" t="s">
        <v>2434</v>
      </c>
      <c r="B1215" s="1" t="s">
        <v>2435</v>
      </c>
      <c r="C1215" s="1">
        <v>73698</v>
      </c>
      <c r="D1215" s="1">
        <v>14</v>
      </c>
      <c r="E1215" s="1">
        <v>14</v>
      </c>
      <c r="F1215" s="1">
        <v>571.4</v>
      </c>
      <c r="G1215" s="1">
        <v>7.0085877000000005E-2</v>
      </c>
      <c r="H1215" s="1">
        <v>0.99625991700000005</v>
      </c>
      <c r="I1215" s="1">
        <v>0.64191247600000001</v>
      </c>
      <c r="K1215" s="1">
        <v>1.0562778930000001</v>
      </c>
      <c r="L1215" s="1" t="s">
        <v>2</v>
      </c>
      <c r="M1215" s="1" t="s">
        <v>1</v>
      </c>
      <c r="N1215" s="1">
        <v>3379910.4580000001</v>
      </c>
      <c r="O1215" s="1">
        <v>4375185.608</v>
      </c>
      <c r="P1215" s="1">
        <v>3529811.1880000001</v>
      </c>
      <c r="Q1215" s="1">
        <v>3355715.9780000001</v>
      </c>
      <c r="R1215" s="3">
        <f>AVERAGE('VTA_Proteome Morphine vs Saline'!N1215:Q1215)</f>
        <v>3660155.8080000002</v>
      </c>
      <c r="S1215" s="3">
        <f>_xlfn.STDEV.S('VTA_Proteome Morphine vs Saline'!N1215:Q1215)</f>
        <v>482865.88929640746</v>
      </c>
      <c r="T1215" s="1">
        <v>4503046.2010000004</v>
      </c>
      <c r="U1215" s="1">
        <v>4211286.4019999998</v>
      </c>
      <c r="V1215" s="1">
        <v>3649634.8539999998</v>
      </c>
      <c r="W1215" s="1">
        <v>3100599.2009999999</v>
      </c>
      <c r="X1215" s="1">
        <f t="shared" si="73"/>
        <v>3866141.6645</v>
      </c>
      <c r="Y1215" s="1">
        <f t="shared" si="74"/>
        <v>621209.23497448582</v>
      </c>
    </row>
    <row r="1216" spans="1:25" x14ac:dyDescent="0.5">
      <c r="A1216" s="1" t="s">
        <v>2436</v>
      </c>
      <c r="B1216" s="1" t="s">
        <v>2437</v>
      </c>
      <c r="C1216" s="1">
        <v>41054</v>
      </c>
      <c r="D1216" s="1">
        <v>9</v>
      </c>
      <c r="E1216" s="1">
        <v>9</v>
      </c>
      <c r="F1216" s="1">
        <v>535.12</v>
      </c>
      <c r="G1216" s="1">
        <v>5.0221833E-2</v>
      </c>
      <c r="H1216" s="1">
        <v>0.99625991700000005</v>
      </c>
      <c r="I1216" s="1">
        <v>0.96046930399999997</v>
      </c>
      <c r="K1216" s="1">
        <v>1.024757447</v>
      </c>
      <c r="L1216" s="1" t="s">
        <v>1</v>
      </c>
      <c r="M1216" s="1" t="s">
        <v>2</v>
      </c>
      <c r="N1216" s="1">
        <v>2494447.6680000001</v>
      </c>
      <c r="O1216" s="1">
        <v>2782417.71</v>
      </c>
      <c r="P1216" s="1">
        <v>4373732.6789999995</v>
      </c>
      <c r="Q1216" s="1">
        <v>3543950.1740000001</v>
      </c>
      <c r="R1216" s="3">
        <f>AVERAGE('VTA_Proteome Morphine vs Saline'!N1216:Q1216)</f>
        <v>3298637.0577500002</v>
      </c>
      <c r="S1216" s="3">
        <f>_xlfn.STDEV.S('VTA_Proteome Morphine vs Saline'!N1216:Q1216)</f>
        <v>842459.12055385206</v>
      </c>
      <c r="T1216" s="1">
        <v>2960171.0449999999</v>
      </c>
      <c r="U1216" s="1">
        <v>2755337.4920000001</v>
      </c>
      <c r="V1216" s="1">
        <v>3475676.8470000001</v>
      </c>
      <c r="W1216" s="1">
        <v>3684591.48</v>
      </c>
      <c r="X1216" s="1">
        <f t="shared" si="73"/>
        <v>3218944.216</v>
      </c>
      <c r="Y1216" s="1">
        <f t="shared" si="74"/>
        <v>433833.21175242204</v>
      </c>
    </row>
    <row r="1217" spans="1:25" x14ac:dyDescent="0.5">
      <c r="A1217" s="1" t="s">
        <v>2438</v>
      </c>
      <c r="B1217" s="1" t="s">
        <v>2439</v>
      </c>
      <c r="C1217" s="1">
        <v>24465</v>
      </c>
      <c r="D1217" s="1">
        <v>5</v>
      </c>
      <c r="E1217" s="1">
        <v>5</v>
      </c>
      <c r="F1217" s="1">
        <v>354.39</v>
      </c>
      <c r="G1217" s="1">
        <v>0.13374929199999999</v>
      </c>
      <c r="H1217" s="1">
        <v>0.977951083</v>
      </c>
      <c r="I1217" s="1">
        <v>0.36072967500000003</v>
      </c>
      <c r="K1217" s="1">
        <v>1.318350455</v>
      </c>
      <c r="L1217" s="1" t="s">
        <v>2</v>
      </c>
      <c r="M1217" s="1" t="s">
        <v>1</v>
      </c>
      <c r="N1217" s="1">
        <v>3649021.6740000001</v>
      </c>
      <c r="O1217" s="1">
        <v>3550955.4610000001</v>
      </c>
      <c r="P1217" s="1">
        <v>1197620.568</v>
      </c>
      <c r="Q1217" s="1">
        <v>1622777.5759999999</v>
      </c>
      <c r="R1217" s="3">
        <f>AVERAGE('VTA_Proteome Morphine vs Saline'!N1217:Q1217)</f>
        <v>2505093.8197499998</v>
      </c>
      <c r="S1217" s="3">
        <f>_xlfn.STDEV.S('VTA_Proteome Morphine vs Saline'!N1217:Q1217)</f>
        <v>1276762.2809792464</v>
      </c>
      <c r="T1217" s="1">
        <v>4912456.523</v>
      </c>
      <c r="U1217" s="1">
        <v>3636443.182</v>
      </c>
      <c r="V1217" s="1">
        <v>2568426.8590000002</v>
      </c>
      <c r="W1217" s="1">
        <v>2093039.743</v>
      </c>
      <c r="X1217" s="1">
        <f t="shared" si="73"/>
        <v>3302591.57675</v>
      </c>
      <c r="Y1217" s="1">
        <f t="shared" si="74"/>
        <v>1252349.1939563616</v>
      </c>
    </row>
    <row r="1218" spans="1:25" x14ac:dyDescent="0.5">
      <c r="A1218" s="1" t="s">
        <v>2440</v>
      </c>
      <c r="B1218" s="1" t="s">
        <v>2441</v>
      </c>
      <c r="C1218" s="1">
        <v>34559</v>
      </c>
      <c r="D1218" s="1">
        <v>13</v>
      </c>
      <c r="E1218" s="1">
        <v>13</v>
      </c>
      <c r="F1218" s="1">
        <v>705.69</v>
      </c>
      <c r="G1218" s="1">
        <v>5.1681215000000003E-2</v>
      </c>
      <c r="H1218" s="1">
        <v>0.99625991700000005</v>
      </c>
      <c r="I1218" s="1">
        <v>0.89158247800000001</v>
      </c>
      <c r="K1218" s="1">
        <v>1.0036982999999999</v>
      </c>
      <c r="L1218" s="1" t="s">
        <v>1</v>
      </c>
      <c r="M1218" s="1" t="s">
        <v>2</v>
      </c>
      <c r="N1218" s="1">
        <v>22405754.960000001</v>
      </c>
      <c r="O1218" s="1">
        <v>20518300.699999999</v>
      </c>
      <c r="P1218" s="1">
        <v>21016047.300000001</v>
      </c>
      <c r="Q1218" s="1">
        <v>20123515.719999999</v>
      </c>
      <c r="R1218" s="3">
        <f>AVERAGE('VTA_Proteome Morphine vs Saline'!N1218:Q1218)</f>
        <v>21015904.669999998</v>
      </c>
      <c r="S1218" s="3">
        <f>_xlfn.STDEV.S('VTA_Proteome Morphine vs Saline'!N1218:Q1218)</f>
        <v>995933.66546142183</v>
      </c>
      <c r="T1218" s="1">
        <v>21347728.300000001</v>
      </c>
      <c r="U1218" s="1">
        <v>25048433.719999999</v>
      </c>
      <c r="V1218" s="1">
        <v>19490145.579999998</v>
      </c>
      <c r="W1218" s="1">
        <v>17867564.170000002</v>
      </c>
      <c r="X1218" s="1">
        <f t="shared" si="73"/>
        <v>20938467.942499999</v>
      </c>
      <c r="Y1218" s="1">
        <f t="shared" si="74"/>
        <v>3086929.454874482</v>
      </c>
    </row>
    <row r="1219" spans="1:25" x14ac:dyDescent="0.5">
      <c r="A1219" s="1" t="s">
        <v>2442</v>
      </c>
      <c r="B1219" s="1" t="s">
        <v>2443</v>
      </c>
      <c r="C1219" s="1">
        <v>119640</v>
      </c>
      <c r="D1219" s="1">
        <v>18</v>
      </c>
      <c r="E1219" s="1">
        <v>17</v>
      </c>
      <c r="F1219" s="1">
        <v>874.04</v>
      </c>
      <c r="G1219" s="1">
        <v>7.5497876000000005E-2</v>
      </c>
      <c r="H1219" s="1">
        <v>0.99625991700000005</v>
      </c>
      <c r="I1219" s="1">
        <v>0.601642028</v>
      </c>
      <c r="K1219" s="1">
        <v>1.1260873170000001</v>
      </c>
      <c r="L1219" s="1" t="s">
        <v>1</v>
      </c>
      <c r="M1219" s="1" t="s">
        <v>2</v>
      </c>
      <c r="N1219" s="1">
        <v>5139693.6380000003</v>
      </c>
      <c r="O1219" s="1">
        <v>6137693.1739999996</v>
      </c>
      <c r="P1219" s="1">
        <v>10426374.9</v>
      </c>
      <c r="Q1219" s="1">
        <v>6965207.5650000004</v>
      </c>
      <c r="R1219" s="3">
        <f>AVERAGE('VTA_Proteome Morphine vs Saline'!N1219:Q1219)</f>
        <v>7167242.3192499997</v>
      </c>
      <c r="S1219" s="3">
        <f>_xlfn.STDEV.S('VTA_Proteome Morphine vs Saline'!N1219:Q1219)</f>
        <v>2297367.2118430594</v>
      </c>
      <c r="T1219" s="1">
        <v>5700158.0029999996</v>
      </c>
      <c r="U1219" s="1">
        <v>6089005.3600000003</v>
      </c>
      <c r="V1219" s="1">
        <v>7060512.1739999996</v>
      </c>
      <c r="W1219" s="1">
        <v>6609246.568</v>
      </c>
      <c r="X1219" s="1">
        <f t="shared" si="73"/>
        <v>6364730.5262500001</v>
      </c>
      <c r="Y1219" s="1">
        <f t="shared" si="74"/>
        <v>594861.66514612304</v>
      </c>
    </row>
    <row r="1220" spans="1:25" x14ac:dyDescent="0.5">
      <c r="A1220" s="1" t="s">
        <v>2444</v>
      </c>
      <c r="B1220" s="1" t="s">
        <v>2445</v>
      </c>
      <c r="C1220" s="1">
        <v>115710</v>
      </c>
      <c r="D1220" s="1">
        <v>12</v>
      </c>
      <c r="E1220" s="1">
        <v>11</v>
      </c>
      <c r="F1220" s="1">
        <v>478.42</v>
      </c>
      <c r="G1220" s="1">
        <v>0.11839061100000001</v>
      </c>
      <c r="H1220" s="1">
        <v>0.98305183900000004</v>
      </c>
      <c r="I1220" s="1">
        <v>0.404914626</v>
      </c>
      <c r="K1220" s="1">
        <v>1.106532439</v>
      </c>
      <c r="L1220" s="1" t="s">
        <v>1</v>
      </c>
      <c r="M1220" s="1" t="s">
        <v>2</v>
      </c>
      <c r="N1220" s="1">
        <v>710444.20460000006</v>
      </c>
      <c r="O1220" s="1">
        <v>947305.84809999994</v>
      </c>
      <c r="P1220" s="1">
        <v>912323.08810000005</v>
      </c>
      <c r="Q1220" s="1">
        <v>933640.38060000003</v>
      </c>
      <c r="R1220" s="3">
        <f>AVERAGE('VTA_Proteome Morphine vs Saline'!N1220:Q1220)</f>
        <v>875928.38034999999</v>
      </c>
      <c r="S1220" s="3">
        <f>_xlfn.STDEV.S('VTA_Proteome Morphine vs Saline'!N1220:Q1220)</f>
        <v>111257.96608351772</v>
      </c>
      <c r="T1220" s="1">
        <v>787554.68720000004</v>
      </c>
      <c r="U1220" s="1">
        <v>845001.77099999995</v>
      </c>
      <c r="V1220" s="1">
        <v>945740.48529999994</v>
      </c>
      <c r="W1220" s="1">
        <v>588093.30330000003</v>
      </c>
      <c r="X1220" s="1">
        <f t="shared" si="73"/>
        <v>791597.56169999996</v>
      </c>
      <c r="Y1220" s="1">
        <f t="shared" si="74"/>
        <v>150601.43700960084</v>
      </c>
    </row>
    <row r="1221" spans="1:25" x14ac:dyDescent="0.5">
      <c r="A1221" s="1" t="s">
        <v>2446</v>
      </c>
      <c r="B1221" s="1" t="s">
        <v>2447</v>
      </c>
      <c r="C1221" s="1">
        <v>71136</v>
      </c>
      <c r="D1221" s="1">
        <v>12</v>
      </c>
      <c r="E1221" s="1">
        <v>11</v>
      </c>
      <c r="F1221" s="1">
        <v>480.19</v>
      </c>
      <c r="G1221" s="1">
        <v>0.17777150799999999</v>
      </c>
      <c r="H1221" s="1">
        <v>0.977951083</v>
      </c>
      <c r="I1221" s="1">
        <v>0.269260789</v>
      </c>
      <c r="K1221" s="1">
        <v>1.2461382590000001</v>
      </c>
      <c r="L1221" s="1" t="s">
        <v>1</v>
      </c>
      <c r="M1221" s="1" t="s">
        <v>2</v>
      </c>
      <c r="N1221" s="1">
        <v>747344.59349999996</v>
      </c>
      <c r="O1221" s="1">
        <v>619405.97530000005</v>
      </c>
      <c r="P1221" s="1">
        <v>1198614.0190000001</v>
      </c>
      <c r="Q1221" s="1">
        <v>1012763.599</v>
      </c>
      <c r="R1221" s="3">
        <f>AVERAGE('VTA_Proteome Morphine vs Saline'!N1221:Q1221)</f>
        <v>894532.04669999995</v>
      </c>
      <c r="S1221" s="3">
        <f>_xlfn.STDEV.S('VTA_Proteome Morphine vs Saline'!N1221:Q1221)</f>
        <v>260642.18600770575</v>
      </c>
      <c r="T1221" s="1">
        <v>699586.82220000005</v>
      </c>
      <c r="U1221" s="1">
        <v>667717.14969999995</v>
      </c>
      <c r="V1221" s="1">
        <v>669026.86250000005</v>
      </c>
      <c r="W1221" s="1">
        <v>835042.51500000001</v>
      </c>
      <c r="X1221" s="1">
        <f t="shared" si="73"/>
        <v>717843.33735000005</v>
      </c>
      <c r="Y1221" s="1">
        <f t="shared" si="74"/>
        <v>79508.134787919946</v>
      </c>
    </row>
    <row r="1222" spans="1:25" x14ac:dyDescent="0.5">
      <c r="A1222" s="1" t="s">
        <v>2448</v>
      </c>
      <c r="B1222" s="1" t="s">
        <v>2449</v>
      </c>
      <c r="C1222" s="1">
        <v>24698</v>
      </c>
      <c r="D1222" s="1">
        <v>5</v>
      </c>
      <c r="E1222" s="1">
        <v>5</v>
      </c>
      <c r="F1222" s="1">
        <v>254.61</v>
      </c>
      <c r="G1222" s="1">
        <v>5.0002196999999998E-2</v>
      </c>
      <c r="H1222" s="1">
        <v>0.99959859299999998</v>
      </c>
      <c r="I1222" s="1">
        <v>0.99606333800000002</v>
      </c>
      <c r="K1222" s="1">
        <v>1.0013571880000001</v>
      </c>
      <c r="L1222" s="1" t="s">
        <v>1</v>
      </c>
      <c r="M1222" s="1" t="s">
        <v>2</v>
      </c>
      <c r="N1222" s="1">
        <v>448336.18339999998</v>
      </c>
      <c r="O1222" s="1">
        <v>437853.4204</v>
      </c>
      <c r="P1222" s="1">
        <v>647229.53799999994</v>
      </c>
      <c r="Q1222" s="1">
        <v>555590.06359999999</v>
      </c>
      <c r="R1222" s="3">
        <f>AVERAGE('VTA_Proteome Morphine vs Saline'!N1222:Q1222)</f>
        <v>522252.30134999997</v>
      </c>
      <c r="S1222" s="3">
        <f>_xlfn.STDEV.S('VTA_Proteome Morphine vs Saline'!N1222:Q1222)</f>
        <v>98855.921540590396</v>
      </c>
      <c r="T1222" s="1">
        <v>467050.30719999998</v>
      </c>
      <c r="U1222" s="1">
        <v>431972.9976</v>
      </c>
      <c r="V1222" s="1">
        <v>554360.34990000003</v>
      </c>
      <c r="W1222" s="1">
        <v>632794.21429999999</v>
      </c>
      <c r="X1222" s="1">
        <f t="shared" si="73"/>
        <v>521544.46724999999</v>
      </c>
      <c r="Y1222" s="1">
        <f t="shared" si="74"/>
        <v>90270.057840540379</v>
      </c>
    </row>
    <row r="1223" spans="1:25" x14ac:dyDescent="0.5">
      <c r="A1223" s="1" t="s">
        <v>2450</v>
      </c>
      <c r="B1223" s="1" t="s">
        <v>2451</v>
      </c>
      <c r="C1223" s="1">
        <v>118768</v>
      </c>
      <c r="D1223" s="1">
        <v>17</v>
      </c>
      <c r="E1223" s="1">
        <v>17</v>
      </c>
      <c r="F1223" s="1">
        <v>963.3</v>
      </c>
      <c r="G1223" s="1">
        <v>8.9941849000000004E-2</v>
      </c>
      <c r="H1223" s="1">
        <v>0.99625991700000005</v>
      </c>
      <c r="I1223" s="1">
        <v>0.51742448799999996</v>
      </c>
      <c r="K1223" s="1">
        <v>1.057367087</v>
      </c>
      <c r="L1223" s="1" t="s">
        <v>1</v>
      </c>
      <c r="M1223" s="1" t="s">
        <v>2</v>
      </c>
      <c r="N1223" s="1">
        <v>3901169.1</v>
      </c>
      <c r="O1223" s="1">
        <v>4454822.3049999997</v>
      </c>
      <c r="P1223" s="1">
        <v>5208849.551</v>
      </c>
      <c r="Q1223" s="1">
        <v>4523061.2290000003</v>
      </c>
      <c r="R1223" s="3">
        <f>AVERAGE('VTA_Proteome Morphine vs Saline'!N1223:Q1223)</f>
        <v>4521975.5462500006</v>
      </c>
      <c r="S1223" s="3">
        <f>_xlfn.STDEV.S('VTA_Proteome Morphine vs Saline'!N1223:Q1223)</f>
        <v>535943.80259633251</v>
      </c>
      <c r="T1223" s="1">
        <v>3871780.1039999998</v>
      </c>
      <c r="U1223" s="1">
        <v>4922459.1540000001</v>
      </c>
      <c r="V1223" s="1">
        <v>3984343.6839999999</v>
      </c>
      <c r="W1223" s="1">
        <v>4327966.341</v>
      </c>
      <c r="X1223" s="1">
        <f t="shared" si="73"/>
        <v>4276637.32075</v>
      </c>
      <c r="Y1223" s="1">
        <f t="shared" si="74"/>
        <v>472251.85535591544</v>
      </c>
    </row>
    <row r="1224" spans="1:25" x14ac:dyDescent="0.5">
      <c r="A1224" s="1" t="s">
        <v>2452</v>
      </c>
      <c r="B1224" s="1" t="s">
        <v>2453</v>
      </c>
      <c r="C1224" s="1">
        <v>272478</v>
      </c>
      <c r="D1224" s="1">
        <v>57</v>
      </c>
      <c r="E1224" s="1">
        <v>56</v>
      </c>
      <c r="F1224" s="1">
        <v>3044.78</v>
      </c>
      <c r="G1224" s="1">
        <v>0.24952170800000001</v>
      </c>
      <c r="H1224" s="1">
        <v>0.977951083</v>
      </c>
      <c r="I1224" s="1">
        <v>0.17993183400000001</v>
      </c>
      <c r="K1224" s="1">
        <v>1.1187836520000001</v>
      </c>
      <c r="L1224" s="1" t="s">
        <v>1</v>
      </c>
      <c r="M1224" s="1" t="s">
        <v>2</v>
      </c>
      <c r="N1224" s="1">
        <v>12753102.869999999</v>
      </c>
      <c r="O1224" s="1">
        <v>12064181.859999999</v>
      </c>
      <c r="P1224" s="1">
        <v>15770643.029999999</v>
      </c>
      <c r="Q1224" s="1">
        <v>12074536.17</v>
      </c>
      <c r="R1224" s="3">
        <f>AVERAGE('VTA_Proteome Morphine vs Saline'!N1224:Q1224)</f>
        <v>13165615.9825</v>
      </c>
      <c r="S1224" s="3">
        <f>_xlfn.STDEV.S('VTA_Proteome Morphine vs Saline'!N1224:Q1224)</f>
        <v>1766347.0090975305</v>
      </c>
      <c r="T1224" s="1">
        <v>12072342.08</v>
      </c>
      <c r="U1224" s="1">
        <v>11303085.310000001</v>
      </c>
      <c r="V1224" s="1">
        <v>12651402.960000001</v>
      </c>
      <c r="W1224" s="1">
        <v>11044347.189999999</v>
      </c>
      <c r="X1224" s="1">
        <f t="shared" si="73"/>
        <v>11767794.385</v>
      </c>
      <c r="Y1224" s="1">
        <f t="shared" si="74"/>
        <v>733222.0629259299</v>
      </c>
    </row>
    <row r="1225" spans="1:25" x14ac:dyDescent="0.5">
      <c r="A1225" s="1" t="s">
        <v>2454</v>
      </c>
      <c r="B1225" s="1" t="s">
        <v>2455</v>
      </c>
      <c r="C1225" s="1">
        <v>46808</v>
      </c>
      <c r="D1225" s="1">
        <v>1</v>
      </c>
      <c r="E1225" s="1">
        <v>1</v>
      </c>
      <c r="F1225" s="1">
        <v>51.13</v>
      </c>
      <c r="G1225" s="1">
        <v>0.145127635</v>
      </c>
      <c r="H1225" s="1">
        <v>0.977951083</v>
      </c>
      <c r="I1225" s="1">
        <v>0.33287234599999999</v>
      </c>
      <c r="K1225" s="1">
        <v>1.7082459379999999</v>
      </c>
      <c r="L1225" s="1" t="s">
        <v>2</v>
      </c>
      <c r="M1225" s="1" t="s">
        <v>1</v>
      </c>
      <c r="N1225" s="1">
        <v>29001.436809999999</v>
      </c>
      <c r="O1225" s="1">
        <v>35436.419869999998</v>
      </c>
      <c r="P1225" s="1">
        <v>14128.813759999999</v>
      </c>
      <c r="Q1225" s="1">
        <v>16529.234</v>
      </c>
      <c r="R1225" s="3">
        <f>AVERAGE('VTA_Proteome Morphine vs Saline'!N1225:Q1225)</f>
        <v>23773.97611</v>
      </c>
      <c r="S1225" s="3">
        <f>_xlfn.STDEV.S('VTA_Proteome Morphine vs Saline'!N1225:Q1225)</f>
        <v>10146.499968354803</v>
      </c>
      <c r="T1225" s="1">
        <v>30722.223979999999</v>
      </c>
      <c r="U1225" s="1">
        <v>38096.141559999996</v>
      </c>
      <c r="V1225" s="1">
        <v>78983.729089999993</v>
      </c>
      <c r="W1225" s="1">
        <v>14645.097879999999</v>
      </c>
      <c r="X1225" s="1">
        <f t="shared" si="73"/>
        <v>40611.798127499998</v>
      </c>
      <c r="Y1225" s="1">
        <f t="shared" si="74"/>
        <v>27391.037538575081</v>
      </c>
    </row>
    <row r="1226" spans="1:25" x14ac:dyDescent="0.5">
      <c r="A1226" s="1" t="s">
        <v>2456</v>
      </c>
      <c r="B1226" s="1" t="s">
        <v>2457</v>
      </c>
      <c r="C1226" s="1">
        <v>69930</v>
      </c>
      <c r="D1226" s="1">
        <v>7</v>
      </c>
      <c r="E1226" s="1">
        <v>7</v>
      </c>
      <c r="F1226" s="1">
        <v>332.73</v>
      </c>
      <c r="G1226" s="1">
        <v>6.2354442000000003E-2</v>
      </c>
      <c r="H1226" s="1">
        <v>0.99625991700000005</v>
      </c>
      <c r="I1226" s="1">
        <v>0.71387149699999997</v>
      </c>
      <c r="K1226" s="1">
        <v>1.049001249</v>
      </c>
      <c r="L1226" s="1" t="s">
        <v>2</v>
      </c>
      <c r="M1226" s="1" t="s">
        <v>1</v>
      </c>
      <c r="N1226" s="1">
        <v>756216.36040000001</v>
      </c>
      <c r="O1226" s="1">
        <v>929090.64850000001</v>
      </c>
      <c r="P1226" s="1">
        <v>1385594.4909999999</v>
      </c>
      <c r="Q1226" s="1">
        <v>1215741.8359999999</v>
      </c>
      <c r="R1226" s="3">
        <f>AVERAGE('VTA_Proteome Morphine vs Saline'!N1226:Q1226)</f>
        <v>1071660.8339750001</v>
      </c>
      <c r="S1226" s="3">
        <f>_xlfn.STDEV.S('VTA_Proteome Morphine vs Saline'!N1226:Q1226)</f>
        <v>282338.53784242889</v>
      </c>
      <c r="T1226" s="1">
        <v>1070647.844</v>
      </c>
      <c r="U1226" s="1">
        <v>892104.59089999995</v>
      </c>
      <c r="V1226" s="1">
        <v>1380586.844</v>
      </c>
      <c r="W1226" s="1">
        <v>1153354.9339999999</v>
      </c>
      <c r="X1226" s="1">
        <f t="shared" si="73"/>
        <v>1124173.5532249999</v>
      </c>
      <c r="Y1226" s="1">
        <f t="shared" si="74"/>
        <v>202748.06492511966</v>
      </c>
    </row>
    <row r="1227" spans="1:25" x14ac:dyDescent="0.5">
      <c r="A1227" s="1" t="s">
        <v>2458</v>
      </c>
      <c r="B1227" s="1" t="s">
        <v>2459</v>
      </c>
      <c r="C1227" s="1">
        <v>34201</v>
      </c>
      <c r="D1227" s="1">
        <v>9</v>
      </c>
      <c r="E1227" s="1">
        <v>8</v>
      </c>
      <c r="F1227" s="1">
        <v>501.02</v>
      </c>
      <c r="G1227" s="1">
        <v>0.32061472499999999</v>
      </c>
      <c r="H1227" s="1">
        <v>0.977951083</v>
      </c>
      <c r="I1227" s="1">
        <v>0.12694069599999999</v>
      </c>
      <c r="K1227" s="1">
        <v>1.1223285949999999</v>
      </c>
      <c r="L1227" s="1" t="s">
        <v>2</v>
      </c>
      <c r="M1227" s="1" t="s">
        <v>1</v>
      </c>
      <c r="N1227" s="1">
        <v>1416760.496</v>
      </c>
      <c r="O1227" s="1">
        <v>1142926.969</v>
      </c>
      <c r="P1227" s="1">
        <v>1117840.196</v>
      </c>
      <c r="Q1227" s="1">
        <v>1331358.0020000001</v>
      </c>
      <c r="R1227" s="3">
        <f>AVERAGE('VTA_Proteome Morphine vs Saline'!N1227:Q1227)</f>
        <v>1252221.4157499999</v>
      </c>
      <c r="S1227" s="3">
        <f>_xlfn.STDEV.S('VTA_Proteome Morphine vs Saline'!N1227:Q1227)</f>
        <v>145303.47153997622</v>
      </c>
      <c r="T1227" s="1">
        <v>1494002.432</v>
      </c>
      <c r="U1227" s="1">
        <v>1465404.5390000001</v>
      </c>
      <c r="V1227" s="1">
        <v>1376260.9850000001</v>
      </c>
      <c r="W1227" s="1">
        <v>1285947.6529999999</v>
      </c>
      <c r="X1227" s="1">
        <f t="shared" si="73"/>
        <v>1405403.90225</v>
      </c>
      <c r="Y1227" s="1">
        <f t="shared" si="74"/>
        <v>94107.883118234022</v>
      </c>
    </row>
    <row r="1228" spans="1:25" x14ac:dyDescent="0.5">
      <c r="A1228" s="1" t="s">
        <v>2460</v>
      </c>
      <c r="B1228" s="1" t="s">
        <v>2461</v>
      </c>
      <c r="C1228" s="1">
        <v>25743</v>
      </c>
      <c r="D1228" s="1">
        <v>1</v>
      </c>
      <c r="E1228" s="1">
        <v>1</v>
      </c>
      <c r="F1228" s="1">
        <v>34.72</v>
      </c>
      <c r="G1228" s="1">
        <v>9.7313107999999995E-2</v>
      </c>
      <c r="H1228" s="1">
        <v>0.99332116299999995</v>
      </c>
      <c r="I1228" s="1">
        <v>0.48309945100000001</v>
      </c>
      <c r="K1228" s="1">
        <v>1.1075699590000001</v>
      </c>
      <c r="L1228" s="1" t="s">
        <v>2</v>
      </c>
      <c r="M1228" s="1" t="s">
        <v>1</v>
      </c>
      <c r="N1228" s="1">
        <v>63288.20448</v>
      </c>
      <c r="O1228" s="1">
        <v>76419.02162</v>
      </c>
      <c r="P1228" s="1">
        <v>35331.068650000001</v>
      </c>
      <c r="Q1228" s="1">
        <v>91791.903900000005</v>
      </c>
      <c r="R1228" s="3">
        <f>AVERAGE('VTA_Proteome Morphine vs Saline'!N1228:Q1228)</f>
        <v>66707.549662500009</v>
      </c>
      <c r="S1228" s="3">
        <f>_xlfn.STDEV.S('VTA_Proteome Morphine vs Saline'!N1228:Q1228)</f>
        <v>23942.382207420029</v>
      </c>
      <c r="T1228" s="1">
        <v>82409.411600000007</v>
      </c>
      <c r="U1228" s="1">
        <v>74568.465639999995</v>
      </c>
      <c r="V1228" s="1">
        <v>67841.511880000005</v>
      </c>
      <c r="W1228" s="1">
        <v>70713.722999999998</v>
      </c>
      <c r="X1228" s="1">
        <f t="shared" si="73"/>
        <v>73883.278030000001</v>
      </c>
      <c r="Y1228" s="1">
        <f t="shared" si="74"/>
        <v>6316.9996309920907</v>
      </c>
    </row>
    <row r="1229" spans="1:25" x14ac:dyDescent="0.5">
      <c r="A1229" s="1" t="s">
        <v>2462</v>
      </c>
      <c r="B1229" s="1" t="s">
        <v>2463</v>
      </c>
      <c r="C1229" s="1">
        <v>55320</v>
      </c>
      <c r="D1229" s="1">
        <v>5</v>
      </c>
      <c r="E1229" s="1">
        <v>5</v>
      </c>
      <c r="F1229" s="1">
        <v>411.52</v>
      </c>
      <c r="G1229" s="1">
        <v>7.9731800000000005E-2</v>
      </c>
      <c r="H1229" s="1">
        <v>0.99625991700000005</v>
      </c>
      <c r="I1229" s="1">
        <v>0.57401433899999998</v>
      </c>
      <c r="K1229" s="1">
        <v>1.2211815930000001</v>
      </c>
      <c r="L1229" s="1" t="s">
        <v>1</v>
      </c>
      <c r="M1229" s="1" t="s">
        <v>2</v>
      </c>
      <c r="N1229" s="1">
        <v>395098.0515</v>
      </c>
      <c r="O1229" s="1">
        <v>173811.8444</v>
      </c>
      <c r="P1229" s="1">
        <v>499775.42959999997</v>
      </c>
      <c r="Q1229" s="1">
        <v>507011.82270000002</v>
      </c>
      <c r="R1229" s="3">
        <f>AVERAGE('VTA_Proteome Morphine vs Saline'!N1229:Q1229)</f>
        <v>393924.28705000004</v>
      </c>
      <c r="S1229" s="3">
        <f>_xlfn.STDEV.S('VTA_Proteome Morphine vs Saline'!N1229:Q1229)</f>
        <v>155396.39660222072</v>
      </c>
      <c r="T1229" s="1">
        <v>164390.15900000001</v>
      </c>
      <c r="U1229" s="1">
        <v>537120.23910000001</v>
      </c>
      <c r="V1229" s="1">
        <v>252140.3927</v>
      </c>
      <c r="W1229" s="1">
        <v>336654.56319999998</v>
      </c>
      <c r="X1229" s="1">
        <f t="shared" si="73"/>
        <v>322576.33849999995</v>
      </c>
      <c r="Y1229" s="1">
        <f t="shared" si="74"/>
        <v>159385.66596039225</v>
      </c>
    </row>
    <row r="1230" spans="1:25" x14ac:dyDescent="0.5">
      <c r="A1230" s="1" t="s">
        <v>2464</v>
      </c>
      <c r="B1230" s="1" t="s">
        <v>2465</v>
      </c>
      <c r="C1230" s="1">
        <v>81958</v>
      </c>
      <c r="D1230" s="1">
        <v>2</v>
      </c>
      <c r="E1230" s="1">
        <v>2</v>
      </c>
      <c r="F1230" s="1">
        <v>236.94</v>
      </c>
      <c r="G1230" s="1">
        <v>0.25054021799999998</v>
      </c>
      <c r="H1230" s="1">
        <v>0.977951083</v>
      </c>
      <c r="I1230" s="1">
        <v>0.178983747</v>
      </c>
      <c r="K1230" s="1">
        <v>1.410333813</v>
      </c>
      <c r="L1230" s="1" t="s">
        <v>1</v>
      </c>
      <c r="M1230" s="1" t="s">
        <v>2</v>
      </c>
      <c r="N1230" s="1">
        <v>279161.90470000001</v>
      </c>
      <c r="O1230" s="1">
        <v>518153.73420000001</v>
      </c>
      <c r="P1230" s="1">
        <v>418211.61560000002</v>
      </c>
      <c r="Q1230" s="1">
        <v>571918.16700000002</v>
      </c>
      <c r="R1230" s="3">
        <f>AVERAGE('VTA_Proteome Morphine vs Saline'!N1230:Q1230)</f>
        <v>446861.35537500004</v>
      </c>
      <c r="S1230" s="3">
        <f>_xlfn.STDEV.S('VTA_Proteome Morphine vs Saline'!N1230:Q1230)</f>
        <v>128667.17110204638</v>
      </c>
      <c r="T1230" s="1">
        <v>444780.05040000001</v>
      </c>
      <c r="U1230" s="1">
        <v>335343.9559</v>
      </c>
      <c r="V1230" s="1">
        <v>202275.75719999999</v>
      </c>
      <c r="W1230" s="1">
        <v>284991.97389999998</v>
      </c>
      <c r="X1230" s="1">
        <f t="shared" si="73"/>
        <v>316847.93435</v>
      </c>
      <c r="Y1230" s="1">
        <f t="shared" si="74"/>
        <v>101407.28955272674</v>
      </c>
    </row>
    <row r="1231" spans="1:25" x14ac:dyDescent="0.5">
      <c r="A1231" s="1" t="s">
        <v>2466</v>
      </c>
      <c r="B1231" s="1" t="s">
        <v>2467</v>
      </c>
      <c r="C1231" s="1">
        <v>32766</v>
      </c>
      <c r="D1231" s="1">
        <v>4</v>
      </c>
      <c r="E1231" s="1">
        <v>4</v>
      </c>
      <c r="F1231" s="1">
        <v>259.13</v>
      </c>
      <c r="G1231" s="1">
        <v>0.266894768</v>
      </c>
      <c r="H1231" s="1">
        <v>0.977951083</v>
      </c>
      <c r="I1231" s="1">
        <v>0.164639333</v>
      </c>
      <c r="K1231" s="1">
        <v>1.106263161</v>
      </c>
      <c r="L1231" s="1" t="s">
        <v>1</v>
      </c>
      <c r="M1231" s="1" t="s">
        <v>2</v>
      </c>
      <c r="N1231" s="1">
        <v>1854095.4310000001</v>
      </c>
      <c r="O1231" s="1">
        <v>2122961.7620000001</v>
      </c>
      <c r="P1231" s="1">
        <v>2287601.6290000002</v>
      </c>
      <c r="Q1231" s="1">
        <v>2115911.824</v>
      </c>
      <c r="R1231" s="3">
        <f>AVERAGE('VTA_Proteome Morphine vs Saline'!N1231:Q1231)</f>
        <v>2095142.6615000002</v>
      </c>
      <c r="S1231" s="3">
        <f>_xlfn.STDEV.S('VTA_Proteome Morphine vs Saline'!N1231:Q1231)</f>
        <v>179210.75299440668</v>
      </c>
      <c r="T1231" s="1">
        <v>2129702.0660000001</v>
      </c>
      <c r="U1231" s="1">
        <v>1903648.3959999999</v>
      </c>
      <c r="V1231" s="1">
        <v>1697169.395</v>
      </c>
      <c r="W1231" s="1">
        <v>1845047.0970000001</v>
      </c>
      <c r="X1231" s="1">
        <f t="shared" si="73"/>
        <v>1893891.7385000002</v>
      </c>
      <c r="Y1231" s="1">
        <f t="shared" si="74"/>
        <v>179617.3547263043</v>
      </c>
    </row>
    <row r="1232" spans="1:25" x14ac:dyDescent="0.5">
      <c r="A1232" s="1" t="s">
        <v>2468</v>
      </c>
      <c r="B1232" s="1" t="s">
        <v>2469</v>
      </c>
      <c r="C1232" s="1">
        <v>57525</v>
      </c>
      <c r="D1232" s="1">
        <v>6</v>
      </c>
      <c r="E1232" s="1">
        <v>6</v>
      </c>
      <c r="F1232" s="1">
        <v>234.97</v>
      </c>
      <c r="G1232" s="1">
        <v>5.0561517E-2</v>
      </c>
      <c r="H1232" s="1">
        <v>0.99625991700000005</v>
      </c>
      <c r="I1232" s="1">
        <v>0.937162045</v>
      </c>
      <c r="K1232" s="1">
        <v>1.0131858600000001</v>
      </c>
      <c r="L1232" s="1" t="s">
        <v>2</v>
      </c>
      <c r="M1232" s="1" t="s">
        <v>1</v>
      </c>
      <c r="N1232" s="1">
        <v>504724.18810000003</v>
      </c>
      <c r="O1232" s="1">
        <v>654315.65469999996</v>
      </c>
      <c r="P1232" s="1">
        <v>637096.59680000006</v>
      </c>
      <c r="Q1232" s="1">
        <v>620367.88060000003</v>
      </c>
      <c r="R1232" s="3">
        <f>AVERAGE('VTA_Proteome Morphine vs Saline'!N1232:Q1232)</f>
        <v>604126.08004999999</v>
      </c>
      <c r="S1232" s="3">
        <f>_xlfn.STDEV.S('VTA_Proteome Morphine vs Saline'!N1232:Q1232)</f>
        <v>67701.749329086539</v>
      </c>
      <c r="T1232" s="1">
        <v>686419.03110000002</v>
      </c>
      <c r="U1232" s="1">
        <v>539107.97739999997</v>
      </c>
      <c r="V1232" s="1">
        <v>707562.39939999999</v>
      </c>
      <c r="W1232" s="1">
        <v>515278.59989999997</v>
      </c>
      <c r="X1232" s="1">
        <f t="shared" si="73"/>
        <v>612092.00194999995</v>
      </c>
      <c r="Y1232" s="1">
        <f t="shared" si="74"/>
        <v>98891.534365580112</v>
      </c>
    </row>
    <row r="1233" spans="1:25" x14ac:dyDescent="0.5">
      <c r="A1233" s="1" t="s">
        <v>2470</v>
      </c>
      <c r="B1233" s="1" t="s">
        <v>2471</v>
      </c>
      <c r="C1233" s="1">
        <v>63994</v>
      </c>
      <c r="D1233" s="1">
        <v>1</v>
      </c>
      <c r="E1233" s="1">
        <v>1</v>
      </c>
      <c r="F1233" s="1">
        <v>58.14</v>
      </c>
      <c r="G1233" s="1">
        <v>8.1765096999999995E-2</v>
      </c>
      <c r="H1233" s="1">
        <v>0.99625991700000005</v>
      </c>
      <c r="I1233" s="1">
        <v>0.56172191400000004</v>
      </c>
      <c r="K1233" s="1">
        <v>1.117676433</v>
      </c>
      <c r="L1233" s="1" t="s">
        <v>1</v>
      </c>
      <c r="M1233" s="1" t="s">
        <v>2</v>
      </c>
      <c r="N1233" s="1">
        <v>37749.967019999996</v>
      </c>
      <c r="O1233" s="1">
        <v>52335.227079999997</v>
      </c>
      <c r="P1233" s="1">
        <v>59769.70577</v>
      </c>
      <c r="Q1233" s="1">
        <v>68640.778250000003</v>
      </c>
      <c r="R1233" s="3">
        <f>AVERAGE('VTA_Proteome Morphine vs Saline'!N1233:Q1233)</f>
        <v>54623.919529999999</v>
      </c>
      <c r="S1233" s="3">
        <f>_xlfn.STDEV.S('VTA_Proteome Morphine vs Saline'!N1233:Q1233)</f>
        <v>13075.675009276281</v>
      </c>
      <c r="T1233" s="1">
        <v>33877.339480000002</v>
      </c>
      <c r="U1233" s="1">
        <v>43123.17454</v>
      </c>
      <c r="V1233" s="1">
        <v>62207.277289999998</v>
      </c>
      <c r="W1233" s="1">
        <v>56283.203889999997</v>
      </c>
      <c r="X1233" s="1">
        <f t="shared" si="73"/>
        <v>48872.748800000001</v>
      </c>
      <c r="Y1233" s="1">
        <f t="shared" si="74"/>
        <v>12788.593870283063</v>
      </c>
    </row>
    <row r="1234" spans="1:25" x14ac:dyDescent="0.5">
      <c r="A1234" s="1" t="s">
        <v>2472</v>
      </c>
      <c r="B1234" s="1" t="s">
        <v>2473</v>
      </c>
      <c r="C1234" s="1">
        <v>88657</v>
      </c>
      <c r="D1234" s="1">
        <v>6</v>
      </c>
      <c r="E1234" s="1">
        <v>6</v>
      </c>
      <c r="F1234" s="1">
        <v>212.61</v>
      </c>
      <c r="G1234" s="1">
        <v>5.3190754999999999E-2</v>
      </c>
      <c r="H1234" s="1">
        <v>0.99625991700000005</v>
      </c>
      <c r="I1234" s="1">
        <v>0.85121628599999999</v>
      </c>
      <c r="K1234" s="1">
        <v>1.284665897</v>
      </c>
      <c r="L1234" s="1" t="s">
        <v>1</v>
      </c>
      <c r="M1234" s="1" t="s">
        <v>2</v>
      </c>
      <c r="N1234" s="1">
        <v>349981.58799999999</v>
      </c>
      <c r="O1234" s="1">
        <v>973752.45019999996</v>
      </c>
      <c r="P1234" s="1">
        <v>273009.36459999997</v>
      </c>
      <c r="Q1234" s="1">
        <v>203938.96530000001</v>
      </c>
      <c r="R1234" s="3">
        <f>AVERAGE('VTA_Proteome Morphine vs Saline'!N1234:Q1234)</f>
        <v>450170.59202499996</v>
      </c>
      <c r="S1234" s="3">
        <f>_xlfn.STDEV.S('VTA_Proteome Morphine vs Saline'!N1234:Q1234)</f>
        <v>354114.81812159903</v>
      </c>
      <c r="T1234" s="1">
        <v>383299.33559999999</v>
      </c>
      <c r="U1234" s="1">
        <v>390163.20140000002</v>
      </c>
      <c r="V1234" s="1">
        <v>362307.53509999998</v>
      </c>
      <c r="W1234" s="1">
        <v>265903.60249999998</v>
      </c>
      <c r="X1234" s="1">
        <f t="shared" si="73"/>
        <v>350418.41865000001</v>
      </c>
      <c r="Y1234" s="1">
        <f t="shared" si="74"/>
        <v>57575.769481462135</v>
      </c>
    </row>
    <row r="1235" spans="1:25" x14ac:dyDescent="0.5">
      <c r="A1235" s="1" t="s">
        <v>2474</v>
      </c>
      <c r="B1235" s="1" t="s">
        <v>2475</v>
      </c>
      <c r="C1235" s="1">
        <v>48075</v>
      </c>
      <c r="D1235" s="1">
        <v>9</v>
      </c>
      <c r="E1235" s="1">
        <v>9</v>
      </c>
      <c r="F1235" s="1">
        <v>390.9</v>
      </c>
      <c r="G1235" s="1">
        <v>5.0646561E-2</v>
      </c>
      <c r="H1235" s="1">
        <v>0.99625991700000005</v>
      </c>
      <c r="I1235" s="1">
        <v>0.932585989</v>
      </c>
      <c r="K1235" s="1">
        <v>1.0085446090000001</v>
      </c>
      <c r="L1235" s="1" t="s">
        <v>1</v>
      </c>
      <c r="M1235" s="1" t="s">
        <v>2</v>
      </c>
      <c r="N1235" s="1">
        <v>1030049.513</v>
      </c>
      <c r="O1235" s="1">
        <v>1269644.29</v>
      </c>
      <c r="P1235" s="1">
        <v>1022396.4179999999</v>
      </c>
      <c r="Q1235" s="1">
        <v>1200141.2990000001</v>
      </c>
      <c r="R1235" s="3">
        <f>AVERAGE('VTA_Proteome Morphine vs Saline'!N1235:Q1235)</f>
        <v>1130557.8800000001</v>
      </c>
      <c r="S1235" s="3">
        <f>_xlfn.STDEV.S('VTA_Proteome Morphine vs Saline'!N1235:Q1235)</f>
        <v>123811.30178003652</v>
      </c>
      <c r="T1235" s="1">
        <v>1210873.1540000001</v>
      </c>
      <c r="U1235" s="1">
        <v>1091796.06</v>
      </c>
      <c r="V1235" s="1">
        <v>1140416.932</v>
      </c>
      <c r="W1235" s="1">
        <v>1040832.048</v>
      </c>
      <c r="X1235" s="1">
        <f t="shared" si="73"/>
        <v>1120979.5485</v>
      </c>
      <c r="Y1235" s="1">
        <f t="shared" si="74"/>
        <v>72420.001897594688</v>
      </c>
    </row>
    <row r="1236" spans="1:25" x14ac:dyDescent="0.5">
      <c r="A1236" s="1" t="s">
        <v>2476</v>
      </c>
      <c r="B1236" s="1" t="s">
        <v>2477</v>
      </c>
      <c r="C1236" s="1">
        <v>42582</v>
      </c>
      <c r="D1236" s="1">
        <v>4</v>
      </c>
      <c r="E1236" s="1">
        <v>4</v>
      </c>
      <c r="F1236" s="1">
        <v>166.91</v>
      </c>
      <c r="G1236" s="1">
        <v>0.15440282999999999</v>
      </c>
      <c r="H1236" s="1">
        <v>0.977951083</v>
      </c>
      <c r="I1236" s="1">
        <v>0.312613751</v>
      </c>
      <c r="K1236" s="1">
        <v>1.2868872</v>
      </c>
      <c r="L1236" s="1" t="s">
        <v>1</v>
      </c>
      <c r="M1236" s="1" t="s">
        <v>2</v>
      </c>
      <c r="N1236" s="1">
        <v>239691.6698</v>
      </c>
      <c r="O1236" s="1">
        <v>157658.6116</v>
      </c>
      <c r="P1236" s="1">
        <v>324384.10519999999</v>
      </c>
      <c r="Q1236" s="1">
        <v>266556.18160000001</v>
      </c>
      <c r="R1236" s="3">
        <f>AVERAGE('VTA_Proteome Morphine vs Saline'!N1236:Q1236)</f>
        <v>247072.64204999999</v>
      </c>
      <c r="S1236" s="3">
        <f>_xlfn.STDEV.S('VTA_Proteome Morphine vs Saline'!N1236:Q1236)</f>
        <v>69296.508426853688</v>
      </c>
      <c r="T1236" s="1">
        <v>334122.2794</v>
      </c>
      <c r="U1236" s="1">
        <v>136249.42550000001</v>
      </c>
      <c r="V1236" s="1">
        <v>116611.1983</v>
      </c>
      <c r="W1236" s="1">
        <v>180986.9454</v>
      </c>
      <c r="X1236" s="1">
        <f t="shared" si="73"/>
        <v>191992.46215000001</v>
      </c>
      <c r="Y1236" s="1">
        <f t="shared" si="74"/>
        <v>98508.252488542741</v>
      </c>
    </row>
    <row r="1237" spans="1:25" x14ac:dyDescent="0.5">
      <c r="A1237" s="1" t="s">
        <v>2478</v>
      </c>
      <c r="B1237" s="1" t="s">
        <v>2479</v>
      </c>
      <c r="C1237" s="1">
        <v>94255</v>
      </c>
      <c r="D1237" s="1">
        <v>14</v>
      </c>
      <c r="E1237" s="1">
        <v>14</v>
      </c>
      <c r="F1237" s="1">
        <v>604.82000000000005</v>
      </c>
      <c r="G1237" s="1">
        <v>0.19775106100000001</v>
      </c>
      <c r="H1237" s="1">
        <v>0.977951083</v>
      </c>
      <c r="I1237" s="1">
        <v>0.23895366800000001</v>
      </c>
      <c r="K1237" s="1">
        <v>1.198272483</v>
      </c>
      <c r="L1237" s="1" t="s">
        <v>1</v>
      </c>
      <c r="M1237" s="1" t="s">
        <v>2</v>
      </c>
      <c r="N1237" s="1">
        <v>1031907.236</v>
      </c>
      <c r="O1237" s="1">
        <v>1263289.585</v>
      </c>
      <c r="P1237" s="1">
        <v>856085.66150000005</v>
      </c>
      <c r="Q1237" s="1">
        <v>1045119.75</v>
      </c>
      <c r="R1237" s="3">
        <f>AVERAGE('VTA_Proteome Morphine vs Saline'!N1237:Q1237)</f>
        <v>1049100.558125</v>
      </c>
      <c r="S1237" s="3">
        <f>_xlfn.STDEV.S('VTA_Proteome Morphine vs Saline'!N1237:Q1237)</f>
        <v>166776.4438920565</v>
      </c>
      <c r="T1237" s="1">
        <v>978774.86670000001</v>
      </c>
      <c r="U1237" s="1">
        <v>1118076.3189999999</v>
      </c>
      <c r="V1237" s="1">
        <v>633281.52190000005</v>
      </c>
      <c r="W1237" s="1">
        <v>771910.68440000003</v>
      </c>
      <c r="X1237" s="1">
        <f t="shared" si="73"/>
        <v>875510.848</v>
      </c>
      <c r="Y1237" s="1">
        <f t="shared" si="74"/>
        <v>215181.71049939244</v>
      </c>
    </row>
    <row r="1238" spans="1:25" x14ac:dyDescent="0.5">
      <c r="A1238" s="1" t="s">
        <v>2480</v>
      </c>
      <c r="B1238" s="1" t="s">
        <v>2481</v>
      </c>
      <c r="C1238" s="1">
        <v>45216</v>
      </c>
      <c r="D1238" s="1">
        <v>5</v>
      </c>
      <c r="E1238" s="1">
        <v>5</v>
      </c>
      <c r="F1238" s="1">
        <v>249.36</v>
      </c>
      <c r="G1238" s="1">
        <v>6.8184478000000007E-2</v>
      </c>
      <c r="H1238" s="1">
        <v>0.99625991700000005</v>
      </c>
      <c r="I1238" s="1">
        <v>0.65773417300000003</v>
      </c>
      <c r="K1238" s="1">
        <v>1.0516289780000001</v>
      </c>
      <c r="L1238" s="1" t="s">
        <v>2</v>
      </c>
      <c r="M1238" s="1" t="s">
        <v>1</v>
      </c>
      <c r="N1238" s="1">
        <v>316210.68050000002</v>
      </c>
      <c r="O1238" s="1">
        <v>491001.70209999999</v>
      </c>
      <c r="P1238" s="1">
        <v>755486.75360000005</v>
      </c>
      <c r="Q1238" s="1">
        <v>660417.23759999999</v>
      </c>
      <c r="R1238" s="3">
        <f>AVERAGE('VTA_Proteome Morphine vs Saline'!N1238:Q1238)</f>
        <v>555779.09345000004</v>
      </c>
      <c r="S1238" s="3">
        <f>_xlfn.STDEV.S('VTA_Proteome Morphine vs Saline'!N1238:Q1238)</f>
        <v>193581.52946259864</v>
      </c>
      <c r="T1238" s="1">
        <v>513393.14850000001</v>
      </c>
      <c r="U1238" s="1">
        <v>517693.72139999998</v>
      </c>
      <c r="V1238" s="1">
        <v>644761.95680000004</v>
      </c>
      <c r="W1238" s="1">
        <v>662044.77339999995</v>
      </c>
      <c r="X1238" s="1">
        <f t="shared" ref="X1238:X1269" si="75">AVERAGE(T1238:W1238)</f>
        <v>584473.40002499998</v>
      </c>
      <c r="Y1238" s="1">
        <f t="shared" ref="Y1238:Y1269" si="76">_xlfn.STDEV.S(T1238:W1238)</f>
        <v>79924.872389454729</v>
      </c>
    </row>
    <row r="1239" spans="1:25" x14ac:dyDescent="0.5">
      <c r="A1239" s="1" t="s">
        <v>2482</v>
      </c>
      <c r="B1239" s="1" t="s">
        <v>2483</v>
      </c>
      <c r="C1239" s="1">
        <v>86399</v>
      </c>
      <c r="D1239" s="1">
        <v>9</v>
      </c>
      <c r="E1239" s="1">
        <v>9</v>
      </c>
      <c r="F1239" s="1">
        <v>394.48</v>
      </c>
      <c r="G1239" s="1">
        <v>0.21354906700000001</v>
      </c>
      <c r="H1239" s="1">
        <v>0.977951083</v>
      </c>
      <c r="I1239" s="1">
        <v>0.218371542</v>
      </c>
      <c r="K1239" s="1">
        <v>1.120639226</v>
      </c>
      <c r="L1239" s="1" t="s">
        <v>1</v>
      </c>
      <c r="M1239" s="1" t="s">
        <v>2</v>
      </c>
      <c r="N1239" s="1">
        <v>1015381.047</v>
      </c>
      <c r="O1239" s="1">
        <v>1127163.9620000001</v>
      </c>
      <c r="P1239" s="1">
        <v>922630.49060000002</v>
      </c>
      <c r="Q1239" s="1">
        <v>1008788.7830000001</v>
      </c>
      <c r="R1239" s="3">
        <f>AVERAGE('VTA_Proteome Morphine vs Saline'!N1239:Q1239)</f>
        <v>1018491.0706500001</v>
      </c>
      <c r="S1239" s="3">
        <f>_xlfn.STDEV.S('VTA_Proteome Morphine vs Saline'!N1239:Q1239)</f>
        <v>83870.643959688052</v>
      </c>
      <c r="T1239" s="1">
        <v>794676.35860000004</v>
      </c>
      <c r="U1239" s="1">
        <v>1122569.3430000001</v>
      </c>
      <c r="V1239" s="1">
        <v>822402.98849999998</v>
      </c>
      <c r="W1239" s="1">
        <v>895744.5649</v>
      </c>
      <c r="X1239" s="1">
        <f t="shared" si="75"/>
        <v>908848.31375000009</v>
      </c>
      <c r="Y1239" s="1">
        <f t="shared" si="76"/>
        <v>148723.92340390812</v>
      </c>
    </row>
    <row r="1240" spans="1:25" x14ac:dyDescent="0.5">
      <c r="A1240" s="1" t="s">
        <v>2484</v>
      </c>
      <c r="B1240" s="1" t="s">
        <v>2485</v>
      </c>
      <c r="C1240" s="1">
        <v>17407</v>
      </c>
      <c r="D1240" s="1">
        <v>2</v>
      </c>
      <c r="E1240" s="1">
        <v>2</v>
      </c>
      <c r="F1240" s="1">
        <v>71.77</v>
      </c>
      <c r="G1240" s="1">
        <v>5.0103415999999998E-2</v>
      </c>
      <c r="H1240" s="1">
        <v>0.99625991700000005</v>
      </c>
      <c r="I1240" s="1">
        <v>0.97300093099999996</v>
      </c>
      <c r="K1240" s="1">
        <v>1.0064846089999999</v>
      </c>
      <c r="L1240" s="1" t="s">
        <v>2</v>
      </c>
      <c r="M1240" s="1" t="s">
        <v>1</v>
      </c>
      <c r="N1240" s="1">
        <v>241172.08480000001</v>
      </c>
      <c r="O1240" s="1">
        <v>314224.36820000003</v>
      </c>
      <c r="P1240" s="1">
        <v>840664.72730000003</v>
      </c>
      <c r="Q1240" s="1">
        <v>1072856.932</v>
      </c>
      <c r="R1240" s="3">
        <f>AVERAGE('VTA_Proteome Morphine vs Saline'!N1240:Q1240)</f>
        <v>617229.52807500004</v>
      </c>
      <c r="S1240" s="3">
        <f>_xlfn.STDEV.S('VTA_Proteome Morphine vs Saline'!N1240:Q1240)</f>
        <v>404454.75520077423</v>
      </c>
      <c r="T1240" s="1">
        <v>349123.03279999999</v>
      </c>
      <c r="U1240" s="1">
        <v>191995.82010000001</v>
      </c>
      <c r="V1240" s="1">
        <v>966868.84580000001</v>
      </c>
      <c r="W1240" s="1">
        <v>976940.38150000002</v>
      </c>
      <c r="X1240" s="1">
        <f t="shared" si="75"/>
        <v>621232.02005000005</v>
      </c>
      <c r="Y1240" s="1">
        <f t="shared" si="76"/>
        <v>409991.97960029915</v>
      </c>
    </row>
    <row r="1241" spans="1:25" x14ac:dyDescent="0.5">
      <c r="A1241" s="1" t="s">
        <v>2486</v>
      </c>
      <c r="B1241" s="1" t="s">
        <v>2487</v>
      </c>
      <c r="C1241" s="1">
        <v>27382</v>
      </c>
      <c r="D1241" s="1">
        <v>5</v>
      </c>
      <c r="E1241" s="1">
        <v>5</v>
      </c>
      <c r="F1241" s="1">
        <v>191.52</v>
      </c>
      <c r="G1241" s="1">
        <v>0.121342847</v>
      </c>
      <c r="H1241" s="1">
        <v>0.980464212</v>
      </c>
      <c r="I1241" s="1">
        <v>0.39573523900000002</v>
      </c>
      <c r="K1241" s="1">
        <v>1.155942104</v>
      </c>
      <c r="L1241" s="1" t="s">
        <v>2</v>
      </c>
      <c r="M1241" s="1" t="s">
        <v>1</v>
      </c>
      <c r="N1241" s="1">
        <v>2504403.9180000001</v>
      </c>
      <c r="O1241" s="1">
        <v>4078535.1669999999</v>
      </c>
      <c r="P1241" s="1">
        <v>4869999.9610000001</v>
      </c>
      <c r="Q1241" s="1">
        <v>3574102.3760000002</v>
      </c>
      <c r="R1241" s="3">
        <f>AVERAGE('VTA_Proteome Morphine vs Saline'!N1241:Q1241)</f>
        <v>3756760.3555000001</v>
      </c>
      <c r="S1241" s="3">
        <f>_xlfn.STDEV.S('VTA_Proteome Morphine vs Saline'!N1241:Q1241)</f>
        <v>990723.98318811401</v>
      </c>
      <c r="T1241" s="1">
        <v>4711012.0120000001</v>
      </c>
      <c r="U1241" s="1">
        <v>4266247.95</v>
      </c>
      <c r="V1241" s="1">
        <v>3232275.3339999998</v>
      </c>
      <c r="W1241" s="1">
        <v>5160854.5860000001</v>
      </c>
      <c r="X1241" s="1">
        <f t="shared" si="75"/>
        <v>4342597.4704999998</v>
      </c>
      <c r="Y1241" s="1">
        <f t="shared" si="76"/>
        <v>825412.72050967463</v>
      </c>
    </row>
    <row r="1242" spans="1:25" x14ac:dyDescent="0.5">
      <c r="A1242" s="1" t="s">
        <v>2488</v>
      </c>
      <c r="B1242" s="1" t="s">
        <v>2489</v>
      </c>
      <c r="C1242" s="1">
        <v>27570</v>
      </c>
      <c r="D1242" s="1">
        <v>1</v>
      </c>
      <c r="E1242" s="1">
        <v>1</v>
      </c>
      <c r="F1242" s="1">
        <v>46.9</v>
      </c>
      <c r="G1242" s="1">
        <v>5.1902336E-2</v>
      </c>
      <c r="H1242" s="1">
        <v>0.99625991700000005</v>
      </c>
      <c r="I1242" s="1">
        <v>0.884738362</v>
      </c>
      <c r="K1242" s="1">
        <v>1.047977511</v>
      </c>
      <c r="L1242" s="1" t="s">
        <v>2</v>
      </c>
      <c r="M1242" s="1" t="s">
        <v>1</v>
      </c>
      <c r="N1242" s="1">
        <v>155444.4515</v>
      </c>
      <c r="O1242" s="1">
        <v>110793.90790000001</v>
      </c>
      <c r="P1242" s="1">
        <v>199310.7157</v>
      </c>
      <c r="Q1242" s="1">
        <v>167454.8327</v>
      </c>
      <c r="R1242" s="3">
        <f>AVERAGE('VTA_Proteome Morphine vs Saline'!N1242:Q1242)</f>
        <v>158250.97695000001</v>
      </c>
      <c r="S1242" s="3">
        <f>_xlfn.STDEV.S('VTA_Proteome Morphine vs Saline'!N1242:Q1242)</f>
        <v>36654.52720925938</v>
      </c>
      <c r="T1242" s="1">
        <v>200423.435</v>
      </c>
      <c r="U1242" s="1">
        <v>200526.1777</v>
      </c>
      <c r="V1242" s="1">
        <v>163043.2145</v>
      </c>
      <c r="W1242" s="1">
        <v>99381.032689999993</v>
      </c>
      <c r="X1242" s="1">
        <f t="shared" si="75"/>
        <v>165843.46497249999</v>
      </c>
      <c r="Y1242" s="1">
        <f t="shared" si="76"/>
        <v>47692.631145896965</v>
      </c>
    </row>
    <row r="1243" spans="1:25" x14ac:dyDescent="0.5">
      <c r="A1243" s="1" t="s">
        <v>2490</v>
      </c>
      <c r="B1243" s="1" t="s">
        <v>2491</v>
      </c>
      <c r="C1243" s="1">
        <v>17128</v>
      </c>
      <c r="D1243" s="1">
        <v>2</v>
      </c>
      <c r="E1243" s="1">
        <v>2</v>
      </c>
      <c r="F1243" s="1">
        <v>94.4</v>
      </c>
      <c r="G1243" s="1">
        <v>0.13018057599999999</v>
      </c>
      <c r="H1243" s="1">
        <v>0.977951083</v>
      </c>
      <c r="I1243" s="1">
        <v>0.370255218</v>
      </c>
      <c r="K1243" s="1">
        <v>1.5720864139999999</v>
      </c>
      <c r="L1243" s="1" t="s">
        <v>1</v>
      </c>
      <c r="M1243" s="1" t="s">
        <v>2</v>
      </c>
      <c r="N1243" s="1">
        <v>90926.291310000001</v>
      </c>
      <c r="O1243" s="1">
        <v>59574.234649999999</v>
      </c>
      <c r="P1243" s="1">
        <v>240070.68659999999</v>
      </c>
      <c r="Q1243" s="1">
        <v>173098.7316</v>
      </c>
      <c r="R1243" s="3">
        <f>AVERAGE('VTA_Proteome Morphine vs Saline'!N1243:Q1243)</f>
        <v>140917.48603999999</v>
      </c>
      <c r="S1243" s="3">
        <f>_xlfn.STDEV.S('VTA_Proteome Morphine vs Saline'!N1243:Q1243)</f>
        <v>81614.610302147354</v>
      </c>
      <c r="T1243" s="1">
        <v>118154.0968</v>
      </c>
      <c r="U1243" s="1">
        <v>15594.296840000001</v>
      </c>
      <c r="V1243" s="1">
        <v>98476.449550000005</v>
      </c>
      <c r="W1243" s="1">
        <v>126324.114</v>
      </c>
      <c r="X1243" s="1">
        <f t="shared" si="75"/>
        <v>89637.239297499997</v>
      </c>
      <c r="Y1243" s="1">
        <f t="shared" si="76"/>
        <v>50726.807189451574</v>
      </c>
    </row>
    <row r="1244" spans="1:25" x14ac:dyDescent="0.5">
      <c r="A1244" s="1" t="s">
        <v>2492</v>
      </c>
      <c r="B1244" s="1" t="s">
        <v>2493</v>
      </c>
      <c r="C1244" s="1">
        <v>91766</v>
      </c>
      <c r="D1244" s="1">
        <v>2</v>
      </c>
      <c r="E1244" s="1">
        <v>2</v>
      </c>
      <c r="F1244" s="1">
        <v>70.77</v>
      </c>
      <c r="G1244" s="1">
        <v>0.34138130700000002</v>
      </c>
      <c r="H1244" s="1">
        <v>0.977951083</v>
      </c>
      <c r="I1244" s="1">
        <v>0.115341239</v>
      </c>
      <c r="K1244" s="1">
        <v>1.288011939</v>
      </c>
      <c r="L1244" s="1" t="s">
        <v>2</v>
      </c>
      <c r="M1244" s="1" t="s">
        <v>1</v>
      </c>
      <c r="N1244" s="1">
        <v>147831.20509999999</v>
      </c>
      <c r="O1244" s="1">
        <v>126832.6675</v>
      </c>
      <c r="P1244" s="1">
        <v>130326.00689999999</v>
      </c>
      <c r="Q1244" s="1">
        <v>104664.2917</v>
      </c>
      <c r="R1244" s="3">
        <f>AVERAGE('VTA_Proteome Morphine vs Saline'!N1244:Q1244)</f>
        <v>127413.5428</v>
      </c>
      <c r="S1244" s="3">
        <f>_xlfn.STDEV.S('VTA_Proteome Morphine vs Saline'!N1244:Q1244)</f>
        <v>17731.602885391119</v>
      </c>
      <c r="T1244" s="1">
        <v>166539.571</v>
      </c>
      <c r="U1244" s="1">
        <v>152191.2102</v>
      </c>
      <c r="V1244" s="1">
        <v>212818.42439999999</v>
      </c>
      <c r="W1244" s="1">
        <v>124891.4516</v>
      </c>
      <c r="X1244" s="1">
        <f t="shared" si="75"/>
        <v>164110.1643</v>
      </c>
      <c r="Y1244" s="1">
        <f t="shared" si="76"/>
        <v>36781.17956947683</v>
      </c>
    </row>
    <row r="1245" spans="1:25" x14ac:dyDescent="0.5">
      <c r="A1245" s="1" t="s">
        <v>2494</v>
      </c>
      <c r="B1245" s="1" t="s">
        <v>2495</v>
      </c>
      <c r="C1245" s="1">
        <v>29356</v>
      </c>
      <c r="D1245" s="1">
        <v>2</v>
      </c>
      <c r="E1245" s="1">
        <v>2</v>
      </c>
      <c r="F1245" s="1">
        <v>117.25</v>
      </c>
      <c r="G1245" s="1">
        <v>5.677103E-2</v>
      </c>
      <c r="H1245" s="1">
        <v>0.99625991700000005</v>
      </c>
      <c r="I1245" s="1">
        <v>0.785218042</v>
      </c>
      <c r="K1245" s="1">
        <v>1.0292631059999999</v>
      </c>
      <c r="L1245" s="1" t="s">
        <v>1</v>
      </c>
      <c r="M1245" s="1" t="s">
        <v>2</v>
      </c>
      <c r="N1245" s="1">
        <v>263737.41759999999</v>
      </c>
      <c r="O1245" s="1">
        <v>243667.37330000001</v>
      </c>
      <c r="P1245" s="1">
        <v>124815.27250000001</v>
      </c>
      <c r="Q1245" s="1">
        <v>154195.75349999999</v>
      </c>
      <c r="R1245" s="3">
        <f>AVERAGE('VTA_Proteome Morphine vs Saline'!N1245:Q1245)</f>
        <v>196603.95422499999</v>
      </c>
      <c r="S1245" s="3">
        <f>_xlfn.STDEV.S('VTA_Proteome Morphine vs Saline'!N1245:Q1245)</f>
        <v>67512.807753533736</v>
      </c>
      <c r="T1245" s="1">
        <v>183715.65460000001</v>
      </c>
      <c r="U1245" s="1">
        <v>330065.33809999999</v>
      </c>
      <c r="V1245" s="1">
        <v>166625.05369999999</v>
      </c>
      <c r="W1245" s="1">
        <v>83651.085500000001</v>
      </c>
      <c r="X1245" s="1">
        <f t="shared" si="75"/>
        <v>191014.28297500001</v>
      </c>
      <c r="Y1245" s="1">
        <f t="shared" si="76"/>
        <v>102486.02601365795</v>
      </c>
    </row>
    <row r="1246" spans="1:25" x14ac:dyDescent="0.5">
      <c r="A1246" s="1" t="s">
        <v>2496</v>
      </c>
      <c r="B1246" s="1" t="s">
        <v>2497</v>
      </c>
      <c r="C1246" s="1">
        <v>17337</v>
      </c>
      <c r="D1246" s="1">
        <v>13</v>
      </c>
      <c r="E1246" s="1">
        <v>13</v>
      </c>
      <c r="F1246" s="1">
        <v>629.86</v>
      </c>
      <c r="G1246" s="1">
        <v>5.2482516E-2</v>
      </c>
      <c r="H1246" s="1">
        <v>0.99625991700000005</v>
      </c>
      <c r="I1246" s="1">
        <v>0.86852562600000005</v>
      </c>
      <c r="K1246" s="1">
        <v>1.0241583030000001</v>
      </c>
      <c r="L1246" s="1" t="s">
        <v>2</v>
      </c>
      <c r="M1246" s="1" t="s">
        <v>1</v>
      </c>
      <c r="N1246" s="1">
        <v>6773614.0800000001</v>
      </c>
      <c r="O1246" s="1">
        <v>8727335.7129999995</v>
      </c>
      <c r="P1246" s="1">
        <v>11548817.210000001</v>
      </c>
      <c r="Q1246" s="1">
        <v>9760853.1129999999</v>
      </c>
      <c r="R1246" s="3">
        <f>AVERAGE('VTA_Proteome Morphine vs Saline'!N1246:Q1246)</f>
        <v>9202655.0289999992</v>
      </c>
      <c r="S1246" s="3">
        <f>_xlfn.STDEV.S('VTA_Proteome Morphine vs Saline'!N1246:Q1246)</f>
        <v>1995180.0641059577</v>
      </c>
      <c r="T1246" s="1">
        <v>7701459.6560000004</v>
      </c>
      <c r="U1246" s="1">
        <v>7833959.0719999997</v>
      </c>
      <c r="V1246" s="1">
        <v>10754842.85</v>
      </c>
      <c r="W1246" s="1">
        <v>11409640.65</v>
      </c>
      <c r="X1246" s="1">
        <f t="shared" si="75"/>
        <v>9424975.557</v>
      </c>
      <c r="Y1246" s="1">
        <f t="shared" si="76"/>
        <v>1932984.1407269314</v>
      </c>
    </row>
    <row r="1247" spans="1:25" x14ac:dyDescent="0.5">
      <c r="A1247" s="1" t="s">
        <v>2498</v>
      </c>
      <c r="B1247" s="1" t="s">
        <v>2499</v>
      </c>
      <c r="C1247" s="1">
        <v>31882</v>
      </c>
      <c r="D1247" s="1">
        <v>2</v>
      </c>
      <c r="E1247" s="1">
        <v>2</v>
      </c>
      <c r="F1247" s="1">
        <v>115.55</v>
      </c>
      <c r="G1247" s="1">
        <v>0.275180957</v>
      </c>
      <c r="H1247" s="1">
        <v>0.977951083</v>
      </c>
      <c r="I1247" s="1">
        <v>0.15795366999999999</v>
      </c>
      <c r="K1247" s="1">
        <v>1.132854263</v>
      </c>
      <c r="L1247" s="1" t="s">
        <v>1</v>
      </c>
      <c r="M1247" s="1" t="s">
        <v>2</v>
      </c>
      <c r="N1247" s="1">
        <v>2672215.4410000001</v>
      </c>
      <c r="O1247" s="1">
        <v>2662240.8509999998</v>
      </c>
      <c r="P1247" s="1">
        <v>3502838.27</v>
      </c>
      <c r="Q1247" s="1">
        <v>2787079.4989999998</v>
      </c>
      <c r="R1247" s="3">
        <f>AVERAGE('VTA_Proteome Morphine vs Saline'!N1247:Q1247)</f>
        <v>2906093.5152499997</v>
      </c>
      <c r="S1247" s="3">
        <f>_xlfn.STDEV.S('VTA_Proteome Morphine vs Saline'!N1247:Q1247)</f>
        <v>401842.30483375303</v>
      </c>
      <c r="T1247" s="1">
        <v>2836220.0989999999</v>
      </c>
      <c r="U1247" s="1">
        <v>2549643.4309999999</v>
      </c>
      <c r="V1247" s="1">
        <v>2433317.7949999999</v>
      </c>
      <c r="W1247" s="1">
        <v>2441956.7949999999</v>
      </c>
      <c r="X1247" s="1">
        <f t="shared" si="75"/>
        <v>2565284.5299999998</v>
      </c>
      <c r="Y1247" s="1">
        <f t="shared" si="76"/>
        <v>188215.90075767777</v>
      </c>
    </row>
    <row r="1248" spans="1:25" x14ac:dyDescent="0.5">
      <c r="A1248" s="1" t="s">
        <v>2500</v>
      </c>
      <c r="B1248" s="1" t="s">
        <v>2501</v>
      </c>
      <c r="C1248" s="1">
        <v>32065</v>
      </c>
      <c r="D1248" s="1">
        <v>1</v>
      </c>
      <c r="E1248" s="1">
        <v>1</v>
      </c>
      <c r="F1248" s="1">
        <v>30.5</v>
      </c>
      <c r="G1248" s="1">
        <v>0.24113799</v>
      </c>
      <c r="H1248" s="1">
        <v>0.977951083</v>
      </c>
      <c r="I1248" s="1">
        <v>0.188001429</v>
      </c>
      <c r="K1248" s="1">
        <v>139.54440539999999</v>
      </c>
      <c r="L1248" s="1" t="s">
        <v>2</v>
      </c>
      <c r="M1248" s="1" t="s">
        <v>1</v>
      </c>
      <c r="N1248" s="1">
        <v>1970.165747</v>
      </c>
      <c r="O1248" s="1">
        <v>687.27450039999997</v>
      </c>
      <c r="P1248" s="1">
        <v>1993.3896830000001</v>
      </c>
      <c r="Q1248" s="1">
        <v>1193.044656</v>
      </c>
      <c r="R1248" s="3">
        <f>AVERAGE('VTA_Proteome Morphine vs Saline'!N1248:Q1248)</f>
        <v>1460.9686466000001</v>
      </c>
      <c r="S1248" s="3">
        <f>_xlfn.STDEV.S('VTA_Proteome Morphine vs Saline'!N1248:Q1248)</f>
        <v>635.90873130772331</v>
      </c>
      <c r="T1248" s="1">
        <v>341.52959720000001</v>
      </c>
      <c r="U1248" s="1">
        <v>2764.4496669999999</v>
      </c>
      <c r="V1248" s="1">
        <v>498282.66450000001</v>
      </c>
      <c r="W1248" s="1">
        <v>314091.36080000002</v>
      </c>
      <c r="X1248" s="1">
        <f t="shared" si="75"/>
        <v>203870.00114105002</v>
      </c>
      <c r="Y1248" s="1">
        <f t="shared" si="76"/>
        <v>245421.30173359415</v>
      </c>
    </row>
    <row r="1249" spans="1:25" x14ac:dyDescent="0.5">
      <c r="A1249" s="1" t="s">
        <v>2502</v>
      </c>
      <c r="B1249" s="1" t="s">
        <v>2503</v>
      </c>
      <c r="C1249" s="1">
        <v>86632</v>
      </c>
      <c r="D1249" s="1">
        <v>3</v>
      </c>
      <c r="E1249" s="1">
        <v>3</v>
      </c>
      <c r="F1249" s="1">
        <v>98.68</v>
      </c>
      <c r="G1249" s="1">
        <v>7.3151729999999998E-2</v>
      </c>
      <c r="H1249" s="1">
        <v>0.99625991700000005</v>
      </c>
      <c r="I1249" s="1">
        <v>0.61832625200000002</v>
      </c>
      <c r="K1249" s="1">
        <v>3.5629941359999999</v>
      </c>
      <c r="L1249" s="1" t="s">
        <v>1</v>
      </c>
      <c r="M1249" s="1" t="s">
        <v>2</v>
      </c>
      <c r="N1249" s="1">
        <v>97934.618040000001</v>
      </c>
      <c r="O1249" s="1">
        <v>775.76516809999998</v>
      </c>
      <c r="P1249" s="1">
        <v>12915.59382</v>
      </c>
      <c r="Q1249" s="1">
        <v>67009.950819999998</v>
      </c>
      <c r="R1249" s="3">
        <f>AVERAGE('VTA_Proteome Morphine vs Saline'!N1249:Q1249)</f>
        <v>44658.981962024998</v>
      </c>
      <c r="S1249" s="3">
        <f>_xlfn.STDEV.S('VTA_Proteome Morphine vs Saline'!N1249:Q1249)</f>
        <v>45721.033144206456</v>
      </c>
      <c r="T1249" s="1">
        <v>1099.125305</v>
      </c>
      <c r="U1249" s="1">
        <v>11159.52405</v>
      </c>
      <c r="V1249" s="1">
        <v>16820.434730000001</v>
      </c>
      <c r="W1249" s="1">
        <v>21057.380089999999</v>
      </c>
      <c r="X1249" s="1">
        <f t="shared" si="75"/>
        <v>12534.11604375</v>
      </c>
      <c r="Y1249" s="1">
        <f t="shared" si="76"/>
        <v>8634.5637648305401</v>
      </c>
    </row>
    <row r="1250" spans="1:25" x14ac:dyDescent="0.5">
      <c r="A1250" s="1" t="s">
        <v>2504</v>
      </c>
      <c r="B1250" s="1" t="s">
        <v>2505</v>
      </c>
      <c r="C1250" s="1">
        <v>54201</v>
      </c>
      <c r="D1250" s="1">
        <v>1</v>
      </c>
      <c r="E1250" s="1">
        <v>1</v>
      </c>
      <c r="F1250" s="1">
        <v>36.03</v>
      </c>
      <c r="G1250" s="1">
        <v>0.48349241399999998</v>
      </c>
      <c r="H1250" s="1">
        <v>0.977951083</v>
      </c>
      <c r="I1250" s="1">
        <v>6.2359754000000003E-2</v>
      </c>
      <c r="K1250" s="1">
        <v>4.7082897819999996</v>
      </c>
      <c r="L1250" s="1" t="s">
        <v>1</v>
      </c>
      <c r="M1250" s="1" t="s">
        <v>2</v>
      </c>
      <c r="N1250" s="1">
        <v>43137.854099999997</v>
      </c>
      <c r="O1250" s="1">
        <v>5356.4980820000001</v>
      </c>
      <c r="P1250" s="1">
        <v>35206.84044</v>
      </c>
      <c r="Q1250" s="1">
        <v>25471.9791</v>
      </c>
      <c r="R1250" s="3">
        <f>AVERAGE('VTA_Proteome Morphine vs Saline'!N1250:Q1250)</f>
        <v>27293.2929305</v>
      </c>
      <c r="S1250" s="3">
        <f>_xlfn.STDEV.S('VTA_Proteome Morphine vs Saline'!N1250:Q1250)</f>
        <v>16311.698308611591</v>
      </c>
      <c r="T1250" s="1">
        <v>4520.9917230000001</v>
      </c>
      <c r="U1250" s="1">
        <v>5920.3555610000003</v>
      </c>
      <c r="V1250" s="1">
        <v>915.29982949999999</v>
      </c>
      <c r="W1250" s="1">
        <v>11830.78968</v>
      </c>
      <c r="X1250" s="1">
        <f t="shared" si="75"/>
        <v>5796.8591983749993</v>
      </c>
      <c r="Y1250" s="1">
        <f t="shared" si="76"/>
        <v>4541.6967495726376</v>
      </c>
    </row>
    <row r="1251" spans="1:25" x14ac:dyDescent="0.5">
      <c r="A1251" s="1" t="s">
        <v>2506</v>
      </c>
      <c r="B1251" s="1" t="s">
        <v>2507</v>
      </c>
      <c r="C1251" s="1">
        <v>272341</v>
      </c>
      <c r="D1251" s="1">
        <v>5</v>
      </c>
      <c r="E1251" s="1">
        <v>5</v>
      </c>
      <c r="F1251" s="1">
        <v>188.07</v>
      </c>
      <c r="G1251" s="1">
        <v>0.404959295</v>
      </c>
      <c r="H1251" s="1">
        <v>0.977951083</v>
      </c>
      <c r="I1251" s="1">
        <v>8.7008767000000001E-2</v>
      </c>
      <c r="K1251" s="1">
        <v>1.689178326</v>
      </c>
      <c r="L1251" s="1" t="s">
        <v>1</v>
      </c>
      <c r="M1251" s="1" t="s">
        <v>2</v>
      </c>
      <c r="N1251" s="1">
        <v>308490.36989999999</v>
      </c>
      <c r="O1251" s="1">
        <v>135874.94699999999</v>
      </c>
      <c r="P1251" s="1">
        <v>202268.3633</v>
      </c>
      <c r="Q1251" s="1">
        <v>193870.7689</v>
      </c>
      <c r="R1251" s="3">
        <f>AVERAGE('VTA_Proteome Morphine vs Saline'!N1251:Q1251)</f>
        <v>210126.11227499999</v>
      </c>
      <c r="S1251" s="3">
        <f>_xlfn.STDEV.S('VTA_Proteome Morphine vs Saline'!N1251:Q1251)</f>
        <v>71913.705531945277</v>
      </c>
      <c r="T1251" s="1">
        <v>96412.817150000003</v>
      </c>
      <c r="U1251" s="1">
        <v>101212.6539</v>
      </c>
      <c r="V1251" s="1">
        <v>217327.9057</v>
      </c>
      <c r="W1251" s="1">
        <v>82628.457160000005</v>
      </c>
      <c r="X1251" s="1">
        <f t="shared" si="75"/>
        <v>124395.4584775</v>
      </c>
      <c r="Y1251" s="1">
        <f t="shared" si="76"/>
        <v>62453.696953718907</v>
      </c>
    </row>
    <row r="1252" spans="1:25" x14ac:dyDescent="0.5">
      <c r="A1252" s="1" t="s">
        <v>2508</v>
      </c>
      <c r="B1252" s="1" t="s">
        <v>2509</v>
      </c>
      <c r="C1252" s="1">
        <v>60152</v>
      </c>
      <c r="D1252" s="1">
        <v>4</v>
      </c>
      <c r="E1252" s="1">
        <v>4</v>
      </c>
      <c r="F1252" s="1">
        <v>183.08</v>
      </c>
      <c r="G1252" s="1">
        <v>0.22946096399999999</v>
      </c>
      <c r="H1252" s="1">
        <v>0.977951083</v>
      </c>
      <c r="I1252" s="1">
        <v>0.20008978099999999</v>
      </c>
      <c r="K1252" s="1">
        <v>1.2333351459999999</v>
      </c>
      <c r="L1252" s="1" t="s">
        <v>1</v>
      </c>
      <c r="M1252" s="1" t="s">
        <v>2</v>
      </c>
      <c r="N1252" s="1">
        <v>533514.57209999999</v>
      </c>
      <c r="O1252" s="1">
        <v>542800.03610000003</v>
      </c>
      <c r="P1252" s="1">
        <v>412245.14929999999</v>
      </c>
      <c r="Q1252" s="1">
        <v>414092.61930000002</v>
      </c>
      <c r="R1252" s="3">
        <f>AVERAGE('VTA_Proteome Morphine vs Saline'!N1252:Q1252)</f>
        <v>475663.09420000005</v>
      </c>
      <c r="S1252" s="3">
        <f>_xlfn.STDEV.S('VTA_Proteome Morphine vs Saline'!N1252:Q1252)</f>
        <v>72265.532534878905</v>
      </c>
      <c r="T1252" s="1">
        <v>462190.60940000002</v>
      </c>
      <c r="U1252" s="1">
        <v>444106.6042</v>
      </c>
      <c r="V1252" s="1">
        <v>384128.23129999998</v>
      </c>
      <c r="W1252" s="1">
        <v>252263.40429999999</v>
      </c>
      <c r="X1252" s="1">
        <f t="shared" si="75"/>
        <v>385672.21230000001</v>
      </c>
      <c r="Y1252" s="1">
        <f t="shared" si="76"/>
        <v>94991.117445764859</v>
      </c>
    </row>
    <row r="1253" spans="1:25" x14ac:dyDescent="0.5">
      <c r="A1253" s="1" t="s">
        <v>2510</v>
      </c>
      <c r="B1253" s="1" t="s">
        <v>2511</v>
      </c>
      <c r="C1253" s="1">
        <v>16984</v>
      </c>
      <c r="D1253" s="1">
        <v>4</v>
      </c>
      <c r="E1253" s="1">
        <v>4</v>
      </c>
      <c r="F1253" s="1">
        <v>168.71</v>
      </c>
      <c r="G1253" s="1">
        <v>5.1417098000000001E-2</v>
      </c>
      <c r="H1253" s="1">
        <v>0.99625991700000005</v>
      </c>
      <c r="I1253" s="1">
        <v>0.90039462199999998</v>
      </c>
      <c r="K1253" s="1">
        <v>1.239475302</v>
      </c>
      <c r="L1253" s="1" t="s">
        <v>1</v>
      </c>
      <c r="M1253" s="1" t="s">
        <v>2</v>
      </c>
      <c r="N1253" s="1">
        <v>263213.22590000002</v>
      </c>
      <c r="O1253" s="1">
        <v>180299.2059</v>
      </c>
      <c r="P1253" s="1">
        <v>1121513.2479999999</v>
      </c>
      <c r="Q1253" s="1">
        <v>2811105.7349999999</v>
      </c>
      <c r="R1253" s="3">
        <f>AVERAGE('VTA_Proteome Morphine vs Saline'!N1253:Q1253)</f>
        <v>1094032.8536999999</v>
      </c>
      <c r="S1253" s="3">
        <f>_xlfn.STDEV.S('VTA_Proteome Morphine vs Saline'!N1253:Q1253)</f>
        <v>1221237.74437063</v>
      </c>
      <c r="T1253" s="1">
        <v>346129.85279999999</v>
      </c>
      <c r="U1253" s="1">
        <v>149696.52729999999</v>
      </c>
      <c r="V1253" s="1">
        <v>2196183.9040000001</v>
      </c>
      <c r="W1253" s="1">
        <v>838621.91799999995</v>
      </c>
      <c r="X1253" s="1">
        <f t="shared" si="75"/>
        <v>882658.05052499997</v>
      </c>
      <c r="Y1253" s="1">
        <f t="shared" si="76"/>
        <v>922385.39490412874</v>
      </c>
    </row>
    <row r="1254" spans="1:25" x14ac:dyDescent="0.5">
      <c r="A1254" s="1" t="s">
        <v>2512</v>
      </c>
      <c r="B1254" s="1" t="s">
        <v>2513</v>
      </c>
      <c r="C1254" s="1">
        <v>11915</v>
      </c>
      <c r="D1254" s="1">
        <v>1</v>
      </c>
      <c r="E1254" s="1">
        <v>1</v>
      </c>
      <c r="F1254" s="1">
        <v>53.83</v>
      </c>
      <c r="G1254" s="1">
        <v>7.8577860999999999E-2</v>
      </c>
      <c r="H1254" s="1">
        <v>0.99625991700000005</v>
      </c>
      <c r="I1254" s="1">
        <v>0.58125755300000004</v>
      </c>
      <c r="K1254" s="1">
        <v>1.094051071</v>
      </c>
      <c r="L1254" s="1" t="s">
        <v>2</v>
      </c>
      <c r="M1254" s="1" t="s">
        <v>1</v>
      </c>
      <c r="N1254" s="1">
        <v>0</v>
      </c>
      <c r="O1254" s="1">
        <v>0</v>
      </c>
      <c r="P1254" s="1">
        <v>27190.488590000001</v>
      </c>
      <c r="Q1254" s="1">
        <v>14401.15452</v>
      </c>
      <c r="R1254" s="3">
        <f>AVERAGE('VTA_Proteome Morphine vs Saline'!N1254:Q1254)</f>
        <v>10397.910777500001</v>
      </c>
      <c r="S1254" s="3">
        <f>_xlfn.STDEV.S('VTA_Proteome Morphine vs Saline'!N1254:Q1254)</f>
        <v>13092.615312004882</v>
      </c>
      <c r="T1254" s="1">
        <v>0</v>
      </c>
      <c r="U1254" s="1">
        <v>0</v>
      </c>
      <c r="V1254" s="1">
        <v>0</v>
      </c>
      <c r="W1254" s="1">
        <v>45503.381670000002</v>
      </c>
      <c r="X1254" s="1">
        <f t="shared" si="75"/>
        <v>11375.845417500001</v>
      </c>
      <c r="Y1254" s="1">
        <f t="shared" si="76"/>
        <v>22751.690835000001</v>
      </c>
    </row>
    <row r="1255" spans="1:25" x14ac:dyDescent="0.5">
      <c r="A1255" s="1" t="s">
        <v>2514</v>
      </c>
      <c r="B1255" s="1" t="s">
        <v>2515</v>
      </c>
      <c r="C1255" s="1">
        <v>51418</v>
      </c>
      <c r="D1255" s="1">
        <v>39</v>
      </c>
      <c r="E1255" s="1">
        <v>39</v>
      </c>
      <c r="F1255" s="1">
        <v>2043.63</v>
      </c>
      <c r="G1255" s="1">
        <v>7.1997671999999999E-2</v>
      </c>
      <c r="H1255" s="1">
        <v>0.99625991700000005</v>
      </c>
      <c r="I1255" s="1">
        <v>0.62694960399999999</v>
      </c>
      <c r="K1255" s="1">
        <v>1.0570287759999999</v>
      </c>
      <c r="L1255" s="1" t="s">
        <v>2</v>
      </c>
      <c r="M1255" s="1" t="s">
        <v>1</v>
      </c>
      <c r="N1255" s="1">
        <v>14995104.800000001</v>
      </c>
      <c r="O1255" s="1">
        <v>15975419.6</v>
      </c>
      <c r="P1255" s="1">
        <v>23290699.829999998</v>
      </c>
      <c r="Q1255" s="1">
        <v>19747515.239999998</v>
      </c>
      <c r="R1255" s="3">
        <f>AVERAGE('VTA_Proteome Morphine vs Saline'!N1255:Q1255)</f>
        <v>18502184.8675</v>
      </c>
      <c r="S1255" s="3">
        <f>_xlfn.STDEV.S('VTA_Proteome Morphine vs Saline'!N1255:Q1255)</f>
        <v>3793190.2404026394</v>
      </c>
      <c r="T1255" s="1">
        <v>18113223.559999999</v>
      </c>
      <c r="U1255" s="1">
        <v>16524844.65</v>
      </c>
      <c r="V1255" s="1">
        <v>22781087.870000001</v>
      </c>
      <c r="W1255" s="1">
        <v>20810211.239999998</v>
      </c>
      <c r="X1255" s="1">
        <f t="shared" si="75"/>
        <v>19557341.829999998</v>
      </c>
      <c r="Y1255" s="1">
        <f t="shared" si="76"/>
        <v>2783507.200959804</v>
      </c>
    </row>
    <row r="1256" spans="1:25" x14ac:dyDescent="0.5">
      <c r="A1256" s="1" t="s">
        <v>2516</v>
      </c>
      <c r="B1256" s="1" t="s">
        <v>2517</v>
      </c>
      <c r="C1256" s="1">
        <v>43528</v>
      </c>
      <c r="D1256" s="1">
        <v>10</v>
      </c>
      <c r="E1256" s="1">
        <v>10</v>
      </c>
      <c r="F1256" s="1">
        <v>576.9</v>
      </c>
      <c r="G1256" s="1">
        <v>5.0372972000000002E-2</v>
      </c>
      <c r="H1256" s="1">
        <v>0.99625991700000005</v>
      </c>
      <c r="I1256" s="1">
        <v>0.94876225300000006</v>
      </c>
      <c r="K1256" s="1">
        <v>1.009564739</v>
      </c>
      <c r="L1256" s="1" t="s">
        <v>2</v>
      </c>
      <c r="M1256" s="1" t="s">
        <v>1</v>
      </c>
      <c r="N1256" s="1">
        <v>4220970.2470000004</v>
      </c>
      <c r="O1256" s="1">
        <v>5376226.9179999996</v>
      </c>
      <c r="P1256" s="1">
        <v>4235165.6009999998</v>
      </c>
      <c r="Q1256" s="1">
        <v>4316097.4050000003</v>
      </c>
      <c r="R1256" s="3">
        <f>AVERAGE('VTA_Proteome Morphine vs Saline'!N1256:Q1256)</f>
        <v>4537115.04275</v>
      </c>
      <c r="S1256" s="3">
        <f>_xlfn.STDEV.S('VTA_Proteome Morphine vs Saline'!N1256:Q1256)</f>
        <v>560974.90515325009</v>
      </c>
      <c r="T1256" s="1">
        <v>5227296.0930000003</v>
      </c>
      <c r="U1256" s="1">
        <v>5546163.9079999998</v>
      </c>
      <c r="V1256" s="1">
        <v>3080916.085</v>
      </c>
      <c r="W1256" s="1">
        <v>4467669.3789999997</v>
      </c>
      <c r="X1256" s="1">
        <f t="shared" si="75"/>
        <v>4580511.36625</v>
      </c>
      <c r="Y1256" s="1">
        <f t="shared" si="76"/>
        <v>1097320.1653390422</v>
      </c>
    </row>
    <row r="1257" spans="1:25" x14ac:dyDescent="0.5">
      <c r="A1257" s="1" t="s">
        <v>2518</v>
      </c>
      <c r="B1257" s="1" t="s">
        <v>2519</v>
      </c>
      <c r="C1257" s="1">
        <v>63086</v>
      </c>
      <c r="D1257" s="1">
        <v>4</v>
      </c>
      <c r="E1257" s="1">
        <v>4</v>
      </c>
      <c r="F1257" s="1">
        <v>128.86000000000001</v>
      </c>
      <c r="G1257" s="1">
        <v>6.4384072000000001E-2</v>
      </c>
      <c r="H1257" s="1">
        <v>0.99625991700000005</v>
      </c>
      <c r="I1257" s="1">
        <v>0.69278873900000004</v>
      </c>
      <c r="K1257" s="1">
        <v>1.289594076</v>
      </c>
      <c r="L1257" s="1" t="s">
        <v>1</v>
      </c>
      <c r="M1257" s="1" t="s">
        <v>2</v>
      </c>
      <c r="N1257" s="1">
        <v>223911.45939999999</v>
      </c>
      <c r="O1257" s="1">
        <v>98376.100090000007</v>
      </c>
      <c r="P1257" s="1">
        <v>498042.70620000002</v>
      </c>
      <c r="Q1257" s="1">
        <v>462251.82380000001</v>
      </c>
      <c r="R1257" s="3">
        <f>AVERAGE('VTA_Proteome Morphine vs Saline'!N1257:Q1257)</f>
        <v>320645.52237250004</v>
      </c>
      <c r="S1257" s="3">
        <f>_xlfn.STDEV.S('VTA_Proteome Morphine vs Saline'!N1257:Q1257)</f>
        <v>191731.82700051626</v>
      </c>
      <c r="T1257" s="1">
        <v>184082.7482</v>
      </c>
      <c r="U1257" s="1">
        <v>101180.685</v>
      </c>
      <c r="V1257" s="1">
        <v>421012.00770000002</v>
      </c>
      <c r="W1257" s="1">
        <v>288287.19939999998</v>
      </c>
      <c r="X1257" s="1">
        <f t="shared" si="75"/>
        <v>248640.66007500002</v>
      </c>
      <c r="Y1257" s="1">
        <f t="shared" si="76"/>
        <v>138077.14968727596</v>
      </c>
    </row>
    <row r="1258" spans="1:25" x14ac:dyDescent="0.5">
      <c r="A1258" s="1" t="s">
        <v>2520</v>
      </c>
      <c r="B1258" s="1" t="s">
        <v>2521</v>
      </c>
      <c r="C1258" s="1">
        <v>137667</v>
      </c>
      <c r="D1258" s="1">
        <v>3</v>
      </c>
      <c r="E1258" s="1">
        <v>1</v>
      </c>
      <c r="F1258" s="1">
        <v>78.099999999999994</v>
      </c>
      <c r="G1258" s="1">
        <v>7.9131314999999994E-2</v>
      </c>
      <c r="H1258" s="1">
        <v>0.99625991700000005</v>
      </c>
      <c r="I1258" s="1">
        <v>0.57775838300000004</v>
      </c>
      <c r="K1258" s="1">
        <v>1.149547187</v>
      </c>
      <c r="L1258" s="1" t="s">
        <v>2</v>
      </c>
      <c r="M1258" s="1" t="s">
        <v>1</v>
      </c>
      <c r="N1258" s="1">
        <v>3060055.9270000001</v>
      </c>
      <c r="O1258" s="1">
        <v>3071093.6579999998</v>
      </c>
      <c r="P1258" s="1">
        <v>1426890.578</v>
      </c>
      <c r="Q1258" s="1">
        <v>1802340.648</v>
      </c>
      <c r="R1258" s="3">
        <f>AVERAGE('VTA_Proteome Morphine vs Saline'!N1258:Q1258)</f>
        <v>2340095.2027500002</v>
      </c>
      <c r="S1258" s="3">
        <f>_xlfn.STDEV.S('VTA_Proteome Morphine vs Saline'!N1258:Q1258)</f>
        <v>851630.75603214034</v>
      </c>
      <c r="T1258" s="1">
        <v>3697062.8459999999</v>
      </c>
      <c r="U1258" s="1">
        <v>3007551.105</v>
      </c>
      <c r="V1258" s="1">
        <v>2385575.585</v>
      </c>
      <c r="W1258" s="1">
        <v>1670009.89</v>
      </c>
      <c r="X1258" s="1">
        <f t="shared" si="75"/>
        <v>2690049.8564999998</v>
      </c>
      <c r="Y1258" s="1">
        <f t="shared" si="76"/>
        <v>865653.57179485424</v>
      </c>
    </row>
    <row r="1259" spans="1:25" x14ac:dyDescent="0.5">
      <c r="A1259" s="1" t="s">
        <v>2522</v>
      </c>
      <c r="B1259" s="1" t="s">
        <v>2523</v>
      </c>
      <c r="C1259" s="1">
        <v>290804</v>
      </c>
      <c r="D1259" s="1">
        <v>60</v>
      </c>
      <c r="E1259" s="1">
        <v>59</v>
      </c>
      <c r="F1259" s="1">
        <v>3420.44</v>
      </c>
      <c r="G1259" s="1">
        <v>0.20570580399999999</v>
      </c>
      <c r="H1259" s="1">
        <v>0.977951083</v>
      </c>
      <c r="I1259" s="1">
        <v>0.228258558</v>
      </c>
      <c r="K1259" s="1">
        <v>1.3122300739999999</v>
      </c>
      <c r="L1259" s="1" t="s">
        <v>1</v>
      </c>
      <c r="M1259" s="1" t="s">
        <v>2</v>
      </c>
      <c r="N1259" s="1">
        <v>26138678.850000001</v>
      </c>
      <c r="O1259" s="1">
        <v>14138248.52</v>
      </c>
      <c r="P1259" s="1">
        <v>16937047.649999999</v>
      </c>
      <c r="Q1259" s="1">
        <v>15937587.050000001</v>
      </c>
      <c r="R1259" s="3">
        <f>AVERAGE('VTA_Proteome Morphine vs Saline'!N1259:Q1259)</f>
        <v>18287890.517500002</v>
      </c>
      <c r="S1259" s="3">
        <f>_xlfn.STDEV.S('VTA_Proteome Morphine vs Saline'!N1259:Q1259)</f>
        <v>5360444.9128516605</v>
      </c>
      <c r="T1259" s="1">
        <v>16276501.35</v>
      </c>
      <c r="U1259" s="1">
        <v>13954228</v>
      </c>
      <c r="V1259" s="1">
        <v>16955047.260000002</v>
      </c>
      <c r="W1259" s="1">
        <v>8560211.4940000009</v>
      </c>
      <c r="X1259" s="1">
        <f t="shared" si="75"/>
        <v>13936497.026000001</v>
      </c>
      <c r="Y1259" s="1">
        <f t="shared" si="76"/>
        <v>3807537.5358426268</v>
      </c>
    </row>
    <row r="1260" spans="1:25" x14ac:dyDescent="0.5">
      <c r="A1260" s="1" t="s">
        <v>2524</v>
      </c>
      <c r="B1260" s="1" t="s">
        <v>2525</v>
      </c>
      <c r="C1260" s="1">
        <v>47470</v>
      </c>
      <c r="D1260" s="1">
        <v>29</v>
      </c>
      <c r="E1260" s="1">
        <v>29</v>
      </c>
      <c r="F1260" s="1">
        <v>2170.08</v>
      </c>
      <c r="G1260" s="1">
        <v>0.173007993</v>
      </c>
      <c r="H1260" s="1">
        <v>0.977951083</v>
      </c>
      <c r="I1260" s="1">
        <v>0.27732515899999999</v>
      </c>
      <c r="K1260" s="1">
        <v>1.1745954199999999</v>
      </c>
      <c r="L1260" s="1" t="s">
        <v>1</v>
      </c>
      <c r="M1260" s="1" t="s">
        <v>2</v>
      </c>
      <c r="N1260" s="1">
        <v>14353105.76</v>
      </c>
      <c r="O1260" s="1">
        <v>20199548.289999999</v>
      </c>
      <c r="P1260" s="1">
        <v>13791540.359999999</v>
      </c>
      <c r="Q1260" s="1">
        <v>12924727.6</v>
      </c>
      <c r="R1260" s="3">
        <f>AVERAGE('VTA_Proteome Morphine vs Saline'!N1260:Q1260)</f>
        <v>15317230.502499999</v>
      </c>
      <c r="S1260" s="3">
        <f>_xlfn.STDEV.S('VTA_Proteome Morphine vs Saline'!N1260:Q1260)</f>
        <v>3307484.6458012029</v>
      </c>
      <c r="T1260" s="1">
        <v>12422935.720000001</v>
      </c>
      <c r="U1260" s="1">
        <v>16504968.24</v>
      </c>
      <c r="V1260" s="1">
        <v>11960629.130000001</v>
      </c>
      <c r="W1260" s="1">
        <v>11273190.859999999</v>
      </c>
      <c r="X1260" s="1">
        <f t="shared" si="75"/>
        <v>13040430.987500001</v>
      </c>
      <c r="Y1260" s="1">
        <f t="shared" si="76"/>
        <v>2357500.6892223633</v>
      </c>
    </row>
    <row r="1261" spans="1:25" x14ac:dyDescent="0.5">
      <c r="A1261" s="1" t="s">
        <v>2526</v>
      </c>
      <c r="B1261" s="1" t="s">
        <v>2527</v>
      </c>
      <c r="C1261" s="1">
        <v>18401</v>
      </c>
      <c r="D1261" s="1">
        <v>1</v>
      </c>
      <c r="E1261" s="1">
        <v>1</v>
      </c>
      <c r="F1261" s="1">
        <v>28.41</v>
      </c>
      <c r="G1261" s="1">
        <v>5.6519352000000002E-2</v>
      </c>
      <c r="H1261" s="1">
        <v>0.99625991700000005</v>
      </c>
      <c r="I1261" s="1">
        <v>0.789114133</v>
      </c>
      <c r="K1261" s="1">
        <v>1.4685254480000001</v>
      </c>
      <c r="L1261" s="1" t="s">
        <v>1</v>
      </c>
      <c r="M1261" s="1" t="s">
        <v>2</v>
      </c>
      <c r="N1261" s="1">
        <v>16972.84751</v>
      </c>
      <c r="O1261" s="1">
        <v>9442.3069780000005</v>
      </c>
      <c r="P1261" s="1">
        <v>0</v>
      </c>
      <c r="Q1261" s="1">
        <v>0</v>
      </c>
      <c r="R1261" s="3">
        <f>AVERAGE('VTA_Proteome Morphine vs Saline'!N1261:Q1261)</f>
        <v>6603.788622</v>
      </c>
      <c r="S1261" s="3">
        <f>_xlfn.STDEV.S('VTA_Proteome Morphine vs Saline'!N1261:Q1261)</f>
        <v>8221.812797031118</v>
      </c>
      <c r="T1261" s="1">
        <v>0.877834208</v>
      </c>
      <c r="U1261" s="1">
        <v>17928.030030000002</v>
      </c>
      <c r="V1261" s="1">
        <v>0</v>
      </c>
      <c r="W1261" s="1">
        <v>58.628221809999999</v>
      </c>
      <c r="X1261" s="1">
        <f t="shared" si="75"/>
        <v>4496.8840215045002</v>
      </c>
      <c r="Y1261" s="1">
        <f t="shared" si="76"/>
        <v>8954.1393627773705</v>
      </c>
    </row>
    <row r="1262" spans="1:25" x14ac:dyDescent="0.5">
      <c r="A1262" s="1" t="s">
        <v>2528</v>
      </c>
      <c r="B1262" s="1" t="s">
        <v>2529</v>
      </c>
      <c r="C1262" s="1">
        <v>73827</v>
      </c>
      <c r="D1262" s="1">
        <v>6</v>
      </c>
      <c r="E1262" s="1">
        <v>6</v>
      </c>
      <c r="F1262" s="1">
        <v>251.7</v>
      </c>
      <c r="G1262" s="1">
        <v>5.0450742999999999E-2</v>
      </c>
      <c r="H1262" s="1">
        <v>0.99625991700000005</v>
      </c>
      <c r="I1262" s="1">
        <v>0.94368433100000004</v>
      </c>
      <c r="K1262" s="1">
        <v>1.0356913780000001</v>
      </c>
      <c r="L1262" s="1" t="s">
        <v>1</v>
      </c>
      <c r="M1262" s="1" t="s">
        <v>2</v>
      </c>
      <c r="N1262" s="1">
        <v>309128.97450000001</v>
      </c>
      <c r="O1262" s="1">
        <v>478404.97529999999</v>
      </c>
      <c r="P1262" s="1">
        <v>70050.253289999993</v>
      </c>
      <c r="Q1262" s="1">
        <v>219352.6672</v>
      </c>
      <c r="R1262" s="3">
        <f>AVERAGE('VTA_Proteome Morphine vs Saline'!N1262:Q1262)</f>
        <v>269234.2175725</v>
      </c>
      <c r="S1262" s="3">
        <f>_xlfn.STDEV.S('VTA_Proteome Morphine vs Saline'!N1262:Q1262)</f>
        <v>170788.77618611959</v>
      </c>
      <c r="T1262" s="1">
        <v>194235.52710000001</v>
      </c>
      <c r="U1262" s="1">
        <v>395217.52299999999</v>
      </c>
      <c r="V1262" s="1">
        <v>352437.47690000001</v>
      </c>
      <c r="W1262" s="1">
        <v>97933.588170000003</v>
      </c>
      <c r="X1262" s="1">
        <f t="shared" si="75"/>
        <v>259956.0287925</v>
      </c>
      <c r="Y1262" s="1">
        <f t="shared" si="76"/>
        <v>138346.11868702256</v>
      </c>
    </row>
    <row r="1263" spans="1:25" x14ac:dyDescent="0.5">
      <c r="A1263" s="1" t="s">
        <v>2530</v>
      </c>
      <c r="B1263" s="1" t="s">
        <v>2531</v>
      </c>
      <c r="C1263" s="1">
        <v>72865</v>
      </c>
      <c r="D1263" s="1">
        <v>12</v>
      </c>
      <c r="E1263" s="1">
        <v>12</v>
      </c>
      <c r="F1263" s="1">
        <v>490.37</v>
      </c>
      <c r="G1263" s="1">
        <v>0.28879643799999999</v>
      </c>
      <c r="H1263" s="1">
        <v>0.977951083</v>
      </c>
      <c r="I1263" s="1">
        <v>0.147722398</v>
      </c>
      <c r="K1263" s="1">
        <v>1.383929403</v>
      </c>
      <c r="L1263" s="1" t="s">
        <v>1</v>
      </c>
      <c r="M1263" s="1" t="s">
        <v>2</v>
      </c>
      <c r="N1263" s="1">
        <v>2181059.5380000002</v>
      </c>
      <c r="O1263" s="1">
        <v>3292227.182</v>
      </c>
      <c r="P1263" s="1">
        <v>1663573.2479999999</v>
      </c>
      <c r="Q1263" s="1">
        <v>1926946.422</v>
      </c>
      <c r="R1263" s="3">
        <f>AVERAGE('VTA_Proteome Morphine vs Saline'!N1263:Q1263)</f>
        <v>2265951.5975000001</v>
      </c>
      <c r="S1263" s="3">
        <f>_xlfn.STDEV.S('VTA_Proteome Morphine vs Saline'!N1263:Q1263)</f>
        <v>716061.54811559268</v>
      </c>
      <c r="T1263" s="1">
        <v>1928337.7180000001</v>
      </c>
      <c r="U1263" s="1">
        <v>1745006.1340000001</v>
      </c>
      <c r="V1263" s="1">
        <v>1727647.817</v>
      </c>
      <c r="W1263" s="1">
        <v>1148335.4650000001</v>
      </c>
      <c r="X1263" s="1">
        <f t="shared" si="75"/>
        <v>1637331.7834999999</v>
      </c>
      <c r="Y1263" s="1">
        <f t="shared" si="76"/>
        <v>338404.39569817594</v>
      </c>
    </row>
    <row r="1264" spans="1:25" x14ac:dyDescent="0.5">
      <c r="A1264" s="1" t="s">
        <v>2532</v>
      </c>
      <c r="B1264" s="1" t="s">
        <v>2533</v>
      </c>
      <c r="C1264" s="1">
        <v>59787</v>
      </c>
      <c r="D1264" s="1">
        <v>2</v>
      </c>
      <c r="E1264" s="1">
        <v>1</v>
      </c>
      <c r="F1264" s="1">
        <v>62.36</v>
      </c>
      <c r="G1264" s="1">
        <v>0.45558210700000001</v>
      </c>
      <c r="H1264" s="1">
        <v>0.977951083</v>
      </c>
      <c r="I1264" s="1">
        <v>7.0110267000000004E-2</v>
      </c>
      <c r="K1264" s="1">
        <v>3.2399905420000001</v>
      </c>
      <c r="L1264" s="1" t="s">
        <v>1</v>
      </c>
      <c r="M1264" s="1" t="s">
        <v>2</v>
      </c>
      <c r="N1264" s="1">
        <v>20557.83495</v>
      </c>
      <c r="O1264" s="1">
        <v>6154.5695100000003</v>
      </c>
      <c r="P1264" s="1">
        <v>11766.541160000001</v>
      </c>
      <c r="Q1264" s="1">
        <v>10850.812669999999</v>
      </c>
      <c r="R1264" s="3">
        <f>AVERAGE('VTA_Proteome Morphine vs Saline'!N1264:Q1264)</f>
        <v>12332.439572499999</v>
      </c>
      <c r="S1264" s="3">
        <f>_xlfn.STDEV.S('VTA_Proteome Morphine vs Saline'!N1264:Q1264)</f>
        <v>6009.4000509427997</v>
      </c>
      <c r="T1264" s="1">
        <v>1127.2796410000001</v>
      </c>
      <c r="U1264" s="1">
        <v>4479.6461730000001</v>
      </c>
      <c r="V1264" s="1">
        <v>9320.6856040000002</v>
      </c>
      <c r="W1264" s="1">
        <v>297.66706640000001</v>
      </c>
      <c r="X1264" s="1">
        <f t="shared" si="75"/>
        <v>3806.3196210999999</v>
      </c>
      <c r="Y1264" s="1">
        <f t="shared" si="76"/>
        <v>4096.7262866600886</v>
      </c>
    </row>
    <row r="1265" spans="1:25" x14ac:dyDescent="0.5">
      <c r="A1265" s="1" t="s">
        <v>2534</v>
      </c>
      <c r="B1265" s="1" t="s">
        <v>2535</v>
      </c>
      <c r="C1265" s="1">
        <v>43192</v>
      </c>
      <c r="D1265" s="1">
        <v>6</v>
      </c>
      <c r="E1265" s="1">
        <v>6</v>
      </c>
      <c r="F1265" s="1">
        <v>319.82</v>
      </c>
      <c r="G1265" s="1">
        <v>0.33300706200000002</v>
      </c>
      <c r="H1265" s="1">
        <v>0.977951083</v>
      </c>
      <c r="I1265" s="1">
        <v>0.119853668</v>
      </c>
      <c r="K1265" s="1">
        <v>2.2420672690000001</v>
      </c>
      <c r="L1265" s="1" t="s">
        <v>1</v>
      </c>
      <c r="M1265" s="1" t="s">
        <v>2</v>
      </c>
      <c r="N1265" s="1">
        <v>811525.69510000001</v>
      </c>
      <c r="O1265" s="1">
        <v>388968.12719999999</v>
      </c>
      <c r="P1265" s="1">
        <v>1615630.865</v>
      </c>
      <c r="Q1265" s="1">
        <v>597388.7291</v>
      </c>
      <c r="R1265" s="3">
        <f>AVERAGE('VTA_Proteome Morphine vs Saline'!N1265:Q1265)</f>
        <v>853378.35410000011</v>
      </c>
      <c r="S1265" s="3">
        <f>_xlfn.STDEV.S('VTA_Proteome Morphine vs Saline'!N1265:Q1265)</f>
        <v>536652.61339643633</v>
      </c>
      <c r="T1265" s="1">
        <v>191816.3039</v>
      </c>
      <c r="U1265" s="1">
        <v>199706.58040000001</v>
      </c>
      <c r="V1265" s="1">
        <v>1071133.7169999999</v>
      </c>
      <c r="W1265" s="1">
        <v>59828.233419999997</v>
      </c>
      <c r="X1265" s="1">
        <f t="shared" si="75"/>
        <v>380621.20867999998</v>
      </c>
      <c r="Y1265" s="1">
        <f t="shared" si="76"/>
        <v>464791.36965496553</v>
      </c>
    </row>
    <row r="1266" spans="1:25" x14ac:dyDescent="0.5">
      <c r="A1266" s="1" t="s">
        <v>2536</v>
      </c>
      <c r="B1266" s="1" t="s">
        <v>2537</v>
      </c>
      <c r="C1266" s="1">
        <v>66740</v>
      </c>
      <c r="D1266" s="1">
        <v>9</v>
      </c>
      <c r="E1266" s="1">
        <v>7</v>
      </c>
      <c r="F1266" s="1">
        <v>555</v>
      </c>
      <c r="G1266" s="1">
        <v>0.111811296</v>
      </c>
      <c r="H1266" s="1">
        <v>0.98654470999999999</v>
      </c>
      <c r="I1266" s="1">
        <v>0.42674971900000003</v>
      </c>
      <c r="K1266" s="1">
        <v>1.1004204360000001</v>
      </c>
      <c r="L1266" s="1" t="s">
        <v>2</v>
      </c>
      <c r="M1266" s="1" t="s">
        <v>1</v>
      </c>
      <c r="N1266" s="1">
        <v>562886.25379999995</v>
      </c>
      <c r="O1266" s="1">
        <v>931722.05859999999</v>
      </c>
      <c r="P1266" s="1">
        <v>611028.25549999997</v>
      </c>
      <c r="Q1266" s="1">
        <v>760812.3811</v>
      </c>
      <c r="R1266" s="3">
        <f>AVERAGE('VTA_Proteome Morphine vs Saline'!N1266:Q1266)</f>
        <v>716612.23725000001</v>
      </c>
      <c r="S1266" s="3">
        <f>_xlfn.STDEV.S('VTA_Proteome Morphine vs Saline'!N1266:Q1266)</f>
        <v>166338.55350603815</v>
      </c>
      <c r="T1266" s="1">
        <v>839916.29859999998</v>
      </c>
      <c r="U1266" s="1">
        <v>664439.26529999997</v>
      </c>
      <c r="V1266" s="1">
        <v>876334.80680000002</v>
      </c>
      <c r="W1266" s="1">
        <v>773608.63080000004</v>
      </c>
      <c r="X1266" s="1">
        <f t="shared" si="75"/>
        <v>788574.75037499995</v>
      </c>
      <c r="Y1266" s="1">
        <f t="shared" si="76"/>
        <v>93043.691292134972</v>
      </c>
    </row>
    <row r="1267" spans="1:25" x14ac:dyDescent="0.5">
      <c r="A1267" s="1" t="s">
        <v>2538</v>
      </c>
      <c r="B1267" s="1" t="s">
        <v>2539</v>
      </c>
      <c r="C1267" s="1">
        <v>42970</v>
      </c>
      <c r="D1267" s="1">
        <v>1</v>
      </c>
      <c r="E1267" s="1">
        <v>1</v>
      </c>
      <c r="F1267" s="1">
        <v>48.86</v>
      </c>
      <c r="G1267" s="1">
        <v>8.4656944999999997E-2</v>
      </c>
      <c r="H1267" s="1">
        <v>0.99625991700000005</v>
      </c>
      <c r="I1267" s="1">
        <v>0.54518069499999999</v>
      </c>
      <c r="K1267" s="1">
        <v>1.149759625</v>
      </c>
      <c r="L1267" s="1" t="s">
        <v>1</v>
      </c>
      <c r="M1267" s="1" t="s">
        <v>2</v>
      </c>
      <c r="N1267" s="1">
        <v>25643.355930000002</v>
      </c>
      <c r="O1267" s="1">
        <v>0</v>
      </c>
      <c r="P1267" s="1">
        <v>17959.086609999998</v>
      </c>
      <c r="Q1267" s="1">
        <v>18657.626520000002</v>
      </c>
      <c r="R1267" s="3">
        <f>AVERAGE('VTA_Proteome Morphine vs Saline'!N1267:Q1267)</f>
        <v>15565.017265000002</v>
      </c>
      <c r="S1267" s="3">
        <f>_xlfn.STDEV.S('VTA_Proteome Morphine vs Saline'!N1267:Q1267)</f>
        <v>10941.335578727158</v>
      </c>
      <c r="T1267" s="1">
        <v>1147.526108</v>
      </c>
      <c r="U1267" s="1">
        <v>26014.054789999998</v>
      </c>
      <c r="V1267" s="1">
        <v>9290.7102450000002</v>
      </c>
      <c r="W1267" s="1">
        <v>17698.218010000001</v>
      </c>
      <c r="X1267" s="1">
        <f t="shared" si="75"/>
        <v>13537.627288250002</v>
      </c>
      <c r="Y1267" s="1">
        <f t="shared" si="76"/>
        <v>10716.38418481121</v>
      </c>
    </row>
    <row r="1268" spans="1:25" x14ac:dyDescent="0.5">
      <c r="A1268" s="1" t="s">
        <v>2540</v>
      </c>
      <c r="B1268" s="1" t="s">
        <v>2541</v>
      </c>
      <c r="C1268" s="1">
        <v>71248</v>
      </c>
      <c r="D1268" s="1">
        <v>28</v>
      </c>
      <c r="E1268" s="1">
        <v>27</v>
      </c>
      <c r="F1268" s="1">
        <v>1484.2</v>
      </c>
      <c r="G1268" s="1">
        <v>0.18304121300000001</v>
      </c>
      <c r="H1268" s="1">
        <v>0.977951083</v>
      </c>
      <c r="I1268" s="1">
        <v>0.26074045699999998</v>
      </c>
      <c r="K1268" s="1">
        <v>1.1352263220000001</v>
      </c>
      <c r="L1268" s="1" t="s">
        <v>2</v>
      </c>
      <c r="M1268" s="1" t="s">
        <v>1</v>
      </c>
      <c r="N1268" s="1">
        <v>14995753.76</v>
      </c>
      <c r="O1268" s="1">
        <v>17105640.82</v>
      </c>
      <c r="P1268" s="1">
        <v>14060828.76</v>
      </c>
      <c r="Q1268" s="1">
        <v>14543677.83</v>
      </c>
      <c r="R1268" s="3">
        <f>AVERAGE('VTA_Proteome Morphine vs Saline'!N1268:Q1268)</f>
        <v>15176475.292499999</v>
      </c>
      <c r="S1268" s="3">
        <f>_xlfn.STDEV.S('VTA_Proteome Morphine vs Saline'!N1268:Q1268)</f>
        <v>1341571.1832063699</v>
      </c>
      <c r="T1268" s="1">
        <v>20447438.82</v>
      </c>
      <c r="U1268" s="1">
        <v>18891063.5</v>
      </c>
      <c r="V1268" s="1">
        <v>14199920.949999999</v>
      </c>
      <c r="W1268" s="1">
        <v>15376513.630000001</v>
      </c>
      <c r="X1268" s="1">
        <f t="shared" si="75"/>
        <v>17228734.224999998</v>
      </c>
      <c r="Y1268" s="1">
        <f t="shared" si="76"/>
        <v>2928471.0957400622</v>
      </c>
    </row>
    <row r="1269" spans="1:25" x14ac:dyDescent="0.5">
      <c r="A1269" s="1" t="s">
        <v>2542</v>
      </c>
      <c r="B1269" s="1" t="s">
        <v>2543</v>
      </c>
      <c r="C1269" s="1">
        <v>24478</v>
      </c>
      <c r="D1269" s="1">
        <v>1</v>
      </c>
      <c r="E1269" s="1">
        <v>1</v>
      </c>
      <c r="F1269" s="1">
        <v>34.83</v>
      </c>
      <c r="G1269" s="1">
        <v>7.1605982999999998E-2</v>
      </c>
      <c r="H1269" s="1">
        <v>0.99625991700000005</v>
      </c>
      <c r="I1269" s="1">
        <v>0.62994402199999999</v>
      </c>
      <c r="K1269" s="1">
        <v>1.5252026940000001</v>
      </c>
      <c r="L1269" s="1" t="s">
        <v>2</v>
      </c>
      <c r="M1269" s="1" t="s">
        <v>1</v>
      </c>
      <c r="N1269" s="1">
        <v>1476.7091909999999</v>
      </c>
      <c r="O1269" s="1">
        <v>5804.6015699999998</v>
      </c>
      <c r="P1269" s="1">
        <v>563.36470220000001</v>
      </c>
      <c r="Q1269" s="1">
        <v>847.12908249999998</v>
      </c>
      <c r="R1269" s="3">
        <f>AVERAGE('VTA_Proteome Morphine vs Saline'!N1269:Q1269)</f>
        <v>2172.9511364249997</v>
      </c>
      <c r="S1269" s="3">
        <f>_xlfn.STDEV.S('VTA_Proteome Morphine vs Saline'!N1269:Q1269)</f>
        <v>2451.0004981755055</v>
      </c>
      <c r="T1269" s="1">
        <v>2524.526069</v>
      </c>
      <c r="U1269" s="1">
        <v>353.66978369999998</v>
      </c>
      <c r="V1269" s="1">
        <v>3473.166796</v>
      </c>
      <c r="W1269" s="1">
        <v>6905.4010630000002</v>
      </c>
      <c r="X1269" s="1">
        <f t="shared" si="75"/>
        <v>3314.1909279250003</v>
      </c>
      <c r="Y1269" s="1">
        <f t="shared" si="76"/>
        <v>2727.0447738482976</v>
      </c>
    </row>
    <row r="1270" spans="1:25" x14ac:dyDescent="0.5">
      <c r="A1270" s="1" t="s">
        <v>2544</v>
      </c>
      <c r="B1270" s="1" t="s">
        <v>2545</v>
      </c>
      <c r="C1270" s="1">
        <v>193931</v>
      </c>
      <c r="D1270" s="1">
        <v>1</v>
      </c>
      <c r="E1270" s="1">
        <v>0</v>
      </c>
      <c r="F1270" s="1">
        <v>27.19</v>
      </c>
      <c r="K1270" s="1">
        <v>1</v>
      </c>
      <c r="L1270" s="1" t="s">
        <v>364</v>
      </c>
      <c r="M1270" s="1" t="s">
        <v>364</v>
      </c>
      <c r="R1270" s="3"/>
      <c r="S1270" s="3"/>
    </row>
    <row r="1271" spans="1:25" x14ac:dyDescent="0.5">
      <c r="A1271" s="1" t="s">
        <v>2546</v>
      </c>
      <c r="B1271" s="1" t="s">
        <v>2547</v>
      </c>
      <c r="C1271" s="1">
        <v>23306</v>
      </c>
      <c r="D1271" s="1">
        <v>1</v>
      </c>
      <c r="E1271" s="1">
        <v>1</v>
      </c>
      <c r="F1271" s="1">
        <v>30.95</v>
      </c>
      <c r="G1271" s="1">
        <v>5.0290390999999997E-2</v>
      </c>
      <c r="H1271" s="1">
        <v>0.99625991700000005</v>
      </c>
      <c r="I1271" s="1">
        <v>0.95477944199999998</v>
      </c>
      <c r="K1271" s="1">
        <v>1.0160906059999999</v>
      </c>
      <c r="L1271" s="1" t="s">
        <v>2</v>
      </c>
      <c r="M1271" s="1" t="s">
        <v>1</v>
      </c>
      <c r="N1271" s="1">
        <v>51428.271990000001</v>
      </c>
      <c r="O1271" s="1">
        <v>49429.412680000001</v>
      </c>
      <c r="P1271" s="1">
        <v>71595.59</v>
      </c>
      <c r="Q1271" s="1">
        <v>54162.360760000003</v>
      </c>
      <c r="R1271" s="3">
        <f>AVERAGE('VTA_Proteome Morphine vs Saline'!N1271:Q1271)</f>
        <v>56653.908857500006</v>
      </c>
      <c r="S1271" s="3">
        <f>_xlfn.STDEV.S('VTA_Proteome Morphine vs Saline'!N1271:Q1271)</f>
        <v>10148.271987157563</v>
      </c>
      <c r="T1271" s="1">
        <v>59779.287499999999</v>
      </c>
      <c r="U1271" s="1">
        <v>75414.617280000006</v>
      </c>
      <c r="V1271" s="1">
        <v>47737.917289999998</v>
      </c>
      <c r="W1271" s="1">
        <v>47330.196349999998</v>
      </c>
      <c r="X1271" s="1">
        <f>AVERAGE(T1271:W1271)</f>
        <v>57565.504604999995</v>
      </c>
      <c r="Y1271" s="1">
        <f>_xlfn.STDEV.S(T1271:W1271)</f>
        <v>13226.673372392403</v>
      </c>
    </row>
    <row r="1272" spans="1:25" x14ac:dyDescent="0.5">
      <c r="A1272" s="1" t="s">
        <v>2548</v>
      </c>
      <c r="B1272" s="1" t="s">
        <v>2549</v>
      </c>
      <c r="C1272" s="1">
        <v>44022</v>
      </c>
      <c r="D1272" s="1">
        <v>10</v>
      </c>
      <c r="E1272" s="1">
        <v>10</v>
      </c>
      <c r="F1272" s="1">
        <v>505.13</v>
      </c>
      <c r="G1272" s="1">
        <v>0.18107152700000001</v>
      </c>
      <c r="H1272" s="1">
        <v>0.977951083</v>
      </c>
      <c r="I1272" s="1">
        <v>0.26387765699999999</v>
      </c>
      <c r="K1272" s="1">
        <v>1.158988801</v>
      </c>
      <c r="L1272" s="1" t="s">
        <v>2</v>
      </c>
      <c r="M1272" s="1" t="s">
        <v>1</v>
      </c>
      <c r="N1272" s="1">
        <v>1714859.6329999999</v>
      </c>
      <c r="O1272" s="1">
        <v>2320518.0249999999</v>
      </c>
      <c r="P1272" s="1">
        <v>1622425.6329999999</v>
      </c>
      <c r="Q1272" s="1">
        <v>2262545.4780000001</v>
      </c>
      <c r="R1272" s="3">
        <f>AVERAGE('VTA_Proteome Morphine vs Saline'!N1272:Q1272)</f>
        <v>1980087.1922499998</v>
      </c>
      <c r="S1272" s="3">
        <f>_xlfn.STDEV.S('VTA_Proteome Morphine vs Saline'!N1272:Q1272)</f>
        <v>362373.32693717256</v>
      </c>
      <c r="T1272" s="1">
        <v>2061761.0009999999</v>
      </c>
      <c r="U1272" s="1">
        <v>2870007.0079999999</v>
      </c>
      <c r="V1272" s="1">
        <v>2046019.4010000001</v>
      </c>
      <c r="W1272" s="1">
        <v>2201808.1120000002</v>
      </c>
      <c r="X1272" s="1">
        <f>AVERAGE(T1272:W1272)</f>
        <v>2294898.8805</v>
      </c>
      <c r="Y1272" s="1">
        <f>_xlfn.STDEV.S(T1272:W1272)</f>
        <v>389747.57457890862</v>
      </c>
    </row>
    <row r="1273" spans="1:25" x14ac:dyDescent="0.5">
      <c r="A1273" s="1" t="s">
        <v>2550</v>
      </c>
      <c r="B1273" s="1" t="s">
        <v>2551</v>
      </c>
      <c r="C1273" s="1">
        <v>48642</v>
      </c>
      <c r="D1273" s="1">
        <v>4</v>
      </c>
      <c r="E1273" s="1">
        <v>4</v>
      </c>
      <c r="F1273" s="1">
        <v>211.66</v>
      </c>
      <c r="G1273" s="1">
        <v>0.25564536199999999</v>
      </c>
      <c r="H1273" s="1">
        <v>0.977951083</v>
      </c>
      <c r="I1273" s="1">
        <v>0.17433190100000001</v>
      </c>
      <c r="K1273" s="1">
        <v>1.5373867560000001</v>
      </c>
      <c r="L1273" s="1" t="s">
        <v>1</v>
      </c>
      <c r="M1273" s="1" t="s">
        <v>2</v>
      </c>
      <c r="N1273" s="1">
        <v>899966.80579999997</v>
      </c>
      <c r="O1273" s="1">
        <v>1404154.585</v>
      </c>
      <c r="P1273" s="1">
        <v>1007204.515</v>
      </c>
      <c r="Q1273" s="1">
        <v>1180914.7220000001</v>
      </c>
      <c r="R1273" s="3">
        <f>AVERAGE('VTA_Proteome Morphine vs Saline'!N1273:Q1273)</f>
        <v>1123060.1569500002</v>
      </c>
      <c r="S1273" s="3">
        <f>_xlfn.STDEV.S('VTA_Proteome Morphine vs Saline'!N1273:Q1273)</f>
        <v>220268.32218672396</v>
      </c>
      <c r="T1273" s="1">
        <v>1116142.024</v>
      </c>
      <c r="U1273" s="1">
        <v>286432.80739999999</v>
      </c>
      <c r="V1273" s="1">
        <v>279727.16759999999</v>
      </c>
      <c r="W1273" s="1">
        <v>1239695.743</v>
      </c>
      <c r="X1273" s="1">
        <f>AVERAGE(T1273:W1273)</f>
        <v>730499.43550000002</v>
      </c>
      <c r="Y1273" s="1">
        <f>_xlfn.STDEV.S(T1273:W1273)</f>
        <v>519099.1855565522</v>
      </c>
    </row>
    <row r="1274" spans="1:25" x14ac:dyDescent="0.5">
      <c r="A1274" s="1" t="s">
        <v>2552</v>
      </c>
      <c r="B1274" s="1" t="s">
        <v>2553</v>
      </c>
      <c r="C1274" s="1">
        <v>37628</v>
      </c>
      <c r="D1274" s="1">
        <v>1</v>
      </c>
      <c r="E1274" s="1">
        <v>0</v>
      </c>
      <c r="F1274" s="1">
        <v>25.71</v>
      </c>
      <c r="K1274" s="1">
        <v>1</v>
      </c>
      <c r="L1274" s="1" t="s">
        <v>364</v>
      </c>
      <c r="M1274" s="1" t="s">
        <v>364</v>
      </c>
      <c r="R1274" s="3"/>
      <c r="S1274" s="3"/>
    </row>
    <row r="1275" spans="1:25" x14ac:dyDescent="0.5">
      <c r="A1275" s="1" t="s">
        <v>2554</v>
      </c>
      <c r="B1275" s="1" t="s">
        <v>2555</v>
      </c>
      <c r="C1275" s="1">
        <v>40804</v>
      </c>
      <c r="D1275" s="1">
        <v>14</v>
      </c>
      <c r="E1275" s="1">
        <v>14</v>
      </c>
      <c r="F1275" s="1">
        <v>1077.46</v>
      </c>
      <c r="G1275" s="1">
        <v>7.4350579999999999E-2</v>
      </c>
      <c r="H1275" s="1">
        <v>0.99625991700000005</v>
      </c>
      <c r="I1275" s="1">
        <v>0.60966567299999996</v>
      </c>
      <c r="K1275" s="1">
        <v>1.1209406070000001</v>
      </c>
      <c r="L1275" s="1" t="s">
        <v>2</v>
      </c>
      <c r="M1275" s="1" t="s">
        <v>1</v>
      </c>
      <c r="N1275" s="1">
        <v>9722744.5470000003</v>
      </c>
      <c r="O1275" s="1">
        <v>13439762.800000001</v>
      </c>
      <c r="P1275" s="1">
        <v>8758910.2850000001</v>
      </c>
      <c r="Q1275" s="1">
        <v>9119558.8120000008</v>
      </c>
      <c r="R1275" s="3">
        <f>AVERAGE('VTA_Proteome Morphine vs Saline'!N1275:Q1275)</f>
        <v>10260244.111000001</v>
      </c>
      <c r="S1275" s="3">
        <f>_xlfn.STDEV.S('VTA_Proteome Morphine vs Saline'!N1275:Q1275)</f>
        <v>2156649.4911820153</v>
      </c>
      <c r="T1275" s="1">
        <v>12386028.24</v>
      </c>
      <c r="U1275" s="1">
        <v>15083210.119999999</v>
      </c>
      <c r="V1275" s="1">
        <v>7368370.0080000004</v>
      </c>
      <c r="W1275" s="1">
        <v>11166888.699999999</v>
      </c>
      <c r="X1275" s="1">
        <f>AVERAGE(T1275:W1275)</f>
        <v>11501124.267000001</v>
      </c>
      <c r="Y1275" s="1">
        <f>_xlfn.STDEV.S(T1275:W1275)</f>
        <v>3204463.8282258832</v>
      </c>
    </row>
    <row r="1276" spans="1:25" x14ac:dyDescent="0.5">
      <c r="A1276" s="1" t="s">
        <v>2556</v>
      </c>
      <c r="B1276" s="1" t="s">
        <v>2557</v>
      </c>
      <c r="C1276" s="1">
        <v>42986</v>
      </c>
      <c r="D1276" s="1">
        <v>2</v>
      </c>
      <c r="E1276" s="1">
        <v>2</v>
      </c>
      <c r="F1276" s="1">
        <v>109.07</v>
      </c>
      <c r="G1276" s="1">
        <v>6.2487974000000002E-2</v>
      </c>
      <c r="H1276" s="1">
        <v>0.99625991700000005</v>
      </c>
      <c r="I1276" s="1">
        <v>0.71242355499999999</v>
      </c>
      <c r="K1276" s="1">
        <v>1.758937381</v>
      </c>
      <c r="L1276" s="1" t="s">
        <v>2</v>
      </c>
      <c r="M1276" s="1" t="s">
        <v>1</v>
      </c>
      <c r="N1276" s="1">
        <v>28092.606090000001</v>
      </c>
      <c r="O1276" s="1">
        <v>25586.0013</v>
      </c>
      <c r="P1276" s="1">
        <v>8848.2656229999993</v>
      </c>
      <c r="Q1276" s="1">
        <v>27650.279890000002</v>
      </c>
      <c r="R1276" s="3">
        <f>AVERAGE('VTA_Proteome Morphine vs Saline'!N1276:Q1276)</f>
        <v>22544.288225750002</v>
      </c>
      <c r="S1276" s="3">
        <f>_xlfn.STDEV.S('VTA_Proteome Morphine vs Saline'!N1276:Q1276)</f>
        <v>9195.7967854748404</v>
      </c>
      <c r="T1276" s="1">
        <v>40276.298849999999</v>
      </c>
      <c r="U1276" s="1">
        <v>78838.275280000002</v>
      </c>
      <c r="V1276" s="1">
        <v>135.76208489999999</v>
      </c>
      <c r="W1276" s="1">
        <v>39365.628949999998</v>
      </c>
      <c r="X1276" s="1">
        <f>AVERAGE(T1276:W1276)</f>
        <v>39653.991291225</v>
      </c>
      <c r="Y1276" s="1">
        <f>_xlfn.STDEV.S(T1276:W1276)</f>
        <v>32132.895765628047</v>
      </c>
    </row>
    <row r="1277" spans="1:25" x14ac:dyDescent="0.5">
      <c r="A1277" s="1" t="s">
        <v>2558</v>
      </c>
      <c r="B1277" s="1" t="s">
        <v>2559</v>
      </c>
      <c r="C1277" s="1">
        <v>21113</v>
      </c>
      <c r="D1277" s="1">
        <v>14</v>
      </c>
      <c r="E1277" s="1">
        <v>14</v>
      </c>
      <c r="F1277" s="1">
        <v>801.12</v>
      </c>
      <c r="G1277" s="1">
        <v>0.12755270599999999</v>
      </c>
      <c r="H1277" s="1">
        <v>0.977951083</v>
      </c>
      <c r="I1277" s="1">
        <v>0.37753836600000001</v>
      </c>
      <c r="K1277" s="1">
        <v>1.0634825429999999</v>
      </c>
      <c r="L1277" s="1" t="s">
        <v>1</v>
      </c>
      <c r="M1277" s="1" t="s">
        <v>2</v>
      </c>
      <c r="N1277" s="1">
        <v>31202387.260000002</v>
      </c>
      <c r="O1277" s="1">
        <v>32773964.030000001</v>
      </c>
      <c r="P1277" s="1">
        <v>34734690.219999999</v>
      </c>
      <c r="Q1277" s="1">
        <v>27700317.010000002</v>
      </c>
      <c r="R1277" s="3">
        <f>AVERAGE('VTA_Proteome Morphine vs Saline'!N1277:Q1277)</f>
        <v>31602839.630000003</v>
      </c>
      <c r="S1277" s="3">
        <f>_xlfn.STDEV.S('VTA_Proteome Morphine vs Saline'!N1277:Q1277)</f>
        <v>2976018.894351365</v>
      </c>
      <c r="T1277" s="1">
        <v>29493454.68</v>
      </c>
      <c r="U1277" s="1">
        <v>32330297.530000001</v>
      </c>
      <c r="V1277" s="1">
        <v>26499464.280000001</v>
      </c>
      <c r="W1277" s="1">
        <v>30542259.370000001</v>
      </c>
      <c r="X1277" s="1">
        <f>AVERAGE(T1277:W1277)</f>
        <v>29716368.965000004</v>
      </c>
      <c r="Y1277" s="1">
        <f>_xlfn.STDEV.S(T1277:W1277)</f>
        <v>2443555.0628013299</v>
      </c>
    </row>
    <row r="1278" spans="1:25" x14ac:dyDescent="0.5">
      <c r="A1278" s="1" t="s">
        <v>2560</v>
      </c>
      <c r="B1278" s="1" t="s">
        <v>2561</v>
      </c>
      <c r="C1278" s="1">
        <v>20736</v>
      </c>
      <c r="D1278" s="1">
        <v>10</v>
      </c>
      <c r="E1278" s="1">
        <v>10</v>
      </c>
      <c r="F1278" s="1">
        <v>697.25</v>
      </c>
      <c r="G1278" s="1">
        <v>0.14962179</v>
      </c>
      <c r="H1278" s="1">
        <v>0.977951083</v>
      </c>
      <c r="I1278" s="1">
        <v>0.32280619700000002</v>
      </c>
      <c r="K1278" s="1">
        <v>1.1217218229999999</v>
      </c>
      <c r="L1278" s="1" t="s">
        <v>1</v>
      </c>
      <c r="M1278" s="1" t="s">
        <v>2</v>
      </c>
      <c r="N1278" s="1">
        <v>25226573.190000001</v>
      </c>
      <c r="O1278" s="1">
        <v>23430981.760000002</v>
      </c>
      <c r="P1278" s="1">
        <v>22987427.859999999</v>
      </c>
      <c r="Q1278" s="1">
        <v>17120564.329999998</v>
      </c>
      <c r="R1278" s="3">
        <f>AVERAGE('VTA_Proteome Morphine vs Saline'!N1278:Q1278)</f>
        <v>22191386.785</v>
      </c>
      <c r="S1278" s="3">
        <f>_xlfn.STDEV.S('VTA_Proteome Morphine vs Saline'!N1278:Q1278)</f>
        <v>3516431.618291534</v>
      </c>
      <c r="T1278" s="1">
        <v>22339721.300000001</v>
      </c>
      <c r="U1278" s="1">
        <v>20796003.969999999</v>
      </c>
      <c r="V1278" s="1">
        <v>17941631.59</v>
      </c>
      <c r="W1278" s="1">
        <v>18055941.010000002</v>
      </c>
      <c r="X1278" s="1">
        <f>AVERAGE(T1278:W1278)</f>
        <v>19783324.467500001</v>
      </c>
      <c r="Y1278" s="1">
        <f>_xlfn.STDEV.S(T1278:W1278)</f>
        <v>2155332.2098366925</v>
      </c>
    </row>
    <row r="1279" spans="1:25" x14ac:dyDescent="0.5">
      <c r="A1279" s="1" t="s">
        <v>2562</v>
      </c>
      <c r="B1279" s="1" t="s">
        <v>2563</v>
      </c>
      <c r="C1279" s="1">
        <v>58129</v>
      </c>
      <c r="D1279" s="1">
        <v>2</v>
      </c>
      <c r="E1279" s="1">
        <v>0</v>
      </c>
      <c r="F1279" s="1">
        <v>81.99</v>
      </c>
      <c r="K1279" s="1">
        <v>1</v>
      </c>
      <c r="L1279" s="1" t="s">
        <v>364</v>
      </c>
      <c r="M1279" s="1" t="s">
        <v>364</v>
      </c>
      <c r="R1279" s="3"/>
      <c r="S1279" s="3"/>
    </row>
    <row r="1280" spans="1:25" x14ac:dyDescent="0.5">
      <c r="A1280" s="1" t="s">
        <v>2564</v>
      </c>
      <c r="B1280" s="1" t="s">
        <v>2565</v>
      </c>
      <c r="C1280" s="1">
        <v>51749</v>
      </c>
      <c r="D1280" s="1">
        <v>4</v>
      </c>
      <c r="E1280" s="1">
        <v>4</v>
      </c>
      <c r="F1280" s="1">
        <v>172.54</v>
      </c>
      <c r="G1280" s="1">
        <v>0.125736188</v>
      </c>
      <c r="H1280" s="1">
        <v>0.977951083</v>
      </c>
      <c r="I1280" s="1">
        <v>0.38271350100000001</v>
      </c>
      <c r="K1280" s="1">
        <v>1.150283621</v>
      </c>
      <c r="L1280" s="1" t="s">
        <v>1</v>
      </c>
      <c r="M1280" s="1" t="s">
        <v>2</v>
      </c>
      <c r="N1280" s="1">
        <v>2856062.56</v>
      </c>
      <c r="O1280" s="1">
        <v>2774106.1379999998</v>
      </c>
      <c r="P1280" s="1">
        <v>2005101.605</v>
      </c>
      <c r="Q1280" s="1">
        <v>3064156.602</v>
      </c>
      <c r="R1280" s="3">
        <f>AVERAGE('VTA_Proteome Morphine vs Saline'!N1280:Q1280)</f>
        <v>2674856.7262499998</v>
      </c>
      <c r="S1280" s="3">
        <f>_xlfn.STDEV.S('VTA_Proteome Morphine vs Saline'!N1280:Q1280)</f>
        <v>462893.90995393472</v>
      </c>
      <c r="T1280" s="1">
        <v>2880110.588</v>
      </c>
      <c r="U1280" s="1">
        <v>2623832.7340000002</v>
      </c>
      <c r="V1280" s="1">
        <v>1589762.693</v>
      </c>
      <c r="W1280" s="1">
        <v>2207849.4559999998</v>
      </c>
      <c r="X1280" s="1">
        <f t="shared" ref="X1280:X1289" si="77">AVERAGE(T1280:W1280)</f>
        <v>2325388.8677500002</v>
      </c>
      <c r="Y1280" s="1">
        <f t="shared" ref="Y1280:Y1289" si="78">_xlfn.STDEV.S(T1280:W1280)</f>
        <v>563248.40893730556</v>
      </c>
    </row>
    <row r="1281" spans="1:25" x14ac:dyDescent="0.5">
      <c r="A1281" s="1" t="s">
        <v>2566</v>
      </c>
      <c r="B1281" s="1" t="s">
        <v>2567</v>
      </c>
      <c r="C1281" s="1">
        <v>32436</v>
      </c>
      <c r="D1281" s="1">
        <v>5</v>
      </c>
      <c r="E1281" s="1">
        <v>5</v>
      </c>
      <c r="F1281" s="1">
        <v>251.44</v>
      </c>
      <c r="G1281" s="1">
        <v>9.3291748999999993E-2</v>
      </c>
      <c r="H1281" s="1">
        <v>0.99625991700000005</v>
      </c>
      <c r="I1281" s="1">
        <v>0.50125516800000003</v>
      </c>
      <c r="K1281" s="1">
        <v>1.1018250110000001</v>
      </c>
      <c r="L1281" s="1" t="s">
        <v>2</v>
      </c>
      <c r="M1281" s="1" t="s">
        <v>1</v>
      </c>
      <c r="N1281" s="1">
        <v>782110.34609999997</v>
      </c>
      <c r="O1281" s="1">
        <v>838916.05180000002</v>
      </c>
      <c r="P1281" s="1">
        <v>950699.81180000002</v>
      </c>
      <c r="Q1281" s="1">
        <v>892489.43319999997</v>
      </c>
      <c r="R1281" s="3">
        <f>AVERAGE('VTA_Proteome Morphine vs Saline'!N1281:Q1281)</f>
        <v>866053.91072499997</v>
      </c>
      <c r="S1281" s="3">
        <f>_xlfn.STDEV.S('VTA_Proteome Morphine vs Saline'!N1281:Q1281)</f>
        <v>72218.997607530939</v>
      </c>
      <c r="T1281" s="1">
        <v>1115966.4539999999</v>
      </c>
      <c r="U1281" s="1">
        <v>768257.54850000003</v>
      </c>
      <c r="V1281" s="1">
        <v>1142417.3810000001</v>
      </c>
      <c r="W1281" s="1">
        <v>790318.05500000005</v>
      </c>
      <c r="X1281" s="1">
        <f t="shared" si="77"/>
        <v>954239.85962500004</v>
      </c>
      <c r="Y1281" s="1">
        <f t="shared" si="78"/>
        <v>202506.00728693392</v>
      </c>
    </row>
    <row r="1282" spans="1:25" x14ac:dyDescent="0.5">
      <c r="A1282" s="1" t="s">
        <v>2568</v>
      </c>
      <c r="B1282" s="1" t="s">
        <v>2569</v>
      </c>
      <c r="C1282" s="1">
        <v>54314</v>
      </c>
      <c r="D1282" s="1">
        <v>2</v>
      </c>
      <c r="E1282" s="1">
        <v>2</v>
      </c>
      <c r="F1282" s="1">
        <v>122.01</v>
      </c>
      <c r="G1282" s="1">
        <v>7.7736469000000002E-2</v>
      </c>
      <c r="H1282" s="1">
        <v>0.99625991700000005</v>
      </c>
      <c r="I1282" s="1">
        <v>0.58666906200000002</v>
      </c>
      <c r="K1282" s="1">
        <v>1.073559884</v>
      </c>
      <c r="L1282" s="1" t="s">
        <v>2</v>
      </c>
      <c r="M1282" s="1" t="s">
        <v>1</v>
      </c>
      <c r="N1282" s="1">
        <v>112825.75539999999</v>
      </c>
      <c r="O1282" s="1">
        <v>119641.7671</v>
      </c>
      <c r="P1282" s="1">
        <v>204045.9509</v>
      </c>
      <c r="Q1282" s="1">
        <v>146924.4748</v>
      </c>
      <c r="R1282" s="3">
        <f>AVERAGE('VTA_Proteome Morphine vs Saline'!N1282:Q1282)</f>
        <v>145859.48705</v>
      </c>
      <c r="S1282" s="3">
        <f>_xlfn.STDEV.S('VTA_Proteome Morphine vs Saline'!N1282:Q1282)</f>
        <v>41494.558038277093</v>
      </c>
      <c r="T1282" s="1">
        <v>160824.48569999999</v>
      </c>
      <c r="U1282" s="1">
        <v>131854.5289</v>
      </c>
      <c r="V1282" s="1">
        <v>190322.89449999999</v>
      </c>
      <c r="W1282" s="1">
        <v>143353.6667</v>
      </c>
      <c r="X1282" s="1">
        <f t="shared" si="77"/>
        <v>156588.89395</v>
      </c>
      <c r="Y1282" s="1">
        <f t="shared" si="78"/>
        <v>25448.530313594896</v>
      </c>
    </row>
    <row r="1283" spans="1:25" x14ac:dyDescent="0.5">
      <c r="A1283" s="1" t="s">
        <v>2570</v>
      </c>
      <c r="B1283" s="1" t="s">
        <v>2571</v>
      </c>
      <c r="C1283" s="1">
        <v>34199</v>
      </c>
      <c r="D1283" s="1">
        <v>1</v>
      </c>
      <c r="E1283" s="1">
        <v>1</v>
      </c>
      <c r="F1283" s="1">
        <v>26.18</v>
      </c>
      <c r="G1283" s="1">
        <v>0.100200317</v>
      </c>
      <c r="H1283" s="1">
        <v>0.99094768200000005</v>
      </c>
      <c r="I1283" s="1">
        <v>0.470818711</v>
      </c>
      <c r="K1283" s="1">
        <v>1.1450922569999999</v>
      </c>
      <c r="L1283" s="1" t="s">
        <v>2</v>
      </c>
      <c r="M1283" s="1" t="s">
        <v>1</v>
      </c>
      <c r="N1283" s="1">
        <v>510408.62270000001</v>
      </c>
      <c r="O1283" s="1">
        <v>324520.46980000002</v>
      </c>
      <c r="P1283" s="1">
        <v>270729.86129999999</v>
      </c>
      <c r="Q1283" s="1">
        <v>426932.4682</v>
      </c>
      <c r="R1283" s="3">
        <f>AVERAGE('VTA_Proteome Morphine vs Saline'!N1283:Q1283)</f>
        <v>383147.85550000001</v>
      </c>
      <c r="S1283" s="3">
        <f>_xlfn.STDEV.S('VTA_Proteome Morphine vs Saline'!N1283:Q1283)</f>
        <v>106751.0670541353</v>
      </c>
      <c r="T1283" s="1">
        <v>543306.13639999996</v>
      </c>
      <c r="U1283" s="1">
        <v>475399.88290000003</v>
      </c>
      <c r="V1283" s="1">
        <v>429947.21340000001</v>
      </c>
      <c r="W1283" s="1">
        <v>306305.33809999999</v>
      </c>
      <c r="X1283" s="1">
        <f t="shared" si="77"/>
        <v>438739.64270000003</v>
      </c>
      <c r="Y1283" s="1">
        <f t="shared" si="78"/>
        <v>99823.638924045896</v>
      </c>
    </row>
    <row r="1284" spans="1:25" x14ac:dyDescent="0.5">
      <c r="A1284" s="1" t="s">
        <v>2572</v>
      </c>
      <c r="B1284" s="1" t="s">
        <v>2573</v>
      </c>
      <c r="C1284" s="1">
        <v>54457</v>
      </c>
      <c r="D1284" s="1">
        <v>21</v>
      </c>
      <c r="E1284" s="1">
        <v>21</v>
      </c>
      <c r="F1284" s="1">
        <v>1274.17</v>
      </c>
      <c r="G1284" s="1">
        <v>5.8017973E-2</v>
      </c>
      <c r="H1284" s="1">
        <v>0.99625991700000005</v>
      </c>
      <c r="I1284" s="1">
        <v>0.76700559000000001</v>
      </c>
      <c r="K1284" s="1">
        <v>1.0293333419999999</v>
      </c>
      <c r="L1284" s="1" t="s">
        <v>1</v>
      </c>
      <c r="M1284" s="1" t="s">
        <v>2</v>
      </c>
      <c r="N1284" s="1">
        <v>31220082.800000001</v>
      </c>
      <c r="O1284" s="1">
        <v>38170467.590000004</v>
      </c>
      <c r="P1284" s="1">
        <v>41314446</v>
      </c>
      <c r="Q1284" s="1">
        <v>41166666.359999999</v>
      </c>
      <c r="R1284" s="3">
        <f>AVERAGE('VTA_Proteome Morphine vs Saline'!N1284:Q1284)</f>
        <v>37967915.6875</v>
      </c>
      <c r="S1284" s="3">
        <f>_xlfn.STDEV.S('VTA_Proteome Morphine vs Saline'!N1284:Q1284)</f>
        <v>4726011.2479811842</v>
      </c>
      <c r="T1284" s="1">
        <v>37746875.619999997</v>
      </c>
      <c r="U1284" s="1">
        <v>36667619.329999998</v>
      </c>
      <c r="V1284" s="1">
        <v>28656445.52</v>
      </c>
      <c r="W1284" s="1">
        <v>44472772.079999998</v>
      </c>
      <c r="X1284" s="1">
        <f t="shared" si="77"/>
        <v>36885928.137499996</v>
      </c>
      <c r="Y1284" s="1">
        <f t="shared" si="78"/>
        <v>6482629.9823101377</v>
      </c>
    </row>
    <row r="1285" spans="1:25" x14ac:dyDescent="0.5">
      <c r="A1285" s="1" t="s">
        <v>2574</v>
      </c>
      <c r="B1285" s="1" t="s">
        <v>2575</v>
      </c>
      <c r="C1285" s="1">
        <v>57935</v>
      </c>
      <c r="D1285" s="1">
        <v>4</v>
      </c>
      <c r="E1285" s="1">
        <v>4</v>
      </c>
      <c r="F1285" s="1">
        <v>168.14</v>
      </c>
      <c r="G1285" s="1">
        <v>6.8662424E-2</v>
      </c>
      <c r="H1285" s="1">
        <v>0.99625991700000005</v>
      </c>
      <c r="I1285" s="1">
        <v>0.65366157599999997</v>
      </c>
      <c r="K1285" s="1">
        <v>1.125806699</v>
      </c>
      <c r="L1285" s="1" t="s">
        <v>1</v>
      </c>
      <c r="M1285" s="1" t="s">
        <v>2</v>
      </c>
      <c r="N1285" s="1">
        <v>172168.97039999999</v>
      </c>
      <c r="O1285" s="1">
        <v>126114.11629999999</v>
      </c>
      <c r="P1285" s="1">
        <v>282432.49320000003</v>
      </c>
      <c r="Q1285" s="1">
        <v>212586.1868</v>
      </c>
      <c r="R1285" s="3">
        <f>AVERAGE('VTA_Proteome Morphine vs Saline'!N1285:Q1285)</f>
        <v>198325.44167500001</v>
      </c>
      <c r="S1285" s="3">
        <f>_xlfn.STDEV.S('VTA_Proteome Morphine vs Saline'!N1285:Q1285)</f>
        <v>66272.169799303651</v>
      </c>
      <c r="T1285" s="1">
        <v>149531.2115</v>
      </c>
      <c r="U1285" s="1">
        <v>152955.7838</v>
      </c>
      <c r="V1285" s="1">
        <v>242866.01689999999</v>
      </c>
      <c r="W1285" s="1">
        <v>159298.83199999999</v>
      </c>
      <c r="X1285" s="1">
        <f t="shared" si="77"/>
        <v>176162.96104999998</v>
      </c>
      <c r="Y1285" s="1">
        <f t="shared" si="78"/>
        <v>44652.434305982053</v>
      </c>
    </row>
    <row r="1286" spans="1:25" x14ac:dyDescent="0.5">
      <c r="A1286" s="1" t="s">
        <v>2576</v>
      </c>
      <c r="B1286" s="1" t="s">
        <v>2577</v>
      </c>
      <c r="C1286" s="1">
        <v>67155</v>
      </c>
      <c r="D1286" s="1">
        <v>23</v>
      </c>
      <c r="E1286" s="1">
        <v>21</v>
      </c>
      <c r="F1286" s="1">
        <v>1320.14</v>
      </c>
      <c r="G1286" s="1">
        <v>5.0636990999999999E-2</v>
      </c>
      <c r="H1286" s="1">
        <v>0.99625991700000005</v>
      </c>
      <c r="I1286" s="1">
        <v>0.93308512300000002</v>
      </c>
      <c r="K1286" s="1">
        <v>1.013507696</v>
      </c>
      <c r="L1286" s="1" t="s">
        <v>1</v>
      </c>
      <c r="M1286" s="1" t="s">
        <v>2</v>
      </c>
      <c r="N1286" s="1">
        <v>4945053.0149999997</v>
      </c>
      <c r="O1286" s="1">
        <v>4839605.3459999999</v>
      </c>
      <c r="P1286" s="1">
        <v>5659196.0080000004</v>
      </c>
      <c r="Q1286" s="1">
        <v>7778630.6109999996</v>
      </c>
      <c r="R1286" s="3">
        <f>AVERAGE('VTA_Proteome Morphine vs Saline'!N1286:Q1286)</f>
        <v>5805621.2449999992</v>
      </c>
      <c r="S1286" s="3">
        <f>_xlfn.STDEV.S('VTA_Proteome Morphine vs Saline'!N1286:Q1286)</f>
        <v>1364791.8893809854</v>
      </c>
      <c r="T1286" s="1">
        <v>5365245.1469999999</v>
      </c>
      <c r="U1286" s="1">
        <v>4495110.2359999996</v>
      </c>
      <c r="V1286" s="1">
        <v>7634515.1529999999</v>
      </c>
      <c r="W1286" s="1">
        <v>5418112.8389999997</v>
      </c>
      <c r="X1286" s="1">
        <f t="shared" si="77"/>
        <v>5728245.84375</v>
      </c>
      <c r="Y1286" s="1">
        <f t="shared" si="78"/>
        <v>1339457.3643787836</v>
      </c>
    </row>
    <row r="1287" spans="1:25" x14ac:dyDescent="0.5">
      <c r="A1287" s="1" t="s">
        <v>2578</v>
      </c>
      <c r="B1287" s="1" t="s">
        <v>2579</v>
      </c>
      <c r="C1287" s="1">
        <v>74180</v>
      </c>
      <c r="D1287" s="1">
        <v>31</v>
      </c>
      <c r="E1287" s="1">
        <v>29</v>
      </c>
      <c r="F1287" s="1">
        <v>1733.15</v>
      </c>
      <c r="G1287" s="1">
        <v>8.2710073999999995E-2</v>
      </c>
      <c r="H1287" s="1">
        <v>0.99625991700000005</v>
      </c>
      <c r="I1287" s="1">
        <v>0.55620046000000001</v>
      </c>
      <c r="K1287" s="1">
        <v>1.1259074600000001</v>
      </c>
      <c r="L1287" s="1" t="s">
        <v>2</v>
      </c>
      <c r="M1287" s="1" t="s">
        <v>1</v>
      </c>
      <c r="N1287" s="1">
        <v>27838491.190000001</v>
      </c>
      <c r="O1287" s="1">
        <v>24915704.620000001</v>
      </c>
      <c r="P1287" s="1">
        <v>17876628.100000001</v>
      </c>
      <c r="Q1287" s="1">
        <v>21962290.550000001</v>
      </c>
      <c r="R1287" s="3">
        <f>AVERAGE('VTA_Proteome Morphine vs Saline'!N1287:Q1287)</f>
        <v>23148278.614999998</v>
      </c>
      <c r="S1287" s="3">
        <f>_xlfn.STDEV.S('VTA_Proteome Morphine vs Saline'!N1287:Q1287)</f>
        <v>4255144.1622449178</v>
      </c>
      <c r="T1287" s="1">
        <v>34043325.07</v>
      </c>
      <c r="U1287" s="1">
        <v>29871896.82</v>
      </c>
      <c r="V1287" s="1">
        <v>21208986.199999999</v>
      </c>
      <c r="W1287" s="1">
        <v>19127070.239999998</v>
      </c>
      <c r="X1287" s="1">
        <f t="shared" si="77"/>
        <v>26062819.5825</v>
      </c>
      <c r="Y1287" s="1">
        <f t="shared" si="78"/>
        <v>7067810.9455077741</v>
      </c>
    </row>
    <row r="1288" spans="1:25" x14ac:dyDescent="0.5">
      <c r="A1288" s="1" t="s">
        <v>2580</v>
      </c>
      <c r="B1288" s="1" t="s">
        <v>2581</v>
      </c>
      <c r="C1288" s="1">
        <v>4477</v>
      </c>
      <c r="D1288" s="1">
        <v>3</v>
      </c>
      <c r="E1288" s="1">
        <v>2</v>
      </c>
      <c r="F1288" s="1">
        <v>163.44999999999999</v>
      </c>
      <c r="G1288" s="1">
        <v>0.106876024</v>
      </c>
      <c r="H1288" s="1">
        <v>0.98920471200000004</v>
      </c>
      <c r="I1288" s="1">
        <v>0.44453076000000002</v>
      </c>
      <c r="K1288" s="1">
        <v>1.8708642740000001</v>
      </c>
      <c r="L1288" s="1" t="s">
        <v>2</v>
      </c>
      <c r="M1288" s="1" t="s">
        <v>1</v>
      </c>
      <c r="N1288" s="1">
        <v>875.84108389999994</v>
      </c>
      <c r="O1288" s="1">
        <v>22861.405220000001</v>
      </c>
      <c r="P1288" s="1">
        <v>114956.1063</v>
      </c>
      <c r="Q1288" s="1">
        <v>3371.5537519999998</v>
      </c>
      <c r="R1288" s="3">
        <f>AVERAGE('VTA_Proteome Morphine vs Saline'!N1288:Q1288)</f>
        <v>35516.226588975005</v>
      </c>
      <c r="S1288" s="3">
        <f>_xlfn.STDEV.S('VTA_Proteome Morphine vs Saline'!N1288:Q1288)</f>
        <v>53864.259307135981</v>
      </c>
      <c r="T1288" s="1">
        <v>13387.373540000001</v>
      </c>
      <c r="U1288" s="1">
        <v>27659.52147</v>
      </c>
      <c r="V1288" s="1">
        <v>217836.56890000001</v>
      </c>
      <c r="W1288" s="1">
        <v>6900.6940690000001</v>
      </c>
      <c r="X1288" s="1">
        <f t="shared" si="77"/>
        <v>66446.039494750003</v>
      </c>
      <c r="Y1288" s="1">
        <f t="shared" si="78"/>
        <v>101298.82620059616</v>
      </c>
    </row>
    <row r="1289" spans="1:25" x14ac:dyDescent="0.5">
      <c r="A1289" s="1" t="s">
        <v>2582</v>
      </c>
      <c r="B1289" s="1" t="s">
        <v>2583</v>
      </c>
      <c r="C1289" s="1">
        <v>53452</v>
      </c>
      <c r="D1289" s="1">
        <v>6</v>
      </c>
      <c r="E1289" s="1">
        <v>6</v>
      </c>
      <c r="F1289" s="1">
        <v>243.05</v>
      </c>
      <c r="G1289" s="1">
        <v>7.7053224000000003E-2</v>
      </c>
      <c r="H1289" s="1">
        <v>0.99625991700000005</v>
      </c>
      <c r="I1289" s="1">
        <v>0.59114794599999998</v>
      </c>
      <c r="K1289" s="1">
        <v>1.0590887950000001</v>
      </c>
      <c r="L1289" s="1" t="s">
        <v>1</v>
      </c>
      <c r="M1289" s="1" t="s">
        <v>2</v>
      </c>
      <c r="N1289" s="1">
        <v>1221818.105</v>
      </c>
      <c r="O1289" s="1">
        <v>1048618.257</v>
      </c>
      <c r="P1289" s="1">
        <v>1062776.1229999999</v>
      </c>
      <c r="Q1289" s="1">
        <v>1173177.277</v>
      </c>
      <c r="R1289" s="3">
        <f>AVERAGE('VTA_Proteome Morphine vs Saline'!N1289:Q1289)</f>
        <v>1126597.4404999998</v>
      </c>
      <c r="S1289" s="3">
        <f>_xlfn.STDEV.S('VTA_Proteome Morphine vs Saline'!N1289:Q1289)</f>
        <v>84440.451883661357</v>
      </c>
      <c r="T1289" s="1">
        <v>1243136.142</v>
      </c>
      <c r="U1289" s="1">
        <v>1384397.85</v>
      </c>
      <c r="V1289" s="1">
        <v>706173.97759999998</v>
      </c>
      <c r="W1289" s="1">
        <v>921260.81579999998</v>
      </c>
      <c r="X1289" s="1">
        <f t="shared" si="77"/>
        <v>1063742.1963499999</v>
      </c>
      <c r="Y1289" s="1">
        <f t="shared" si="78"/>
        <v>307223.16037752666</v>
      </c>
    </row>
    <row r="1290" spans="1:25" x14ac:dyDescent="0.5">
      <c r="A1290" s="1" t="s">
        <v>2584</v>
      </c>
      <c r="B1290" s="1" t="s">
        <v>2585</v>
      </c>
      <c r="C1290" s="1">
        <v>53224</v>
      </c>
      <c r="D1290" s="1">
        <v>1</v>
      </c>
      <c r="E1290" s="1">
        <v>0</v>
      </c>
      <c r="F1290" s="1">
        <v>40.54</v>
      </c>
      <c r="K1290" s="1">
        <v>1</v>
      </c>
      <c r="L1290" s="1" t="s">
        <v>364</v>
      </c>
      <c r="M1290" s="1" t="s">
        <v>364</v>
      </c>
      <c r="R1290" s="3"/>
      <c r="S1290" s="3"/>
    </row>
    <row r="1291" spans="1:25" x14ac:dyDescent="0.5">
      <c r="A1291" s="1" t="s">
        <v>2586</v>
      </c>
      <c r="B1291" s="1" t="s">
        <v>2587</v>
      </c>
      <c r="C1291" s="1">
        <v>54429</v>
      </c>
      <c r="D1291" s="1">
        <v>34</v>
      </c>
      <c r="E1291" s="1">
        <v>34</v>
      </c>
      <c r="F1291" s="1">
        <v>3126.85</v>
      </c>
      <c r="G1291" s="1">
        <v>7.8617492999999997E-2</v>
      </c>
      <c r="H1291" s="1">
        <v>0.99625991700000005</v>
      </c>
      <c r="I1291" s="1">
        <v>0.58100541100000003</v>
      </c>
      <c r="K1291" s="1">
        <v>1.063247732</v>
      </c>
      <c r="L1291" s="1" t="s">
        <v>2</v>
      </c>
      <c r="M1291" s="1" t="s">
        <v>1</v>
      </c>
      <c r="N1291" s="1">
        <v>112966231.5</v>
      </c>
      <c r="O1291" s="1">
        <v>132472306.5</v>
      </c>
      <c r="P1291" s="1">
        <v>96643026.640000001</v>
      </c>
      <c r="Q1291" s="1">
        <v>93377520</v>
      </c>
      <c r="R1291" s="3">
        <f>AVERAGE('VTA_Proteome Morphine vs Saline'!N1291:Q1291)</f>
        <v>108864771.16</v>
      </c>
      <c r="S1291" s="3">
        <f>_xlfn.STDEV.S('VTA_Proteome Morphine vs Saline'!N1291:Q1291)</f>
        <v>17919855.741188545</v>
      </c>
      <c r="T1291" s="1">
        <v>112498834</v>
      </c>
      <c r="U1291" s="1">
        <v>134394541.40000001</v>
      </c>
      <c r="V1291" s="1">
        <v>121125001.8</v>
      </c>
      <c r="W1291" s="1">
        <v>94982506.719999999</v>
      </c>
      <c r="X1291" s="1">
        <f t="shared" ref="X1291:X1324" si="79">AVERAGE(T1291:W1291)</f>
        <v>115750220.97999999</v>
      </c>
      <c r="Y1291" s="1">
        <f t="shared" ref="Y1291:Y1324" si="80">_xlfn.STDEV.S(T1291:W1291)</f>
        <v>16516339.643571151</v>
      </c>
    </row>
    <row r="1292" spans="1:25" x14ac:dyDescent="0.5">
      <c r="A1292" s="1" t="s">
        <v>2588</v>
      </c>
      <c r="B1292" s="1" t="s">
        <v>2589</v>
      </c>
      <c r="C1292" s="1">
        <v>66443</v>
      </c>
      <c r="D1292" s="1">
        <v>1</v>
      </c>
      <c r="E1292" s="1">
        <v>1</v>
      </c>
      <c r="F1292" s="1">
        <v>53.62</v>
      </c>
      <c r="G1292" s="1">
        <v>5.5327915999999998E-2</v>
      </c>
      <c r="H1292" s="1">
        <v>0.99625991700000005</v>
      </c>
      <c r="I1292" s="1">
        <v>0.80878186299999999</v>
      </c>
      <c r="K1292" s="1">
        <v>1.0151189009999999</v>
      </c>
      <c r="L1292" s="1" t="s">
        <v>1</v>
      </c>
      <c r="M1292" s="1" t="s">
        <v>2</v>
      </c>
      <c r="N1292" s="1">
        <v>54503.825140000001</v>
      </c>
      <c r="O1292" s="1">
        <v>68659.828039999993</v>
      </c>
      <c r="P1292" s="1">
        <v>75931.327950000006</v>
      </c>
      <c r="Q1292" s="1">
        <v>75421.752030000003</v>
      </c>
      <c r="R1292" s="3">
        <f>AVERAGE('VTA_Proteome Morphine vs Saline'!N1292:Q1292)</f>
        <v>68629.183290000001</v>
      </c>
      <c r="S1292" s="3">
        <f>_xlfn.STDEV.S('VTA_Proteome Morphine vs Saline'!N1292:Q1292)</f>
        <v>9983.1022013812035</v>
      </c>
      <c r="T1292" s="1">
        <v>44120.888559999999</v>
      </c>
      <c r="U1292" s="1">
        <v>55164.277710000002</v>
      </c>
      <c r="V1292" s="1">
        <v>87488.780899999998</v>
      </c>
      <c r="W1292" s="1">
        <v>83654.209520000004</v>
      </c>
      <c r="X1292" s="1">
        <f t="shared" si="79"/>
        <v>67607.039172499994</v>
      </c>
      <c r="Y1292" s="1">
        <f t="shared" si="80"/>
        <v>21285.495168356727</v>
      </c>
    </row>
    <row r="1293" spans="1:25" x14ac:dyDescent="0.5">
      <c r="A1293" s="1" t="s">
        <v>2590</v>
      </c>
      <c r="B1293" s="1" t="s">
        <v>2591</v>
      </c>
      <c r="C1293" s="1">
        <v>33159</v>
      </c>
      <c r="D1293" s="1">
        <v>1</v>
      </c>
      <c r="E1293" s="1">
        <v>1</v>
      </c>
      <c r="F1293" s="1">
        <v>52.18</v>
      </c>
      <c r="G1293" s="1">
        <v>0.105492645</v>
      </c>
      <c r="H1293" s="1">
        <v>0.99063050699999999</v>
      </c>
      <c r="I1293" s="1">
        <v>0.44975498600000002</v>
      </c>
      <c r="K1293" s="1">
        <v>1.0735875589999999</v>
      </c>
      <c r="L1293" s="1" t="s">
        <v>2</v>
      </c>
      <c r="M1293" s="1" t="s">
        <v>1</v>
      </c>
      <c r="N1293" s="1">
        <v>152327.86900000001</v>
      </c>
      <c r="O1293" s="1">
        <v>163963.12280000001</v>
      </c>
      <c r="P1293" s="1">
        <v>162311.44680000001</v>
      </c>
      <c r="Q1293" s="1">
        <v>171065.20740000001</v>
      </c>
      <c r="R1293" s="3">
        <f>AVERAGE('VTA_Proteome Morphine vs Saline'!N1293:Q1293)</f>
        <v>162416.91149999999</v>
      </c>
      <c r="S1293" s="3">
        <f>_xlfn.STDEV.S('VTA_Proteome Morphine vs Saline'!N1293:Q1293)</f>
        <v>7724.0682874583008</v>
      </c>
      <c r="T1293" s="1">
        <v>189683.94140000001</v>
      </c>
      <c r="U1293" s="1">
        <v>203030.02</v>
      </c>
      <c r="V1293" s="1">
        <v>149529.2139</v>
      </c>
      <c r="W1293" s="1">
        <v>155231.92720000001</v>
      </c>
      <c r="X1293" s="1">
        <f t="shared" si="79"/>
        <v>174368.77562500001</v>
      </c>
      <c r="Y1293" s="1">
        <f t="shared" si="80"/>
        <v>26071.977460936228</v>
      </c>
    </row>
    <row r="1294" spans="1:25" x14ac:dyDescent="0.5">
      <c r="A1294" s="1" t="s">
        <v>2592</v>
      </c>
      <c r="B1294" s="1" t="s">
        <v>2593</v>
      </c>
      <c r="C1294" s="1">
        <v>51818</v>
      </c>
      <c r="D1294" s="1">
        <v>6</v>
      </c>
      <c r="E1294" s="1">
        <v>6</v>
      </c>
      <c r="F1294" s="1">
        <v>397.34</v>
      </c>
      <c r="G1294" s="1">
        <v>8.0922909000000001E-2</v>
      </c>
      <c r="H1294" s="1">
        <v>0.99625991700000005</v>
      </c>
      <c r="I1294" s="1">
        <v>0.56674327899999999</v>
      </c>
      <c r="K1294" s="1">
        <v>1.0854617950000001</v>
      </c>
      <c r="L1294" s="1" t="s">
        <v>2</v>
      </c>
      <c r="M1294" s="1" t="s">
        <v>1</v>
      </c>
      <c r="N1294" s="1">
        <v>240792.37090000001</v>
      </c>
      <c r="O1294" s="1">
        <v>159374.08780000001</v>
      </c>
      <c r="P1294" s="1">
        <v>395111.43449999997</v>
      </c>
      <c r="Q1294" s="1">
        <v>327881.21519999998</v>
      </c>
      <c r="R1294" s="3">
        <f>AVERAGE('VTA_Proteome Morphine vs Saline'!N1294:Q1294)</f>
        <v>280789.77710000001</v>
      </c>
      <c r="S1294" s="3">
        <f>_xlfn.STDEV.S('VTA_Proteome Morphine vs Saline'!N1294:Q1294)</f>
        <v>102678.47389453313</v>
      </c>
      <c r="T1294" s="1">
        <v>247850.9117</v>
      </c>
      <c r="U1294" s="1">
        <v>358456.1165</v>
      </c>
      <c r="V1294" s="1">
        <v>317817.1274</v>
      </c>
      <c r="W1294" s="1">
        <v>295022.14669999998</v>
      </c>
      <c r="X1294" s="1">
        <f t="shared" si="79"/>
        <v>304786.57557500002</v>
      </c>
      <c r="Y1294" s="1">
        <f t="shared" si="80"/>
        <v>46141.914409446792</v>
      </c>
    </row>
    <row r="1295" spans="1:25" x14ac:dyDescent="0.5">
      <c r="A1295" s="1" t="s">
        <v>2594</v>
      </c>
      <c r="B1295" s="1" t="s">
        <v>2595</v>
      </c>
      <c r="C1295" s="1">
        <v>30440</v>
      </c>
      <c r="D1295" s="1">
        <v>3</v>
      </c>
      <c r="E1295" s="1">
        <v>3</v>
      </c>
      <c r="F1295" s="1">
        <v>110.77</v>
      </c>
      <c r="G1295" s="1">
        <v>5.4340836000000003E-2</v>
      </c>
      <c r="H1295" s="1">
        <v>0.99625991700000005</v>
      </c>
      <c r="I1295" s="1">
        <v>0.82696914799999999</v>
      </c>
      <c r="K1295" s="1">
        <v>1.2399417399999999</v>
      </c>
      <c r="L1295" s="1" t="s">
        <v>2</v>
      </c>
      <c r="M1295" s="1" t="s">
        <v>1</v>
      </c>
      <c r="N1295" s="1">
        <v>219794.02840000001</v>
      </c>
      <c r="O1295" s="1">
        <v>122143.5211</v>
      </c>
      <c r="P1295" s="1">
        <v>173369.8897</v>
      </c>
      <c r="Q1295" s="1">
        <v>161792.8216</v>
      </c>
      <c r="R1295" s="3">
        <f>AVERAGE('VTA_Proteome Morphine vs Saline'!N1295:Q1295)</f>
        <v>169275.06520000001</v>
      </c>
      <c r="S1295" s="3">
        <f>_xlfn.STDEV.S('VTA_Proteome Morphine vs Saline'!N1295:Q1295)</f>
        <v>40192.452231021009</v>
      </c>
      <c r="T1295" s="1">
        <v>21232.35079</v>
      </c>
      <c r="U1295" s="1">
        <v>327580.43030000001</v>
      </c>
      <c r="V1295" s="1">
        <v>223327.35569999999</v>
      </c>
      <c r="W1295" s="1">
        <v>267424.73839999997</v>
      </c>
      <c r="X1295" s="1">
        <f t="shared" si="79"/>
        <v>209891.21879750001</v>
      </c>
      <c r="Y1295" s="1">
        <f t="shared" si="80"/>
        <v>132832.66997073847</v>
      </c>
    </row>
    <row r="1296" spans="1:25" x14ac:dyDescent="0.5">
      <c r="A1296" s="1" t="s">
        <v>2596</v>
      </c>
      <c r="B1296" s="1" t="s">
        <v>2597</v>
      </c>
      <c r="C1296" s="1">
        <v>63908</v>
      </c>
      <c r="D1296" s="1">
        <v>23</v>
      </c>
      <c r="E1296" s="1">
        <v>21</v>
      </c>
      <c r="F1296" s="1">
        <v>1332.58</v>
      </c>
      <c r="G1296" s="1">
        <v>5.5733118999999998E-2</v>
      </c>
      <c r="H1296" s="1">
        <v>0.99625991700000005</v>
      </c>
      <c r="I1296" s="1">
        <v>0.80184673200000001</v>
      </c>
      <c r="K1296" s="1">
        <v>1.0390368379999999</v>
      </c>
      <c r="L1296" s="1" t="s">
        <v>2</v>
      </c>
      <c r="M1296" s="1" t="s">
        <v>1</v>
      </c>
      <c r="N1296" s="1">
        <v>4379739.5140000004</v>
      </c>
      <c r="O1296" s="1">
        <v>5510524.8609999996</v>
      </c>
      <c r="P1296" s="1">
        <v>6185030.5180000002</v>
      </c>
      <c r="Q1296" s="1">
        <v>6204613.3720000004</v>
      </c>
      <c r="R1296" s="3">
        <f>AVERAGE('VTA_Proteome Morphine vs Saline'!N1296:Q1296)</f>
        <v>5569977.0662500001</v>
      </c>
      <c r="S1296" s="3">
        <f>_xlfn.STDEV.S('VTA_Proteome Morphine vs Saline'!N1296:Q1296)</f>
        <v>856592.86022800149</v>
      </c>
      <c r="T1296" s="1">
        <v>5041006.47</v>
      </c>
      <c r="U1296" s="1">
        <v>4669419.3679999998</v>
      </c>
      <c r="V1296" s="1">
        <v>7129361.1160000004</v>
      </c>
      <c r="W1296" s="1">
        <v>6309858.4840000002</v>
      </c>
      <c r="X1296" s="1">
        <f t="shared" si="79"/>
        <v>5787411.3595000003</v>
      </c>
      <c r="Y1296" s="1">
        <f t="shared" si="80"/>
        <v>1137366.3289952471</v>
      </c>
    </row>
    <row r="1297" spans="1:25" x14ac:dyDescent="0.5">
      <c r="A1297" s="1" t="s">
        <v>2598</v>
      </c>
      <c r="B1297" s="1" t="s">
        <v>2599</v>
      </c>
      <c r="C1297" s="1">
        <v>10381</v>
      </c>
      <c r="D1297" s="1">
        <v>5</v>
      </c>
      <c r="E1297" s="1">
        <v>5</v>
      </c>
      <c r="F1297" s="1">
        <v>361.9</v>
      </c>
      <c r="G1297" s="1">
        <v>5.3102580000000003E-2</v>
      </c>
      <c r="H1297" s="1">
        <v>0.99625991700000005</v>
      </c>
      <c r="I1297" s="1">
        <v>0.85325344599999997</v>
      </c>
      <c r="K1297" s="1">
        <v>1.012296598</v>
      </c>
      <c r="L1297" s="1" t="s">
        <v>1</v>
      </c>
      <c r="M1297" s="1" t="s">
        <v>2</v>
      </c>
      <c r="N1297" s="1">
        <v>37304765.740000002</v>
      </c>
      <c r="O1297" s="1">
        <v>55243137.799999997</v>
      </c>
      <c r="P1297" s="1">
        <v>56809751.350000001</v>
      </c>
      <c r="Q1297" s="1">
        <v>61006336.25</v>
      </c>
      <c r="R1297" s="3">
        <f>AVERAGE('VTA_Proteome Morphine vs Saline'!N1297:Q1297)</f>
        <v>52590997.784999996</v>
      </c>
      <c r="S1297" s="3">
        <f>_xlfn.STDEV.S('VTA_Proteome Morphine vs Saline'!N1297:Q1297)</f>
        <v>10477253.773698844</v>
      </c>
      <c r="T1297" s="1">
        <v>70937200.060000002</v>
      </c>
      <c r="U1297" s="1">
        <v>49504444.060000002</v>
      </c>
      <c r="V1297" s="1">
        <v>57187640.640000001</v>
      </c>
      <c r="W1297" s="1">
        <v>30179366.949999999</v>
      </c>
      <c r="X1297" s="1">
        <f t="shared" si="79"/>
        <v>51952162.927499995</v>
      </c>
      <c r="Y1297" s="1">
        <f t="shared" si="80"/>
        <v>17008702.028987456</v>
      </c>
    </row>
    <row r="1298" spans="1:25" x14ac:dyDescent="0.5">
      <c r="A1298" s="1" t="s">
        <v>2600</v>
      </c>
      <c r="B1298" s="1" t="s">
        <v>2601</v>
      </c>
      <c r="C1298" s="1">
        <v>8481</v>
      </c>
      <c r="D1298" s="1">
        <v>1</v>
      </c>
      <c r="E1298" s="1">
        <v>1</v>
      </c>
      <c r="F1298" s="1">
        <v>36.08</v>
      </c>
      <c r="G1298" s="1">
        <v>0.16739436699999999</v>
      </c>
      <c r="H1298" s="1">
        <v>0.977951083</v>
      </c>
      <c r="I1298" s="1">
        <v>0.28730418400000002</v>
      </c>
      <c r="K1298" s="1">
        <v>1.3352099239999999</v>
      </c>
      <c r="L1298" s="1" t="s">
        <v>2</v>
      </c>
      <c r="M1298" s="1" t="s">
        <v>1</v>
      </c>
      <c r="N1298" s="1">
        <v>4091347.648</v>
      </c>
      <c r="O1298" s="1">
        <v>6730226.5410000002</v>
      </c>
      <c r="P1298" s="1">
        <v>5195740.7889999999</v>
      </c>
      <c r="Q1298" s="1">
        <v>6037571.6689999998</v>
      </c>
      <c r="R1298" s="3">
        <f>AVERAGE('VTA_Proteome Morphine vs Saline'!N1298:Q1298)</f>
        <v>5513721.66175</v>
      </c>
      <c r="S1298" s="3">
        <f>_xlfn.STDEV.S('VTA_Proteome Morphine vs Saline'!N1298:Q1298)</f>
        <v>1137037.4695909</v>
      </c>
      <c r="T1298" s="1">
        <v>6036552.449</v>
      </c>
      <c r="U1298" s="1">
        <v>5861580.2920000004</v>
      </c>
      <c r="V1298" s="1">
        <v>5489514.7850000001</v>
      </c>
      <c r="W1298" s="1">
        <v>12060256</v>
      </c>
      <c r="X1298" s="1">
        <f t="shared" si="79"/>
        <v>7361975.8815000001</v>
      </c>
      <c r="Y1298" s="1">
        <f t="shared" si="80"/>
        <v>3140481.9603690077</v>
      </c>
    </row>
    <row r="1299" spans="1:25" x14ac:dyDescent="0.5">
      <c r="A1299" s="1" t="s">
        <v>2602</v>
      </c>
      <c r="B1299" s="1" t="s">
        <v>2603</v>
      </c>
      <c r="C1299" s="1">
        <v>60663</v>
      </c>
      <c r="D1299" s="1">
        <v>17</v>
      </c>
      <c r="E1299" s="1">
        <v>10</v>
      </c>
      <c r="F1299" s="1">
        <v>898.67</v>
      </c>
      <c r="G1299" s="1">
        <v>9.1737200000000005E-2</v>
      </c>
      <c r="H1299" s="1">
        <v>0.99625991700000005</v>
      </c>
      <c r="I1299" s="1">
        <v>0.50863291600000005</v>
      </c>
      <c r="K1299" s="1">
        <v>1.0745715650000001</v>
      </c>
      <c r="L1299" s="1" t="s">
        <v>2</v>
      </c>
      <c r="M1299" s="1" t="s">
        <v>1</v>
      </c>
      <c r="N1299" s="1">
        <v>2481187.8220000002</v>
      </c>
      <c r="O1299" s="1">
        <v>2796479.6379999998</v>
      </c>
      <c r="P1299" s="1">
        <v>3798072.53</v>
      </c>
      <c r="Q1299" s="1">
        <v>3177593.753</v>
      </c>
      <c r="R1299" s="3">
        <f>AVERAGE('VTA_Proteome Morphine vs Saline'!N1299:Q1299)</f>
        <v>3063333.4357500002</v>
      </c>
      <c r="S1299" s="3">
        <f>_xlfn.STDEV.S('VTA_Proteome Morphine vs Saline'!N1299:Q1299)</f>
        <v>566569.0371876834</v>
      </c>
      <c r="T1299" s="1">
        <v>2851448.4049999998</v>
      </c>
      <c r="U1299" s="1">
        <v>3160056.9550000001</v>
      </c>
      <c r="V1299" s="1">
        <v>3880209.0260000001</v>
      </c>
      <c r="W1299" s="1">
        <v>3275369.625</v>
      </c>
      <c r="X1299" s="1">
        <f t="shared" si="79"/>
        <v>3291771.00275</v>
      </c>
      <c r="Y1299" s="1">
        <f t="shared" si="80"/>
        <v>431184.76042274537</v>
      </c>
    </row>
    <row r="1300" spans="1:25" x14ac:dyDescent="0.5">
      <c r="A1300" s="1" t="s">
        <v>2604</v>
      </c>
      <c r="B1300" s="1" t="s">
        <v>2605</v>
      </c>
      <c r="C1300" s="1">
        <v>35805</v>
      </c>
      <c r="D1300" s="1">
        <v>50</v>
      </c>
      <c r="E1300" s="1">
        <v>45</v>
      </c>
      <c r="F1300" s="1">
        <v>4163.49</v>
      </c>
      <c r="G1300" s="1">
        <v>6.3915508999999995E-2</v>
      </c>
      <c r="H1300" s="1">
        <v>0.99625991700000005</v>
      </c>
      <c r="I1300" s="1">
        <v>0.69748895499999997</v>
      </c>
      <c r="K1300" s="1">
        <v>1.029362084</v>
      </c>
      <c r="L1300" s="1" t="s">
        <v>2</v>
      </c>
      <c r="M1300" s="1" t="s">
        <v>1</v>
      </c>
      <c r="N1300" s="1">
        <v>2339742509</v>
      </c>
      <c r="O1300" s="1">
        <v>2705306271</v>
      </c>
      <c r="P1300" s="1">
        <v>2952251886</v>
      </c>
      <c r="Q1300" s="1">
        <v>2131155574</v>
      </c>
      <c r="R1300" s="3">
        <f>AVERAGE('VTA_Proteome Morphine vs Saline'!N1300:Q1300)</f>
        <v>2532114060</v>
      </c>
      <c r="S1300" s="3">
        <f>_xlfn.STDEV.S('VTA_Proteome Morphine vs Saline'!N1300:Q1300)</f>
        <v>367099376.15339255</v>
      </c>
      <c r="T1300" s="1">
        <v>2732426954</v>
      </c>
      <c r="U1300" s="1">
        <v>2849551903</v>
      </c>
      <c r="V1300" s="1">
        <v>2418956118</v>
      </c>
      <c r="W1300" s="1">
        <v>2424913845</v>
      </c>
      <c r="X1300" s="1">
        <f t="shared" si="79"/>
        <v>2606462205</v>
      </c>
      <c r="Y1300" s="1">
        <f t="shared" si="80"/>
        <v>218386552.50503662</v>
      </c>
    </row>
    <row r="1301" spans="1:25" x14ac:dyDescent="0.5">
      <c r="A1301" s="1" t="s">
        <v>2606</v>
      </c>
      <c r="B1301" s="1" t="s">
        <v>2607</v>
      </c>
      <c r="C1301" s="1">
        <v>46678</v>
      </c>
      <c r="D1301" s="1">
        <v>6</v>
      </c>
      <c r="E1301" s="1">
        <v>1</v>
      </c>
      <c r="F1301" s="1">
        <v>372.25</v>
      </c>
      <c r="G1301" s="1">
        <v>0.13015600199999999</v>
      </c>
      <c r="H1301" s="1">
        <v>0.977951083</v>
      </c>
      <c r="I1301" s="1">
        <v>0.37032224400000002</v>
      </c>
      <c r="K1301" s="1">
        <v>1.245595955</v>
      </c>
      <c r="L1301" s="1" t="s">
        <v>2</v>
      </c>
      <c r="M1301" s="1" t="s">
        <v>1</v>
      </c>
      <c r="N1301" s="1">
        <v>31954.22652</v>
      </c>
      <c r="O1301" s="1">
        <v>30210.96155</v>
      </c>
      <c r="P1301" s="1">
        <v>0</v>
      </c>
      <c r="Q1301" s="1">
        <v>23051.514859999999</v>
      </c>
      <c r="R1301" s="3">
        <f>AVERAGE('VTA_Proteome Morphine vs Saline'!N1301:Q1301)</f>
        <v>21304.1757325</v>
      </c>
      <c r="S1301" s="3">
        <f>_xlfn.STDEV.S('VTA_Proteome Morphine vs Saline'!N1301:Q1301)</f>
        <v>14715.9268939346</v>
      </c>
      <c r="T1301" s="1">
        <v>33272.256869999997</v>
      </c>
      <c r="U1301" s="1">
        <v>31329.716840000001</v>
      </c>
      <c r="V1301" s="1">
        <v>19944.503850000001</v>
      </c>
      <c r="W1301" s="1">
        <v>21599.102940000001</v>
      </c>
      <c r="X1301" s="1">
        <f t="shared" si="79"/>
        <v>26536.395124999999</v>
      </c>
      <c r="Y1301" s="1">
        <f t="shared" si="80"/>
        <v>6737.3993798974598</v>
      </c>
    </row>
    <row r="1302" spans="1:25" x14ac:dyDescent="0.5">
      <c r="A1302" s="1" t="s">
        <v>2608</v>
      </c>
      <c r="B1302" s="1" t="s">
        <v>2609</v>
      </c>
      <c r="C1302" s="1">
        <v>59338</v>
      </c>
      <c r="D1302" s="1">
        <v>35</v>
      </c>
      <c r="E1302" s="1">
        <v>35</v>
      </c>
      <c r="F1302" s="1">
        <v>2105.9299999999998</v>
      </c>
      <c r="G1302" s="1">
        <v>5.4848505999999998E-2</v>
      </c>
      <c r="H1302" s="1">
        <v>0.99625991700000005</v>
      </c>
      <c r="I1302" s="1">
        <v>0.81736607800000005</v>
      </c>
      <c r="K1302" s="1">
        <v>1.0243715099999999</v>
      </c>
      <c r="L1302" s="1" t="s">
        <v>2</v>
      </c>
      <c r="M1302" s="1" t="s">
        <v>1</v>
      </c>
      <c r="N1302" s="1">
        <v>22056599.739999998</v>
      </c>
      <c r="O1302" s="1">
        <v>30304230.859999999</v>
      </c>
      <c r="P1302" s="1">
        <v>36486811.75</v>
      </c>
      <c r="Q1302" s="1">
        <v>31670082.25</v>
      </c>
      <c r="R1302" s="3">
        <f>AVERAGE('VTA_Proteome Morphine vs Saline'!N1302:Q1302)</f>
        <v>30129431.149999999</v>
      </c>
      <c r="S1302" s="3">
        <f>_xlfn.STDEV.S('VTA_Proteome Morphine vs Saline'!N1302:Q1302)</f>
        <v>5999751.5453582462</v>
      </c>
      <c r="T1302" s="1">
        <v>26877887.77</v>
      </c>
      <c r="U1302" s="1">
        <v>27469693.82</v>
      </c>
      <c r="V1302" s="1">
        <v>31829733.329999998</v>
      </c>
      <c r="W1302" s="1">
        <v>37277608.600000001</v>
      </c>
      <c r="X1302" s="1">
        <f t="shared" si="79"/>
        <v>30863730.880000003</v>
      </c>
      <c r="Y1302" s="1">
        <f t="shared" si="80"/>
        <v>4812394.4491526429</v>
      </c>
    </row>
    <row r="1303" spans="1:25" x14ac:dyDescent="0.5">
      <c r="A1303" s="1" t="s">
        <v>2610</v>
      </c>
      <c r="B1303" s="1" t="s">
        <v>2611</v>
      </c>
      <c r="C1303" s="1">
        <v>62787</v>
      </c>
      <c r="D1303" s="1">
        <v>46</v>
      </c>
      <c r="E1303" s="1">
        <v>46</v>
      </c>
      <c r="F1303" s="1">
        <v>3336.56</v>
      </c>
      <c r="G1303" s="1">
        <v>5.5445380000000002E-2</v>
      </c>
      <c r="H1303" s="1">
        <v>0.99625991700000005</v>
      </c>
      <c r="I1303" s="1">
        <v>0.80674286799999995</v>
      </c>
      <c r="K1303" s="1">
        <v>1.0252948120000001</v>
      </c>
      <c r="L1303" s="1" t="s">
        <v>2</v>
      </c>
      <c r="M1303" s="1" t="s">
        <v>1</v>
      </c>
      <c r="N1303" s="1">
        <v>339212246.5</v>
      </c>
      <c r="O1303" s="1">
        <v>399969038.19999999</v>
      </c>
      <c r="P1303" s="1">
        <v>544773573.89999998</v>
      </c>
      <c r="Q1303" s="1">
        <v>428065612.30000001</v>
      </c>
      <c r="R1303" s="3">
        <f>AVERAGE('VTA_Proteome Morphine vs Saline'!N1303:Q1303)</f>
        <v>428005117.72499996</v>
      </c>
      <c r="S1303" s="3">
        <f>_xlfn.STDEV.S('VTA_Proteome Morphine vs Saline'!N1303:Q1303)</f>
        <v>86226584.749326333</v>
      </c>
      <c r="T1303" s="1">
        <v>409068490.10000002</v>
      </c>
      <c r="U1303" s="1">
        <v>367915392.69999999</v>
      </c>
      <c r="V1303" s="1">
        <v>518614921.60000002</v>
      </c>
      <c r="W1303" s="1">
        <v>459726903</v>
      </c>
      <c r="X1303" s="1">
        <f t="shared" si="79"/>
        <v>438831426.85000002</v>
      </c>
      <c r="Y1303" s="1">
        <f t="shared" si="80"/>
        <v>65107457.999850884</v>
      </c>
    </row>
    <row r="1304" spans="1:25" x14ac:dyDescent="0.5">
      <c r="A1304" s="1" t="s">
        <v>2612</v>
      </c>
      <c r="B1304" s="1" t="s">
        <v>2613</v>
      </c>
      <c r="C1304" s="1">
        <v>73283</v>
      </c>
      <c r="D1304" s="1">
        <v>12</v>
      </c>
      <c r="E1304" s="1">
        <v>12</v>
      </c>
      <c r="F1304" s="1">
        <v>534.29999999999995</v>
      </c>
      <c r="G1304" s="1">
        <v>0.38124471900000001</v>
      </c>
      <c r="H1304" s="1">
        <v>0.977951083</v>
      </c>
      <c r="I1304" s="1">
        <v>9.6489758999999994E-2</v>
      </c>
      <c r="K1304" s="1">
        <v>1.265086656</v>
      </c>
      <c r="L1304" s="1" t="s">
        <v>2</v>
      </c>
      <c r="M1304" s="1" t="s">
        <v>1</v>
      </c>
      <c r="N1304" s="1">
        <v>837570.98609999998</v>
      </c>
      <c r="O1304" s="1">
        <v>1006598.633</v>
      </c>
      <c r="P1304" s="1">
        <v>763601.13569999998</v>
      </c>
      <c r="Q1304" s="1">
        <v>850391.17169999995</v>
      </c>
      <c r="R1304" s="3">
        <f>AVERAGE('VTA_Proteome Morphine vs Saline'!N1304:Q1304)</f>
        <v>864540.48162500001</v>
      </c>
      <c r="S1304" s="3">
        <f>_xlfn.STDEV.S('VTA_Proteome Morphine vs Saline'!N1304:Q1304)</f>
        <v>102138.51148983289</v>
      </c>
      <c r="T1304" s="1">
        <v>1323753.281</v>
      </c>
      <c r="U1304" s="1">
        <v>1192881.2560000001</v>
      </c>
      <c r="V1304" s="1">
        <v>839810.67550000001</v>
      </c>
      <c r="W1304" s="1">
        <v>1018429.295</v>
      </c>
      <c r="X1304" s="1">
        <f t="shared" si="79"/>
        <v>1093718.6268750001</v>
      </c>
      <c r="Y1304" s="1">
        <f t="shared" si="80"/>
        <v>210465.27851328466</v>
      </c>
    </row>
    <row r="1305" spans="1:25" x14ac:dyDescent="0.5">
      <c r="A1305" s="1" t="s">
        <v>2614</v>
      </c>
      <c r="B1305" s="1" t="s">
        <v>2615</v>
      </c>
      <c r="C1305" s="1">
        <v>111463</v>
      </c>
      <c r="D1305" s="1">
        <v>6</v>
      </c>
      <c r="E1305" s="1">
        <v>6</v>
      </c>
      <c r="F1305" s="1">
        <v>283.54000000000002</v>
      </c>
      <c r="G1305" s="1">
        <v>0.19697490000000001</v>
      </c>
      <c r="H1305" s="1">
        <v>0.977951083</v>
      </c>
      <c r="I1305" s="1">
        <v>0.240035684</v>
      </c>
      <c r="K1305" s="1">
        <v>1.201122185</v>
      </c>
      <c r="L1305" s="1" t="s">
        <v>1</v>
      </c>
      <c r="M1305" s="1" t="s">
        <v>2</v>
      </c>
      <c r="N1305" s="1">
        <v>1012938.036</v>
      </c>
      <c r="O1305" s="1">
        <v>614973.16879999998</v>
      </c>
      <c r="P1305" s="1">
        <v>770609.48080000002</v>
      </c>
      <c r="Q1305" s="1">
        <v>671428.73560000001</v>
      </c>
      <c r="R1305" s="3">
        <f>AVERAGE('VTA_Proteome Morphine vs Saline'!N1305:Q1305)</f>
        <v>767487.35529999994</v>
      </c>
      <c r="S1305" s="3">
        <f>_xlfn.STDEV.S('VTA_Proteome Morphine vs Saline'!N1305:Q1305)</f>
        <v>175825.31086863577</v>
      </c>
      <c r="T1305" s="1">
        <v>657467.61970000004</v>
      </c>
      <c r="U1305" s="1">
        <v>642105.48199999996</v>
      </c>
      <c r="V1305" s="1">
        <v>741412.87190000003</v>
      </c>
      <c r="W1305" s="1">
        <v>514915.04869999998</v>
      </c>
      <c r="X1305" s="1">
        <f t="shared" si="79"/>
        <v>638975.25557500008</v>
      </c>
      <c r="Y1305" s="1">
        <f t="shared" si="80"/>
        <v>93516.782837126171</v>
      </c>
    </row>
    <row r="1306" spans="1:25" x14ac:dyDescent="0.5">
      <c r="A1306" s="1" t="s">
        <v>2616</v>
      </c>
      <c r="B1306" s="1" t="s">
        <v>2617</v>
      </c>
      <c r="C1306" s="1">
        <v>105684</v>
      </c>
      <c r="D1306" s="1">
        <v>9</v>
      </c>
      <c r="E1306" s="1">
        <v>9</v>
      </c>
      <c r="F1306" s="1">
        <v>369.96</v>
      </c>
      <c r="G1306" s="1">
        <v>0.29181831699999999</v>
      </c>
      <c r="H1306" s="1">
        <v>0.977951083</v>
      </c>
      <c r="I1306" s="1">
        <v>0.14556954799999999</v>
      </c>
      <c r="K1306" s="1">
        <v>1.4906347900000001</v>
      </c>
      <c r="L1306" s="1" t="s">
        <v>1</v>
      </c>
      <c r="M1306" s="1" t="s">
        <v>2</v>
      </c>
      <c r="N1306" s="1">
        <v>1888088.145</v>
      </c>
      <c r="O1306" s="1">
        <v>811581.17559999996</v>
      </c>
      <c r="P1306" s="1">
        <v>1601505.257</v>
      </c>
      <c r="Q1306" s="1">
        <v>1260471.8559999999</v>
      </c>
      <c r="R1306" s="3">
        <f>AVERAGE('VTA_Proteome Morphine vs Saline'!N1306:Q1306)</f>
        <v>1390411.6084</v>
      </c>
      <c r="S1306" s="3">
        <f>_xlfn.STDEV.S('VTA_Proteome Morphine vs Saline'!N1306:Q1306)</f>
        <v>463383.0211069595</v>
      </c>
      <c r="T1306" s="1">
        <v>887116.46499999997</v>
      </c>
      <c r="U1306" s="1">
        <v>864298.56980000006</v>
      </c>
      <c r="V1306" s="1">
        <v>1298801.1340000001</v>
      </c>
      <c r="W1306" s="1">
        <v>680842.88749999995</v>
      </c>
      <c r="X1306" s="1">
        <f t="shared" si="79"/>
        <v>932764.76407500007</v>
      </c>
      <c r="Y1306" s="1">
        <f t="shared" si="80"/>
        <v>260907.80170517694</v>
      </c>
    </row>
    <row r="1307" spans="1:25" x14ac:dyDescent="0.5">
      <c r="A1307" s="1" t="s">
        <v>2618</v>
      </c>
      <c r="B1307" s="1" t="s">
        <v>2619</v>
      </c>
      <c r="C1307" s="1">
        <v>56419</v>
      </c>
      <c r="D1307" s="1">
        <v>39</v>
      </c>
      <c r="E1307" s="1">
        <v>39</v>
      </c>
      <c r="F1307" s="1">
        <v>3384.58</v>
      </c>
      <c r="G1307" s="1">
        <v>5.2409857999999997E-2</v>
      </c>
      <c r="H1307" s="1">
        <v>0.99625991700000005</v>
      </c>
      <c r="I1307" s="1">
        <v>0.87043981100000001</v>
      </c>
      <c r="K1307" s="1">
        <v>1.0280056040000001</v>
      </c>
      <c r="L1307" s="1" t="s">
        <v>2</v>
      </c>
      <c r="M1307" s="1" t="s">
        <v>1</v>
      </c>
      <c r="N1307" s="1">
        <v>410320376.60000002</v>
      </c>
      <c r="O1307" s="1">
        <v>488526046</v>
      </c>
      <c r="P1307" s="1">
        <v>328610254.39999998</v>
      </c>
      <c r="Q1307" s="1">
        <v>307403114.89999998</v>
      </c>
      <c r="R1307" s="3">
        <f>AVERAGE('VTA_Proteome Morphine vs Saline'!N1307:Q1307)</f>
        <v>383714947.97500002</v>
      </c>
      <c r="S1307" s="3">
        <f>_xlfn.STDEV.S('VTA_Proteome Morphine vs Saline'!N1307:Q1307)</f>
        <v>82771247.469128892</v>
      </c>
      <c r="T1307" s="1">
        <v>394088318.19999999</v>
      </c>
      <c r="U1307" s="1">
        <v>452982824.80000001</v>
      </c>
      <c r="V1307" s="1">
        <v>451481161</v>
      </c>
      <c r="W1307" s="1">
        <v>279292163.5</v>
      </c>
      <c r="X1307" s="1">
        <f t="shared" si="79"/>
        <v>394461116.875</v>
      </c>
      <c r="Y1307" s="1">
        <f t="shared" si="80"/>
        <v>81527301.216261268</v>
      </c>
    </row>
    <row r="1308" spans="1:25" x14ac:dyDescent="0.5">
      <c r="A1308" s="1" t="s">
        <v>2620</v>
      </c>
      <c r="B1308" s="1" t="s">
        <v>2621</v>
      </c>
      <c r="C1308" s="1">
        <v>143613</v>
      </c>
      <c r="D1308" s="1">
        <v>3</v>
      </c>
      <c r="E1308" s="1">
        <v>3</v>
      </c>
      <c r="F1308" s="1">
        <v>92.38</v>
      </c>
      <c r="G1308" s="1">
        <v>0.44443444199999999</v>
      </c>
      <c r="H1308" s="1">
        <v>0.977951083</v>
      </c>
      <c r="I1308" s="1">
        <v>7.3491610999999998E-2</v>
      </c>
      <c r="K1308" s="1">
        <v>2.4755085760000002</v>
      </c>
      <c r="L1308" s="1" t="s">
        <v>1</v>
      </c>
      <c r="M1308" s="1" t="s">
        <v>2</v>
      </c>
      <c r="N1308" s="1">
        <v>89486.756510000007</v>
      </c>
      <c r="O1308" s="1">
        <v>120837.23579999999</v>
      </c>
      <c r="P1308" s="1">
        <v>172856.58069999999</v>
      </c>
      <c r="Q1308" s="1">
        <v>187966.4265</v>
      </c>
      <c r="R1308" s="3">
        <f>AVERAGE('VTA_Proteome Morphine vs Saline'!N1308:Q1308)</f>
        <v>142786.7498775</v>
      </c>
      <c r="S1308" s="3">
        <f>_xlfn.STDEV.S('VTA_Proteome Morphine vs Saline'!N1308:Q1308)</f>
        <v>45709.475190677018</v>
      </c>
      <c r="T1308" s="1">
        <v>87238.88235</v>
      </c>
      <c r="U1308" s="1">
        <v>112662.1523</v>
      </c>
      <c r="V1308" s="1">
        <v>19542.767599999999</v>
      </c>
      <c r="W1308" s="1">
        <v>11275.252769999999</v>
      </c>
      <c r="X1308" s="1">
        <f t="shared" si="79"/>
        <v>57679.763754999993</v>
      </c>
      <c r="Y1308" s="1">
        <f t="shared" si="80"/>
        <v>50015.376494667762</v>
      </c>
    </row>
    <row r="1309" spans="1:25" x14ac:dyDescent="0.5">
      <c r="A1309" s="1" t="s">
        <v>2622</v>
      </c>
      <c r="B1309" s="1" t="s">
        <v>2623</v>
      </c>
      <c r="C1309" s="1">
        <v>38200</v>
      </c>
      <c r="D1309" s="1">
        <v>7</v>
      </c>
      <c r="E1309" s="1">
        <v>7</v>
      </c>
      <c r="F1309" s="1">
        <v>370.1</v>
      </c>
      <c r="G1309" s="1">
        <v>8.8598225000000003E-2</v>
      </c>
      <c r="H1309" s="1">
        <v>0.99625991700000005</v>
      </c>
      <c r="I1309" s="1">
        <v>0.52420504400000001</v>
      </c>
      <c r="K1309" s="1">
        <v>1.064183323</v>
      </c>
      <c r="L1309" s="1" t="s">
        <v>1</v>
      </c>
      <c r="M1309" s="1" t="s">
        <v>2</v>
      </c>
      <c r="N1309" s="1">
        <v>757786.42</v>
      </c>
      <c r="O1309" s="1">
        <v>872792.17420000001</v>
      </c>
      <c r="P1309" s="1">
        <v>681176.63549999997</v>
      </c>
      <c r="Q1309" s="1">
        <v>848771.44240000006</v>
      </c>
      <c r="R1309" s="3">
        <f>AVERAGE('VTA_Proteome Morphine vs Saline'!N1309:Q1309)</f>
        <v>790131.66802500002</v>
      </c>
      <c r="S1309" s="3">
        <f>_xlfn.STDEV.S('VTA_Proteome Morphine vs Saline'!N1309:Q1309)</f>
        <v>87918.137306209857</v>
      </c>
      <c r="T1309" s="1">
        <v>761357.0662</v>
      </c>
      <c r="U1309" s="1">
        <v>872467.45810000005</v>
      </c>
      <c r="V1309" s="1">
        <v>589362.04090000002</v>
      </c>
      <c r="W1309" s="1">
        <v>746721.53469999996</v>
      </c>
      <c r="X1309" s="1">
        <f t="shared" si="79"/>
        <v>742477.02497499995</v>
      </c>
      <c r="Y1309" s="1">
        <f t="shared" si="80"/>
        <v>116499.18865493781</v>
      </c>
    </row>
    <row r="1310" spans="1:25" x14ac:dyDescent="0.5">
      <c r="A1310" s="1" t="s">
        <v>2624</v>
      </c>
      <c r="B1310" s="1" t="s">
        <v>2625</v>
      </c>
      <c r="C1310" s="1">
        <v>50165</v>
      </c>
      <c r="D1310" s="1">
        <v>2</v>
      </c>
      <c r="E1310" s="1">
        <v>2</v>
      </c>
      <c r="F1310" s="1">
        <v>103.11</v>
      </c>
      <c r="G1310" s="1">
        <v>0.11215293</v>
      </c>
      <c r="H1310" s="1">
        <v>0.98654470999999999</v>
      </c>
      <c r="I1310" s="1">
        <v>0.42556562599999997</v>
      </c>
      <c r="K1310" s="1">
        <v>1.2077848900000001</v>
      </c>
      <c r="L1310" s="1" t="s">
        <v>1</v>
      </c>
      <c r="M1310" s="1" t="s">
        <v>2</v>
      </c>
      <c r="N1310" s="1">
        <v>348196.29019999999</v>
      </c>
      <c r="O1310" s="1">
        <v>208182.1832</v>
      </c>
      <c r="P1310" s="1">
        <v>167503.1299</v>
      </c>
      <c r="Q1310" s="1">
        <v>262402.20500000002</v>
      </c>
      <c r="R1310" s="3">
        <f>AVERAGE('VTA_Proteome Morphine vs Saline'!N1310:Q1310)</f>
        <v>246570.95207500004</v>
      </c>
      <c r="S1310" s="3">
        <f>_xlfn.STDEV.S('VTA_Proteome Morphine vs Saline'!N1310:Q1310)</f>
        <v>78110.511451044789</v>
      </c>
      <c r="T1310" s="1">
        <v>150625.82999999999</v>
      </c>
      <c r="U1310" s="1">
        <v>336959.47240000003</v>
      </c>
      <c r="V1310" s="1">
        <v>144893.12390000001</v>
      </c>
      <c r="W1310" s="1">
        <v>184127.0938</v>
      </c>
      <c r="X1310" s="1">
        <f t="shared" si="79"/>
        <v>204151.38002500002</v>
      </c>
      <c r="Y1310" s="1">
        <f t="shared" si="80"/>
        <v>90213.611063893113</v>
      </c>
    </row>
    <row r="1311" spans="1:25" x14ac:dyDescent="0.5">
      <c r="A1311" s="1" t="s">
        <v>2626</v>
      </c>
      <c r="B1311" s="1" t="s">
        <v>2627</v>
      </c>
      <c r="C1311" s="1">
        <v>37869</v>
      </c>
      <c r="D1311" s="1">
        <v>7</v>
      </c>
      <c r="E1311" s="1">
        <v>7</v>
      </c>
      <c r="F1311" s="1">
        <v>362.5</v>
      </c>
      <c r="G1311" s="1">
        <v>0.26986099899999999</v>
      </c>
      <c r="H1311" s="1">
        <v>0.977951083</v>
      </c>
      <c r="I1311" s="1">
        <v>0.162203774</v>
      </c>
      <c r="K1311" s="1">
        <v>1.1363374900000001</v>
      </c>
      <c r="L1311" s="1" t="s">
        <v>1</v>
      </c>
      <c r="M1311" s="1" t="s">
        <v>2</v>
      </c>
      <c r="N1311" s="1">
        <v>3867893.8149999999</v>
      </c>
      <c r="O1311" s="1">
        <v>3551882.0729999999</v>
      </c>
      <c r="P1311" s="1">
        <v>3918780.3810000001</v>
      </c>
      <c r="Q1311" s="1">
        <v>3642145.2590000001</v>
      </c>
      <c r="R1311" s="3">
        <f>AVERAGE('VTA_Proteome Morphine vs Saline'!N1311:Q1311)</f>
        <v>3745175.3820000002</v>
      </c>
      <c r="S1311" s="3">
        <f>_xlfn.STDEV.S('VTA_Proteome Morphine vs Saline'!N1311:Q1311)</f>
        <v>176234.70999903334</v>
      </c>
      <c r="T1311" s="1">
        <v>3409495.0279999999</v>
      </c>
      <c r="U1311" s="1">
        <v>3388701.7969999998</v>
      </c>
      <c r="V1311" s="1">
        <v>3803818.4810000001</v>
      </c>
      <c r="W1311" s="1">
        <v>2581305.3679999998</v>
      </c>
      <c r="X1311" s="1">
        <f t="shared" si="79"/>
        <v>3295830.1684999997</v>
      </c>
      <c r="Y1311" s="1">
        <f t="shared" si="80"/>
        <v>513206.47431339964</v>
      </c>
    </row>
    <row r="1312" spans="1:25" x14ac:dyDescent="0.5">
      <c r="A1312" s="1" t="s">
        <v>2628</v>
      </c>
      <c r="B1312" s="1" t="s">
        <v>2629</v>
      </c>
      <c r="C1312" s="1">
        <v>58265</v>
      </c>
      <c r="D1312" s="1">
        <v>5</v>
      </c>
      <c r="E1312" s="1">
        <v>5</v>
      </c>
      <c r="F1312" s="1">
        <v>243.57</v>
      </c>
      <c r="G1312" s="1">
        <v>5.5610659999999999E-2</v>
      </c>
      <c r="H1312" s="1">
        <v>0.99625991700000005</v>
      </c>
      <c r="I1312" s="1">
        <v>0.80391378700000005</v>
      </c>
      <c r="K1312" s="1">
        <v>1.02966695</v>
      </c>
      <c r="L1312" s="1" t="s">
        <v>1</v>
      </c>
      <c r="M1312" s="1" t="s">
        <v>2</v>
      </c>
      <c r="N1312" s="1">
        <v>353465.54229999997</v>
      </c>
      <c r="O1312" s="1">
        <v>474455.62699999998</v>
      </c>
      <c r="P1312" s="1">
        <v>487660.86359999998</v>
      </c>
      <c r="Q1312" s="1">
        <v>562937.2905</v>
      </c>
      <c r="R1312" s="3">
        <f>AVERAGE('VTA_Proteome Morphine vs Saline'!N1312:Q1312)</f>
        <v>469629.83085000003</v>
      </c>
      <c r="S1312" s="3">
        <f>_xlfn.STDEV.S('VTA_Proteome Morphine vs Saline'!N1312:Q1312)</f>
        <v>86696.463617183297</v>
      </c>
      <c r="T1312" s="1">
        <v>325506.16879999998</v>
      </c>
      <c r="U1312" s="1">
        <v>381754.09009999997</v>
      </c>
      <c r="V1312" s="1">
        <v>521837.41590000002</v>
      </c>
      <c r="W1312" s="1">
        <v>595297.41139999998</v>
      </c>
      <c r="X1312" s="1">
        <f t="shared" si="79"/>
        <v>456098.77155000006</v>
      </c>
      <c r="Y1312" s="1">
        <f t="shared" si="80"/>
        <v>124203.31483765734</v>
      </c>
    </row>
    <row r="1313" spans="1:25" x14ac:dyDescent="0.5">
      <c r="A1313" s="1" t="s">
        <v>2630</v>
      </c>
      <c r="B1313" s="1" t="s">
        <v>2631</v>
      </c>
      <c r="C1313" s="1">
        <v>43286</v>
      </c>
      <c r="D1313" s="1">
        <v>2</v>
      </c>
      <c r="E1313" s="1">
        <v>2</v>
      </c>
      <c r="F1313" s="1">
        <v>95.99</v>
      </c>
      <c r="G1313" s="1">
        <v>5.7098554000000003E-2</v>
      </c>
      <c r="H1313" s="1">
        <v>0.99625991700000005</v>
      </c>
      <c r="I1313" s="1">
        <v>0.78026553799999998</v>
      </c>
      <c r="K1313" s="1">
        <v>1.0542327979999999</v>
      </c>
      <c r="L1313" s="1" t="s">
        <v>2</v>
      </c>
      <c r="M1313" s="1" t="s">
        <v>1</v>
      </c>
      <c r="N1313" s="1">
        <v>139156.861</v>
      </c>
      <c r="O1313" s="1">
        <v>157458.1336</v>
      </c>
      <c r="P1313" s="1">
        <v>135788.69029999999</v>
      </c>
      <c r="Q1313" s="1">
        <v>153100.58780000001</v>
      </c>
      <c r="R1313" s="3">
        <f>AVERAGE('VTA_Proteome Morphine vs Saline'!N1313:Q1313)</f>
        <v>146376.06817499999</v>
      </c>
      <c r="S1313" s="3">
        <f>_xlfn.STDEV.S('VTA_Proteome Morphine vs Saline'!N1313:Q1313)</f>
        <v>10523.637849695036</v>
      </c>
      <c r="T1313" s="1">
        <v>197533.46350000001</v>
      </c>
      <c r="U1313" s="1">
        <v>113189.1051</v>
      </c>
      <c r="V1313" s="1">
        <v>147036.45189999999</v>
      </c>
      <c r="W1313" s="1">
        <v>159498.78719999999</v>
      </c>
      <c r="X1313" s="1">
        <f t="shared" si="79"/>
        <v>154314.451925</v>
      </c>
      <c r="Y1313" s="1">
        <f t="shared" si="80"/>
        <v>34828.263090025124</v>
      </c>
    </row>
    <row r="1314" spans="1:25" x14ac:dyDescent="0.5">
      <c r="A1314" s="1" t="s">
        <v>2632</v>
      </c>
      <c r="B1314" s="1" t="s">
        <v>2633</v>
      </c>
      <c r="C1314" s="1">
        <v>26390</v>
      </c>
      <c r="D1314" s="1">
        <v>10</v>
      </c>
      <c r="E1314" s="1">
        <v>10</v>
      </c>
      <c r="F1314" s="1">
        <v>507.09</v>
      </c>
      <c r="G1314" s="1">
        <v>5.8845485000000003E-2</v>
      </c>
      <c r="H1314" s="1">
        <v>0.99625991700000005</v>
      </c>
      <c r="I1314" s="1">
        <v>0.75578217000000003</v>
      </c>
      <c r="K1314" s="1">
        <v>1.035924066</v>
      </c>
      <c r="L1314" s="1" t="s">
        <v>2</v>
      </c>
      <c r="M1314" s="1" t="s">
        <v>1</v>
      </c>
      <c r="N1314" s="1">
        <v>6783290.5650000004</v>
      </c>
      <c r="O1314" s="1">
        <v>7309418.8820000002</v>
      </c>
      <c r="P1314" s="1">
        <v>2513132.77</v>
      </c>
      <c r="Q1314" s="1">
        <v>5241237.7110000001</v>
      </c>
      <c r="R1314" s="3">
        <f>AVERAGE('VTA_Proteome Morphine vs Saline'!N1314:Q1314)</f>
        <v>5461769.9819999998</v>
      </c>
      <c r="S1314" s="3">
        <f>_xlfn.STDEV.S('VTA_Proteome Morphine vs Saline'!N1314:Q1314)</f>
        <v>2152774.8759455737</v>
      </c>
      <c r="T1314" s="1">
        <v>5673400.4919999996</v>
      </c>
      <c r="U1314" s="1">
        <v>7477887.8590000002</v>
      </c>
      <c r="V1314" s="1">
        <v>5429245.5300000003</v>
      </c>
      <c r="W1314" s="1">
        <v>4051381.9959999998</v>
      </c>
      <c r="X1314" s="1">
        <f t="shared" si="79"/>
        <v>5657978.9692500001</v>
      </c>
      <c r="Y1314" s="1">
        <f t="shared" si="80"/>
        <v>1407809.0555945656</v>
      </c>
    </row>
    <row r="1315" spans="1:25" x14ac:dyDescent="0.5">
      <c r="A1315" s="1" t="s">
        <v>2634</v>
      </c>
      <c r="B1315" s="1" t="s">
        <v>2635</v>
      </c>
      <c r="C1315" s="1">
        <v>22996</v>
      </c>
      <c r="D1315" s="1">
        <v>2</v>
      </c>
      <c r="E1315" s="1">
        <v>2</v>
      </c>
      <c r="F1315" s="1">
        <v>60.65</v>
      </c>
      <c r="G1315" s="1">
        <v>5.2348648999999997E-2</v>
      </c>
      <c r="H1315" s="1">
        <v>0.99625991700000005</v>
      </c>
      <c r="I1315" s="1">
        <v>0.87207569399999996</v>
      </c>
      <c r="K1315" s="1">
        <v>1.1731556320000001</v>
      </c>
      <c r="L1315" s="1" t="s">
        <v>1</v>
      </c>
      <c r="M1315" s="1" t="s">
        <v>2</v>
      </c>
      <c r="N1315" s="1">
        <v>29505.22019</v>
      </c>
      <c r="O1315" s="1">
        <v>125523.8982</v>
      </c>
      <c r="P1315" s="1">
        <v>319987.37890000001</v>
      </c>
      <c r="Q1315" s="1">
        <v>242211.5974</v>
      </c>
      <c r="R1315" s="3">
        <f>AVERAGE('VTA_Proteome Morphine vs Saline'!N1315:Q1315)</f>
        <v>179307.02367249998</v>
      </c>
      <c r="S1315" s="3">
        <f>_xlfn.STDEV.S('VTA_Proteome Morphine vs Saline'!N1315:Q1315)</f>
        <v>127907.71758703528</v>
      </c>
      <c r="T1315" s="1">
        <v>36360.548560000003</v>
      </c>
      <c r="U1315" s="1">
        <v>81022.828160000005</v>
      </c>
      <c r="V1315" s="1">
        <v>268802.9608</v>
      </c>
      <c r="W1315" s="1">
        <v>225180.19820000001</v>
      </c>
      <c r="X1315" s="1">
        <f t="shared" si="79"/>
        <v>152841.63393000001</v>
      </c>
      <c r="Y1315" s="1">
        <f t="shared" si="80"/>
        <v>111662.70836959268</v>
      </c>
    </row>
    <row r="1316" spans="1:25" x14ac:dyDescent="0.5">
      <c r="A1316" s="1" t="s">
        <v>2636</v>
      </c>
      <c r="B1316" s="1" t="s">
        <v>2637</v>
      </c>
      <c r="C1316" s="1">
        <v>71984</v>
      </c>
      <c r="D1316" s="1">
        <v>31</v>
      </c>
      <c r="E1316" s="1">
        <v>31</v>
      </c>
      <c r="F1316" s="1">
        <v>2053.5500000000002</v>
      </c>
      <c r="G1316" s="1">
        <v>7.3368183000000003E-2</v>
      </c>
      <c r="H1316" s="1">
        <v>0.99625991700000005</v>
      </c>
      <c r="I1316" s="1">
        <v>0.61674077400000005</v>
      </c>
      <c r="K1316" s="1">
        <v>1.074268811</v>
      </c>
      <c r="L1316" s="1" t="s">
        <v>2</v>
      </c>
      <c r="M1316" s="1" t="s">
        <v>1</v>
      </c>
      <c r="N1316" s="1">
        <v>48711557.219999999</v>
      </c>
      <c r="O1316" s="1">
        <v>56623286.530000001</v>
      </c>
      <c r="P1316" s="1">
        <v>40020435.920000002</v>
      </c>
      <c r="Q1316" s="1">
        <v>42957214.560000002</v>
      </c>
      <c r="R1316" s="3">
        <f>AVERAGE('VTA_Proteome Morphine vs Saline'!N1316:Q1316)</f>
        <v>47078123.557500005</v>
      </c>
      <c r="S1316" s="3">
        <f>_xlfn.STDEV.S('VTA_Proteome Morphine vs Saline'!N1316:Q1316)</f>
        <v>7315989.0526519148</v>
      </c>
      <c r="T1316" s="1">
        <v>60426361.479999997</v>
      </c>
      <c r="U1316" s="1">
        <v>57267832.590000004</v>
      </c>
      <c r="V1316" s="1">
        <v>39905366.530000001</v>
      </c>
      <c r="W1316" s="1">
        <v>44698678.75</v>
      </c>
      <c r="X1316" s="1">
        <f t="shared" si="79"/>
        <v>50574559.837499999</v>
      </c>
      <c r="Y1316" s="1">
        <f t="shared" si="80"/>
        <v>9835574.2101443168</v>
      </c>
    </row>
    <row r="1317" spans="1:25" x14ac:dyDescent="0.5">
      <c r="A1317" s="1" t="s">
        <v>2638</v>
      </c>
      <c r="B1317" s="1" t="s">
        <v>2639</v>
      </c>
      <c r="C1317" s="1">
        <v>48244</v>
      </c>
      <c r="D1317" s="1">
        <v>5</v>
      </c>
      <c r="E1317" s="1">
        <v>5</v>
      </c>
      <c r="F1317" s="1">
        <v>170.27</v>
      </c>
      <c r="G1317" s="1">
        <v>0.41096453300000002</v>
      </c>
      <c r="H1317" s="1">
        <v>0.977951083</v>
      </c>
      <c r="I1317" s="1">
        <v>8.4781881000000003E-2</v>
      </c>
      <c r="K1317" s="1">
        <v>1.2553570949999999</v>
      </c>
      <c r="L1317" s="1" t="s">
        <v>2</v>
      </c>
      <c r="M1317" s="1" t="s">
        <v>1</v>
      </c>
      <c r="N1317" s="1">
        <v>1211491.46</v>
      </c>
      <c r="O1317" s="1">
        <v>1240841.621</v>
      </c>
      <c r="P1317" s="1">
        <v>867113.54350000003</v>
      </c>
      <c r="Q1317" s="1">
        <v>1301502.0360000001</v>
      </c>
      <c r="R1317" s="3">
        <f>AVERAGE('VTA_Proteome Morphine vs Saline'!N1317:Q1317)</f>
        <v>1155237.1651250001</v>
      </c>
      <c r="S1317" s="3">
        <f>_xlfn.STDEV.S('VTA_Proteome Morphine vs Saline'!N1317:Q1317)</f>
        <v>195704.96701917134</v>
      </c>
      <c r="T1317" s="1">
        <v>1556774.442</v>
      </c>
      <c r="U1317" s="1">
        <v>1562591.74</v>
      </c>
      <c r="V1317" s="1">
        <v>1189444.7590000001</v>
      </c>
      <c r="W1317" s="1">
        <v>1492129.7439999999</v>
      </c>
      <c r="X1317" s="1">
        <f t="shared" si="79"/>
        <v>1450235.1712499999</v>
      </c>
      <c r="Y1317" s="1">
        <f t="shared" si="80"/>
        <v>176768.59553348881</v>
      </c>
    </row>
    <row r="1318" spans="1:25" x14ac:dyDescent="0.5">
      <c r="A1318" s="1" t="s">
        <v>2640</v>
      </c>
      <c r="B1318" s="1" t="s">
        <v>2641</v>
      </c>
      <c r="C1318" s="1">
        <v>151254</v>
      </c>
      <c r="D1318" s="1">
        <v>16</v>
      </c>
      <c r="E1318" s="1">
        <v>15</v>
      </c>
      <c r="F1318" s="1">
        <v>718.99</v>
      </c>
      <c r="G1318" s="1">
        <v>0.12314586299999999</v>
      </c>
      <c r="H1318" s="1">
        <v>0.97810332600000005</v>
      </c>
      <c r="I1318" s="1">
        <v>0.39030191400000003</v>
      </c>
      <c r="K1318" s="1">
        <v>1.0787666060000001</v>
      </c>
      <c r="L1318" s="1" t="s">
        <v>2</v>
      </c>
      <c r="M1318" s="1" t="s">
        <v>1</v>
      </c>
      <c r="N1318" s="1">
        <v>1913340.611</v>
      </c>
      <c r="O1318" s="1">
        <v>1626474.6170000001</v>
      </c>
      <c r="P1318" s="1">
        <v>1657823.169</v>
      </c>
      <c r="Q1318" s="1">
        <v>1544447.882</v>
      </c>
      <c r="R1318" s="3">
        <f>AVERAGE('VTA_Proteome Morphine vs Saline'!N1318:Q1318)</f>
        <v>1685521.56975</v>
      </c>
      <c r="S1318" s="3">
        <f>_xlfn.STDEV.S('VTA_Proteome Morphine vs Saline'!N1318:Q1318)</f>
        <v>159224.20771208341</v>
      </c>
      <c r="T1318" s="1">
        <v>2109470.122</v>
      </c>
      <c r="U1318" s="1">
        <v>1783671.284</v>
      </c>
      <c r="V1318" s="1">
        <v>1836366.9339999999</v>
      </c>
      <c r="W1318" s="1">
        <v>1543629.193</v>
      </c>
      <c r="X1318" s="1">
        <f t="shared" si="79"/>
        <v>1818284.38325</v>
      </c>
      <c r="Y1318" s="1">
        <f t="shared" si="80"/>
        <v>232199.37788027691</v>
      </c>
    </row>
    <row r="1319" spans="1:25" x14ac:dyDescent="0.5">
      <c r="A1319" s="1" t="s">
        <v>2642</v>
      </c>
      <c r="B1319" s="1" t="s">
        <v>2643</v>
      </c>
      <c r="C1319" s="1">
        <v>56802</v>
      </c>
      <c r="D1319" s="1">
        <v>5</v>
      </c>
      <c r="E1319" s="1">
        <v>5</v>
      </c>
      <c r="F1319" s="1">
        <v>298.05</v>
      </c>
      <c r="G1319" s="1">
        <v>5.1231639000000002E-2</v>
      </c>
      <c r="H1319" s="1">
        <v>0.99625991700000005</v>
      </c>
      <c r="I1319" s="1">
        <v>0.90709655300000003</v>
      </c>
      <c r="K1319" s="1">
        <v>1.0177270089999999</v>
      </c>
      <c r="L1319" s="1" t="s">
        <v>1</v>
      </c>
      <c r="M1319" s="1" t="s">
        <v>2</v>
      </c>
      <c r="N1319" s="1">
        <v>121939.3836</v>
      </c>
      <c r="O1319" s="1">
        <v>110395.4872</v>
      </c>
      <c r="P1319" s="1">
        <v>193970.77960000001</v>
      </c>
      <c r="Q1319" s="1">
        <v>154664.9136</v>
      </c>
      <c r="R1319" s="3">
        <f>AVERAGE('VTA_Proteome Morphine vs Saline'!N1319:Q1319)</f>
        <v>145242.641</v>
      </c>
      <c r="S1319" s="3">
        <f>_xlfn.STDEV.S('VTA_Proteome Morphine vs Saline'!N1319:Q1319)</f>
        <v>37508.117547099217</v>
      </c>
      <c r="T1319" s="1">
        <v>122809.62270000001</v>
      </c>
      <c r="U1319" s="1">
        <v>99066.434330000004</v>
      </c>
      <c r="V1319" s="1">
        <v>188175.06589999999</v>
      </c>
      <c r="W1319" s="1">
        <v>160799.95850000001</v>
      </c>
      <c r="X1319" s="1">
        <f t="shared" si="79"/>
        <v>142712.77035750001</v>
      </c>
      <c r="Y1319" s="1">
        <f t="shared" si="80"/>
        <v>39560.521677540666</v>
      </c>
    </row>
    <row r="1320" spans="1:25" x14ac:dyDescent="0.5">
      <c r="A1320" s="1" t="s">
        <v>2644</v>
      </c>
      <c r="B1320" s="1" t="s">
        <v>2645</v>
      </c>
      <c r="C1320" s="1">
        <v>16823</v>
      </c>
      <c r="D1320" s="1">
        <v>2</v>
      </c>
      <c r="E1320" s="1">
        <v>2</v>
      </c>
      <c r="F1320" s="1">
        <v>64.430000000000007</v>
      </c>
      <c r="G1320" s="1">
        <v>0.103998307</v>
      </c>
      <c r="H1320" s="1">
        <v>0.99063050699999999</v>
      </c>
      <c r="I1320" s="1">
        <v>0.45552478499999999</v>
      </c>
      <c r="K1320" s="1">
        <v>1.91341926</v>
      </c>
      <c r="L1320" s="1" t="s">
        <v>2</v>
      </c>
      <c r="M1320" s="1" t="s">
        <v>1</v>
      </c>
      <c r="N1320" s="1">
        <v>19334.609789999999</v>
      </c>
      <c r="O1320" s="1">
        <v>10889.79499</v>
      </c>
      <c r="P1320" s="1">
        <v>37939.125469999999</v>
      </c>
      <c r="Q1320" s="1">
        <v>49446.91317</v>
      </c>
      <c r="R1320" s="3">
        <f>AVERAGE('VTA_Proteome Morphine vs Saline'!N1320:Q1320)</f>
        <v>29402.610854999999</v>
      </c>
      <c r="S1320" s="3">
        <f>_xlfn.STDEV.S('VTA_Proteome Morphine vs Saline'!N1320:Q1320)</f>
        <v>17499.858416222116</v>
      </c>
      <c r="T1320" s="1">
        <v>21316.312320000001</v>
      </c>
      <c r="U1320" s="1">
        <v>17787.2359</v>
      </c>
      <c r="V1320" s="1">
        <v>47738.732340000002</v>
      </c>
      <c r="W1320" s="1">
        <v>138195.807</v>
      </c>
      <c r="X1320" s="1">
        <f t="shared" si="79"/>
        <v>56259.521890000004</v>
      </c>
      <c r="Y1320" s="1">
        <f t="shared" si="80"/>
        <v>56235.526601760335</v>
      </c>
    </row>
    <row r="1321" spans="1:25" x14ac:dyDescent="0.5">
      <c r="A1321" s="1" t="s">
        <v>2646</v>
      </c>
      <c r="B1321" s="1" t="s">
        <v>2647</v>
      </c>
      <c r="C1321" s="1">
        <v>48211</v>
      </c>
      <c r="D1321" s="1">
        <v>9</v>
      </c>
      <c r="E1321" s="1">
        <v>9</v>
      </c>
      <c r="F1321" s="1">
        <v>388.53</v>
      </c>
      <c r="G1321" s="1">
        <v>5.0000023999999997E-2</v>
      </c>
      <c r="H1321" s="1">
        <v>0.99974337800000002</v>
      </c>
      <c r="I1321" s="1">
        <v>0.99958567200000004</v>
      </c>
      <c r="K1321" s="1">
        <v>1.0226164010000001</v>
      </c>
      <c r="L1321" s="1" t="s">
        <v>2</v>
      </c>
      <c r="M1321" s="1" t="s">
        <v>1</v>
      </c>
      <c r="N1321" s="1">
        <v>1180277.081</v>
      </c>
      <c r="O1321" s="1">
        <v>1498181.83</v>
      </c>
      <c r="P1321" s="1">
        <v>1554962.6580000001</v>
      </c>
      <c r="Q1321" s="1">
        <v>1503773.2139999999</v>
      </c>
      <c r="R1321" s="3">
        <f>AVERAGE('VTA_Proteome Morphine vs Saline'!N1321:Q1321)</f>
        <v>1434298.69575</v>
      </c>
      <c r="S1321" s="3">
        <f>_xlfn.STDEV.S('VTA_Proteome Morphine vs Saline'!N1321:Q1321)</f>
        <v>171264.45055696878</v>
      </c>
      <c r="T1321" s="1">
        <v>1633983.764</v>
      </c>
      <c r="U1321" s="1">
        <v>1829721.4939999999</v>
      </c>
      <c r="V1321" s="1">
        <v>955769.35250000004</v>
      </c>
      <c r="W1321" s="1">
        <v>1447474.87</v>
      </c>
      <c r="X1321" s="1">
        <f t="shared" si="79"/>
        <v>1466737.3701250001</v>
      </c>
      <c r="Y1321" s="1">
        <f t="shared" si="80"/>
        <v>374694.62650545163</v>
      </c>
    </row>
    <row r="1322" spans="1:25" x14ac:dyDescent="0.5">
      <c r="A1322" s="1" t="s">
        <v>2648</v>
      </c>
      <c r="B1322" s="1" t="s">
        <v>2649</v>
      </c>
      <c r="C1322" s="1">
        <v>102681</v>
      </c>
      <c r="D1322" s="1">
        <v>3</v>
      </c>
      <c r="E1322" s="1">
        <v>3</v>
      </c>
      <c r="F1322" s="1">
        <v>148.52000000000001</v>
      </c>
      <c r="G1322" s="1">
        <v>0.28251611300000001</v>
      </c>
      <c r="H1322" s="1">
        <v>0.977951083</v>
      </c>
      <c r="I1322" s="1">
        <v>0.15233064399999999</v>
      </c>
      <c r="K1322" s="1">
        <v>1.4748555480000001</v>
      </c>
      <c r="L1322" s="1" t="s">
        <v>1</v>
      </c>
      <c r="M1322" s="1" t="s">
        <v>2</v>
      </c>
      <c r="N1322" s="1">
        <v>92309.859939999995</v>
      </c>
      <c r="O1322" s="1">
        <v>117899.2142</v>
      </c>
      <c r="P1322" s="1">
        <v>163393.58480000001</v>
      </c>
      <c r="Q1322" s="1">
        <v>140970.71580000001</v>
      </c>
      <c r="R1322" s="3">
        <f>AVERAGE('VTA_Proteome Morphine vs Saline'!N1322:Q1322)</f>
        <v>128643.343685</v>
      </c>
      <c r="S1322" s="3">
        <f>_xlfn.STDEV.S('VTA_Proteome Morphine vs Saline'!N1322:Q1322)</f>
        <v>30523.770629084793</v>
      </c>
      <c r="T1322" s="1">
        <v>65384.839050000002</v>
      </c>
      <c r="U1322" s="1">
        <v>89615.662479999999</v>
      </c>
      <c r="V1322" s="1">
        <v>149360.12779999999</v>
      </c>
      <c r="W1322" s="1">
        <v>44536.844239999999</v>
      </c>
      <c r="X1322" s="1">
        <f t="shared" si="79"/>
        <v>87224.368392500008</v>
      </c>
      <c r="Y1322" s="1">
        <f t="shared" si="80"/>
        <v>45334.904303901865</v>
      </c>
    </row>
    <row r="1323" spans="1:25" x14ac:dyDescent="0.5">
      <c r="A1323" s="1" t="s">
        <v>2650</v>
      </c>
      <c r="B1323" s="1" t="s">
        <v>2651</v>
      </c>
      <c r="C1323" s="1">
        <v>37353</v>
      </c>
      <c r="D1323" s="1">
        <v>17</v>
      </c>
      <c r="E1323" s="1">
        <v>12</v>
      </c>
      <c r="F1323" s="1">
        <v>994.04</v>
      </c>
      <c r="G1323" s="1">
        <v>7.4313630000000006E-2</v>
      </c>
      <c r="H1323" s="1">
        <v>0.99625991700000005</v>
      </c>
      <c r="I1323" s="1">
        <v>0.60992828200000004</v>
      </c>
      <c r="K1323" s="1">
        <v>1.1077814969999999</v>
      </c>
      <c r="L1323" s="1" t="s">
        <v>1</v>
      </c>
      <c r="M1323" s="1" t="s">
        <v>2</v>
      </c>
      <c r="N1323" s="1">
        <v>4588607.7719999999</v>
      </c>
      <c r="O1323" s="1">
        <v>5062476.3</v>
      </c>
      <c r="P1323" s="1">
        <v>8082046.9850000003</v>
      </c>
      <c r="Q1323" s="1">
        <v>4726884.8870000001</v>
      </c>
      <c r="R1323" s="3">
        <f>AVERAGE('VTA_Proteome Morphine vs Saline'!N1323:Q1323)</f>
        <v>5615003.9859999996</v>
      </c>
      <c r="S1323" s="3">
        <f>_xlfn.STDEV.S('VTA_Proteome Morphine vs Saline'!N1323:Q1323)</f>
        <v>1656686.7260522896</v>
      </c>
      <c r="T1323" s="1">
        <v>5353543.0669999998</v>
      </c>
      <c r="U1323" s="1">
        <v>5656200.6150000002</v>
      </c>
      <c r="V1323" s="1">
        <v>3994734.9920000001</v>
      </c>
      <c r="W1323" s="1">
        <v>5270292.1270000003</v>
      </c>
      <c r="X1323" s="1">
        <f t="shared" si="79"/>
        <v>5068692.7002499998</v>
      </c>
      <c r="Y1323" s="1">
        <f t="shared" si="80"/>
        <v>734922.39257104136</v>
      </c>
    </row>
    <row r="1324" spans="1:25" x14ac:dyDescent="0.5">
      <c r="A1324" s="1" t="s">
        <v>2652</v>
      </c>
      <c r="B1324" s="1" t="s">
        <v>2653</v>
      </c>
      <c r="C1324" s="1">
        <v>37307</v>
      </c>
      <c r="D1324" s="1">
        <v>17</v>
      </c>
      <c r="E1324" s="1">
        <v>9</v>
      </c>
      <c r="F1324" s="1">
        <v>992.3</v>
      </c>
      <c r="G1324" s="1">
        <v>5.0161840999999999E-2</v>
      </c>
      <c r="H1324" s="1">
        <v>0.99625991700000005</v>
      </c>
      <c r="I1324" s="1">
        <v>0.96622981500000005</v>
      </c>
      <c r="K1324" s="1">
        <v>1.0246353500000001</v>
      </c>
      <c r="L1324" s="1" t="s">
        <v>2</v>
      </c>
      <c r="M1324" s="1" t="s">
        <v>1</v>
      </c>
      <c r="N1324" s="1">
        <v>2007931.084</v>
      </c>
      <c r="O1324" s="1">
        <v>2508612.9300000002</v>
      </c>
      <c r="P1324" s="1">
        <v>2621943.7710000002</v>
      </c>
      <c r="Q1324" s="1">
        <v>2223963.58</v>
      </c>
      <c r="R1324" s="3">
        <f>AVERAGE('VTA_Proteome Morphine vs Saline'!N1324:Q1324)</f>
        <v>2340612.8412500001</v>
      </c>
      <c r="S1324" s="3">
        <f>_xlfn.STDEV.S('VTA_Proteome Morphine vs Saline'!N1324:Q1324)</f>
        <v>277882.06347965018</v>
      </c>
      <c r="T1324" s="1">
        <v>2639261.5520000001</v>
      </c>
      <c r="U1324" s="1">
        <v>3132221.7689999999</v>
      </c>
      <c r="V1324" s="1">
        <v>1456695.0419999999</v>
      </c>
      <c r="W1324" s="1">
        <v>2364920.2719999999</v>
      </c>
      <c r="X1324" s="1">
        <f t="shared" si="79"/>
        <v>2398274.6587499999</v>
      </c>
      <c r="Y1324" s="1">
        <f t="shared" si="80"/>
        <v>703429.15614797582</v>
      </c>
    </row>
    <row r="1325" spans="1:25" x14ac:dyDescent="0.5">
      <c r="A1325" s="1" t="s">
        <v>2654</v>
      </c>
      <c r="B1325" s="1" t="s">
        <v>2655</v>
      </c>
      <c r="C1325" s="1">
        <v>37156</v>
      </c>
      <c r="D1325" s="1">
        <v>5</v>
      </c>
      <c r="E1325" s="1">
        <v>0</v>
      </c>
      <c r="F1325" s="1">
        <v>228.67</v>
      </c>
      <c r="K1325" s="1">
        <v>1</v>
      </c>
      <c r="L1325" s="1" t="s">
        <v>364</v>
      </c>
      <c r="M1325" s="1" t="s">
        <v>364</v>
      </c>
      <c r="R1325" s="3"/>
      <c r="S1325" s="3"/>
    </row>
    <row r="1326" spans="1:25" x14ac:dyDescent="0.5">
      <c r="A1326" s="1" t="s">
        <v>2656</v>
      </c>
      <c r="B1326" s="1" t="s">
        <v>2657</v>
      </c>
      <c r="C1326" s="1">
        <v>37339</v>
      </c>
      <c r="D1326" s="1">
        <v>8</v>
      </c>
      <c r="E1326" s="1">
        <v>4</v>
      </c>
      <c r="F1326" s="1">
        <v>447.11</v>
      </c>
      <c r="G1326" s="1">
        <v>0.129281649</v>
      </c>
      <c r="H1326" s="1">
        <v>0.977951083</v>
      </c>
      <c r="I1326" s="1">
        <v>0.37272016600000002</v>
      </c>
      <c r="K1326" s="1">
        <v>1.1195884949999999</v>
      </c>
      <c r="L1326" s="1" t="s">
        <v>2</v>
      </c>
      <c r="M1326" s="1" t="s">
        <v>1</v>
      </c>
      <c r="N1326" s="1">
        <v>652282.71129999997</v>
      </c>
      <c r="O1326" s="1">
        <v>921080.22829999996</v>
      </c>
      <c r="P1326" s="1">
        <v>1244756.2890000001</v>
      </c>
      <c r="Q1326" s="1">
        <v>968157.0919</v>
      </c>
      <c r="R1326" s="3">
        <f>AVERAGE('VTA_Proteome Morphine vs Saline'!N1326:Q1326)</f>
        <v>946569.08012499998</v>
      </c>
      <c r="S1326" s="3">
        <f>_xlfn.STDEV.S('VTA_Proteome Morphine vs Saline'!N1326:Q1326)</f>
        <v>242649.13093643502</v>
      </c>
      <c r="T1326" s="1">
        <v>1081345.5889999999</v>
      </c>
      <c r="U1326" s="1">
        <v>1015248.187</v>
      </c>
      <c r="V1326" s="1">
        <v>956086.36179999996</v>
      </c>
      <c r="W1326" s="1">
        <v>1186391.2690000001</v>
      </c>
      <c r="X1326" s="1">
        <f t="shared" ref="X1326:X1335" si="81">AVERAGE(T1326:W1326)</f>
        <v>1059767.8517</v>
      </c>
      <c r="Y1326" s="1">
        <f t="shared" ref="Y1326:Y1335" si="82">_xlfn.STDEV.S(T1326:W1326)</f>
        <v>98709.912451590542</v>
      </c>
    </row>
    <row r="1327" spans="1:25" x14ac:dyDescent="0.5">
      <c r="A1327" s="1" t="s">
        <v>2658</v>
      </c>
      <c r="B1327" s="1" t="s">
        <v>2659</v>
      </c>
      <c r="C1327" s="1">
        <v>7519</v>
      </c>
      <c r="D1327" s="1">
        <v>1</v>
      </c>
      <c r="E1327" s="1">
        <v>1</v>
      </c>
      <c r="F1327" s="1">
        <v>40.94</v>
      </c>
      <c r="G1327" s="1">
        <v>0.32848997200000002</v>
      </c>
      <c r="H1327" s="1">
        <v>0.977951083</v>
      </c>
      <c r="I1327" s="1">
        <v>0.12237840899999999</v>
      </c>
      <c r="K1327" s="1">
        <v>1.554137353</v>
      </c>
      <c r="L1327" s="1" t="s">
        <v>2</v>
      </c>
      <c r="M1327" s="1" t="s">
        <v>1</v>
      </c>
      <c r="N1327" s="1">
        <v>186125.3383</v>
      </c>
      <c r="O1327" s="1">
        <v>105669.4728</v>
      </c>
      <c r="P1327" s="1">
        <v>156778.01879999999</v>
      </c>
      <c r="Q1327" s="1">
        <v>101886.2356</v>
      </c>
      <c r="R1327" s="3">
        <f>AVERAGE('VTA_Proteome Morphine vs Saline'!N1327:Q1327)</f>
        <v>137614.76637500001</v>
      </c>
      <c r="S1327" s="3">
        <f>_xlfn.STDEV.S('VTA_Proteome Morphine vs Saline'!N1327:Q1327)</f>
        <v>40896.354869873663</v>
      </c>
      <c r="T1327" s="1">
        <v>226658.68350000001</v>
      </c>
      <c r="U1327" s="1">
        <v>178784.40049999999</v>
      </c>
      <c r="V1327" s="1">
        <v>316730.0944</v>
      </c>
      <c r="W1327" s="1">
        <v>133315.81640000001</v>
      </c>
      <c r="X1327" s="1">
        <f t="shared" si="81"/>
        <v>213872.24870000003</v>
      </c>
      <c r="Y1327" s="1">
        <f t="shared" si="82"/>
        <v>78451.099871513085</v>
      </c>
    </row>
    <row r="1328" spans="1:25" x14ac:dyDescent="0.5">
      <c r="A1328" s="1" t="s">
        <v>2660</v>
      </c>
      <c r="B1328" s="1" t="s">
        <v>2661</v>
      </c>
      <c r="C1328" s="1">
        <v>67067</v>
      </c>
      <c r="D1328" s="1">
        <v>1</v>
      </c>
      <c r="E1328" s="1">
        <v>1</v>
      </c>
      <c r="F1328" s="1">
        <v>44.1</v>
      </c>
      <c r="G1328" s="1">
        <v>0.29537697099999999</v>
      </c>
      <c r="H1328" s="1">
        <v>0.977951083</v>
      </c>
      <c r="I1328" s="1">
        <v>0.14308600399999999</v>
      </c>
      <c r="K1328" s="1">
        <v>46.348260629999999</v>
      </c>
      <c r="L1328" s="1" t="s">
        <v>2</v>
      </c>
      <c r="M1328" s="1" t="s">
        <v>1</v>
      </c>
      <c r="N1328" s="1">
        <v>421.14696370000001</v>
      </c>
      <c r="O1328" s="1">
        <v>0</v>
      </c>
      <c r="P1328" s="1">
        <v>0</v>
      </c>
      <c r="Q1328" s="1">
        <v>0</v>
      </c>
      <c r="R1328" s="3">
        <f>AVERAGE('VTA_Proteome Morphine vs Saline'!N1328:Q1328)</f>
        <v>105.286740925</v>
      </c>
      <c r="S1328" s="3">
        <f>_xlfn.STDEV.S('VTA_Proteome Morphine vs Saline'!N1328:Q1328)</f>
        <v>210.57348185000001</v>
      </c>
      <c r="T1328" s="1">
        <v>1209.5315660000001</v>
      </c>
      <c r="U1328" s="1">
        <v>800.57672330000003</v>
      </c>
      <c r="V1328" s="1">
        <v>17509.320950000001</v>
      </c>
      <c r="W1328" s="1">
        <v>0</v>
      </c>
      <c r="X1328" s="1">
        <f t="shared" si="81"/>
        <v>4879.8573098249999</v>
      </c>
      <c r="Y1328" s="1">
        <f t="shared" si="82"/>
        <v>8434.614798004297</v>
      </c>
    </row>
    <row r="1329" spans="1:25" x14ac:dyDescent="0.5">
      <c r="A1329" s="1" t="s">
        <v>2662</v>
      </c>
      <c r="B1329" s="1" t="s">
        <v>2663</v>
      </c>
      <c r="C1329" s="1">
        <v>51721</v>
      </c>
      <c r="D1329" s="1">
        <v>2</v>
      </c>
      <c r="E1329" s="1">
        <v>2</v>
      </c>
      <c r="F1329" s="1">
        <v>62.57</v>
      </c>
      <c r="G1329" s="1">
        <v>5.1092920999999999E-2</v>
      </c>
      <c r="H1329" s="1">
        <v>0.99625991700000005</v>
      </c>
      <c r="I1329" s="1">
        <v>0.91245333500000003</v>
      </c>
      <c r="K1329" s="1">
        <v>1.005086293</v>
      </c>
      <c r="L1329" s="1" t="s">
        <v>1</v>
      </c>
      <c r="M1329" s="1" t="s">
        <v>2</v>
      </c>
      <c r="N1329" s="1">
        <v>133330.4804</v>
      </c>
      <c r="O1329" s="1">
        <v>101797.9911</v>
      </c>
      <c r="P1329" s="1">
        <v>184057.46040000001</v>
      </c>
      <c r="Q1329" s="1">
        <v>147667.8143</v>
      </c>
      <c r="R1329" s="3">
        <f>AVERAGE('VTA_Proteome Morphine vs Saline'!N1329:Q1329)</f>
        <v>141713.43654999998</v>
      </c>
      <c r="S1329" s="3">
        <f>_xlfn.STDEV.S('VTA_Proteome Morphine vs Saline'!N1329:Q1329)</f>
        <v>34117.384178176384</v>
      </c>
      <c r="T1329" s="1">
        <v>176122.05929999999</v>
      </c>
      <c r="U1329" s="1">
        <v>93765.916020000004</v>
      </c>
      <c r="V1329" s="1">
        <v>183299.54250000001</v>
      </c>
      <c r="W1329" s="1">
        <v>110797.6347</v>
      </c>
      <c r="X1329" s="1">
        <f t="shared" si="81"/>
        <v>140996.28813</v>
      </c>
      <c r="Y1329" s="1">
        <f t="shared" si="82"/>
        <v>45335.974858877918</v>
      </c>
    </row>
    <row r="1330" spans="1:25" x14ac:dyDescent="0.5">
      <c r="A1330" s="1" t="s">
        <v>2664</v>
      </c>
      <c r="B1330" s="1" t="s">
        <v>2665</v>
      </c>
      <c r="C1330" s="1">
        <v>54038</v>
      </c>
      <c r="D1330" s="1">
        <v>1</v>
      </c>
      <c r="E1330" s="1">
        <v>1</v>
      </c>
      <c r="F1330" s="1">
        <v>37.770000000000003</v>
      </c>
      <c r="G1330" s="1">
        <v>5.0459254000000002E-2</v>
      </c>
      <c r="H1330" s="1">
        <v>0.99625991700000005</v>
      </c>
      <c r="I1330" s="1">
        <v>0.94315638999999996</v>
      </c>
      <c r="K1330" s="1">
        <v>2.5863853620000001</v>
      </c>
      <c r="L1330" s="1" t="s">
        <v>1</v>
      </c>
      <c r="M1330" s="1" t="s">
        <v>2</v>
      </c>
      <c r="N1330" s="1">
        <v>0</v>
      </c>
      <c r="O1330" s="1">
        <v>912.87938770000005</v>
      </c>
      <c r="P1330" s="1">
        <v>24616.280729999999</v>
      </c>
      <c r="Q1330" s="1">
        <v>4301.4834639999999</v>
      </c>
      <c r="R1330" s="3">
        <f>AVERAGE('VTA_Proteome Morphine vs Saline'!N1330:Q1330)</f>
        <v>7457.6608954249996</v>
      </c>
      <c r="S1330" s="3">
        <f>_xlfn.STDEV.S('VTA_Proteome Morphine vs Saline'!N1330:Q1330)</f>
        <v>11587.788998497763</v>
      </c>
      <c r="T1330" s="1">
        <v>0</v>
      </c>
      <c r="U1330" s="1">
        <v>1480.8322680000001</v>
      </c>
      <c r="V1330" s="1">
        <v>5701.4731959999999</v>
      </c>
      <c r="W1330" s="1">
        <v>4351.4141499999996</v>
      </c>
      <c r="X1330" s="1">
        <f t="shared" si="81"/>
        <v>2883.4299034999999</v>
      </c>
      <c r="Y1330" s="1">
        <f t="shared" si="82"/>
        <v>2606.2612993766006</v>
      </c>
    </row>
    <row r="1331" spans="1:25" x14ac:dyDescent="0.5">
      <c r="A1331" s="1" t="s">
        <v>2666</v>
      </c>
      <c r="B1331" s="1" t="s">
        <v>2667</v>
      </c>
      <c r="C1331" s="1">
        <v>54042</v>
      </c>
      <c r="D1331" s="1">
        <v>2</v>
      </c>
      <c r="E1331" s="1">
        <v>2</v>
      </c>
      <c r="F1331" s="1">
        <v>85.71</v>
      </c>
      <c r="G1331" s="1">
        <v>5.0441107999999998E-2</v>
      </c>
      <c r="H1331" s="1">
        <v>0.99625991700000005</v>
      </c>
      <c r="I1331" s="1">
        <v>0.94428806499999995</v>
      </c>
      <c r="K1331" s="1">
        <v>1.00203401</v>
      </c>
      <c r="L1331" s="1" t="s">
        <v>2</v>
      </c>
      <c r="M1331" s="1" t="s">
        <v>1</v>
      </c>
      <c r="N1331" s="1">
        <v>58643.59317</v>
      </c>
      <c r="O1331" s="1">
        <v>49647.576939999999</v>
      </c>
      <c r="P1331" s="1">
        <v>82813.105949999997</v>
      </c>
      <c r="Q1331" s="1">
        <v>69409.017550000004</v>
      </c>
      <c r="R1331" s="3">
        <f>AVERAGE('VTA_Proteome Morphine vs Saline'!N1331:Q1331)</f>
        <v>65128.323402499998</v>
      </c>
      <c r="S1331" s="3">
        <f>_xlfn.STDEV.S('VTA_Proteome Morphine vs Saline'!N1331:Q1331)</f>
        <v>14291.968762925433</v>
      </c>
      <c r="T1331" s="1">
        <v>77152.602010000002</v>
      </c>
      <c r="U1331" s="1">
        <v>40690.977919999998</v>
      </c>
      <c r="V1331" s="1">
        <v>80816.764790000001</v>
      </c>
      <c r="W1331" s="1">
        <v>62382.835520000001</v>
      </c>
      <c r="X1331" s="1">
        <f t="shared" si="81"/>
        <v>65260.795059999997</v>
      </c>
      <c r="Y1331" s="1">
        <f t="shared" si="82"/>
        <v>18215.028888106477</v>
      </c>
    </row>
    <row r="1332" spans="1:25" x14ac:dyDescent="0.5">
      <c r="A1332" s="1" t="s">
        <v>2668</v>
      </c>
      <c r="B1332" s="1" t="s">
        <v>2669</v>
      </c>
      <c r="C1332" s="1">
        <v>14035</v>
      </c>
      <c r="D1332" s="1">
        <v>6</v>
      </c>
      <c r="E1332" s="1">
        <v>5</v>
      </c>
      <c r="F1332" s="1">
        <v>308.74</v>
      </c>
      <c r="G1332" s="1">
        <v>0.24698637000000001</v>
      </c>
      <c r="H1332" s="1">
        <v>0.977951083</v>
      </c>
      <c r="I1332" s="1">
        <v>0.18232162499999999</v>
      </c>
      <c r="K1332" s="1">
        <v>1.618908421</v>
      </c>
      <c r="L1332" s="1" t="s">
        <v>1</v>
      </c>
      <c r="M1332" s="1" t="s">
        <v>2</v>
      </c>
      <c r="N1332" s="1">
        <v>555989.19900000002</v>
      </c>
      <c r="O1332" s="1">
        <v>1371482.5819999999</v>
      </c>
      <c r="P1332" s="1">
        <v>1130180.6370000001</v>
      </c>
      <c r="Q1332" s="1">
        <v>999641.26320000004</v>
      </c>
      <c r="R1332" s="3">
        <f>AVERAGE('VTA_Proteome Morphine vs Saline'!N1332:Q1332)</f>
        <v>1014323.4203</v>
      </c>
      <c r="S1332" s="3">
        <f>_xlfn.STDEV.S('VTA_Proteome Morphine vs Saline'!N1332:Q1332)</f>
        <v>342184.83582195966</v>
      </c>
      <c r="T1332" s="1">
        <v>805444.77220000001</v>
      </c>
      <c r="U1332" s="1">
        <v>922424.16989999998</v>
      </c>
      <c r="V1332" s="1">
        <v>547557.89619999996</v>
      </c>
      <c r="W1332" s="1">
        <v>230764.1422</v>
      </c>
      <c r="X1332" s="1">
        <f t="shared" si="81"/>
        <v>626547.74512500002</v>
      </c>
      <c r="Y1332" s="1">
        <f t="shared" si="82"/>
        <v>306828.43284773862</v>
      </c>
    </row>
    <row r="1333" spans="1:25" x14ac:dyDescent="0.5">
      <c r="A1333" s="1" t="s">
        <v>2670</v>
      </c>
      <c r="B1333" s="1" t="s">
        <v>2671</v>
      </c>
      <c r="C1333" s="1">
        <v>13658</v>
      </c>
      <c r="D1333" s="1">
        <v>5</v>
      </c>
      <c r="E1333" s="1">
        <v>4</v>
      </c>
      <c r="F1333" s="1">
        <v>236.14</v>
      </c>
      <c r="G1333" s="1">
        <v>5.5848134000000001E-2</v>
      </c>
      <c r="H1333" s="1">
        <v>0.99625991700000005</v>
      </c>
      <c r="I1333" s="1">
        <v>0.79992706099999999</v>
      </c>
      <c r="K1333" s="1">
        <v>1.239692671</v>
      </c>
      <c r="L1333" s="1" t="s">
        <v>1</v>
      </c>
      <c r="M1333" s="1" t="s">
        <v>2</v>
      </c>
      <c r="N1333" s="1">
        <v>80171.334170000002</v>
      </c>
      <c r="O1333" s="1">
        <v>98869.085579999999</v>
      </c>
      <c r="P1333" s="1">
        <v>461518.79220000003</v>
      </c>
      <c r="Q1333" s="1">
        <v>1182344.223</v>
      </c>
      <c r="R1333" s="3">
        <f>AVERAGE('VTA_Proteome Morphine vs Saline'!N1333:Q1333)</f>
        <v>455725.85873750004</v>
      </c>
      <c r="S1333" s="3">
        <f>_xlfn.STDEV.S('VTA_Proteome Morphine vs Saline'!N1333:Q1333)</f>
        <v>515233.20378029352</v>
      </c>
      <c r="T1333" s="1">
        <v>151428.8229</v>
      </c>
      <c r="U1333" s="1">
        <v>37673.084329999998</v>
      </c>
      <c r="V1333" s="1">
        <v>1000215.308</v>
      </c>
      <c r="W1333" s="1">
        <v>281130.64510000002</v>
      </c>
      <c r="X1333" s="1">
        <f t="shared" si="81"/>
        <v>367611.96508250001</v>
      </c>
      <c r="Y1333" s="1">
        <f t="shared" si="82"/>
        <v>433305.44429706206</v>
      </c>
    </row>
    <row r="1334" spans="1:25" x14ac:dyDescent="0.5">
      <c r="A1334" s="1" t="s">
        <v>2672</v>
      </c>
      <c r="B1334" s="1" t="s">
        <v>2673</v>
      </c>
      <c r="C1334" s="1">
        <v>194963</v>
      </c>
      <c r="D1334" s="1">
        <v>17</v>
      </c>
      <c r="E1334" s="1">
        <v>16</v>
      </c>
      <c r="F1334" s="1">
        <v>709.69</v>
      </c>
      <c r="G1334" s="1">
        <v>0.46431830299999999</v>
      </c>
      <c r="H1334" s="1">
        <v>0.977951083</v>
      </c>
      <c r="I1334" s="1">
        <v>6.7578730000000004E-2</v>
      </c>
      <c r="K1334" s="1">
        <v>1.1655621979999999</v>
      </c>
      <c r="L1334" s="1" t="s">
        <v>2</v>
      </c>
      <c r="M1334" s="1" t="s">
        <v>1</v>
      </c>
      <c r="N1334" s="1">
        <v>583541.76630000002</v>
      </c>
      <c r="O1334" s="1">
        <v>667927.32499999995</v>
      </c>
      <c r="P1334" s="1">
        <v>683285.52630000003</v>
      </c>
      <c r="Q1334" s="1">
        <v>653493.99399999995</v>
      </c>
      <c r="R1334" s="3">
        <f>AVERAGE('VTA_Proteome Morphine vs Saline'!N1334:Q1334)</f>
        <v>647062.15289999999</v>
      </c>
      <c r="S1334" s="3">
        <f>_xlfn.STDEV.S('VTA_Proteome Morphine vs Saline'!N1334:Q1334)</f>
        <v>44059.415493881861</v>
      </c>
      <c r="T1334" s="1">
        <v>808342.96660000004</v>
      </c>
      <c r="U1334" s="1">
        <v>844379.80669999996</v>
      </c>
      <c r="V1334" s="1">
        <v>702884.54169999994</v>
      </c>
      <c r="W1334" s="1">
        <v>661157.42520000006</v>
      </c>
      <c r="X1334" s="1">
        <f t="shared" si="81"/>
        <v>754191.18504999997</v>
      </c>
      <c r="Y1334" s="1">
        <f t="shared" si="82"/>
        <v>86321.212232446735</v>
      </c>
    </row>
    <row r="1335" spans="1:25" x14ac:dyDescent="0.5">
      <c r="A1335" s="1" t="s">
        <v>2674</v>
      </c>
      <c r="B1335" s="1" t="s">
        <v>2675</v>
      </c>
      <c r="C1335" s="1">
        <v>27040</v>
      </c>
      <c r="D1335" s="1">
        <v>5</v>
      </c>
      <c r="E1335" s="1">
        <v>5</v>
      </c>
      <c r="F1335" s="1">
        <v>208.81</v>
      </c>
      <c r="G1335" s="1">
        <v>0.368000836</v>
      </c>
      <c r="H1335" s="1">
        <v>0.977951083</v>
      </c>
      <c r="I1335" s="1">
        <v>0.102311348</v>
      </c>
      <c r="K1335" s="1">
        <v>1.171929964</v>
      </c>
      <c r="L1335" s="1" t="s">
        <v>2</v>
      </c>
      <c r="M1335" s="1" t="s">
        <v>1</v>
      </c>
      <c r="N1335" s="1">
        <v>292805.33549999999</v>
      </c>
      <c r="O1335" s="1">
        <v>389841.74369999999</v>
      </c>
      <c r="P1335" s="1">
        <v>309586.27600000001</v>
      </c>
      <c r="Q1335" s="1">
        <v>334758.57659999997</v>
      </c>
      <c r="R1335" s="3">
        <f>AVERAGE('VTA_Proteome Morphine vs Saline'!N1335:Q1335)</f>
        <v>331747.98295000003</v>
      </c>
      <c r="S1335" s="3">
        <f>_xlfn.STDEV.S('VTA_Proteome Morphine vs Saline'!N1335:Q1335)</f>
        <v>42393.473387445752</v>
      </c>
      <c r="T1335" s="1">
        <v>366012.41</v>
      </c>
      <c r="U1335" s="1">
        <v>424035.32559999998</v>
      </c>
      <c r="V1335" s="1">
        <v>340504.15590000001</v>
      </c>
      <c r="W1335" s="1">
        <v>424589.71500000003</v>
      </c>
      <c r="X1335" s="1">
        <f t="shared" si="81"/>
        <v>388785.401625</v>
      </c>
      <c r="Y1335" s="1">
        <f t="shared" si="82"/>
        <v>42324.909264752656</v>
      </c>
    </row>
    <row r="1336" spans="1:25" x14ac:dyDescent="0.5">
      <c r="A1336" s="1" t="s">
        <v>2676</v>
      </c>
      <c r="B1336" s="1" t="s">
        <v>2677</v>
      </c>
      <c r="C1336" s="1">
        <v>50609</v>
      </c>
      <c r="D1336" s="1">
        <v>1</v>
      </c>
      <c r="E1336" s="1">
        <v>0</v>
      </c>
      <c r="F1336" s="1">
        <v>29.32</v>
      </c>
      <c r="K1336" s="1">
        <v>1</v>
      </c>
      <c r="L1336" s="1" t="s">
        <v>364</v>
      </c>
      <c r="M1336" s="1" t="s">
        <v>364</v>
      </c>
      <c r="R1336" s="3"/>
      <c r="S1336" s="3"/>
    </row>
    <row r="1337" spans="1:25" x14ac:dyDescent="0.5">
      <c r="A1337" s="1" t="s">
        <v>2678</v>
      </c>
      <c r="B1337" s="1" t="s">
        <v>2679</v>
      </c>
      <c r="C1337" s="1">
        <v>60442</v>
      </c>
      <c r="D1337" s="1">
        <v>14</v>
      </c>
      <c r="E1337" s="1">
        <v>14</v>
      </c>
      <c r="F1337" s="1">
        <v>1086.31</v>
      </c>
      <c r="G1337" s="1">
        <v>5.3003218999999997E-2</v>
      </c>
      <c r="H1337" s="1">
        <v>0.99625991700000005</v>
      </c>
      <c r="I1337" s="1">
        <v>0.85558572099999997</v>
      </c>
      <c r="K1337" s="1">
        <v>1.011889035</v>
      </c>
      <c r="L1337" s="1" t="s">
        <v>2</v>
      </c>
      <c r="M1337" s="1" t="s">
        <v>1</v>
      </c>
      <c r="N1337" s="1">
        <v>5038516.5240000002</v>
      </c>
      <c r="O1337" s="1">
        <v>6545992.6050000004</v>
      </c>
      <c r="P1337" s="1">
        <v>4646554.1220000004</v>
      </c>
      <c r="Q1337" s="1">
        <v>4767578.24</v>
      </c>
      <c r="R1337" s="3">
        <f>AVERAGE('VTA_Proteome Morphine vs Saline'!N1337:Q1337)</f>
        <v>5249660.372750001</v>
      </c>
      <c r="S1337" s="3">
        <f>_xlfn.STDEV.S('VTA_Proteome Morphine vs Saline'!N1337:Q1337)</f>
        <v>879621.00051588856</v>
      </c>
      <c r="T1337" s="1">
        <v>5976085.0619999999</v>
      </c>
      <c r="U1337" s="1">
        <v>5493891.0159999998</v>
      </c>
      <c r="V1337" s="1">
        <v>5014511.6140000001</v>
      </c>
      <c r="W1337" s="1">
        <v>4763807.3839999996</v>
      </c>
      <c r="X1337" s="1">
        <f t="shared" ref="X1337:X1354" si="83">AVERAGE(T1337:W1337)</f>
        <v>5312073.7689999994</v>
      </c>
      <c r="Y1337" s="1">
        <f t="shared" ref="Y1337:Y1354" si="84">_xlfn.STDEV.S(T1337:W1337)</f>
        <v>536379.14872081648</v>
      </c>
    </row>
    <row r="1338" spans="1:25" x14ac:dyDescent="0.5">
      <c r="A1338" s="1" t="s">
        <v>2680</v>
      </c>
      <c r="B1338" s="1" t="s">
        <v>2681</v>
      </c>
      <c r="C1338" s="1">
        <v>87500</v>
      </c>
      <c r="D1338" s="1">
        <v>8</v>
      </c>
      <c r="E1338" s="1">
        <v>8</v>
      </c>
      <c r="F1338" s="1">
        <v>319.79000000000002</v>
      </c>
      <c r="G1338" s="1">
        <v>5.6440887000000002E-2</v>
      </c>
      <c r="H1338" s="1">
        <v>0.99625991700000005</v>
      </c>
      <c r="I1338" s="1">
        <v>0.79034565700000003</v>
      </c>
      <c r="K1338" s="1">
        <v>1.033519989</v>
      </c>
      <c r="L1338" s="1" t="s">
        <v>2</v>
      </c>
      <c r="M1338" s="1" t="s">
        <v>1</v>
      </c>
      <c r="N1338" s="1">
        <v>428768.4031</v>
      </c>
      <c r="O1338" s="1">
        <v>817332.3517</v>
      </c>
      <c r="P1338" s="1">
        <v>413450.75420000002</v>
      </c>
      <c r="Q1338" s="1">
        <v>279228.36300000001</v>
      </c>
      <c r="R1338" s="3">
        <f>AVERAGE('VTA_Proteome Morphine vs Saline'!N1338:Q1338)</f>
        <v>484694.96799999999</v>
      </c>
      <c r="S1338" s="3">
        <f>_xlfn.STDEV.S('VTA_Proteome Morphine vs Saline'!N1338:Q1338)</f>
        <v>231709.35347722523</v>
      </c>
      <c r="T1338" s="1">
        <v>696227.81</v>
      </c>
      <c r="U1338" s="1">
        <v>522837.37829999998</v>
      </c>
      <c r="V1338" s="1">
        <v>453560.3505</v>
      </c>
      <c r="W1338" s="1">
        <v>331142.21380000003</v>
      </c>
      <c r="X1338" s="1">
        <f t="shared" si="83"/>
        <v>500941.93815</v>
      </c>
      <c r="Y1338" s="1">
        <f t="shared" si="84"/>
        <v>152417.12860999536</v>
      </c>
    </row>
    <row r="1339" spans="1:25" x14ac:dyDescent="0.5">
      <c r="A1339" s="1" t="s">
        <v>2682</v>
      </c>
      <c r="B1339" s="1" t="s">
        <v>2683</v>
      </c>
      <c r="C1339" s="1">
        <v>18473</v>
      </c>
      <c r="D1339" s="1">
        <v>7</v>
      </c>
      <c r="E1339" s="1">
        <v>6</v>
      </c>
      <c r="F1339" s="1">
        <v>251.32</v>
      </c>
      <c r="G1339" s="1">
        <v>5.3434504000000001E-2</v>
      </c>
      <c r="H1339" s="1">
        <v>0.99625991700000005</v>
      </c>
      <c r="I1339" s="1">
        <v>0.84573387499999997</v>
      </c>
      <c r="K1339" s="1">
        <v>1.2981653820000001</v>
      </c>
      <c r="L1339" s="1" t="s">
        <v>1</v>
      </c>
      <c r="M1339" s="1" t="s">
        <v>2</v>
      </c>
      <c r="N1339" s="1">
        <v>801917.15989999997</v>
      </c>
      <c r="O1339" s="1">
        <v>887501.57200000004</v>
      </c>
      <c r="P1339" s="1">
        <v>3638730.4849999999</v>
      </c>
      <c r="Q1339" s="1">
        <v>4029054.9849999999</v>
      </c>
      <c r="R1339" s="3">
        <f>AVERAGE('VTA_Proteome Morphine vs Saline'!N1339:Q1339)</f>
        <v>2339301.0504749999</v>
      </c>
      <c r="S1339" s="3">
        <f>_xlfn.STDEV.S('VTA_Proteome Morphine vs Saline'!N1339:Q1339)</f>
        <v>1733498.9825256586</v>
      </c>
      <c r="T1339" s="1">
        <v>1422988.6140000001</v>
      </c>
      <c r="U1339" s="1">
        <v>795089.57759999996</v>
      </c>
      <c r="V1339" s="1">
        <v>2912248.7379999999</v>
      </c>
      <c r="W1339" s="1">
        <v>2077694.74</v>
      </c>
      <c r="X1339" s="1">
        <f t="shared" si="83"/>
        <v>1802005.4174000002</v>
      </c>
      <c r="Y1339" s="1">
        <f t="shared" si="84"/>
        <v>906674.89197842241</v>
      </c>
    </row>
    <row r="1340" spans="1:25" x14ac:dyDescent="0.5">
      <c r="A1340" s="1" t="s">
        <v>2684</v>
      </c>
      <c r="B1340" s="1" t="s">
        <v>2685</v>
      </c>
      <c r="C1340" s="1">
        <v>81735</v>
      </c>
      <c r="D1340" s="1">
        <v>18</v>
      </c>
      <c r="E1340" s="1">
        <v>18</v>
      </c>
      <c r="F1340" s="1">
        <v>1021.19</v>
      </c>
      <c r="G1340" s="1">
        <v>5.6557127999999998E-2</v>
      </c>
      <c r="H1340" s="1">
        <v>0.99625991700000005</v>
      </c>
      <c r="I1340" s="1">
        <v>0.788524118</v>
      </c>
      <c r="K1340" s="1">
        <v>1.049369928</v>
      </c>
      <c r="L1340" s="1" t="s">
        <v>1</v>
      </c>
      <c r="M1340" s="1" t="s">
        <v>2</v>
      </c>
      <c r="N1340" s="1">
        <v>3295981.094</v>
      </c>
      <c r="O1340" s="1">
        <v>4350217.3629999999</v>
      </c>
      <c r="P1340" s="1">
        <v>2502334.5389999999</v>
      </c>
      <c r="Q1340" s="1">
        <v>2863035.7769999998</v>
      </c>
      <c r="R1340" s="3">
        <f>AVERAGE('VTA_Proteome Morphine vs Saline'!N1340:Q1340)</f>
        <v>3252892.1932499995</v>
      </c>
      <c r="S1340" s="3">
        <f>_xlfn.STDEV.S('VTA_Proteome Morphine vs Saline'!N1340:Q1340)</f>
        <v>800271.62038466113</v>
      </c>
      <c r="T1340" s="1">
        <v>3751566.55</v>
      </c>
      <c r="U1340" s="1">
        <v>3599443.764</v>
      </c>
      <c r="V1340" s="1">
        <v>2769864.0329999998</v>
      </c>
      <c r="W1340" s="1">
        <v>2278536.4160000002</v>
      </c>
      <c r="X1340" s="1">
        <f t="shared" si="83"/>
        <v>3099852.6907500001</v>
      </c>
      <c r="Y1340" s="1">
        <f t="shared" si="84"/>
        <v>697083.24041979294</v>
      </c>
    </row>
    <row r="1341" spans="1:25" x14ac:dyDescent="0.5">
      <c r="A1341" s="1" t="s">
        <v>2686</v>
      </c>
      <c r="B1341" s="1" t="s">
        <v>2687</v>
      </c>
      <c r="C1341" s="1">
        <v>70412</v>
      </c>
      <c r="D1341" s="1">
        <v>27</v>
      </c>
      <c r="E1341" s="1">
        <v>27</v>
      </c>
      <c r="F1341" s="1">
        <v>1437.74</v>
      </c>
      <c r="G1341" s="1">
        <v>0.26447034000000003</v>
      </c>
      <c r="H1341" s="1">
        <v>0.977951083</v>
      </c>
      <c r="I1341" s="1">
        <v>0.166666221</v>
      </c>
      <c r="K1341" s="1">
        <v>1.183176717</v>
      </c>
      <c r="L1341" s="1" t="s">
        <v>1</v>
      </c>
      <c r="M1341" s="1" t="s">
        <v>2</v>
      </c>
      <c r="N1341" s="1">
        <v>6607870.2419999996</v>
      </c>
      <c r="O1341" s="1">
        <v>5677190.9749999996</v>
      </c>
      <c r="P1341" s="1">
        <v>7854420.0429999996</v>
      </c>
      <c r="Q1341" s="1">
        <v>6890370.3459999999</v>
      </c>
      <c r="R1341" s="3">
        <f>AVERAGE('VTA_Proteome Morphine vs Saline'!N1341:Q1341)</f>
        <v>6757462.9014999997</v>
      </c>
      <c r="S1341" s="3">
        <f>_xlfn.STDEV.S('VTA_Proteome Morphine vs Saline'!N1341:Q1341)</f>
        <v>896352.75014019199</v>
      </c>
      <c r="T1341" s="1">
        <v>5047586.7570000002</v>
      </c>
      <c r="U1341" s="1">
        <v>5861037.5800000001</v>
      </c>
      <c r="V1341" s="1">
        <v>7111248.1849999996</v>
      </c>
      <c r="W1341" s="1">
        <v>4825279.1940000001</v>
      </c>
      <c r="X1341" s="1">
        <f t="shared" si="83"/>
        <v>5711287.9289999995</v>
      </c>
      <c r="Y1341" s="1">
        <f t="shared" si="84"/>
        <v>1034057.4453038013</v>
      </c>
    </row>
    <row r="1342" spans="1:25" x14ac:dyDescent="0.5">
      <c r="A1342" s="1" t="s">
        <v>2688</v>
      </c>
      <c r="B1342" s="1" t="s">
        <v>2689</v>
      </c>
      <c r="C1342" s="1">
        <v>56095</v>
      </c>
      <c r="D1342" s="1">
        <v>1</v>
      </c>
      <c r="E1342" s="1">
        <v>1</v>
      </c>
      <c r="F1342" s="1">
        <v>80.959999999999994</v>
      </c>
      <c r="G1342" s="1">
        <v>0.18234148</v>
      </c>
      <c r="H1342" s="1">
        <v>0.977951083</v>
      </c>
      <c r="I1342" s="1">
        <v>0.26184859199999999</v>
      </c>
      <c r="K1342" s="1">
        <v>1.3924086</v>
      </c>
      <c r="L1342" s="1" t="s">
        <v>2</v>
      </c>
      <c r="M1342" s="1" t="s">
        <v>1</v>
      </c>
      <c r="N1342" s="1">
        <v>78546.046050000004</v>
      </c>
      <c r="O1342" s="1">
        <v>19743.964970000001</v>
      </c>
      <c r="P1342" s="1">
        <v>17200.145400000001</v>
      </c>
      <c r="Q1342" s="1">
        <v>37021.251250000001</v>
      </c>
      <c r="R1342" s="3">
        <f>AVERAGE('VTA_Proteome Morphine vs Saline'!N1342:Q1342)</f>
        <v>38127.851917500004</v>
      </c>
      <c r="S1342" s="3">
        <f>_xlfn.STDEV.S('VTA_Proteome Morphine vs Saline'!N1342:Q1342)</f>
        <v>28347.787575934046</v>
      </c>
      <c r="T1342" s="1">
        <v>38289.895709999997</v>
      </c>
      <c r="U1342" s="1">
        <v>43645.32879</v>
      </c>
      <c r="V1342" s="1">
        <v>81836.796589999998</v>
      </c>
      <c r="W1342" s="1">
        <v>48586.174550000003</v>
      </c>
      <c r="X1342" s="1">
        <f t="shared" si="83"/>
        <v>53089.548909999998</v>
      </c>
      <c r="Y1342" s="1">
        <f t="shared" si="84"/>
        <v>19620.632493346169</v>
      </c>
    </row>
    <row r="1343" spans="1:25" x14ac:dyDescent="0.5">
      <c r="A1343" s="1" t="s">
        <v>2690</v>
      </c>
      <c r="B1343" s="1" t="s">
        <v>7359</v>
      </c>
      <c r="C1343" s="1">
        <v>37610</v>
      </c>
      <c r="D1343" s="1">
        <v>3</v>
      </c>
      <c r="E1343" s="1">
        <v>3</v>
      </c>
      <c r="F1343" s="1">
        <v>174.05</v>
      </c>
      <c r="G1343" s="1">
        <v>0.39903483000000001</v>
      </c>
      <c r="H1343" s="1">
        <v>0.977951083</v>
      </c>
      <c r="I1343" s="1">
        <v>8.9271835999999993E-2</v>
      </c>
      <c r="K1343" s="1">
        <v>1.3878877220000001</v>
      </c>
      <c r="L1343" s="1" t="s">
        <v>1</v>
      </c>
      <c r="M1343" s="1" t="s">
        <v>2</v>
      </c>
      <c r="N1343" s="1">
        <v>562781.96380000003</v>
      </c>
      <c r="O1343" s="1">
        <v>623518.09080000001</v>
      </c>
      <c r="P1343" s="1">
        <v>1014207.198</v>
      </c>
      <c r="Q1343" s="1">
        <v>694115.81900000002</v>
      </c>
      <c r="R1343" s="3">
        <f>AVERAGE('VTA_Proteome Morphine vs Saline'!N1343:Q1343)</f>
        <v>723655.76789999998</v>
      </c>
      <c r="S1343" s="3">
        <f>_xlfn.STDEV.S('VTA_Proteome Morphine vs Saline'!N1343:Q1343)</f>
        <v>200998.07406602934</v>
      </c>
      <c r="T1343" s="1">
        <v>494612.92090000003</v>
      </c>
      <c r="U1343" s="1">
        <v>655883.91070000001</v>
      </c>
      <c r="V1343" s="1">
        <v>498632.17830000003</v>
      </c>
      <c r="W1343" s="1">
        <v>436503.00949999999</v>
      </c>
      <c r="X1343" s="1">
        <f t="shared" si="83"/>
        <v>521408.00485000003</v>
      </c>
      <c r="Y1343" s="1">
        <f t="shared" si="84"/>
        <v>94037.833323410523</v>
      </c>
    </row>
    <row r="1344" spans="1:25" x14ac:dyDescent="0.5">
      <c r="A1344" s="1" t="s">
        <v>2691</v>
      </c>
      <c r="B1344" s="1" t="s">
        <v>2692</v>
      </c>
      <c r="C1344" s="1">
        <v>33418</v>
      </c>
      <c r="D1344" s="1">
        <v>1</v>
      </c>
      <c r="E1344" s="1">
        <v>1</v>
      </c>
      <c r="F1344" s="1">
        <v>40.76</v>
      </c>
      <c r="G1344" s="1">
        <v>0.260868084</v>
      </c>
      <c r="H1344" s="1">
        <v>0.977951083</v>
      </c>
      <c r="I1344" s="1">
        <v>0.16973967600000001</v>
      </c>
      <c r="K1344" s="1">
        <v>1.4037918840000001</v>
      </c>
      <c r="L1344" s="1" t="s">
        <v>1</v>
      </c>
      <c r="M1344" s="1" t="s">
        <v>2</v>
      </c>
      <c r="N1344" s="1">
        <v>3588.1735279999998</v>
      </c>
      <c r="O1344" s="1">
        <v>8443.5606590000007</v>
      </c>
      <c r="P1344" s="1">
        <v>1698.608303</v>
      </c>
      <c r="Q1344" s="1">
        <v>3099.1322650000002</v>
      </c>
      <c r="R1344" s="3">
        <f>AVERAGE('VTA_Proteome Morphine vs Saline'!N1344:Q1344)</f>
        <v>4207.3686887499998</v>
      </c>
      <c r="S1344" s="3">
        <f>_xlfn.STDEV.S('VTA_Proteome Morphine vs Saline'!N1344:Q1344)</f>
        <v>2935.4608780644926</v>
      </c>
      <c r="T1344" s="1">
        <v>3396.3554009999998</v>
      </c>
      <c r="U1344" s="1">
        <v>8592.2270580000004</v>
      </c>
      <c r="V1344" s="1">
        <v>0</v>
      </c>
      <c r="W1344" s="1">
        <v>0</v>
      </c>
      <c r="X1344" s="1">
        <f t="shared" si="83"/>
        <v>2997.1456147500003</v>
      </c>
      <c r="Y1344" s="1">
        <f t="shared" si="84"/>
        <v>4059.1488632498886</v>
      </c>
    </row>
    <row r="1345" spans="1:25" x14ac:dyDescent="0.5">
      <c r="A1345" s="1" t="s">
        <v>2693</v>
      </c>
      <c r="B1345" s="1" t="s">
        <v>2694</v>
      </c>
      <c r="C1345" s="1">
        <v>50504</v>
      </c>
      <c r="D1345" s="1">
        <v>60</v>
      </c>
      <c r="E1345" s="1">
        <v>50</v>
      </c>
      <c r="F1345" s="1">
        <v>4855.16</v>
      </c>
      <c r="G1345" s="1">
        <v>5.4376552000000002E-2</v>
      </c>
      <c r="H1345" s="1">
        <v>0.99625991700000005</v>
      </c>
      <c r="I1345" s="1">
        <v>0.82627452199999996</v>
      </c>
      <c r="K1345" s="1">
        <v>1.0401269550000001</v>
      </c>
      <c r="L1345" s="1" t="s">
        <v>1</v>
      </c>
      <c r="M1345" s="1" t="s">
        <v>2</v>
      </c>
      <c r="N1345" s="1">
        <v>299174077.5</v>
      </c>
      <c r="O1345" s="1">
        <v>343556137.69999999</v>
      </c>
      <c r="P1345" s="1">
        <v>490094657</v>
      </c>
      <c r="Q1345" s="1">
        <v>354553749.89999998</v>
      </c>
      <c r="R1345" s="3">
        <f>AVERAGE('VTA_Proteome Morphine vs Saline'!N1345:Q1345)</f>
        <v>371844655.52499998</v>
      </c>
      <c r="S1345" s="3">
        <f>_xlfn.STDEV.S('VTA_Proteome Morphine vs Saline'!N1345:Q1345)</f>
        <v>82387886.280676842</v>
      </c>
      <c r="T1345" s="1">
        <v>332397829</v>
      </c>
      <c r="U1345" s="1">
        <v>312821524.89999998</v>
      </c>
      <c r="V1345" s="1">
        <v>400840682.60000002</v>
      </c>
      <c r="W1345" s="1">
        <v>383937153.19999999</v>
      </c>
      <c r="X1345" s="1">
        <f t="shared" si="83"/>
        <v>357499297.42500001</v>
      </c>
      <c r="Y1345" s="1">
        <f t="shared" si="84"/>
        <v>41647820.918403558</v>
      </c>
    </row>
    <row r="1346" spans="1:25" x14ac:dyDescent="0.5">
      <c r="A1346" s="1" t="s">
        <v>2695</v>
      </c>
      <c r="B1346" s="1" t="s">
        <v>2696</v>
      </c>
      <c r="C1346" s="1">
        <v>50505</v>
      </c>
      <c r="D1346" s="1">
        <v>52</v>
      </c>
      <c r="E1346" s="1">
        <v>43</v>
      </c>
      <c r="F1346" s="1">
        <v>4022.14</v>
      </c>
      <c r="G1346" s="1">
        <v>5.1667357999999997E-2</v>
      </c>
      <c r="H1346" s="1">
        <v>0.99625991700000005</v>
      </c>
      <c r="I1346" s="1">
        <v>0.89202635900000005</v>
      </c>
      <c r="K1346" s="1">
        <v>1.0169255260000001</v>
      </c>
      <c r="L1346" s="1" t="s">
        <v>2</v>
      </c>
      <c r="M1346" s="1" t="s">
        <v>1</v>
      </c>
      <c r="N1346" s="1">
        <v>77290511.030000001</v>
      </c>
      <c r="O1346" s="1">
        <v>97108269.879999995</v>
      </c>
      <c r="P1346" s="1">
        <v>74037933.390000001</v>
      </c>
      <c r="Q1346" s="1">
        <v>71577419.859999999</v>
      </c>
      <c r="R1346" s="3">
        <f>AVERAGE('VTA_Proteome Morphine vs Saline'!N1346:Q1346)</f>
        <v>80003533.540000007</v>
      </c>
      <c r="S1346" s="3">
        <f>_xlfn.STDEV.S('VTA_Proteome Morphine vs Saline'!N1346:Q1346)</f>
        <v>11640736.994117396</v>
      </c>
      <c r="T1346" s="1">
        <v>77162437.530000001</v>
      </c>
      <c r="U1346" s="1">
        <v>101281822.5</v>
      </c>
      <c r="V1346" s="1">
        <v>75339190.159999996</v>
      </c>
      <c r="W1346" s="1">
        <v>71647091.560000002</v>
      </c>
      <c r="X1346" s="1">
        <f t="shared" si="83"/>
        <v>81357635.4375</v>
      </c>
      <c r="Y1346" s="1">
        <f t="shared" si="84"/>
        <v>13479481.463069465</v>
      </c>
    </row>
    <row r="1347" spans="1:25" x14ac:dyDescent="0.5">
      <c r="A1347" s="1" t="s">
        <v>2697</v>
      </c>
      <c r="B1347" s="1" t="s">
        <v>2698</v>
      </c>
      <c r="C1347" s="1">
        <v>23393</v>
      </c>
      <c r="D1347" s="1">
        <v>15</v>
      </c>
      <c r="E1347" s="1">
        <v>14</v>
      </c>
      <c r="F1347" s="1">
        <v>1221.75</v>
      </c>
      <c r="G1347" s="1">
        <v>0.36871337500000001</v>
      </c>
      <c r="H1347" s="1">
        <v>0.977951083</v>
      </c>
      <c r="I1347" s="1">
        <v>0.10198769100000001</v>
      </c>
      <c r="K1347" s="1">
        <v>1.2039808270000001</v>
      </c>
      <c r="L1347" s="1" t="s">
        <v>2</v>
      </c>
      <c r="M1347" s="1" t="s">
        <v>1</v>
      </c>
      <c r="N1347" s="1">
        <v>143086339.5</v>
      </c>
      <c r="O1347" s="1">
        <v>180970620.09999999</v>
      </c>
      <c r="P1347" s="1">
        <v>162524953</v>
      </c>
      <c r="Q1347" s="1">
        <v>164868218.69999999</v>
      </c>
      <c r="R1347" s="3">
        <f>AVERAGE('VTA_Proteome Morphine vs Saline'!N1347:Q1347)</f>
        <v>162862532.82499999</v>
      </c>
      <c r="S1347" s="3">
        <f>_xlfn.STDEV.S('VTA_Proteome Morphine vs Saline'!N1347:Q1347)</f>
        <v>15525649.564019458</v>
      </c>
      <c r="T1347" s="1">
        <v>243668951.80000001</v>
      </c>
      <c r="U1347" s="1">
        <v>169138015</v>
      </c>
      <c r="V1347" s="1">
        <v>190128273.69999999</v>
      </c>
      <c r="W1347" s="1">
        <v>181398227</v>
      </c>
      <c r="X1347" s="1">
        <f t="shared" si="83"/>
        <v>196083366.875</v>
      </c>
      <c r="Y1347" s="1">
        <f t="shared" si="84"/>
        <v>32871245.530570656</v>
      </c>
    </row>
    <row r="1348" spans="1:25" x14ac:dyDescent="0.5">
      <c r="A1348" s="1" t="s">
        <v>2699</v>
      </c>
      <c r="B1348" s="1" t="s">
        <v>2700</v>
      </c>
      <c r="C1348" s="1">
        <v>44035</v>
      </c>
      <c r="D1348" s="1">
        <v>9</v>
      </c>
      <c r="E1348" s="1">
        <v>9</v>
      </c>
      <c r="F1348" s="1">
        <v>414.6</v>
      </c>
      <c r="G1348" s="1">
        <v>5.0683523000000001E-2</v>
      </c>
      <c r="H1348" s="1">
        <v>0.99625991700000005</v>
      </c>
      <c r="I1348" s="1">
        <v>0.93069245899999997</v>
      </c>
      <c r="K1348" s="1">
        <v>1.000912365</v>
      </c>
      <c r="L1348" s="1" t="s">
        <v>2</v>
      </c>
      <c r="M1348" s="1" t="s">
        <v>1</v>
      </c>
      <c r="N1348" s="1">
        <v>406639.06339999998</v>
      </c>
      <c r="O1348" s="1">
        <v>629718.05969999998</v>
      </c>
      <c r="P1348" s="1">
        <v>353263.63780000003</v>
      </c>
      <c r="Q1348" s="1">
        <v>275269.33649999998</v>
      </c>
      <c r="R1348" s="3">
        <f>AVERAGE('VTA_Proteome Morphine vs Saline'!N1348:Q1348)</f>
        <v>416222.52435000002</v>
      </c>
      <c r="S1348" s="3">
        <f>_xlfn.STDEV.S('VTA_Proteome Morphine vs Saline'!N1348:Q1348)</f>
        <v>152210.17147227321</v>
      </c>
      <c r="T1348" s="1">
        <v>481759.7145</v>
      </c>
      <c r="U1348" s="1">
        <v>484495.01429999998</v>
      </c>
      <c r="V1348" s="1">
        <v>432866.1447</v>
      </c>
      <c r="W1348" s="1">
        <v>267288.21059999999</v>
      </c>
      <c r="X1348" s="1">
        <f t="shared" si="83"/>
        <v>416602.27102500002</v>
      </c>
      <c r="Y1348" s="1">
        <f t="shared" si="84"/>
        <v>102329.72728247948</v>
      </c>
    </row>
    <row r="1349" spans="1:25" x14ac:dyDescent="0.5">
      <c r="A1349" s="1" t="s">
        <v>2701</v>
      </c>
      <c r="B1349" s="1" t="s">
        <v>7371</v>
      </c>
      <c r="C1349" s="1">
        <v>35788</v>
      </c>
      <c r="D1349" s="1">
        <v>8</v>
      </c>
      <c r="E1349" s="1">
        <v>8</v>
      </c>
      <c r="F1349" s="1">
        <v>372.99</v>
      </c>
      <c r="G1349" s="1">
        <v>5.1995943000000003E-2</v>
      </c>
      <c r="H1349" s="1">
        <v>0.99625991700000005</v>
      </c>
      <c r="I1349" s="1">
        <v>0.88196497799999996</v>
      </c>
      <c r="K1349" s="1">
        <v>1.013248428</v>
      </c>
      <c r="L1349" s="1" t="s">
        <v>1</v>
      </c>
      <c r="M1349" s="1" t="s">
        <v>2</v>
      </c>
      <c r="N1349" s="1">
        <v>3466773.625</v>
      </c>
      <c r="O1349" s="1">
        <v>4105413.0410000002</v>
      </c>
      <c r="P1349" s="1">
        <v>4636693.7759999996</v>
      </c>
      <c r="Q1349" s="1">
        <v>3788447.571</v>
      </c>
      <c r="R1349" s="3">
        <f>AVERAGE('VTA_Proteome Morphine vs Saline'!N1349:Q1349)</f>
        <v>3999332.0032500001</v>
      </c>
      <c r="S1349" s="3">
        <f>_xlfn.STDEV.S('VTA_Proteome Morphine vs Saline'!N1349:Q1349)</f>
        <v>498522.44548024272</v>
      </c>
      <c r="T1349" s="1">
        <v>4138899.017</v>
      </c>
      <c r="U1349" s="1">
        <v>4533816.2070000004</v>
      </c>
      <c r="V1349" s="1">
        <v>3291886.7620000001</v>
      </c>
      <c r="W1349" s="1">
        <v>3823557.7239999999</v>
      </c>
      <c r="X1349" s="1">
        <f t="shared" si="83"/>
        <v>3947039.9274999998</v>
      </c>
      <c r="Y1349" s="1">
        <f t="shared" si="84"/>
        <v>524591.8531752507</v>
      </c>
    </row>
    <row r="1350" spans="1:25" x14ac:dyDescent="0.5">
      <c r="A1350" s="1" t="s">
        <v>2702</v>
      </c>
      <c r="B1350" s="1" t="s">
        <v>2703</v>
      </c>
      <c r="C1350" s="1">
        <v>86014</v>
      </c>
      <c r="D1350" s="1">
        <v>43</v>
      </c>
      <c r="E1350" s="1">
        <v>43</v>
      </c>
      <c r="F1350" s="1">
        <v>3324.67</v>
      </c>
      <c r="G1350" s="1">
        <v>7.3474577999999999E-2</v>
      </c>
      <c r="H1350" s="1">
        <v>0.99625991700000005</v>
      </c>
      <c r="I1350" s="1">
        <v>0.61596504699999999</v>
      </c>
      <c r="K1350" s="1">
        <v>1.062991252</v>
      </c>
      <c r="L1350" s="1" t="s">
        <v>2</v>
      </c>
      <c r="M1350" s="1" t="s">
        <v>1</v>
      </c>
      <c r="N1350" s="1">
        <v>137142742.69999999</v>
      </c>
      <c r="O1350" s="1">
        <v>232315223.30000001</v>
      </c>
      <c r="P1350" s="1">
        <v>107067071.2</v>
      </c>
      <c r="Q1350" s="1">
        <v>126209970.90000001</v>
      </c>
      <c r="R1350" s="3">
        <f>AVERAGE('VTA_Proteome Morphine vs Saline'!N1350:Q1350)</f>
        <v>150683752.02500001</v>
      </c>
      <c r="S1350" s="3">
        <f>_xlfn.STDEV.S('VTA_Proteome Morphine vs Saline'!N1350:Q1350)</f>
        <v>55822447.231692307</v>
      </c>
      <c r="T1350" s="1">
        <v>179701854.90000001</v>
      </c>
      <c r="U1350" s="1">
        <v>179448367.30000001</v>
      </c>
      <c r="V1350" s="1">
        <v>130559858.8</v>
      </c>
      <c r="W1350" s="1">
        <v>150991959.90000001</v>
      </c>
      <c r="X1350" s="1">
        <f t="shared" si="83"/>
        <v>160175510.22500002</v>
      </c>
      <c r="Y1350" s="1">
        <f t="shared" si="84"/>
        <v>23903595.002280641</v>
      </c>
    </row>
    <row r="1351" spans="1:25" x14ac:dyDescent="0.5">
      <c r="A1351" s="1" t="s">
        <v>2704</v>
      </c>
      <c r="B1351" s="1" t="s">
        <v>2705</v>
      </c>
      <c r="C1351" s="1">
        <v>30421</v>
      </c>
      <c r="D1351" s="1">
        <v>1</v>
      </c>
      <c r="E1351" s="1">
        <v>1</v>
      </c>
      <c r="F1351" s="1">
        <v>25.37</v>
      </c>
      <c r="G1351" s="1">
        <v>0.12366648600000001</v>
      </c>
      <c r="H1351" s="1">
        <v>0.977951083</v>
      </c>
      <c r="I1351" s="1">
        <v>0.38875649000000001</v>
      </c>
      <c r="K1351" s="1">
        <v>1.1350880670000001</v>
      </c>
      <c r="L1351" s="1" t="s">
        <v>2</v>
      </c>
      <c r="M1351" s="1" t="s">
        <v>1</v>
      </c>
      <c r="N1351" s="1">
        <v>7754.3633620000001</v>
      </c>
      <c r="O1351" s="1">
        <v>6904.6486560000003</v>
      </c>
      <c r="P1351" s="1">
        <v>0</v>
      </c>
      <c r="Q1351" s="1">
        <v>10460.093849999999</v>
      </c>
      <c r="R1351" s="3">
        <f>AVERAGE('VTA_Proteome Morphine vs Saline'!N1351:Q1351)</f>
        <v>6279.7764669999997</v>
      </c>
      <c r="S1351" s="3">
        <f>_xlfn.STDEV.S('VTA_Proteome Morphine vs Saline'!N1351:Q1351)</f>
        <v>4452.546749205836</v>
      </c>
      <c r="T1351" s="1">
        <v>5121.2984409999999</v>
      </c>
      <c r="U1351" s="1">
        <v>9088.9367099999999</v>
      </c>
      <c r="V1351" s="1">
        <v>7856.9228919999996</v>
      </c>
      <c r="W1351" s="1">
        <v>6445.2392970000001</v>
      </c>
      <c r="X1351" s="1">
        <f t="shared" si="83"/>
        <v>7128.0993349999999</v>
      </c>
      <c r="Y1351" s="1">
        <f t="shared" si="84"/>
        <v>1719.4586985532767</v>
      </c>
    </row>
    <row r="1352" spans="1:25" x14ac:dyDescent="0.5">
      <c r="A1352" s="1" t="s">
        <v>2706</v>
      </c>
      <c r="B1352" s="1" t="s">
        <v>2707</v>
      </c>
      <c r="C1352" s="1">
        <v>83213</v>
      </c>
      <c r="D1352" s="1">
        <v>35</v>
      </c>
      <c r="E1352" s="1">
        <v>35</v>
      </c>
      <c r="F1352" s="1">
        <v>2206.96</v>
      </c>
      <c r="G1352" s="1">
        <v>5.1512692999999998E-2</v>
      </c>
      <c r="H1352" s="1">
        <v>0.99625991700000005</v>
      </c>
      <c r="I1352" s="1">
        <v>0.89711517299999999</v>
      </c>
      <c r="K1352" s="1">
        <v>1.0435220169999999</v>
      </c>
      <c r="L1352" s="1" t="s">
        <v>2</v>
      </c>
      <c r="M1352" s="1" t="s">
        <v>1</v>
      </c>
      <c r="N1352" s="1">
        <v>29425684.859999999</v>
      </c>
      <c r="O1352" s="1">
        <v>27917855.809999999</v>
      </c>
      <c r="P1352" s="1">
        <v>21985241.579999998</v>
      </c>
      <c r="Q1352" s="1">
        <v>21645271.890000001</v>
      </c>
      <c r="R1352" s="3">
        <f>AVERAGE('VTA_Proteome Morphine vs Saline'!N1352:Q1352)</f>
        <v>25243513.535</v>
      </c>
      <c r="S1352" s="3">
        <f>_xlfn.STDEV.S('VTA_Proteome Morphine vs Saline'!N1352:Q1352)</f>
        <v>4008588.3909449345</v>
      </c>
      <c r="T1352" s="1">
        <v>34372533.18</v>
      </c>
      <c r="U1352" s="1">
        <v>29928069.82</v>
      </c>
      <c r="V1352" s="1">
        <v>23079078.48</v>
      </c>
      <c r="W1352" s="1">
        <v>17988967.149999999</v>
      </c>
      <c r="X1352" s="1">
        <f t="shared" si="83"/>
        <v>26342162.157499999</v>
      </c>
      <c r="Y1352" s="1">
        <f t="shared" si="84"/>
        <v>7251877.3303348608</v>
      </c>
    </row>
    <row r="1353" spans="1:25" x14ac:dyDescent="0.5">
      <c r="A1353" s="1" t="s">
        <v>2708</v>
      </c>
      <c r="B1353" s="1" t="s">
        <v>2709</v>
      </c>
      <c r="C1353" s="1">
        <v>49927</v>
      </c>
      <c r="D1353" s="1">
        <v>60</v>
      </c>
      <c r="E1353" s="1">
        <v>55</v>
      </c>
      <c r="F1353" s="1">
        <v>5077.4799999999996</v>
      </c>
      <c r="G1353" s="1">
        <v>0.51880017899999997</v>
      </c>
      <c r="H1353" s="1">
        <v>0.977951083</v>
      </c>
      <c r="I1353" s="1">
        <v>5.3822723000000003E-2</v>
      </c>
      <c r="K1353" s="1">
        <v>1.4448447120000001</v>
      </c>
      <c r="L1353" s="1" t="s">
        <v>1</v>
      </c>
      <c r="M1353" s="1" t="s">
        <v>2</v>
      </c>
      <c r="N1353" s="1">
        <v>1962510794</v>
      </c>
      <c r="O1353" s="1">
        <v>1640571289</v>
      </c>
      <c r="P1353" s="1">
        <v>1897272587</v>
      </c>
      <c r="Q1353" s="1">
        <v>1763814466</v>
      </c>
      <c r="R1353" s="3">
        <f>AVERAGE('VTA_Proteome Morphine vs Saline'!N1353:Q1353)</f>
        <v>1816042284</v>
      </c>
      <c r="S1353" s="3">
        <f>_xlfn.STDEV.S('VTA_Proteome Morphine vs Saline'!N1353:Q1353)</f>
        <v>143258742.14909545</v>
      </c>
      <c r="T1353" s="1">
        <v>1058930961</v>
      </c>
      <c r="U1353" s="1">
        <v>1450448923</v>
      </c>
      <c r="V1353" s="1">
        <v>1704181209</v>
      </c>
      <c r="W1353" s="1">
        <v>814085876.39999998</v>
      </c>
      <c r="X1353" s="1">
        <f t="shared" si="83"/>
        <v>1256911742.3499999</v>
      </c>
      <c r="Y1353" s="1">
        <f t="shared" si="84"/>
        <v>396987721.65297145</v>
      </c>
    </row>
    <row r="1354" spans="1:25" x14ac:dyDescent="0.5">
      <c r="A1354" s="1" t="s">
        <v>2710</v>
      </c>
      <c r="B1354" s="1" t="s">
        <v>2711</v>
      </c>
      <c r="C1354" s="1">
        <v>76778</v>
      </c>
      <c r="D1354" s="1">
        <v>16</v>
      </c>
      <c r="E1354" s="1">
        <v>10</v>
      </c>
      <c r="F1354" s="1">
        <v>776.14</v>
      </c>
      <c r="G1354" s="1">
        <v>5.0172914999999998E-2</v>
      </c>
      <c r="H1354" s="1">
        <v>0.99625991700000005</v>
      </c>
      <c r="I1354" s="1">
        <v>0.965094601</v>
      </c>
      <c r="K1354" s="1">
        <v>1.016725074</v>
      </c>
      <c r="L1354" s="1" t="s">
        <v>2</v>
      </c>
      <c r="M1354" s="1" t="s">
        <v>1</v>
      </c>
      <c r="N1354" s="1">
        <v>1840578.436</v>
      </c>
      <c r="O1354" s="1">
        <v>2155900.5440000002</v>
      </c>
      <c r="P1354" s="1">
        <v>1551845.2779999999</v>
      </c>
      <c r="Q1354" s="1">
        <v>1647013.5970000001</v>
      </c>
      <c r="R1354" s="3">
        <f>AVERAGE('VTA_Proteome Morphine vs Saline'!N1354:Q1354)</f>
        <v>1798834.4637500001</v>
      </c>
      <c r="S1354" s="3">
        <f>_xlfn.STDEV.S('VTA_Proteome Morphine vs Saline'!N1354:Q1354)</f>
        <v>266640.81854464603</v>
      </c>
      <c r="T1354" s="1">
        <v>2341897.926</v>
      </c>
      <c r="U1354" s="1">
        <v>1975995.02</v>
      </c>
      <c r="V1354" s="1">
        <v>1538416.4950000001</v>
      </c>
      <c r="W1354" s="1">
        <v>1459370.9720000001</v>
      </c>
      <c r="X1354" s="1">
        <f t="shared" si="83"/>
        <v>1828920.1032500002</v>
      </c>
      <c r="Y1354" s="1">
        <f t="shared" si="84"/>
        <v>410583.39980416809</v>
      </c>
    </row>
    <row r="1355" spans="1:25" x14ac:dyDescent="0.5">
      <c r="A1355" s="1" t="s">
        <v>2712</v>
      </c>
      <c r="B1355" s="1" t="s">
        <v>2713</v>
      </c>
      <c r="C1355" s="1">
        <v>76961</v>
      </c>
      <c r="D1355" s="1">
        <v>6</v>
      </c>
      <c r="E1355" s="1">
        <v>0</v>
      </c>
      <c r="F1355" s="1">
        <v>216.1</v>
      </c>
      <c r="K1355" s="1">
        <v>1</v>
      </c>
      <c r="L1355" s="1" t="s">
        <v>364</v>
      </c>
      <c r="M1355" s="1" t="s">
        <v>364</v>
      </c>
      <c r="R1355" s="3"/>
      <c r="S1355" s="3"/>
    </row>
    <row r="1356" spans="1:25" x14ac:dyDescent="0.5">
      <c r="A1356" s="1" t="s">
        <v>2714</v>
      </c>
      <c r="B1356" s="1" t="s">
        <v>2715</v>
      </c>
      <c r="C1356" s="1">
        <v>51616</v>
      </c>
      <c r="D1356" s="1">
        <v>4</v>
      </c>
      <c r="E1356" s="1">
        <v>4</v>
      </c>
      <c r="F1356" s="1">
        <v>233.1</v>
      </c>
      <c r="G1356" s="1">
        <v>0.182631287</v>
      </c>
      <c r="H1356" s="1">
        <v>0.977951083</v>
      </c>
      <c r="I1356" s="1">
        <v>0.26138879399999998</v>
      </c>
      <c r="K1356" s="1">
        <v>1.309914536</v>
      </c>
      <c r="L1356" s="1" t="s">
        <v>1</v>
      </c>
      <c r="M1356" s="1" t="s">
        <v>2</v>
      </c>
      <c r="N1356" s="1">
        <v>1795505.62</v>
      </c>
      <c r="O1356" s="1">
        <v>1308133.0549999999</v>
      </c>
      <c r="P1356" s="1">
        <v>2634166.4550000001</v>
      </c>
      <c r="Q1356" s="1">
        <v>1651772.8929999999</v>
      </c>
      <c r="R1356" s="3">
        <f>AVERAGE('VTA_Proteome Morphine vs Saline'!N1356:Q1356)</f>
        <v>1847394.50575</v>
      </c>
      <c r="S1356" s="3">
        <f>_xlfn.STDEV.S('VTA_Proteome Morphine vs Saline'!N1356:Q1356)</f>
        <v>562960.4143072369</v>
      </c>
      <c r="T1356" s="1">
        <v>935978.62540000002</v>
      </c>
      <c r="U1356" s="1">
        <v>1354993.567</v>
      </c>
      <c r="V1356" s="1">
        <v>2210431.64</v>
      </c>
      <c r="W1356" s="1">
        <v>1139863.4569999999</v>
      </c>
      <c r="X1356" s="1">
        <f>AVERAGE(T1356:W1356)</f>
        <v>1410316.82235</v>
      </c>
      <c r="Y1356" s="1">
        <f>_xlfn.STDEV.S(T1356:W1356)</f>
        <v>560174.41686214437</v>
      </c>
    </row>
    <row r="1357" spans="1:25" x14ac:dyDescent="0.5">
      <c r="A1357" s="1" t="s">
        <v>2716</v>
      </c>
      <c r="B1357" s="1" t="s">
        <v>2717</v>
      </c>
      <c r="C1357" s="1">
        <v>78710</v>
      </c>
      <c r="D1357" s="1">
        <v>12</v>
      </c>
      <c r="E1357" s="1">
        <v>12</v>
      </c>
      <c r="F1357" s="1">
        <v>599.78</v>
      </c>
      <c r="G1357" s="1">
        <v>0.14329782299999999</v>
      </c>
      <c r="H1357" s="1">
        <v>0.977951083</v>
      </c>
      <c r="I1357" s="1">
        <v>0.33711423400000001</v>
      </c>
      <c r="K1357" s="1">
        <v>1.2003853819999999</v>
      </c>
      <c r="L1357" s="1" t="s">
        <v>2</v>
      </c>
      <c r="M1357" s="1" t="s">
        <v>1</v>
      </c>
      <c r="N1357" s="1">
        <v>5832017.3770000003</v>
      </c>
      <c r="O1357" s="1">
        <v>8010637.7340000002</v>
      </c>
      <c r="P1357" s="1">
        <v>5206194.0659999996</v>
      </c>
      <c r="Q1357" s="1">
        <v>5543037.4289999995</v>
      </c>
      <c r="R1357" s="3">
        <f>AVERAGE('VTA_Proteome Morphine vs Saline'!N1357:Q1357)</f>
        <v>6147971.6514999997</v>
      </c>
      <c r="S1357" s="3">
        <f>_xlfn.STDEV.S('VTA_Proteome Morphine vs Saline'!N1357:Q1357)</f>
        <v>1267838.3798908314</v>
      </c>
      <c r="T1357" s="1">
        <v>9641678.1539999992</v>
      </c>
      <c r="U1357" s="1">
        <v>8269828.2319999998</v>
      </c>
      <c r="V1357" s="1">
        <v>6248147.4359999998</v>
      </c>
      <c r="W1357" s="1">
        <v>5360087.3710000003</v>
      </c>
      <c r="X1357" s="1">
        <f>AVERAGE(T1357:W1357)</f>
        <v>7379935.29825</v>
      </c>
      <c r="Y1357" s="1">
        <f>_xlfn.STDEV.S(T1357:W1357)</f>
        <v>1938050.5319716576</v>
      </c>
    </row>
    <row r="1358" spans="1:25" x14ac:dyDescent="0.5">
      <c r="A1358" s="1" t="s">
        <v>2718</v>
      </c>
      <c r="B1358" s="1" t="s">
        <v>2719</v>
      </c>
      <c r="C1358" s="1">
        <v>35807</v>
      </c>
      <c r="D1358" s="1">
        <v>1</v>
      </c>
      <c r="E1358" s="1">
        <v>1</v>
      </c>
      <c r="F1358" s="1">
        <v>42.1</v>
      </c>
      <c r="G1358" s="1">
        <v>0.232881692</v>
      </c>
      <c r="H1358" s="1">
        <v>0.977951083</v>
      </c>
      <c r="I1358" s="1">
        <v>0.196440168</v>
      </c>
      <c r="K1358" s="1">
        <v>2.059979513</v>
      </c>
      <c r="L1358" s="1" t="s">
        <v>1</v>
      </c>
      <c r="M1358" s="1" t="s">
        <v>2</v>
      </c>
      <c r="N1358" s="1">
        <v>3417.8713299999999</v>
      </c>
      <c r="O1358" s="1">
        <v>3859.4879340000002</v>
      </c>
      <c r="P1358" s="1">
        <v>15525.292729999999</v>
      </c>
      <c r="Q1358" s="1">
        <v>18589.680380000002</v>
      </c>
      <c r="R1358" s="3">
        <f>AVERAGE('VTA_Proteome Morphine vs Saline'!N1358:Q1358)</f>
        <v>10348.083093500001</v>
      </c>
      <c r="S1358" s="3">
        <f>_xlfn.STDEV.S('VTA_Proteome Morphine vs Saline'!N1358:Q1358)</f>
        <v>7849.7797778866197</v>
      </c>
      <c r="T1358" s="1">
        <v>1511.40715</v>
      </c>
      <c r="U1358" s="1">
        <v>2341.6325649999999</v>
      </c>
      <c r="V1358" s="1">
        <v>15952.98538</v>
      </c>
      <c r="W1358" s="1">
        <v>287.53997409999999</v>
      </c>
      <c r="X1358" s="1">
        <f>AVERAGE(T1358:W1358)</f>
        <v>5023.3912672750002</v>
      </c>
      <c r="Y1358" s="1">
        <f>_xlfn.STDEV.S(T1358:W1358)</f>
        <v>7335.0795750557436</v>
      </c>
    </row>
    <row r="1359" spans="1:25" x14ac:dyDescent="0.5">
      <c r="A1359" s="1" t="s">
        <v>2720</v>
      </c>
      <c r="B1359" s="1" t="s">
        <v>2721</v>
      </c>
      <c r="C1359" s="1">
        <v>50582</v>
      </c>
      <c r="D1359" s="1">
        <v>1</v>
      </c>
      <c r="E1359" s="1">
        <v>0</v>
      </c>
      <c r="F1359" s="1">
        <v>26.56</v>
      </c>
      <c r="K1359" s="1">
        <v>1</v>
      </c>
      <c r="L1359" s="1" t="s">
        <v>364</v>
      </c>
      <c r="M1359" s="1" t="s">
        <v>364</v>
      </c>
      <c r="R1359" s="3"/>
      <c r="S1359" s="3"/>
    </row>
    <row r="1360" spans="1:25" x14ac:dyDescent="0.5">
      <c r="A1360" s="1" t="s">
        <v>2722</v>
      </c>
      <c r="B1360" s="1" t="s">
        <v>2723</v>
      </c>
      <c r="C1360" s="1">
        <v>34756</v>
      </c>
      <c r="D1360" s="1">
        <v>3</v>
      </c>
      <c r="E1360" s="1">
        <v>3</v>
      </c>
      <c r="F1360" s="1">
        <v>153.58000000000001</v>
      </c>
      <c r="G1360" s="1">
        <v>0.28828168399999998</v>
      </c>
      <c r="H1360" s="1">
        <v>0.977951083</v>
      </c>
      <c r="I1360" s="1">
        <v>0.148093224</v>
      </c>
      <c r="K1360" s="1">
        <v>1.20078609</v>
      </c>
      <c r="L1360" s="1" t="s">
        <v>1</v>
      </c>
      <c r="M1360" s="1" t="s">
        <v>2</v>
      </c>
      <c r="N1360" s="1">
        <v>634233.83589999995</v>
      </c>
      <c r="O1360" s="1">
        <v>807912.95589999994</v>
      </c>
      <c r="P1360" s="1">
        <v>882372.33660000004</v>
      </c>
      <c r="Q1360" s="1">
        <v>611769.80550000002</v>
      </c>
      <c r="R1360" s="3">
        <f>AVERAGE('VTA_Proteome Morphine vs Saline'!N1360:Q1360)</f>
        <v>734072.2334749999</v>
      </c>
      <c r="S1360" s="3">
        <f>_xlfn.STDEV.S('VTA_Proteome Morphine vs Saline'!N1360:Q1360)</f>
        <v>132124.89343301338</v>
      </c>
      <c r="T1360" s="1">
        <v>568291.53</v>
      </c>
      <c r="U1360" s="1">
        <v>703177.72719999996</v>
      </c>
      <c r="V1360" s="1">
        <v>625630.22719999996</v>
      </c>
      <c r="W1360" s="1">
        <v>548206.10109999997</v>
      </c>
      <c r="X1360" s="1">
        <f t="shared" ref="X1360:X1394" si="85">AVERAGE(T1360:W1360)</f>
        <v>611326.39637500001</v>
      </c>
      <c r="Y1360" s="1">
        <f t="shared" ref="Y1360:Y1394" si="86">_xlfn.STDEV.S(T1360:W1360)</f>
        <v>69468.069283930963</v>
      </c>
    </row>
    <row r="1361" spans="1:25" x14ac:dyDescent="0.5">
      <c r="A1361" s="1" t="s">
        <v>2724</v>
      </c>
      <c r="B1361" s="1" t="s">
        <v>2725</v>
      </c>
      <c r="C1361" s="1">
        <v>61571</v>
      </c>
      <c r="D1361" s="1">
        <v>3</v>
      </c>
      <c r="E1361" s="1">
        <v>3</v>
      </c>
      <c r="F1361" s="1">
        <v>99.85</v>
      </c>
      <c r="G1361" s="1">
        <v>0.148927796</v>
      </c>
      <c r="H1361" s="1">
        <v>0.977951083</v>
      </c>
      <c r="I1361" s="1">
        <v>0.32432897999999999</v>
      </c>
      <c r="K1361" s="1">
        <v>1.331051403</v>
      </c>
      <c r="L1361" s="1" t="s">
        <v>2</v>
      </c>
      <c r="M1361" s="1" t="s">
        <v>1</v>
      </c>
      <c r="N1361" s="1">
        <v>166153.40839999999</v>
      </c>
      <c r="O1361" s="1">
        <v>174346.32440000001</v>
      </c>
      <c r="P1361" s="1">
        <v>97902.744560000006</v>
      </c>
      <c r="Q1361" s="1">
        <v>134618.66769999999</v>
      </c>
      <c r="R1361" s="3">
        <f>AVERAGE('VTA_Proteome Morphine vs Saline'!N1361:Q1361)</f>
        <v>143255.286265</v>
      </c>
      <c r="S1361" s="3">
        <f>_xlfn.STDEV.S('VTA_Proteome Morphine vs Saline'!N1361:Q1361)</f>
        <v>34748.721170533499</v>
      </c>
      <c r="T1361" s="1">
        <v>239582.1551</v>
      </c>
      <c r="U1361" s="1">
        <v>259739.82320000001</v>
      </c>
      <c r="V1361" s="1">
        <v>112607.9555</v>
      </c>
      <c r="W1361" s="1">
        <v>150790.6655</v>
      </c>
      <c r="X1361" s="1">
        <f t="shared" si="85"/>
        <v>190680.149825</v>
      </c>
      <c r="Y1361" s="1">
        <f t="shared" si="86"/>
        <v>70349.326206232698</v>
      </c>
    </row>
    <row r="1362" spans="1:25" x14ac:dyDescent="0.5">
      <c r="A1362" s="1" t="s">
        <v>2726</v>
      </c>
      <c r="B1362" s="1" t="s">
        <v>2727</v>
      </c>
      <c r="C1362" s="1">
        <v>70339</v>
      </c>
      <c r="D1362" s="1">
        <v>15</v>
      </c>
      <c r="E1362" s="1">
        <v>15</v>
      </c>
      <c r="F1362" s="1">
        <v>1018.89</v>
      </c>
      <c r="G1362" s="1">
        <v>5.1123358000000001E-2</v>
      </c>
      <c r="H1362" s="1">
        <v>0.99625991700000005</v>
      </c>
      <c r="I1362" s="1">
        <v>0.91124961299999996</v>
      </c>
      <c r="K1362" s="1">
        <v>1.004461128</v>
      </c>
      <c r="L1362" s="1" t="s">
        <v>2</v>
      </c>
      <c r="M1362" s="1" t="s">
        <v>1</v>
      </c>
      <c r="N1362" s="1">
        <v>8559200.5730000008</v>
      </c>
      <c r="O1362" s="1">
        <v>8533644.6699999999</v>
      </c>
      <c r="P1362" s="1">
        <v>7592511.6169999996</v>
      </c>
      <c r="Q1362" s="1">
        <v>7777486.091</v>
      </c>
      <c r="R1362" s="3">
        <f>AVERAGE('VTA_Proteome Morphine vs Saline'!N1362:Q1362)</f>
        <v>8115710.7377499994</v>
      </c>
      <c r="S1362" s="3">
        <f>_xlfn.STDEV.S('VTA_Proteome Morphine vs Saline'!N1362:Q1362)</f>
        <v>503151.81185494969</v>
      </c>
      <c r="T1362" s="1">
        <v>8083282.2989999996</v>
      </c>
      <c r="U1362" s="1">
        <v>8167904.5269999998</v>
      </c>
      <c r="V1362" s="1">
        <v>8718138.2129999995</v>
      </c>
      <c r="W1362" s="1">
        <v>7638338.807</v>
      </c>
      <c r="X1362" s="1">
        <f t="shared" si="85"/>
        <v>8151915.9614999993</v>
      </c>
      <c r="Y1362" s="1">
        <f t="shared" si="86"/>
        <v>443221.29370212543</v>
      </c>
    </row>
    <row r="1363" spans="1:25" x14ac:dyDescent="0.5">
      <c r="A1363" s="1" t="s">
        <v>2728</v>
      </c>
      <c r="B1363" s="1" t="s">
        <v>2729</v>
      </c>
      <c r="C1363" s="1">
        <v>34148</v>
      </c>
      <c r="D1363" s="1">
        <v>7</v>
      </c>
      <c r="E1363" s="1">
        <v>7</v>
      </c>
      <c r="F1363" s="1">
        <v>297.73</v>
      </c>
      <c r="G1363" s="1">
        <v>0.246341756</v>
      </c>
      <c r="H1363" s="1">
        <v>0.977951083</v>
      </c>
      <c r="I1363" s="1">
        <v>0.18293609799999999</v>
      </c>
      <c r="K1363" s="1">
        <v>1.1006497180000001</v>
      </c>
      <c r="L1363" s="1" t="s">
        <v>1</v>
      </c>
      <c r="M1363" s="1" t="s">
        <v>2</v>
      </c>
      <c r="N1363" s="1">
        <v>8863878.2170000002</v>
      </c>
      <c r="O1363" s="1">
        <v>8242919.2259999998</v>
      </c>
      <c r="P1363" s="1">
        <v>9948242.3139999993</v>
      </c>
      <c r="Q1363" s="1">
        <v>8633121.9269999992</v>
      </c>
      <c r="R1363" s="3">
        <f>AVERAGE('VTA_Proteome Morphine vs Saline'!N1363:Q1363)</f>
        <v>8922040.4210000001</v>
      </c>
      <c r="S1363" s="3">
        <f>_xlfn.STDEV.S('VTA_Proteome Morphine vs Saline'!N1363:Q1363)</f>
        <v>730559.75362374855</v>
      </c>
      <c r="T1363" s="1">
        <v>7892630.9450000003</v>
      </c>
      <c r="U1363" s="1">
        <v>9015211.5979999993</v>
      </c>
      <c r="V1363" s="1">
        <v>8416125.0789999999</v>
      </c>
      <c r="W1363" s="1">
        <v>7100664.0269999998</v>
      </c>
      <c r="X1363" s="1">
        <f t="shared" si="85"/>
        <v>8106157.9122499991</v>
      </c>
      <c r="Y1363" s="1">
        <f t="shared" si="86"/>
        <v>812213.01948376489</v>
      </c>
    </row>
    <row r="1364" spans="1:25" x14ac:dyDescent="0.5">
      <c r="A1364" s="1" t="s">
        <v>2730</v>
      </c>
      <c r="B1364" s="1" t="s">
        <v>2731</v>
      </c>
      <c r="C1364" s="1">
        <v>77023</v>
      </c>
      <c r="D1364" s="1">
        <v>1</v>
      </c>
      <c r="E1364" s="1">
        <v>1</v>
      </c>
      <c r="F1364" s="1">
        <v>31.76</v>
      </c>
      <c r="G1364" s="1">
        <v>7.1438882999999995E-2</v>
      </c>
      <c r="H1364" s="1">
        <v>0.99625991700000005</v>
      </c>
      <c r="I1364" s="1">
        <v>0.63123230699999999</v>
      </c>
      <c r="K1364" s="1">
        <v>1.89392074</v>
      </c>
      <c r="L1364" s="1" t="s">
        <v>2</v>
      </c>
      <c r="M1364" s="1" t="s">
        <v>1</v>
      </c>
      <c r="N1364" s="1">
        <v>5533.5971849999996</v>
      </c>
      <c r="O1364" s="1">
        <v>3474.6654739999999</v>
      </c>
      <c r="P1364" s="1">
        <v>5286.247104</v>
      </c>
      <c r="Q1364" s="1">
        <v>423.6597984</v>
      </c>
      <c r="R1364" s="3">
        <f>AVERAGE('VTA_Proteome Morphine vs Saline'!N1364:Q1364)</f>
        <v>3679.54239035</v>
      </c>
      <c r="S1364" s="3">
        <f>_xlfn.STDEV.S('VTA_Proteome Morphine vs Saline'!N1364:Q1364)</f>
        <v>2356.6759939829026</v>
      </c>
      <c r="T1364" s="1">
        <v>16134.78901</v>
      </c>
      <c r="U1364" s="1">
        <v>4753.1229069999999</v>
      </c>
      <c r="V1364" s="1">
        <v>6987.1346720000001</v>
      </c>
      <c r="W1364" s="1">
        <v>0</v>
      </c>
      <c r="X1364" s="1">
        <f t="shared" si="85"/>
        <v>6968.7616472500004</v>
      </c>
      <c r="Y1364" s="1">
        <f t="shared" si="86"/>
        <v>6769.7633908972848</v>
      </c>
    </row>
    <row r="1365" spans="1:25" x14ac:dyDescent="0.5">
      <c r="A1365" s="1" t="s">
        <v>2732</v>
      </c>
      <c r="B1365" s="1" t="s">
        <v>2733</v>
      </c>
      <c r="C1365" s="1">
        <v>36111</v>
      </c>
      <c r="D1365" s="1">
        <v>16</v>
      </c>
      <c r="E1365" s="1">
        <v>16</v>
      </c>
      <c r="F1365" s="1">
        <v>1135.54</v>
      </c>
      <c r="G1365" s="1">
        <v>5.4362863999999997E-2</v>
      </c>
      <c r="H1365" s="1">
        <v>0.99625991700000005</v>
      </c>
      <c r="I1365" s="1">
        <v>0.82654038799999996</v>
      </c>
      <c r="K1365" s="1">
        <v>1.0880074289999999</v>
      </c>
      <c r="L1365" s="1" t="s">
        <v>2</v>
      </c>
      <c r="M1365" s="1" t="s">
        <v>1</v>
      </c>
      <c r="N1365" s="1">
        <v>4173064.713</v>
      </c>
      <c r="O1365" s="1">
        <v>6473411.5630000001</v>
      </c>
      <c r="P1365" s="1">
        <v>4284703.38</v>
      </c>
      <c r="Q1365" s="1">
        <v>4012489.7459999998</v>
      </c>
      <c r="R1365" s="3">
        <f>AVERAGE('VTA_Proteome Morphine vs Saline'!N1365:Q1365)</f>
        <v>4735917.3504999997</v>
      </c>
      <c r="S1365" s="3">
        <f>_xlfn.STDEV.S('VTA_Proteome Morphine vs Saline'!N1365:Q1365)</f>
        <v>1163705.4003109618</v>
      </c>
      <c r="T1365" s="1">
        <v>5996048.8219999997</v>
      </c>
      <c r="U1365" s="1">
        <v>7469123.642</v>
      </c>
      <c r="V1365" s="1">
        <v>3298130.5959999999</v>
      </c>
      <c r="W1365" s="1">
        <v>3847549.9759999998</v>
      </c>
      <c r="X1365" s="1">
        <f t="shared" si="85"/>
        <v>5152713.2589999996</v>
      </c>
      <c r="Y1365" s="1">
        <f t="shared" si="86"/>
        <v>1933899.3410104751</v>
      </c>
    </row>
    <row r="1366" spans="1:25" x14ac:dyDescent="0.5">
      <c r="A1366" s="1" t="s">
        <v>2734</v>
      </c>
      <c r="B1366" s="1" t="s">
        <v>2735</v>
      </c>
      <c r="C1366" s="1">
        <v>85178</v>
      </c>
      <c r="D1366" s="1">
        <v>43</v>
      </c>
      <c r="E1366" s="1">
        <v>42</v>
      </c>
      <c r="F1366" s="1">
        <v>2374.39</v>
      </c>
      <c r="G1366" s="1">
        <v>6.4121065000000005E-2</v>
      </c>
      <c r="H1366" s="1">
        <v>0.99625991700000005</v>
      </c>
      <c r="I1366" s="1">
        <v>0.69541540700000004</v>
      </c>
      <c r="K1366" s="1">
        <v>1.070355993</v>
      </c>
      <c r="L1366" s="1" t="s">
        <v>2</v>
      </c>
      <c r="M1366" s="1" t="s">
        <v>1</v>
      </c>
      <c r="N1366" s="1">
        <v>24729543.079999998</v>
      </c>
      <c r="O1366" s="1">
        <v>29998157.800000001</v>
      </c>
      <c r="P1366" s="1">
        <v>18347338.850000001</v>
      </c>
      <c r="Q1366" s="1">
        <v>19885029.34</v>
      </c>
      <c r="R1366" s="3">
        <f>AVERAGE('VTA_Proteome Morphine vs Saline'!N1366:Q1366)</f>
        <v>23240017.267499998</v>
      </c>
      <c r="S1366" s="3">
        <f>_xlfn.STDEV.S('VTA_Proteome Morphine vs Saline'!N1366:Q1366)</f>
        <v>5262616.4814936081</v>
      </c>
      <c r="T1366" s="1">
        <v>31390808.07</v>
      </c>
      <c r="U1366" s="1">
        <v>27544201.609999999</v>
      </c>
      <c r="V1366" s="1">
        <v>22075515.289999999</v>
      </c>
      <c r="W1366" s="1">
        <v>18489842.100000001</v>
      </c>
      <c r="X1366" s="1">
        <f t="shared" si="85"/>
        <v>24875091.767499998</v>
      </c>
      <c r="Y1366" s="1">
        <f t="shared" si="86"/>
        <v>5720948.2913142703</v>
      </c>
    </row>
    <row r="1367" spans="1:25" x14ac:dyDescent="0.5">
      <c r="A1367" s="1" t="s">
        <v>2736</v>
      </c>
      <c r="B1367" s="1" t="s">
        <v>2737</v>
      </c>
      <c r="C1367" s="1">
        <v>41906</v>
      </c>
      <c r="D1367" s="1">
        <v>1</v>
      </c>
      <c r="E1367" s="1">
        <v>1</v>
      </c>
      <c r="F1367" s="1">
        <v>75.23</v>
      </c>
      <c r="G1367" s="1">
        <v>0.23063355399999999</v>
      </c>
      <c r="H1367" s="1">
        <v>0.977951083</v>
      </c>
      <c r="I1367" s="1">
        <v>0.19882823399999999</v>
      </c>
      <c r="K1367" s="1">
        <v>1.6623176340000001</v>
      </c>
      <c r="L1367" s="1" t="s">
        <v>2</v>
      </c>
      <c r="M1367" s="1" t="s">
        <v>1</v>
      </c>
      <c r="N1367" s="1">
        <v>34862.900249999999</v>
      </c>
      <c r="O1367" s="1">
        <v>31106.281620000002</v>
      </c>
      <c r="P1367" s="1">
        <v>8552.0927520000005</v>
      </c>
      <c r="Q1367" s="1">
        <v>32309.97192</v>
      </c>
      <c r="R1367" s="3">
        <f>AVERAGE('VTA_Proteome Morphine vs Saline'!N1367:Q1367)</f>
        <v>26707.811635499998</v>
      </c>
      <c r="S1367" s="3">
        <f>_xlfn.STDEV.S('VTA_Proteome Morphine vs Saline'!N1367:Q1367)</f>
        <v>12204.730456463765</v>
      </c>
      <c r="T1367" s="1">
        <v>51196.861929999999</v>
      </c>
      <c r="U1367" s="1">
        <v>64118.55444</v>
      </c>
      <c r="V1367" s="1">
        <v>23708.298940000001</v>
      </c>
      <c r="W1367" s="1">
        <v>38563.749649999998</v>
      </c>
      <c r="X1367" s="1">
        <f t="shared" si="85"/>
        <v>44396.866240000003</v>
      </c>
      <c r="Y1367" s="1">
        <f t="shared" si="86"/>
        <v>17293.80421732206</v>
      </c>
    </row>
    <row r="1368" spans="1:25" x14ac:dyDescent="0.5">
      <c r="A1368" s="1" t="s">
        <v>2738</v>
      </c>
      <c r="B1368" s="1" t="s">
        <v>2739</v>
      </c>
      <c r="C1368" s="1">
        <v>42109</v>
      </c>
      <c r="D1368" s="1">
        <v>1</v>
      </c>
      <c r="E1368" s="1">
        <v>1</v>
      </c>
      <c r="F1368" s="1">
        <v>52.04</v>
      </c>
      <c r="G1368" s="1">
        <v>5.4030097999999999E-2</v>
      </c>
      <c r="H1368" s="1">
        <v>0.99625991700000005</v>
      </c>
      <c r="I1368" s="1">
        <v>0.83314559899999996</v>
      </c>
      <c r="K1368" s="1">
        <v>15.976150860000001</v>
      </c>
      <c r="L1368" s="1" t="s">
        <v>1</v>
      </c>
      <c r="M1368" s="1" t="s">
        <v>2</v>
      </c>
      <c r="N1368" s="1">
        <v>13220.513660000001</v>
      </c>
      <c r="O1368" s="1">
        <v>0</v>
      </c>
      <c r="P1368" s="1">
        <v>0</v>
      </c>
      <c r="Q1368" s="1">
        <v>0</v>
      </c>
      <c r="R1368" s="3">
        <f>AVERAGE('VTA_Proteome Morphine vs Saline'!N1368:Q1368)</f>
        <v>3305.1284150000001</v>
      </c>
      <c r="S1368" s="3">
        <f>_xlfn.STDEV.S('VTA_Proteome Morphine vs Saline'!N1368:Q1368)</f>
        <v>6610.2568300000003</v>
      </c>
      <c r="T1368" s="1">
        <v>827.51557449999996</v>
      </c>
      <c r="U1368" s="1">
        <v>0</v>
      </c>
      <c r="V1368" s="1">
        <v>0</v>
      </c>
      <c r="W1368" s="1">
        <v>0</v>
      </c>
      <c r="X1368" s="1">
        <f t="shared" si="85"/>
        <v>206.87889362499999</v>
      </c>
      <c r="Y1368" s="1">
        <f t="shared" si="86"/>
        <v>413.75778724999998</v>
      </c>
    </row>
    <row r="1369" spans="1:25" x14ac:dyDescent="0.5">
      <c r="A1369" s="1" t="s">
        <v>2740</v>
      </c>
      <c r="B1369" s="1" t="s">
        <v>2741</v>
      </c>
      <c r="C1369" s="1">
        <v>79442</v>
      </c>
      <c r="D1369" s="1">
        <v>1</v>
      </c>
      <c r="E1369" s="1">
        <v>1</v>
      </c>
      <c r="F1369" s="1">
        <v>27.04</v>
      </c>
      <c r="G1369" s="1">
        <v>0.13120621900000001</v>
      </c>
      <c r="H1369" s="1">
        <v>0.977951083</v>
      </c>
      <c r="I1369" s="1">
        <v>0.36747555999999998</v>
      </c>
      <c r="K1369" s="1">
        <v>1.214365758</v>
      </c>
      <c r="L1369" s="1" t="s">
        <v>2</v>
      </c>
      <c r="M1369" s="1" t="s">
        <v>1</v>
      </c>
      <c r="N1369" s="1">
        <v>144010.52110000001</v>
      </c>
      <c r="O1369" s="1">
        <v>123678.04459999999</v>
      </c>
      <c r="P1369" s="1">
        <v>70975.940879999995</v>
      </c>
      <c r="Q1369" s="1">
        <v>193944.04610000001</v>
      </c>
      <c r="R1369" s="3">
        <f>AVERAGE('VTA_Proteome Morphine vs Saline'!N1369:Q1369)</f>
        <v>133152.13817000002</v>
      </c>
      <c r="S1369" s="3">
        <f>_xlfn.STDEV.S('VTA_Proteome Morphine vs Saline'!N1369:Q1369)</f>
        <v>50889.417721310921</v>
      </c>
      <c r="T1369" s="1">
        <v>113800.59149999999</v>
      </c>
      <c r="U1369" s="1">
        <v>155747.75339999999</v>
      </c>
      <c r="V1369" s="1">
        <v>191671.13449999999</v>
      </c>
      <c r="W1369" s="1">
        <v>185562.1096</v>
      </c>
      <c r="X1369" s="1">
        <f t="shared" si="85"/>
        <v>161695.39724999998</v>
      </c>
      <c r="Y1369" s="1">
        <f t="shared" si="86"/>
        <v>35578.325177348081</v>
      </c>
    </row>
    <row r="1370" spans="1:25" x14ac:dyDescent="0.5">
      <c r="A1370" s="1" t="s">
        <v>2742</v>
      </c>
      <c r="B1370" s="1" t="s">
        <v>2743</v>
      </c>
      <c r="C1370" s="1">
        <v>42240</v>
      </c>
      <c r="D1370" s="1">
        <v>20</v>
      </c>
      <c r="E1370" s="1">
        <v>20</v>
      </c>
      <c r="F1370" s="1">
        <v>1352.29</v>
      </c>
      <c r="G1370" s="1">
        <v>0.10087438</v>
      </c>
      <c r="H1370" s="1">
        <v>0.99094768200000005</v>
      </c>
      <c r="I1370" s="1">
        <v>0.46803547099999998</v>
      </c>
      <c r="K1370" s="1">
        <v>1.102701742</v>
      </c>
      <c r="L1370" s="1" t="s">
        <v>1</v>
      </c>
      <c r="M1370" s="1" t="s">
        <v>2</v>
      </c>
      <c r="N1370" s="1">
        <v>95672419.840000004</v>
      </c>
      <c r="O1370" s="1">
        <v>74932456.260000005</v>
      </c>
      <c r="P1370" s="1">
        <v>94124116.010000005</v>
      </c>
      <c r="Q1370" s="1">
        <v>88206791.209999993</v>
      </c>
      <c r="R1370" s="3">
        <f>AVERAGE('VTA_Proteome Morphine vs Saline'!N1370:Q1370)</f>
        <v>88233945.829999998</v>
      </c>
      <c r="S1370" s="3">
        <f>_xlfn.STDEV.S('VTA_Proteome Morphine vs Saline'!N1370:Q1370)</f>
        <v>9433192.5048559755</v>
      </c>
      <c r="T1370" s="1">
        <v>76214809.180000007</v>
      </c>
      <c r="U1370" s="1">
        <v>104776061</v>
      </c>
      <c r="V1370" s="1">
        <v>50926725.049999997</v>
      </c>
      <c r="W1370" s="1">
        <v>88146997</v>
      </c>
      <c r="X1370" s="1">
        <f t="shared" si="85"/>
        <v>80016148.057500005</v>
      </c>
      <c r="Y1370" s="1">
        <f t="shared" si="86"/>
        <v>22655453.36570416</v>
      </c>
    </row>
    <row r="1371" spans="1:25" x14ac:dyDescent="0.5">
      <c r="A1371" s="1" t="s">
        <v>2744</v>
      </c>
      <c r="B1371" s="1" t="s">
        <v>2745</v>
      </c>
      <c r="C1371" s="1">
        <v>34088</v>
      </c>
      <c r="D1371" s="1">
        <v>12</v>
      </c>
      <c r="E1371" s="1">
        <v>12</v>
      </c>
      <c r="F1371" s="1">
        <v>660.54</v>
      </c>
      <c r="G1371" s="1">
        <v>5.1179644000000003E-2</v>
      </c>
      <c r="H1371" s="1">
        <v>0.99625991700000005</v>
      </c>
      <c r="I1371" s="1">
        <v>0.90906653199999998</v>
      </c>
      <c r="K1371" s="1">
        <v>1.028090197</v>
      </c>
      <c r="L1371" s="1" t="s">
        <v>1</v>
      </c>
      <c r="M1371" s="1" t="s">
        <v>2</v>
      </c>
      <c r="N1371" s="1">
        <v>13898042.42</v>
      </c>
      <c r="O1371" s="1">
        <v>17277332.199999999</v>
      </c>
      <c r="P1371" s="1">
        <v>23035007.989999998</v>
      </c>
      <c r="Q1371" s="1">
        <v>17880805.359999999</v>
      </c>
      <c r="R1371" s="3">
        <f>AVERAGE('VTA_Proteome Morphine vs Saline'!N1371:Q1371)</f>
        <v>18022796.9925</v>
      </c>
      <c r="S1371" s="3">
        <f>_xlfn.STDEV.S('VTA_Proteome Morphine vs Saline'!N1371:Q1371)</f>
        <v>3773227.5639199791</v>
      </c>
      <c r="T1371" s="1">
        <v>17647310.140000001</v>
      </c>
      <c r="U1371" s="1">
        <v>16261973.07</v>
      </c>
      <c r="V1371" s="1">
        <v>17462889.52</v>
      </c>
      <c r="W1371" s="1">
        <v>18749289.57</v>
      </c>
      <c r="X1371" s="1">
        <f t="shared" si="85"/>
        <v>17530365.575000003</v>
      </c>
      <c r="Y1371" s="1">
        <f t="shared" si="86"/>
        <v>1018630.5024571532</v>
      </c>
    </row>
    <row r="1372" spans="1:25" x14ac:dyDescent="0.5">
      <c r="A1372" s="1" t="s">
        <v>2746</v>
      </c>
      <c r="B1372" s="1" t="s">
        <v>2747</v>
      </c>
      <c r="C1372" s="1">
        <v>33246</v>
      </c>
      <c r="D1372" s="1">
        <v>21</v>
      </c>
      <c r="E1372" s="1">
        <v>21</v>
      </c>
      <c r="F1372" s="1">
        <v>1242.2</v>
      </c>
      <c r="G1372" s="1">
        <v>8.1140266000000003E-2</v>
      </c>
      <c r="H1372" s="1">
        <v>0.99625991700000005</v>
      </c>
      <c r="I1372" s="1">
        <v>0.56543804900000005</v>
      </c>
      <c r="K1372" s="1">
        <v>1.0488513589999999</v>
      </c>
      <c r="L1372" s="1" t="s">
        <v>2</v>
      </c>
      <c r="M1372" s="1" t="s">
        <v>1</v>
      </c>
      <c r="N1372" s="1">
        <v>26182689.210000001</v>
      </c>
      <c r="O1372" s="1">
        <v>30750072.780000001</v>
      </c>
      <c r="P1372" s="1">
        <v>30463470.199999999</v>
      </c>
      <c r="Q1372" s="1">
        <v>26373823.059999999</v>
      </c>
      <c r="R1372" s="3">
        <f>AVERAGE('VTA_Proteome Morphine vs Saline'!N1372:Q1372)</f>
        <v>28442513.8125</v>
      </c>
      <c r="S1372" s="3">
        <f>_xlfn.STDEV.S('VTA_Proteome Morphine vs Saline'!N1372:Q1372)</f>
        <v>2503023.6230214327</v>
      </c>
      <c r="T1372" s="1">
        <v>32181734.969999999</v>
      </c>
      <c r="U1372" s="1">
        <v>33388236.809999999</v>
      </c>
      <c r="V1372" s="1">
        <v>25874449.57</v>
      </c>
      <c r="W1372" s="1">
        <v>27883455.670000002</v>
      </c>
      <c r="X1372" s="1">
        <f t="shared" si="85"/>
        <v>29831969.254999999</v>
      </c>
      <c r="Y1372" s="1">
        <f t="shared" si="86"/>
        <v>3541520.6284978301</v>
      </c>
    </row>
    <row r="1373" spans="1:25" x14ac:dyDescent="0.5">
      <c r="A1373" s="1" t="s">
        <v>2748</v>
      </c>
      <c r="B1373" s="1" t="s">
        <v>2749</v>
      </c>
      <c r="C1373" s="1">
        <v>32901</v>
      </c>
      <c r="D1373" s="1">
        <v>3</v>
      </c>
      <c r="E1373" s="1">
        <v>3</v>
      </c>
      <c r="F1373" s="1">
        <v>102.15</v>
      </c>
      <c r="G1373" s="1">
        <v>5.0081558999999998E-2</v>
      </c>
      <c r="H1373" s="1">
        <v>0.99706243100000003</v>
      </c>
      <c r="I1373" s="1">
        <v>0.97602186300000005</v>
      </c>
      <c r="K1373" s="1">
        <v>1.0027608509999999</v>
      </c>
      <c r="L1373" s="1" t="s">
        <v>2</v>
      </c>
      <c r="M1373" s="1" t="s">
        <v>1</v>
      </c>
      <c r="N1373" s="1">
        <v>178828.32829999999</v>
      </c>
      <c r="O1373" s="1">
        <v>171349.2268</v>
      </c>
      <c r="P1373" s="1">
        <v>150479.62849999999</v>
      </c>
      <c r="Q1373" s="1">
        <v>190030.6073</v>
      </c>
      <c r="R1373" s="3">
        <f>AVERAGE('VTA_Proteome Morphine vs Saline'!N1373:Q1373)</f>
        <v>172671.94772500001</v>
      </c>
      <c r="S1373" s="3">
        <f>_xlfn.STDEV.S('VTA_Proteome Morphine vs Saline'!N1373:Q1373)</f>
        <v>16668.06034761008</v>
      </c>
      <c r="T1373" s="1">
        <v>178512.3285</v>
      </c>
      <c r="U1373" s="1">
        <v>196518.65040000001</v>
      </c>
      <c r="V1373" s="1">
        <v>161666.1379</v>
      </c>
      <c r="W1373" s="1">
        <v>155897.5601</v>
      </c>
      <c r="X1373" s="1">
        <f t="shared" si="85"/>
        <v>173148.66922499999</v>
      </c>
      <c r="Y1373" s="1">
        <f t="shared" si="86"/>
        <v>18297.305380942598</v>
      </c>
    </row>
    <row r="1374" spans="1:25" x14ac:dyDescent="0.5">
      <c r="A1374" s="1" t="s">
        <v>2750</v>
      </c>
      <c r="B1374" s="1" t="s">
        <v>2751</v>
      </c>
      <c r="C1374" s="1">
        <v>57440</v>
      </c>
      <c r="D1374" s="1">
        <v>14</v>
      </c>
      <c r="E1374" s="1">
        <v>14</v>
      </c>
      <c r="F1374" s="1">
        <v>898.75</v>
      </c>
      <c r="G1374" s="1">
        <v>5.1515461999999998E-2</v>
      </c>
      <c r="H1374" s="1">
        <v>0.99625991700000005</v>
      </c>
      <c r="I1374" s="1">
        <v>0.89702177500000002</v>
      </c>
      <c r="K1374" s="1">
        <v>1.0468015209999999</v>
      </c>
      <c r="L1374" s="1" t="s">
        <v>1</v>
      </c>
      <c r="M1374" s="1" t="s">
        <v>2</v>
      </c>
      <c r="N1374" s="1">
        <v>3009696.3459999999</v>
      </c>
      <c r="O1374" s="1">
        <v>2735286.6469999999</v>
      </c>
      <c r="P1374" s="1">
        <v>5248688.8770000003</v>
      </c>
      <c r="Q1374" s="1">
        <v>3753571.7880000002</v>
      </c>
      <c r="R1374" s="3">
        <f>AVERAGE('VTA_Proteome Morphine vs Saline'!N1374:Q1374)</f>
        <v>3686810.9145000004</v>
      </c>
      <c r="S1374" s="3">
        <f>_xlfn.STDEV.S('VTA_Proteome Morphine vs Saline'!N1374:Q1374)</f>
        <v>1126617.7042354071</v>
      </c>
      <c r="T1374" s="1">
        <v>3231634.19</v>
      </c>
      <c r="U1374" s="1">
        <v>2920012.6290000002</v>
      </c>
      <c r="V1374" s="1">
        <v>4099994.8960000002</v>
      </c>
      <c r="W1374" s="1">
        <v>3836266.4190000002</v>
      </c>
      <c r="X1374" s="1">
        <f t="shared" si="85"/>
        <v>3521977.0334999999</v>
      </c>
      <c r="Y1374" s="1">
        <f t="shared" si="86"/>
        <v>541461.78020359844</v>
      </c>
    </row>
    <row r="1375" spans="1:25" x14ac:dyDescent="0.5">
      <c r="A1375" s="1" t="s">
        <v>2752</v>
      </c>
      <c r="B1375" s="1" t="s">
        <v>2753</v>
      </c>
      <c r="C1375" s="1">
        <v>37825</v>
      </c>
      <c r="D1375" s="1">
        <v>16</v>
      </c>
      <c r="E1375" s="1">
        <v>16</v>
      </c>
      <c r="F1375" s="1">
        <v>801.92</v>
      </c>
      <c r="G1375" s="1">
        <v>9.7203836000000002E-2</v>
      </c>
      <c r="H1375" s="1">
        <v>0.99332116299999995</v>
      </c>
      <c r="I1375" s="1">
        <v>0.48357611499999997</v>
      </c>
      <c r="K1375" s="1">
        <v>1.1022465829999999</v>
      </c>
      <c r="L1375" s="1" t="s">
        <v>2</v>
      </c>
      <c r="M1375" s="1" t="s">
        <v>1</v>
      </c>
      <c r="N1375" s="1">
        <v>9002639.8929999992</v>
      </c>
      <c r="O1375" s="1">
        <v>12890509.35</v>
      </c>
      <c r="P1375" s="1">
        <v>9856031.6009999998</v>
      </c>
      <c r="Q1375" s="1">
        <v>10023778.48</v>
      </c>
      <c r="R1375" s="3">
        <f>AVERAGE('VTA_Proteome Morphine vs Saline'!N1375:Q1375)</f>
        <v>10443239.831</v>
      </c>
      <c r="S1375" s="3">
        <f>_xlfn.STDEV.S('VTA_Proteome Morphine vs Saline'!N1375:Q1375)</f>
        <v>1691667.5806586591</v>
      </c>
      <c r="T1375" s="1">
        <v>13499377.109999999</v>
      </c>
      <c r="U1375" s="1">
        <v>12884966.99</v>
      </c>
      <c r="V1375" s="1">
        <v>8775145.3300000001</v>
      </c>
      <c r="W1375" s="1">
        <v>10884612.26</v>
      </c>
      <c r="X1375" s="1">
        <f t="shared" si="85"/>
        <v>11511025.422499999</v>
      </c>
      <c r="Y1375" s="1">
        <f t="shared" si="86"/>
        <v>2138433.3201964754</v>
      </c>
    </row>
    <row r="1376" spans="1:25" x14ac:dyDescent="0.5">
      <c r="A1376" s="1" t="s">
        <v>2754</v>
      </c>
      <c r="B1376" s="1" t="s">
        <v>2755</v>
      </c>
      <c r="C1376" s="1">
        <v>73976</v>
      </c>
      <c r="D1376" s="1">
        <v>45</v>
      </c>
      <c r="E1376" s="1">
        <v>44</v>
      </c>
      <c r="F1376" s="1">
        <v>3127.47</v>
      </c>
      <c r="G1376" s="1">
        <v>5.6550692E-2</v>
      </c>
      <c r="H1376" s="1">
        <v>0.99625991700000005</v>
      </c>
      <c r="I1376" s="1">
        <v>0.78862451</v>
      </c>
      <c r="K1376" s="1">
        <v>1.043413259</v>
      </c>
      <c r="L1376" s="1" t="s">
        <v>1</v>
      </c>
      <c r="M1376" s="1" t="s">
        <v>2</v>
      </c>
      <c r="N1376" s="1">
        <v>73745116.709999993</v>
      </c>
      <c r="O1376" s="1">
        <v>73997579.090000004</v>
      </c>
      <c r="P1376" s="1">
        <v>110235857.8</v>
      </c>
      <c r="Q1376" s="1">
        <v>97151028.269999996</v>
      </c>
      <c r="R1376" s="3">
        <f>AVERAGE('VTA_Proteome Morphine vs Saline'!N1376:Q1376)</f>
        <v>88782395.467500001</v>
      </c>
      <c r="S1376" s="3">
        <f>_xlfn.STDEV.S('VTA_Proteome Morphine vs Saline'!N1376:Q1376)</f>
        <v>18027715.780451499</v>
      </c>
      <c r="T1376" s="1">
        <v>79932274.900000006</v>
      </c>
      <c r="U1376" s="1">
        <v>75253125.450000003</v>
      </c>
      <c r="V1376" s="1">
        <v>100833118.3</v>
      </c>
      <c r="W1376" s="1">
        <v>84335199.010000005</v>
      </c>
      <c r="X1376" s="1">
        <f t="shared" si="85"/>
        <v>85088429.415000007</v>
      </c>
      <c r="Y1376" s="1">
        <f t="shared" si="86"/>
        <v>11132261.189817518</v>
      </c>
    </row>
    <row r="1377" spans="1:25" x14ac:dyDescent="0.5">
      <c r="A1377" s="1" t="s">
        <v>2756</v>
      </c>
      <c r="B1377" s="1" t="s">
        <v>2757</v>
      </c>
      <c r="C1377" s="1">
        <v>66205</v>
      </c>
      <c r="D1377" s="1">
        <v>4</v>
      </c>
      <c r="E1377" s="1">
        <v>3</v>
      </c>
      <c r="F1377" s="1">
        <v>369.45</v>
      </c>
      <c r="G1377" s="1">
        <v>5.9803270999999998E-2</v>
      </c>
      <c r="H1377" s="1">
        <v>0.99625991700000005</v>
      </c>
      <c r="I1377" s="1">
        <v>0.74351130899999995</v>
      </c>
      <c r="K1377" s="1">
        <v>1.0642678569999999</v>
      </c>
      <c r="L1377" s="1" t="s">
        <v>2</v>
      </c>
      <c r="M1377" s="1" t="s">
        <v>1</v>
      </c>
      <c r="N1377" s="1">
        <v>130453.64659999999</v>
      </c>
      <c r="O1377" s="1">
        <v>133006.3529</v>
      </c>
      <c r="P1377" s="1">
        <v>125621.62519999999</v>
      </c>
      <c r="Q1377" s="1">
        <v>179047.67660000001</v>
      </c>
      <c r="R1377" s="3">
        <f>AVERAGE('VTA_Proteome Morphine vs Saline'!N1377:Q1377)</f>
        <v>142032.32532499998</v>
      </c>
      <c r="S1377" s="3">
        <f>_xlfn.STDEV.S('VTA_Proteome Morphine vs Saline'!N1377:Q1377)</f>
        <v>24866.183783322864</v>
      </c>
      <c r="T1377" s="1">
        <v>141698.8119</v>
      </c>
      <c r="U1377" s="1">
        <v>106837.689</v>
      </c>
      <c r="V1377" s="1">
        <v>166828.34969999999</v>
      </c>
      <c r="W1377" s="1">
        <v>189276.90349999999</v>
      </c>
      <c r="X1377" s="1">
        <f t="shared" si="85"/>
        <v>151160.43852500001</v>
      </c>
      <c r="Y1377" s="1">
        <f t="shared" si="86"/>
        <v>35366.54184689666</v>
      </c>
    </row>
    <row r="1378" spans="1:25" x14ac:dyDescent="0.5">
      <c r="A1378" s="1" t="s">
        <v>2758</v>
      </c>
      <c r="B1378" s="1" t="s">
        <v>2759</v>
      </c>
      <c r="C1378" s="1">
        <v>23688</v>
      </c>
      <c r="D1378" s="1">
        <v>11</v>
      </c>
      <c r="E1378" s="1">
        <v>11</v>
      </c>
      <c r="F1378" s="1">
        <v>482.64</v>
      </c>
      <c r="G1378" s="1">
        <v>0.267983943</v>
      </c>
      <c r="H1378" s="1">
        <v>0.977951083</v>
      </c>
      <c r="I1378" s="1">
        <v>0.163739416</v>
      </c>
      <c r="K1378" s="1">
        <v>1.2981048260000001</v>
      </c>
      <c r="L1378" s="1" t="s">
        <v>2</v>
      </c>
      <c r="M1378" s="1" t="s">
        <v>1</v>
      </c>
      <c r="N1378" s="1">
        <v>14063391.039999999</v>
      </c>
      <c r="O1378" s="1">
        <v>25579267.760000002</v>
      </c>
      <c r="P1378" s="1">
        <v>20034885.149999999</v>
      </c>
      <c r="Q1378" s="1">
        <v>18805101.640000001</v>
      </c>
      <c r="R1378" s="3">
        <f>AVERAGE('VTA_Proteome Morphine vs Saline'!N1378:Q1378)</f>
        <v>19620661.397500001</v>
      </c>
      <c r="S1378" s="3">
        <f>_xlfn.STDEV.S('VTA_Proteome Morphine vs Saline'!N1378:Q1378)</f>
        <v>4733742.798419388</v>
      </c>
      <c r="T1378" s="1">
        <v>25100356.59</v>
      </c>
      <c r="U1378" s="1">
        <v>23656979.57</v>
      </c>
      <c r="V1378" s="1">
        <v>19540089.879999999</v>
      </c>
      <c r="W1378" s="1">
        <v>33581274.990000002</v>
      </c>
      <c r="X1378" s="1">
        <f t="shared" si="85"/>
        <v>25469675.2575</v>
      </c>
      <c r="Y1378" s="1">
        <f t="shared" si="86"/>
        <v>5898595.7340992326</v>
      </c>
    </row>
    <row r="1379" spans="1:25" x14ac:dyDescent="0.5">
      <c r="A1379" s="1" t="s">
        <v>2760</v>
      </c>
      <c r="B1379" s="1" t="s">
        <v>2761</v>
      </c>
      <c r="C1379" s="1">
        <v>37354</v>
      </c>
      <c r="D1379" s="1">
        <v>8</v>
      </c>
      <c r="E1379" s="1">
        <v>8</v>
      </c>
      <c r="F1379" s="1">
        <v>406.35</v>
      </c>
      <c r="G1379" s="1">
        <v>0.33312447299999998</v>
      </c>
      <c r="H1379" s="1">
        <v>0.977951083</v>
      </c>
      <c r="I1379" s="1">
        <v>0.119788909</v>
      </c>
      <c r="K1379" s="1">
        <v>1.3179526029999999</v>
      </c>
      <c r="L1379" s="1" t="s">
        <v>1</v>
      </c>
      <c r="M1379" s="1" t="s">
        <v>2</v>
      </c>
      <c r="N1379" s="1">
        <v>3124725.4479999999</v>
      </c>
      <c r="O1379" s="1">
        <v>3151229.3739999998</v>
      </c>
      <c r="P1379" s="1">
        <v>2259808.8360000001</v>
      </c>
      <c r="Q1379" s="1">
        <v>3228160.3739999998</v>
      </c>
      <c r="R1379" s="3">
        <f>AVERAGE('VTA_Proteome Morphine vs Saline'!N1379:Q1379)</f>
        <v>2940981.0079999999</v>
      </c>
      <c r="S1379" s="3">
        <f>_xlfn.STDEV.S('VTA_Proteome Morphine vs Saline'!N1379:Q1379)</f>
        <v>456228.71121107129</v>
      </c>
      <c r="T1379" s="1">
        <v>1788092.9620000001</v>
      </c>
      <c r="U1379" s="1">
        <v>2604387.1039999998</v>
      </c>
      <c r="V1379" s="1">
        <v>2890989.5920000002</v>
      </c>
      <c r="W1379" s="1">
        <v>1642438.6070000001</v>
      </c>
      <c r="X1379" s="1">
        <f t="shared" si="85"/>
        <v>2231477.0662500001</v>
      </c>
      <c r="Y1379" s="1">
        <f t="shared" si="86"/>
        <v>610348.10784585192</v>
      </c>
    </row>
    <row r="1380" spans="1:25" x14ac:dyDescent="0.5">
      <c r="A1380" s="1" t="s">
        <v>2762</v>
      </c>
      <c r="B1380" s="1" t="s">
        <v>2763</v>
      </c>
      <c r="C1380" s="1">
        <v>60383</v>
      </c>
      <c r="D1380" s="1">
        <v>3</v>
      </c>
      <c r="E1380" s="1">
        <v>3</v>
      </c>
      <c r="F1380" s="1">
        <v>182.43</v>
      </c>
      <c r="G1380" s="1">
        <v>6.3299802000000002E-2</v>
      </c>
      <c r="H1380" s="1">
        <v>0.99625991700000005</v>
      </c>
      <c r="I1380" s="1">
        <v>0.70381240700000003</v>
      </c>
      <c r="K1380" s="1">
        <v>1.0570530680000001</v>
      </c>
      <c r="L1380" s="1" t="s">
        <v>2</v>
      </c>
      <c r="M1380" s="1" t="s">
        <v>1</v>
      </c>
      <c r="N1380" s="1">
        <v>107797.8214</v>
      </c>
      <c r="O1380" s="1">
        <v>108562.4378</v>
      </c>
      <c r="P1380" s="1">
        <v>204130.64129999999</v>
      </c>
      <c r="Q1380" s="1">
        <v>159448.2512</v>
      </c>
      <c r="R1380" s="3">
        <f>AVERAGE('VTA_Proteome Morphine vs Saline'!N1380:Q1380)</f>
        <v>144984.78792500001</v>
      </c>
      <c r="S1380" s="3">
        <f>_xlfn.STDEV.S('VTA_Proteome Morphine vs Saline'!N1380:Q1380)</f>
        <v>46248.898398858495</v>
      </c>
      <c r="T1380" s="1">
        <v>149200.6943</v>
      </c>
      <c r="U1380" s="1">
        <v>119322.1884</v>
      </c>
      <c r="V1380" s="1">
        <v>199733.03030000001</v>
      </c>
      <c r="W1380" s="1">
        <v>144770.5465</v>
      </c>
      <c r="X1380" s="1">
        <f t="shared" si="85"/>
        <v>153256.61487500003</v>
      </c>
      <c r="Y1380" s="1">
        <f t="shared" si="86"/>
        <v>33665.344887189298</v>
      </c>
    </row>
    <row r="1381" spans="1:25" x14ac:dyDescent="0.5">
      <c r="A1381" s="1" t="s">
        <v>2764</v>
      </c>
      <c r="B1381" s="1" t="s">
        <v>2765</v>
      </c>
      <c r="C1381" s="1">
        <v>16726</v>
      </c>
      <c r="D1381" s="1">
        <v>6</v>
      </c>
      <c r="E1381" s="1">
        <v>6</v>
      </c>
      <c r="F1381" s="1">
        <v>314.72000000000003</v>
      </c>
      <c r="G1381" s="1">
        <v>0.115019042</v>
      </c>
      <c r="H1381" s="1">
        <v>0.98654470999999999</v>
      </c>
      <c r="I1381" s="1">
        <v>0.41585456199999998</v>
      </c>
      <c r="K1381" s="1">
        <v>1.336616062</v>
      </c>
      <c r="L1381" s="1" t="s">
        <v>1</v>
      </c>
      <c r="M1381" s="1" t="s">
        <v>2</v>
      </c>
      <c r="N1381" s="1">
        <v>10038509.26</v>
      </c>
      <c r="O1381" s="1">
        <v>10112729.300000001</v>
      </c>
      <c r="P1381" s="1">
        <v>24570443.390000001</v>
      </c>
      <c r="Q1381" s="1">
        <v>23359556.18</v>
      </c>
      <c r="R1381" s="3">
        <f>AVERAGE('VTA_Proteome Morphine vs Saline'!N1381:Q1381)</f>
        <v>17020309.532499999</v>
      </c>
      <c r="S1381" s="3">
        <f>_xlfn.STDEV.S('VTA_Proteome Morphine vs Saline'!N1381:Q1381)</f>
        <v>8034317.4162985375</v>
      </c>
      <c r="T1381" s="1">
        <v>11645431.449999999</v>
      </c>
      <c r="U1381" s="1">
        <v>6964662.5259999996</v>
      </c>
      <c r="V1381" s="1">
        <v>24580147.940000001</v>
      </c>
      <c r="W1381" s="1">
        <v>7745281.0700000003</v>
      </c>
      <c r="X1381" s="1">
        <f t="shared" si="85"/>
        <v>12733880.7465</v>
      </c>
      <c r="Y1381" s="1">
        <f t="shared" si="86"/>
        <v>8158610.4596916651</v>
      </c>
    </row>
    <row r="1382" spans="1:25" x14ac:dyDescent="0.5">
      <c r="A1382" s="1" t="s">
        <v>2766</v>
      </c>
      <c r="B1382" s="1" t="s">
        <v>2767</v>
      </c>
      <c r="C1382" s="1">
        <v>46162</v>
      </c>
      <c r="D1382" s="1">
        <v>10</v>
      </c>
      <c r="E1382" s="1">
        <v>10</v>
      </c>
      <c r="F1382" s="1">
        <v>455.65</v>
      </c>
      <c r="G1382" s="1">
        <v>5.0040143000000002E-2</v>
      </c>
      <c r="H1382" s="1">
        <v>0.99770195299999997</v>
      </c>
      <c r="I1382" s="1">
        <v>0.983175884</v>
      </c>
      <c r="K1382" s="1">
        <v>1.02334452</v>
      </c>
      <c r="L1382" s="1" t="s">
        <v>2</v>
      </c>
      <c r="M1382" s="1" t="s">
        <v>1</v>
      </c>
      <c r="N1382" s="1">
        <v>1577089.9990000001</v>
      </c>
      <c r="O1382" s="1">
        <v>1920298.66</v>
      </c>
      <c r="P1382" s="1">
        <v>1315830.108</v>
      </c>
      <c r="Q1382" s="1">
        <v>1486885.9040000001</v>
      </c>
      <c r="R1382" s="3">
        <f>AVERAGE('VTA_Proteome Morphine vs Saline'!N1382:Q1382)</f>
        <v>1575026.16775</v>
      </c>
      <c r="S1382" s="3">
        <f>_xlfn.STDEV.S('VTA_Proteome Morphine vs Saline'!N1382:Q1382)</f>
        <v>254406.92914292566</v>
      </c>
      <c r="T1382" s="1">
        <v>1608954.6029999999</v>
      </c>
      <c r="U1382" s="1">
        <v>2193222.9139999999</v>
      </c>
      <c r="V1382" s="1">
        <v>1012686.088</v>
      </c>
      <c r="W1382" s="1">
        <v>1632313.9839999999</v>
      </c>
      <c r="X1382" s="1">
        <f t="shared" si="85"/>
        <v>1611794.3972500002</v>
      </c>
      <c r="Y1382" s="1">
        <f t="shared" si="86"/>
        <v>482154.54098392889</v>
      </c>
    </row>
    <row r="1383" spans="1:25" x14ac:dyDescent="0.5">
      <c r="A1383" s="1" t="s">
        <v>2768</v>
      </c>
      <c r="B1383" s="1" t="s">
        <v>2769</v>
      </c>
      <c r="C1383" s="1">
        <v>37464</v>
      </c>
      <c r="D1383" s="1">
        <v>11</v>
      </c>
      <c r="E1383" s="1">
        <v>11</v>
      </c>
      <c r="F1383" s="1">
        <v>415.65</v>
      </c>
      <c r="G1383" s="1">
        <v>0.34301004899999998</v>
      </c>
      <c r="H1383" s="1">
        <v>0.977951083</v>
      </c>
      <c r="I1383" s="1">
        <v>0.114488044</v>
      </c>
      <c r="K1383" s="1">
        <v>1.170801384</v>
      </c>
      <c r="L1383" s="1" t="s">
        <v>2</v>
      </c>
      <c r="M1383" s="1" t="s">
        <v>1</v>
      </c>
      <c r="N1383" s="1">
        <v>2098870.855</v>
      </c>
      <c r="O1383" s="1">
        <v>2036185.682</v>
      </c>
      <c r="P1383" s="1">
        <v>1556625.044</v>
      </c>
      <c r="Q1383" s="1">
        <v>1664233.0120000001</v>
      </c>
      <c r="R1383" s="3">
        <f>AVERAGE('VTA_Proteome Morphine vs Saline'!N1383:Q1383)</f>
        <v>1838978.6482500001</v>
      </c>
      <c r="S1383" s="3">
        <f>_xlfn.STDEV.S('VTA_Proteome Morphine vs Saline'!N1383:Q1383)</f>
        <v>268758.98032204754</v>
      </c>
      <c r="T1383" s="1">
        <v>2137722.2760000001</v>
      </c>
      <c r="U1383" s="1">
        <v>2452502.716</v>
      </c>
      <c r="V1383" s="1">
        <v>1963458.1029999999</v>
      </c>
      <c r="W1383" s="1">
        <v>2058631.8940000001</v>
      </c>
      <c r="X1383" s="1">
        <f t="shared" si="85"/>
        <v>2153078.74725</v>
      </c>
      <c r="Y1383" s="1">
        <f t="shared" si="86"/>
        <v>211948.68174935272</v>
      </c>
    </row>
    <row r="1384" spans="1:25" x14ac:dyDescent="0.5">
      <c r="A1384" s="1" t="s">
        <v>2770</v>
      </c>
      <c r="B1384" s="1" t="s">
        <v>2771</v>
      </c>
      <c r="C1384" s="1">
        <v>42000</v>
      </c>
      <c r="D1384" s="1">
        <v>19</v>
      </c>
      <c r="E1384" s="1">
        <v>11</v>
      </c>
      <c r="F1384" s="1">
        <v>1189.17</v>
      </c>
      <c r="G1384" s="1">
        <v>5.9735269000000001E-2</v>
      </c>
      <c r="H1384" s="1">
        <v>0.99625991700000005</v>
      </c>
      <c r="I1384" s="1">
        <v>0.74435934199999998</v>
      </c>
      <c r="K1384" s="1">
        <v>1.0231689399999999</v>
      </c>
      <c r="L1384" s="1" t="s">
        <v>1</v>
      </c>
      <c r="M1384" s="1" t="s">
        <v>2</v>
      </c>
      <c r="N1384" s="1">
        <v>10913947.859999999</v>
      </c>
      <c r="O1384" s="1">
        <v>11438321.300000001</v>
      </c>
      <c r="P1384" s="1">
        <v>10025647.67</v>
      </c>
      <c r="Q1384" s="1">
        <v>9903195.7860000003</v>
      </c>
      <c r="R1384" s="3">
        <f>AVERAGE('VTA_Proteome Morphine vs Saline'!N1384:Q1384)</f>
        <v>10570278.153999999</v>
      </c>
      <c r="S1384" s="3">
        <f>_xlfn.STDEV.S('VTA_Proteome Morphine vs Saline'!N1384:Q1384)</f>
        <v>733309.62536031706</v>
      </c>
      <c r="T1384" s="1">
        <v>11113971.310000001</v>
      </c>
      <c r="U1384" s="1">
        <v>12941400.5</v>
      </c>
      <c r="V1384" s="1">
        <v>8184223.3480000002</v>
      </c>
      <c r="W1384" s="1">
        <v>9084091.4560000002</v>
      </c>
      <c r="X1384" s="1">
        <f t="shared" si="85"/>
        <v>10330921.653500002</v>
      </c>
      <c r="Y1384" s="1">
        <f t="shared" si="86"/>
        <v>2128431.7958536986</v>
      </c>
    </row>
    <row r="1385" spans="1:25" x14ac:dyDescent="0.5">
      <c r="A1385" s="1" t="s">
        <v>2772</v>
      </c>
      <c r="B1385" s="1" t="s">
        <v>2773</v>
      </c>
      <c r="C1385" s="1">
        <v>44037</v>
      </c>
      <c r="D1385" s="1">
        <v>8</v>
      </c>
      <c r="E1385" s="1">
        <v>5</v>
      </c>
      <c r="F1385" s="1">
        <v>338.85</v>
      </c>
      <c r="G1385" s="1">
        <v>0.116937166</v>
      </c>
      <c r="H1385" s="1">
        <v>0.98423319600000003</v>
      </c>
      <c r="I1385" s="1">
        <v>0.40956896700000001</v>
      </c>
      <c r="K1385" s="1">
        <v>1.132146681</v>
      </c>
      <c r="L1385" s="1" t="s">
        <v>2</v>
      </c>
      <c r="M1385" s="1" t="s">
        <v>1</v>
      </c>
      <c r="N1385" s="1">
        <v>237904.4975</v>
      </c>
      <c r="O1385" s="1">
        <v>336907.77059999999</v>
      </c>
      <c r="P1385" s="1">
        <v>318929.59149999998</v>
      </c>
      <c r="Q1385" s="1">
        <v>329498.47399999999</v>
      </c>
      <c r="R1385" s="3">
        <f>AVERAGE('VTA_Proteome Morphine vs Saline'!N1385:Q1385)</f>
        <v>305810.0834</v>
      </c>
      <c r="S1385" s="3">
        <f>_xlfn.STDEV.S('VTA_Proteome Morphine vs Saline'!N1385:Q1385)</f>
        <v>45867.548759500321</v>
      </c>
      <c r="T1385" s="1">
        <v>336559.2672</v>
      </c>
      <c r="U1385" s="1">
        <v>437978.56819999998</v>
      </c>
      <c r="V1385" s="1">
        <v>262936.66489999997</v>
      </c>
      <c r="W1385" s="1">
        <v>347412.98340000003</v>
      </c>
      <c r="X1385" s="1">
        <f t="shared" si="85"/>
        <v>346221.870925</v>
      </c>
      <c r="Y1385" s="1">
        <f t="shared" si="86"/>
        <v>71764.665625726819</v>
      </c>
    </row>
    <row r="1386" spans="1:25" x14ac:dyDescent="0.5">
      <c r="A1386" s="1" t="s">
        <v>2774</v>
      </c>
      <c r="B1386" s="1" t="s">
        <v>2775</v>
      </c>
      <c r="C1386" s="1">
        <v>43984</v>
      </c>
      <c r="D1386" s="1">
        <v>24</v>
      </c>
      <c r="E1386" s="1">
        <v>20</v>
      </c>
      <c r="F1386" s="1">
        <v>1472.6</v>
      </c>
      <c r="G1386" s="1">
        <v>0.21602696399999999</v>
      </c>
      <c r="H1386" s="1">
        <v>0.977951083</v>
      </c>
      <c r="I1386" s="1">
        <v>0.21537431400000001</v>
      </c>
      <c r="K1386" s="1">
        <v>1.1735735249999999</v>
      </c>
      <c r="L1386" s="1" t="s">
        <v>1</v>
      </c>
      <c r="M1386" s="1" t="s">
        <v>2</v>
      </c>
      <c r="N1386" s="1">
        <v>13958143.49</v>
      </c>
      <c r="O1386" s="1">
        <v>15431729.83</v>
      </c>
      <c r="P1386" s="1">
        <v>10777500.16</v>
      </c>
      <c r="Q1386" s="1">
        <v>11165128.65</v>
      </c>
      <c r="R1386" s="3">
        <f>AVERAGE('VTA_Proteome Morphine vs Saline'!N1386:Q1386)</f>
        <v>12833125.532500001</v>
      </c>
      <c r="S1386" s="3">
        <f>_xlfn.STDEV.S('VTA_Proteome Morphine vs Saline'!N1386:Q1386)</f>
        <v>2238021.3710461878</v>
      </c>
      <c r="T1386" s="1">
        <v>12846020.199999999</v>
      </c>
      <c r="U1386" s="1">
        <v>11303300.689999999</v>
      </c>
      <c r="V1386" s="1">
        <v>9081194.7819999997</v>
      </c>
      <c r="W1386" s="1">
        <v>10509821.869999999</v>
      </c>
      <c r="X1386" s="1">
        <f t="shared" si="85"/>
        <v>10935084.385499999</v>
      </c>
      <c r="Y1386" s="1">
        <f t="shared" si="86"/>
        <v>1571094.5020476636</v>
      </c>
    </row>
    <row r="1387" spans="1:25" x14ac:dyDescent="0.5">
      <c r="A1387" s="1" t="s">
        <v>2776</v>
      </c>
      <c r="B1387" s="1" t="s">
        <v>2777</v>
      </c>
      <c r="C1387" s="1">
        <v>40319</v>
      </c>
      <c r="D1387" s="1">
        <v>21</v>
      </c>
      <c r="E1387" s="1">
        <v>8</v>
      </c>
      <c r="F1387" s="1">
        <v>1553.57</v>
      </c>
      <c r="G1387" s="1">
        <v>5.0120310000000001E-2</v>
      </c>
      <c r="H1387" s="1">
        <v>0.99625991700000005</v>
      </c>
      <c r="I1387" s="1">
        <v>0.970880254</v>
      </c>
      <c r="K1387" s="1">
        <v>1.02452896</v>
      </c>
      <c r="L1387" s="1" t="s">
        <v>2</v>
      </c>
      <c r="M1387" s="1" t="s">
        <v>1</v>
      </c>
      <c r="N1387" s="1">
        <v>20880531.850000001</v>
      </c>
      <c r="O1387" s="1">
        <v>26578018.440000001</v>
      </c>
      <c r="P1387" s="1">
        <v>16560608.18</v>
      </c>
      <c r="Q1387" s="1">
        <v>19314827.289999999</v>
      </c>
      <c r="R1387" s="3">
        <f>AVERAGE('VTA_Proteome Morphine vs Saline'!N1387:Q1387)</f>
        <v>20833496.440000001</v>
      </c>
      <c r="S1387" s="3">
        <f>_xlfn.STDEV.S('VTA_Proteome Morphine vs Saline'!N1387:Q1387)</f>
        <v>4225544.3597200289</v>
      </c>
      <c r="T1387" s="1">
        <v>27720130.68</v>
      </c>
      <c r="U1387" s="1">
        <v>23646651.140000001</v>
      </c>
      <c r="V1387" s="1">
        <v>13711913.449999999</v>
      </c>
      <c r="W1387" s="1">
        <v>20299386.489999998</v>
      </c>
      <c r="X1387" s="1">
        <f t="shared" si="85"/>
        <v>21344520.439999998</v>
      </c>
      <c r="Y1387" s="1">
        <f t="shared" si="86"/>
        <v>5924446.700734037</v>
      </c>
    </row>
    <row r="1388" spans="1:25" x14ac:dyDescent="0.5">
      <c r="A1388" s="1" t="s">
        <v>2778</v>
      </c>
      <c r="B1388" s="1" t="s">
        <v>2779</v>
      </c>
      <c r="C1388" s="1">
        <v>40473</v>
      </c>
      <c r="D1388" s="1">
        <v>23</v>
      </c>
      <c r="E1388" s="1">
        <v>11</v>
      </c>
      <c r="F1388" s="1">
        <v>1840.72</v>
      </c>
      <c r="G1388" s="1">
        <v>6.1942115999999998E-2</v>
      </c>
      <c r="H1388" s="1">
        <v>0.99625991700000005</v>
      </c>
      <c r="I1388" s="1">
        <v>0.71840176499999997</v>
      </c>
      <c r="K1388" s="1">
        <v>1.0375258089999999</v>
      </c>
      <c r="L1388" s="1" t="s">
        <v>2</v>
      </c>
      <c r="M1388" s="1" t="s">
        <v>1</v>
      </c>
      <c r="N1388" s="1">
        <v>38739899.039999999</v>
      </c>
      <c r="O1388" s="1">
        <v>45791372.979999997</v>
      </c>
      <c r="P1388" s="1">
        <v>39361847.789999999</v>
      </c>
      <c r="Q1388" s="1">
        <v>38016749.539999999</v>
      </c>
      <c r="R1388" s="3">
        <f>AVERAGE('VTA_Proteome Morphine vs Saline'!N1388:Q1388)</f>
        <v>40477467.337499999</v>
      </c>
      <c r="S1388" s="3">
        <f>_xlfn.STDEV.S('VTA_Proteome Morphine vs Saline'!N1388:Q1388)</f>
        <v>3584990.7400888181</v>
      </c>
      <c r="T1388" s="1">
        <v>46752992</v>
      </c>
      <c r="U1388" s="1">
        <v>47707386.079999998</v>
      </c>
      <c r="V1388" s="1">
        <v>36890330.310000002</v>
      </c>
      <c r="W1388" s="1">
        <v>36634959.82</v>
      </c>
      <c r="X1388" s="1">
        <f t="shared" si="85"/>
        <v>41996417.052500002</v>
      </c>
      <c r="Y1388" s="1">
        <f t="shared" si="86"/>
        <v>6056883.6305509452</v>
      </c>
    </row>
    <row r="1389" spans="1:25" x14ac:dyDescent="0.5">
      <c r="A1389" s="1" t="s">
        <v>2780</v>
      </c>
      <c r="B1389" s="1" t="s">
        <v>2781</v>
      </c>
      <c r="C1389" s="1">
        <v>40496</v>
      </c>
      <c r="D1389" s="1">
        <v>18</v>
      </c>
      <c r="E1389" s="1">
        <v>6</v>
      </c>
      <c r="F1389" s="1">
        <v>1165.57</v>
      </c>
      <c r="G1389" s="1">
        <v>0.13744906900000001</v>
      </c>
      <c r="H1389" s="1">
        <v>0.977951083</v>
      </c>
      <c r="I1389" s="1">
        <v>0.35127069999999999</v>
      </c>
      <c r="K1389" s="1">
        <v>1.0908762620000001</v>
      </c>
      <c r="L1389" s="1" t="s">
        <v>1</v>
      </c>
      <c r="M1389" s="1" t="s">
        <v>2</v>
      </c>
      <c r="N1389" s="1">
        <v>1584011.2409999999</v>
      </c>
      <c r="O1389" s="1">
        <v>1703378.0970000001</v>
      </c>
      <c r="P1389" s="1">
        <v>1718420.449</v>
      </c>
      <c r="Q1389" s="1">
        <v>1653180.1540000001</v>
      </c>
      <c r="R1389" s="3">
        <f>AVERAGE('VTA_Proteome Morphine vs Saline'!N1389:Q1389)</f>
        <v>1664747.4852500001</v>
      </c>
      <c r="S1389" s="3">
        <f>_xlfn.STDEV.S('VTA_Proteome Morphine vs Saline'!N1389:Q1389)</f>
        <v>60622.480675436324</v>
      </c>
      <c r="T1389" s="1">
        <v>1821907.656</v>
      </c>
      <c r="U1389" s="1">
        <v>1547738.4210000001</v>
      </c>
      <c r="V1389" s="1">
        <v>1147265.5630000001</v>
      </c>
      <c r="W1389" s="1">
        <v>1587346.166</v>
      </c>
      <c r="X1389" s="1">
        <f t="shared" si="85"/>
        <v>1526064.4515000002</v>
      </c>
      <c r="Y1389" s="1">
        <f t="shared" si="86"/>
        <v>280022.02833801456</v>
      </c>
    </row>
    <row r="1390" spans="1:25" x14ac:dyDescent="0.5">
      <c r="A1390" s="1" t="s">
        <v>2782</v>
      </c>
      <c r="B1390" s="1" t="s">
        <v>2783</v>
      </c>
      <c r="C1390" s="1">
        <v>44220</v>
      </c>
      <c r="D1390" s="1">
        <v>7</v>
      </c>
      <c r="E1390" s="1">
        <v>4</v>
      </c>
      <c r="F1390" s="1">
        <v>500.19</v>
      </c>
      <c r="G1390" s="1">
        <v>5.0891950999999998E-2</v>
      </c>
      <c r="H1390" s="1">
        <v>0.99625991700000005</v>
      </c>
      <c r="I1390" s="1">
        <v>0.92087006800000004</v>
      </c>
      <c r="K1390" s="1">
        <v>1.0027366310000001</v>
      </c>
      <c r="L1390" s="1" t="s">
        <v>2</v>
      </c>
      <c r="M1390" s="1" t="s">
        <v>1</v>
      </c>
      <c r="N1390" s="1">
        <v>568797.29229999997</v>
      </c>
      <c r="O1390" s="1">
        <v>587073.44779999997</v>
      </c>
      <c r="P1390" s="1">
        <v>637933.06880000001</v>
      </c>
      <c r="Q1390" s="1">
        <v>663655.52080000006</v>
      </c>
      <c r="R1390" s="3">
        <f>AVERAGE('VTA_Proteome Morphine vs Saline'!N1390:Q1390)</f>
        <v>614364.83242500003</v>
      </c>
      <c r="S1390" s="3">
        <f>_xlfn.STDEV.S('VTA_Proteome Morphine vs Saline'!N1390:Q1390)</f>
        <v>43993.386298785168</v>
      </c>
      <c r="T1390" s="1">
        <v>533438.85290000006</v>
      </c>
      <c r="U1390" s="1">
        <v>567362.38829999999</v>
      </c>
      <c r="V1390" s="1">
        <v>813988.92079999996</v>
      </c>
      <c r="W1390" s="1">
        <v>549394.32709999999</v>
      </c>
      <c r="X1390" s="1">
        <f t="shared" si="85"/>
        <v>616046.12227499997</v>
      </c>
      <c r="Y1390" s="1">
        <f t="shared" si="86"/>
        <v>132687.45255336131</v>
      </c>
    </row>
    <row r="1391" spans="1:25" x14ac:dyDescent="0.5">
      <c r="A1391" s="1" t="s">
        <v>2784</v>
      </c>
      <c r="B1391" s="1" t="s">
        <v>2785</v>
      </c>
      <c r="C1391" s="1">
        <v>40043</v>
      </c>
      <c r="D1391" s="1">
        <v>28</v>
      </c>
      <c r="E1391" s="1">
        <v>25</v>
      </c>
      <c r="F1391" s="1">
        <v>2680.6</v>
      </c>
      <c r="G1391" s="1">
        <v>5.2944790999999998E-2</v>
      </c>
      <c r="H1391" s="1">
        <v>0.99625991700000005</v>
      </c>
      <c r="I1391" s="1">
        <v>0.85697605600000004</v>
      </c>
      <c r="K1391" s="1">
        <v>1.0056764300000001</v>
      </c>
      <c r="L1391" s="1" t="s">
        <v>1</v>
      </c>
      <c r="M1391" s="1" t="s">
        <v>2</v>
      </c>
      <c r="N1391" s="1">
        <v>492905831.19999999</v>
      </c>
      <c r="O1391" s="1">
        <v>494568212.5</v>
      </c>
      <c r="P1391" s="1">
        <v>513131174.60000002</v>
      </c>
      <c r="Q1391" s="1">
        <v>474762419.19999999</v>
      </c>
      <c r="R1391" s="3">
        <f>AVERAGE('VTA_Proteome Morphine vs Saline'!N1391:Q1391)</f>
        <v>493841909.37500006</v>
      </c>
      <c r="S1391" s="3">
        <f>_xlfn.STDEV.S('VTA_Proteome Morphine vs Saline'!N1391:Q1391)</f>
        <v>15679141.737112753</v>
      </c>
      <c r="T1391" s="1">
        <v>503197618.19999999</v>
      </c>
      <c r="U1391" s="1">
        <v>605407938.60000002</v>
      </c>
      <c r="V1391" s="1">
        <v>412192777.39999998</v>
      </c>
      <c r="W1391" s="1">
        <v>443419558.69999999</v>
      </c>
      <c r="X1391" s="1">
        <f t="shared" si="85"/>
        <v>491054473.22499996</v>
      </c>
      <c r="Y1391" s="1">
        <f t="shared" si="86"/>
        <v>85073347.105804801</v>
      </c>
    </row>
    <row r="1392" spans="1:25" x14ac:dyDescent="0.5">
      <c r="A1392" s="1" t="s">
        <v>2786</v>
      </c>
      <c r="B1392" s="1" t="s">
        <v>2787</v>
      </c>
      <c r="C1392" s="1">
        <v>42117</v>
      </c>
      <c r="D1392" s="1">
        <v>22</v>
      </c>
      <c r="E1392" s="1">
        <v>14</v>
      </c>
      <c r="F1392" s="1">
        <v>1495.6</v>
      </c>
      <c r="G1392" s="1">
        <v>0.19873992200000001</v>
      </c>
      <c r="H1392" s="1">
        <v>0.977951083</v>
      </c>
      <c r="I1392" s="1">
        <v>0.23758533000000001</v>
      </c>
      <c r="K1392" s="1">
        <v>1.1659728149999999</v>
      </c>
      <c r="L1392" s="1" t="s">
        <v>2</v>
      </c>
      <c r="M1392" s="1" t="s">
        <v>1</v>
      </c>
      <c r="N1392" s="1">
        <v>39751612.460000001</v>
      </c>
      <c r="O1392" s="1">
        <v>46225275.509999998</v>
      </c>
      <c r="P1392" s="1">
        <v>36702933.310000002</v>
      </c>
      <c r="Q1392" s="1">
        <v>39014543.32</v>
      </c>
      <c r="R1392" s="3">
        <f>AVERAGE('VTA_Proteome Morphine vs Saline'!N1392:Q1392)</f>
        <v>40423591.149999999</v>
      </c>
      <c r="S1392" s="3">
        <f>_xlfn.STDEV.S('VTA_Proteome Morphine vs Saline'!N1392:Q1392)</f>
        <v>4080024.8088487508</v>
      </c>
      <c r="T1392" s="1">
        <v>47017383.450000003</v>
      </c>
      <c r="U1392" s="1">
        <v>60194730.689999998</v>
      </c>
      <c r="V1392" s="1">
        <v>37893895.710000001</v>
      </c>
      <c r="W1392" s="1">
        <v>43425223.630000003</v>
      </c>
      <c r="X1392" s="1">
        <f t="shared" si="85"/>
        <v>47132808.369999997</v>
      </c>
      <c r="Y1392" s="1">
        <f t="shared" si="86"/>
        <v>9482102.9550281558</v>
      </c>
    </row>
    <row r="1393" spans="1:25" x14ac:dyDescent="0.5">
      <c r="A1393" s="1" t="s">
        <v>2788</v>
      </c>
      <c r="B1393" s="1" t="s">
        <v>2789</v>
      </c>
      <c r="C1393" s="1">
        <v>122810</v>
      </c>
      <c r="D1393" s="1">
        <v>17</v>
      </c>
      <c r="E1393" s="1">
        <v>3</v>
      </c>
      <c r="F1393" s="1">
        <v>1006.1</v>
      </c>
      <c r="G1393" s="1">
        <v>5.2720036999999997E-2</v>
      </c>
      <c r="H1393" s="1">
        <v>0.99625991700000005</v>
      </c>
      <c r="I1393" s="1">
        <v>0.86246334599999996</v>
      </c>
      <c r="K1393" s="1">
        <v>1.039789482</v>
      </c>
      <c r="L1393" s="1" t="s">
        <v>1</v>
      </c>
      <c r="M1393" s="1" t="s">
        <v>2</v>
      </c>
      <c r="N1393" s="1">
        <v>101921.6529</v>
      </c>
      <c r="O1393" s="1">
        <v>174324.3204</v>
      </c>
      <c r="P1393" s="1">
        <v>211012.5147</v>
      </c>
      <c r="Q1393" s="1">
        <v>156836.4852</v>
      </c>
      <c r="R1393" s="3">
        <f>AVERAGE('VTA_Proteome Morphine vs Saline'!N1393:Q1393)</f>
        <v>161023.7433</v>
      </c>
      <c r="S1393" s="3">
        <f>_xlfn.STDEV.S('VTA_Proteome Morphine vs Saline'!N1393:Q1393)</f>
        <v>45410.618572166146</v>
      </c>
      <c r="T1393" s="1">
        <v>144104.1747</v>
      </c>
      <c r="U1393" s="1">
        <v>99992.095570000005</v>
      </c>
      <c r="V1393" s="1">
        <v>168939.64050000001</v>
      </c>
      <c r="W1393" s="1">
        <v>206411.56830000001</v>
      </c>
      <c r="X1393" s="1">
        <f t="shared" si="85"/>
        <v>154861.8697675</v>
      </c>
      <c r="Y1393" s="1">
        <f t="shared" si="86"/>
        <v>44654.134452994826</v>
      </c>
    </row>
    <row r="1394" spans="1:25" x14ac:dyDescent="0.5">
      <c r="A1394" s="1" t="s">
        <v>2790</v>
      </c>
      <c r="B1394" s="1" t="s">
        <v>2791</v>
      </c>
      <c r="C1394" s="1">
        <v>45635</v>
      </c>
      <c r="D1394" s="1">
        <v>15</v>
      </c>
      <c r="E1394" s="1">
        <v>1</v>
      </c>
      <c r="F1394" s="1">
        <v>962.55</v>
      </c>
      <c r="G1394" s="1">
        <v>5.2499960999999998E-2</v>
      </c>
      <c r="H1394" s="1">
        <v>0.99625991700000005</v>
      </c>
      <c r="I1394" s="1">
        <v>0.86807040400000002</v>
      </c>
      <c r="K1394" s="1">
        <v>1.0059431510000001</v>
      </c>
      <c r="L1394" s="1" t="s">
        <v>2</v>
      </c>
      <c r="M1394" s="1" t="s">
        <v>1</v>
      </c>
      <c r="N1394" s="1">
        <v>2492138.3139999998</v>
      </c>
      <c r="O1394" s="1">
        <v>3329221.125</v>
      </c>
      <c r="P1394" s="1">
        <v>2005103.591</v>
      </c>
      <c r="Q1394" s="1">
        <v>2288130.4139999999</v>
      </c>
      <c r="R1394" s="3">
        <f>AVERAGE('VTA_Proteome Morphine vs Saline'!N1394:Q1394)</f>
        <v>2528648.3609999996</v>
      </c>
      <c r="S1394" s="3">
        <f>_xlfn.STDEV.S('VTA_Proteome Morphine vs Saline'!N1394:Q1394)</f>
        <v>569853.12230842793</v>
      </c>
      <c r="T1394" s="1">
        <v>3468455.4569999999</v>
      </c>
      <c r="U1394" s="1">
        <v>3220061.9709999999</v>
      </c>
      <c r="V1394" s="1">
        <v>1344737.673</v>
      </c>
      <c r="W1394" s="1">
        <v>2141450.8969999999</v>
      </c>
      <c r="X1394" s="1">
        <f t="shared" si="85"/>
        <v>2543676.4994999999</v>
      </c>
      <c r="Y1394" s="1">
        <f t="shared" si="86"/>
        <v>985216.24889949081</v>
      </c>
    </row>
    <row r="1395" spans="1:25" x14ac:dyDescent="0.5">
      <c r="A1395" s="1" t="s">
        <v>2792</v>
      </c>
      <c r="B1395" s="1" t="s">
        <v>2793</v>
      </c>
      <c r="C1395" s="1">
        <v>40268</v>
      </c>
      <c r="D1395" s="1">
        <v>4</v>
      </c>
      <c r="E1395" s="1">
        <v>0</v>
      </c>
      <c r="F1395" s="1">
        <v>318.12</v>
      </c>
      <c r="K1395" s="1">
        <v>1</v>
      </c>
      <c r="L1395" s="1" t="s">
        <v>364</v>
      </c>
      <c r="M1395" s="1" t="s">
        <v>364</v>
      </c>
      <c r="R1395" s="3"/>
      <c r="S1395" s="3"/>
    </row>
    <row r="1396" spans="1:25" x14ac:dyDescent="0.5">
      <c r="A1396" s="1" t="s">
        <v>2794</v>
      </c>
      <c r="B1396" s="1" t="s">
        <v>2795</v>
      </c>
      <c r="C1396" s="1">
        <v>40854</v>
      </c>
      <c r="D1396" s="1">
        <v>20</v>
      </c>
      <c r="E1396" s="1">
        <v>18</v>
      </c>
      <c r="F1396" s="1">
        <v>1184.6199999999999</v>
      </c>
      <c r="G1396" s="1">
        <v>0.26939946999999997</v>
      </c>
      <c r="H1396" s="1">
        <v>0.977951083</v>
      </c>
      <c r="I1396" s="1">
        <v>0.162579581</v>
      </c>
      <c r="K1396" s="1">
        <v>1.1260647619999999</v>
      </c>
      <c r="L1396" s="1" t="s">
        <v>2</v>
      </c>
      <c r="M1396" s="1" t="s">
        <v>1</v>
      </c>
      <c r="N1396" s="1">
        <v>13613846.630000001</v>
      </c>
      <c r="O1396" s="1">
        <v>16079920.07</v>
      </c>
      <c r="P1396" s="1">
        <v>11918387.289999999</v>
      </c>
      <c r="Q1396" s="1">
        <v>12127608.789999999</v>
      </c>
      <c r="R1396" s="3">
        <f>AVERAGE('VTA_Proteome Morphine vs Saline'!N1396:Q1396)</f>
        <v>13434940.695</v>
      </c>
      <c r="S1396" s="3">
        <f>_xlfn.STDEV.S('VTA_Proteome Morphine vs Saline'!N1396:Q1396)</f>
        <v>1918069.7039646939</v>
      </c>
      <c r="T1396" s="1">
        <v>13951789.539999999</v>
      </c>
      <c r="U1396" s="1">
        <v>14496889.189999999</v>
      </c>
      <c r="V1396" s="1">
        <v>16345223.35</v>
      </c>
      <c r="W1396" s="1">
        <v>15720551.07</v>
      </c>
      <c r="X1396" s="1">
        <f t="shared" ref="X1396:X1427" si="87">AVERAGE(T1396:W1396)</f>
        <v>15128613.2875</v>
      </c>
      <c r="Y1396" s="1">
        <f t="shared" ref="Y1396:Y1427" si="88">_xlfn.STDEV.S(T1396:W1396)</f>
        <v>1097652.016893242</v>
      </c>
    </row>
    <row r="1397" spans="1:25" x14ac:dyDescent="0.5">
      <c r="A1397" s="1" t="s">
        <v>2796</v>
      </c>
      <c r="B1397" s="1" t="s">
        <v>2797</v>
      </c>
      <c r="C1397" s="1">
        <v>38707</v>
      </c>
      <c r="D1397" s="1">
        <v>10</v>
      </c>
      <c r="E1397" s="1">
        <v>9</v>
      </c>
      <c r="F1397" s="1">
        <v>682.61</v>
      </c>
      <c r="G1397" s="1">
        <v>0.24305095099999999</v>
      </c>
      <c r="H1397" s="1">
        <v>0.977951083</v>
      </c>
      <c r="I1397" s="1">
        <v>0.186117376</v>
      </c>
      <c r="K1397" s="1">
        <v>1.2860251840000001</v>
      </c>
      <c r="L1397" s="1" t="s">
        <v>1</v>
      </c>
      <c r="M1397" s="1" t="s">
        <v>2</v>
      </c>
      <c r="N1397" s="1">
        <v>8399923.6779999994</v>
      </c>
      <c r="O1397" s="1">
        <v>6591042.7869999995</v>
      </c>
      <c r="P1397" s="1">
        <v>7300118.1789999995</v>
      </c>
      <c r="Q1397" s="1">
        <v>5822522.392</v>
      </c>
      <c r="R1397" s="3">
        <f>AVERAGE('VTA_Proteome Morphine vs Saline'!N1397:Q1397)</f>
        <v>7028401.7590000005</v>
      </c>
      <c r="S1397" s="3">
        <f>_xlfn.STDEV.S('VTA_Proteome Morphine vs Saline'!N1397:Q1397)</f>
        <v>1095495.3377871562</v>
      </c>
      <c r="T1397" s="1">
        <v>4835737.5999999996</v>
      </c>
      <c r="U1397" s="1">
        <v>8857922.5030000005</v>
      </c>
      <c r="V1397" s="1">
        <v>4025599.8059999999</v>
      </c>
      <c r="W1397" s="1">
        <v>4141592.7310000001</v>
      </c>
      <c r="X1397" s="1">
        <f t="shared" si="87"/>
        <v>5465213.1600000001</v>
      </c>
      <c r="Y1397" s="1">
        <f t="shared" si="88"/>
        <v>2289918.0346174035</v>
      </c>
    </row>
    <row r="1398" spans="1:25" x14ac:dyDescent="0.5">
      <c r="A1398" s="1" t="s">
        <v>2798</v>
      </c>
      <c r="B1398" s="1" t="s">
        <v>2799</v>
      </c>
      <c r="C1398" s="1">
        <v>98807</v>
      </c>
      <c r="D1398" s="1">
        <v>2</v>
      </c>
      <c r="E1398" s="1">
        <v>2</v>
      </c>
      <c r="F1398" s="1">
        <v>59.42</v>
      </c>
      <c r="G1398" s="1">
        <v>0.19346456500000001</v>
      </c>
      <c r="H1398" s="1">
        <v>0.977951083</v>
      </c>
      <c r="I1398" s="1">
        <v>0.24501914299999999</v>
      </c>
      <c r="K1398" s="1">
        <v>14.75294223</v>
      </c>
      <c r="L1398" s="1" t="s">
        <v>1</v>
      </c>
      <c r="M1398" s="1" t="s">
        <v>2</v>
      </c>
      <c r="N1398" s="1">
        <v>116827.834</v>
      </c>
      <c r="O1398" s="1">
        <v>6019.7824039999996</v>
      </c>
      <c r="P1398" s="1">
        <v>1425529.496</v>
      </c>
      <c r="Q1398" s="1">
        <v>65459.35338</v>
      </c>
      <c r="R1398" s="3">
        <f>AVERAGE('VTA_Proteome Morphine vs Saline'!N1398:Q1398)</f>
        <v>403459.116446</v>
      </c>
      <c r="S1398" s="3">
        <f>_xlfn.STDEV.S('VTA_Proteome Morphine vs Saline'!N1398:Q1398)</f>
        <v>682882.91258817248</v>
      </c>
      <c r="T1398" s="1">
        <v>1051.569197</v>
      </c>
      <c r="U1398" s="1">
        <v>22071.890660000001</v>
      </c>
      <c r="V1398" s="1">
        <v>52205.136030000001</v>
      </c>
      <c r="W1398" s="1">
        <v>34062.225319999998</v>
      </c>
      <c r="X1398" s="1">
        <f t="shared" si="87"/>
        <v>27347.70530175</v>
      </c>
      <c r="Y1398" s="1">
        <f t="shared" si="88"/>
        <v>21465.457799752508</v>
      </c>
    </row>
    <row r="1399" spans="1:25" x14ac:dyDescent="0.5">
      <c r="A1399" s="1" t="s">
        <v>2800</v>
      </c>
      <c r="B1399" s="1" t="s">
        <v>2801</v>
      </c>
      <c r="C1399" s="1">
        <v>68664</v>
      </c>
      <c r="D1399" s="1">
        <v>18</v>
      </c>
      <c r="E1399" s="1">
        <v>18</v>
      </c>
      <c r="F1399" s="1">
        <v>1315.93</v>
      </c>
      <c r="G1399" s="1">
        <v>5.0740256999999997E-2</v>
      </c>
      <c r="H1399" s="1">
        <v>0.99625991700000005</v>
      </c>
      <c r="I1399" s="1">
        <v>0.92788402599999997</v>
      </c>
      <c r="K1399" s="1">
        <v>1.0109279419999999</v>
      </c>
      <c r="L1399" s="1" t="s">
        <v>1</v>
      </c>
      <c r="M1399" s="1" t="s">
        <v>2</v>
      </c>
      <c r="N1399" s="1">
        <v>10371949.33</v>
      </c>
      <c r="O1399" s="1">
        <v>13995276.689999999</v>
      </c>
      <c r="P1399" s="1">
        <v>9123524.1030000001</v>
      </c>
      <c r="Q1399" s="1">
        <v>10239284.189999999</v>
      </c>
      <c r="R1399" s="3">
        <f>AVERAGE('VTA_Proteome Morphine vs Saline'!N1399:Q1399)</f>
        <v>10932508.57825</v>
      </c>
      <c r="S1399" s="3">
        <f>_xlfn.STDEV.S('VTA_Proteome Morphine vs Saline'!N1399:Q1399)</f>
        <v>2117212.0080671585</v>
      </c>
      <c r="T1399" s="1">
        <v>12966392.24</v>
      </c>
      <c r="U1399" s="1">
        <v>12262740.300000001</v>
      </c>
      <c r="V1399" s="1">
        <v>9491691.9820000008</v>
      </c>
      <c r="W1399" s="1">
        <v>8536496.2909999993</v>
      </c>
      <c r="X1399" s="1">
        <f t="shared" si="87"/>
        <v>10814330.20325</v>
      </c>
      <c r="Y1399" s="1">
        <f t="shared" si="88"/>
        <v>2134413.4256273969</v>
      </c>
    </row>
    <row r="1400" spans="1:25" x14ac:dyDescent="0.5">
      <c r="A1400" s="1" t="s">
        <v>2802</v>
      </c>
      <c r="B1400" s="1" t="s">
        <v>2803</v>
      </c>
      <c r="C1400" s="1">
        <v>60623</v>
      </c>
      <c r="D1400" s="1">
        <v>2</v>
      </c>
      <c r="E1400" s="1">
        <v>2</v>
      </c>
      <c r="F1400" s="1">
        <v>69.78</v>
      </c>
      <c r="G1400" s="1">
        <v>0.184582526</v>
      </c>
      <c r="H1400" s="1">
        <v>0.977951083</v>
      </c>
      <c r="I1400" s="1">
        <v>0.25832388099999998</v>
      </c>
      <c r="K1400" s="1">
        <v>4.3289569930000003</v>
      </c>
      <c r="L1400" s="1" t="s">
        <v>2</v>
      </c>
      <c r="M1400" s="1" t="s">
        <v>1</v>
      </c>
      <c r="N1400" s="1">
        <v>1976.2452539999999</v>
      </c>
      <c r="O1400" s="1">
        <v>8033.2446900000004</v>
      </c>
      <c r="P1400" s="1">
        <v>0</v>
      </c>
      <c r="Q1400" s="1">
        <v>6041.576161</v>
      </c>
      <c r="R1400" s="3">
        <f>AVERAGE('VTA_Proteome Morphine vs Saline'!N1400:Q1400)</f>
        <v>4012.7665262500004</v>
      </c>
      <c r="S1400" s="3">
        <f>_xlfn.STDEV.S('VTA_Proteome Morphine vs Saline'!N1400:Q1400)</f>
        <v>3675.5964271468583</v>
      </c>
      <c r="T1400" s="1">
        <v>7714.1727110000002</v>
      </c>
      <c r="U1400" s="1">
        <v>16415.7916</v>
      </c>
      <c r="V1400" s="1">
        <v>43896.984250000001</v>
      </c>
      <c r="W1400" s="1">
        <v>1457.426305</v>
      </c>
      <c r="X1400" s="1">
        <f t="shared" si="87"/>
        <v>17371.0937165</v>
      </c>
      <c r="Y1400" s="1">
        <f t="shared" si="88"/>
        <v>18717.51768192316</v>
      </c>
    </row>
    <row r="1401" spans="1:25" x14ac:dyDescent="0.5">
      <c r="A1401" s="1" t="s">
        <v>2804</v>
      </c>
      <c r="B1401" s="1" t="s">
        <v>2805</v>
      </c>
      <c r="C1401" s="1">
        <v>77026</v>
      </c>
      <c r="D1401" s="1">
        <v>4</v>
      </c>
      <c r="E1401" s="1">
        <v>4</v>
      </c>
      <c r="F1401" s="1">
        <v>137.22999999999999</v>
      </c>
      <c r="G1401" s="1">
        <v>5.2212239000000001E-2</v>
      </c>
      <c r="H1401" s="1">
        <v>0.99625991700000005</v>
      </c>
      <c r="I1401" s="1">
        <v>0.87580279400000005</v>
      </c>
      <c r="K1401" s="1">
        <v>1.0223318830000001</v>
      </c>
      <c r="L1401" s="1" t="s">
        <v>2</v>
      </c>
      <c r="M1401" s="1" t="s">
        <v>1</v>
      </c>
      <c r="N1401" s="1">
        <v>39247.821250000001</v>
      </c>
      <c r="O1401" s="1">
        <v>63407.695979999997</v>
      </c>
      <c r="P1401" s="1">
        <v>193618.704</v>
      </c>
      <c r="Q1401" s="1">
        <v>162558.80429999999</v>
      </c>
      <c r="R1401" s="3">
        <f>AVERAGE('VTA_Proteome Morphine vs Saline'!N1401:Q1401)</f>
        <v>114708.2563825</v>
      </c>
      <c r="S1401" s="3">
        <f>_xlfn.STDEV.S('VTA_Proteome Morphine vs Saline'!N1401:Q1401)</f>
        <v>74927.872978387168</v>
      </c>
      <c r="T1401" s="1">
        <v>77052.404739999998</v>
      </c>
      <c r="U1401" s="1">
        <v>47429.891909999998</v>
      </c>
      <c r="V1401" s="1">
        <v>179955.5766</v>
      </c>
      <c r="W1401" s="1">
        <v>164641.7579</v>
      </c>
      <c r="X1401" s="1">
        <f t="shared" si="87"/>
        <v>117269.90778750001</v>
      </c>
      <c r="Y1401" s="1">
        <f t="shared" si="88"/>
        <v>64983.743163698811</v>
      </c>
    </row>
    <row r="1402" spans="1:25" x14ac:dyDescent="0.5">
      <c r="A1402" s="1" t="s">
        <v>2806</v>
      </c>
      <c r="B1402" s="1" t="s">
        <v>2807</v>
      </c>
      <c r="C1402" s="1">
        <v>37723</v>
      </c>
      <c r="D1402" s="1">
        <v>1</v>
      </c>
      <c r="E1402" s="1">
        <v>1</v>
      </c>
      <c r="F1402" s="1">
        <v>26.13</v>
      </c>
      <c r="G1402" s="1">
        <v>7.8358713999999996E-2</v>
      </c>
      <c r="H1402" s="1">
        <v>0.99625991700000005</v>
      </c>
      <c r="I1402" s="1">
        <v>0.58265620399999996</v>
      </c>
      <c r="K1402" s="1">
        <v>2.1536121920000002</v>
      </c>
      <c r="L1402" s="1" t="s">
        <v>2</v>
      </c>
      <c r="M1402" s="1" t="s">
        <v>1</v>
      </c>
      <c r="N1402" s="1">
        <v>17362.798879999998</v>
      </c>
      <c r="O1402" s="1">
        <v>821.11297969999998</v>
      </c>
      <c r="P1402" s="1">
        <v>16992.747770000002</v>
      </c>
      <c r="Q1402" s="1">
        <v>9115.4572370000005</v>
      </c>
      <c r="R1402" s="3">
        <f>AVERAGE('VTA_Proteome Morphine vs Saline'!N1402:Q1402)</f>
        <v>11073.029216675</v>
      </c>
      <c r="S1402" s="3">
        <f>_xlfn.STDEV.S('VTA_Proteome Morphine vs Saline'!N1402:Q1402)</f>
        <v>7821.7249750044275</v>
      </c>
      <c r="T1402" s="1">
        <v>1218.2713610000001</v>
      </c>
      <c r="U1402" s="1">
        <v>46913.515070000001</v>
      </c>
      <c r="V1402" s="1">
        <v>31889.91372</v>
      </c>
      <c r="W1402" s="1">
        <v>15366.34274</v>
      </c>
      <c r="X1402" s="1">
        <f t="shared" si="87"/>
        <v>23847.010722749998</v>
      </c>
      <c r="Y1402" s="1">
        <f t="shared" si="88"/>
        <v>19838.796048488184</v>
      </c>
    </row>
    <row r="1403" spans="1:25" x14ac:dyDescent="0.5">
      <c r="A1403" s="1" t="s">
        <v>2808</v>
      </c>
      <c r="B1403" s="1" t="s">
        <v>2809</v>
      </c>
      <c r="C1403" s="1">
        <v>20197</v>
      </c>
      <c r="D1403" s="1">
        <v>1</v>
      </c>
      <c r="E1403" s="1">
        <v>1</v>
      </c>
      <c r="F1403" s="1">
        <v>51.45</v>
      </c>
      <c r="G1403" s="1">
        <v>9.5084073000000005E-2</v>
      </c>
      <c r="H1403" s="1">
        <v>0.99597260399999998</v>
      </c>
      <c r="I1403" s="1">
        <v>0.49300367099999998</v>
      </c>
      <c r="K1403" s="1">
        <v>1.173873095</v>
      </c>
      <c r="L1403" s="1" t="s">
        <v>2</v>
      </c>
      <c r="M1403" s="1" t="s">
        <v>1</v>
      </c>
      <c r="N1403" s="1">
        <v>2023.2987459999999</v>
      </c>
      <c r="O1403" s="1">
        <v>6920.0162060000002</v>
      </c>
      <c r="P1403" s="1">
        <v>51022.969669999999</v>
      </c>
      <c r="Q1403" s="1">
        <v>64008.98803</v>
      </c>
      <c r="R1403" s="3">
        <f>AVERAGE('VTA_Proteome Morphine vs Saline'!N1403:Q1403)</f>
        <v>30993.818163</v>
      </c>
      <c r="S1403" s="3">
        <f>_xlfn.STDEV.S('VTA_Proteome Morphine vs Saline'!N1403:Q1403)</f>
        <v>31144.862002117654</v>
      </c>
      <c r="T1403" s="1">
        <v>33679.829819999999</v>
      </c>
      <c r="U1403" s="1">
        <v>9460.2466129999993</v>
      </c>
      <c r="V1403" s="1">
        <v>29625.03945</v>
      </c>
      <c r="W1403" s="1">
        <v>72766.121199999994</v>
      </c>
      <c r="X1403" s="1">
        <f t="shared" si="87"/>
        <v>36382.809270749996</v>
      </c>
      <c r="Y1403" s="1">
        <f t="shared" si="88"/>
        <v>26467.233313810219</v>
      </c>
    </row>
    <row r="1404" spans="1:25" x14ac:dyDescent="0.5">
      <c r="A1404" s="1" t="s">
        <v>2810</v>
      </c>
      <c r="B1404" s="1" t="s">
        <v>2811</v>
      </c>
      <c r="C1404" s="1">
        <v>112803</v>
      </c>
      <c r="D1404" s="1">
        <v>21</v>
      </c>
      <c r="E1404" s="1">
        <v>20</v>
      </c>
      <c r="F1404" s="1">
        <v>1136.54</v>
      </c>
      <c r="G1404" s="1">
        <v>0.31579773999999999</v>
      </c>
      <c r="H1404" s="1">
        <v>0.977951083</v>
      </c>
      <c r="I1404" s="1">
        <v>0.12983659</v>
      </c>
      <c r="K1404" s="1">
        <v>1.130531591</v>
      </c>
      <c r="L1404" s="1" t="s">
        <v>2</v>
      </c>
      <c r="M1404" s="1" t="s">
        <v>1</v>
      </c>
      <c r="N1404" s="1">
        <v>2943243.844</v>
      </c>
      <c r="O1404" s="1">
        <v>2799521.963</v>
      </c>
      <c r="P1404" s="1">
        <v>3249527.62</v>
      </c>
      <c r="Q1404" s="1">
        <v>2866195.307</v>
      </c>
      <c r="R1404" s="3">
        <f>AVERAGE('VTA_Proteome Morphine vs Saline'!N1404:Q1404)</f>
        <v>2964622.1835000003</v>
      </c>
      <c r="S1404" s="3">
        <f>_xlfn.STDEV.S('VTA_Proteome Morphine vs Saline'!N1404:Q1404)</f>
        <v>198808.17720751808</v>
      </c>
      <c r="T1404" s="1">
        <v>3481648.4810000001</v>
      </c>
      <c r="U1404" s="1">
        <v>3332750.6540000001</v>
      </c>
      <c r="V1404" s="1">
        <v>3756946.4</v>
      </c>
      <c r="W1404" s="1">
        <v>2835050.5970000001</v>
      </c>
      <c r="X1404" s="1">
        <f t="shared" si="87"/>
        <v>3351599.0329999998</v>
      </c>
      <c r="Y1404" s="1">
        <f t="shared" si="88"/>
        <v>386607.85256032203</v>
      </c>
    </row>
    <row r="1405" spans="1:25" x14ac:dyDescent="0.5">
      <c r="A1405" s="1" t="s">
        <v>2812</v>
      </c>
      <c r="B1405" s="1" t="s">
        <v>2813</v>
      </c>
      <c r="C1405" s="1">
        <v>260032</v>
      </c>
      <c r="D1405" s="1">
        <v>26</v>
      </c>
      <c r="E1405" s="1">
        <v>26</v>
      </c>
      <c r="F1405" s="1">
        <v>1174.2</v>
      </c>
      <c r="G1405" s="1">
        <v>5.0858486000000001E-2</v>
      </c>
      <c r="H1405" s="1">
        <v>0.99625991700000005</v>
      </c>
      <c r="I1405" s="1">
        <v>0.92236200999999995</v>
      </c>
      <c r="K1405" s="1">
        <v>1.0253828840000001</v>
      </c>
      <c r="L1405" s="1" t="s">
        <v>2</v>
      </c>
      <c r="M1405" s="1" t="s">
        <v>1</v>
      </c>
      <c r="N1405" s="1">
        <v>830900.14599999995</v>
      </c>
      <c r="O1405" s="1">
        <v>895505.51950000005</v>
      </c>
      <c r="P1405" s="1">
        <v>1073343.378</v>
      </c>
      <c r="Q1405" s="1">
        <v>1011409.857</v>
      </c>
      <c r="R1405" s="3">
        <f>AVERAGE('VTA_Proteome Morphine vs Saline'!N1405:Q1405)</f>
        <v>952789.725125</v>
      </c>
      <c r="S1405" s="3">
        <f>_xlfn.STDEV.S('VTA_Proteome Morphine vs Saline'!N1405:Q1405)</f>
        <v>109708.7854213832</v>
      </c>
      <c r="T1405" s="1">
        <v>1188282.257</v>
      </c>
      <c r="U1405" s="1">
        <v>1053216.2960000001</v>
      </c>
      <c r="V1405" s="1">
        <v>956924.99509999994</v>
      </c>
      <c r="W1405" s="1">
        <v>709473.5575</v>
      </c>
      <c r="X1405" s="1">
        <f t="shared" si="87"/>
        <v>976974.27640000009</v>
      </c>
      <c r="Y1405" s="1">
        <f t="shared" si="88"/>
        <v>202008.67680258944</v>
      </c>
    </row>
    <row r="1406" spans="1:25" x14ac:dyDescent="0.5">
      <c r="A1406" s="1" t="s">
        <v>2814</v>
      </c>
      <c r="B1406" s="1" t="s">
        <v>2815</v>
      </c>
      <c r="C1406" s="1">
        <v>82284</v>
      </c>
      <c r="D1406" s="1">
        <v>23</v>
      </c>
      <c r="E1406" s="1">
        <v>23</v>
      </c>
      <c r="F1406" s="1">
        <v>1111.43</v>
      </c>
      <c r="G1406" s="1">
        <v>7.9131312999999995E-2</v>
      </c>
      <c r="H1406" s="1">
        <v>0.99625991700000005</v>
      </c>
      <c r="I1406" s="1">
        <v>0.57775840000000001</v>
      </c>
      <c r="K1406" s="1">
        <v>1.1158759739999999</v>
      </c>
      <c r="L1406" s="1" t="s">
        <v>2</v>
      </c>
      <c r="M1406" s="1" t="s">
        <v>1</v>
      </c>
      <c r="N1406" s="1">
        <v>1623337.4029999999</v>
      </c>
      <c r="O1406" s="1">
        <v>2259352.5359999998</v>
      </c>
      <c r="P1406" s="1">
        <v>1663672.686</v>
      </c>
      <c r="Q1406" s="1">
        <v>1365099.831</v>
      </c>
      <c r="R1406" s="3">
        <f>AVERAGE('VTA_Proteome Morphine vs Saline'!N1406:Q1406)</f>
        <v>1727865.6140000001</v>
      </c>
      <c r="S1406" s="3">
        <f>_xlfn.STDEV.S('VTA_Proteome Morphine vs Saline'!N1406:Q1406)</f>
        <v>378208.16158684756</v>
      </c>
      <c r="T1406" s="1">
        <v>2492764.9380000001</v>
      </c>
      <c r="U1406" s="1">
        <v>2076006.7560000001</v>
      </c>
      <c r="V1406" s="1">
        <v>1827977.737</v>
      </c>
      <c r="W1406" s="1">
        <v>1315585.4680000001</v>
      </c>
      <c r="X1406" s="1">
        <f t="shared" si="87"/>
        <v>1928083.7247500001</v>
      </c>
      <c r="Y1406" s="1">
        <f t="shared" si="88"/>
        <v>491908.33125589334</v>
      </c>
    </row>
    <row r="1407" spans="1:25" x14ac:dyDescent="0.5">
      <c r="A1407" s="1" t="s">
        <v>2816</v>
      </c>
      <c r="B1407" s="1" t="s">
        <v>2817</v>
      </c>
      <c r="C1407" s="1">
        <v>76551</v>
      </c>
      <c r="D1407" s="1">
        <v>6</v>
      </c>
      <c r="E1407" s="1">
        <v>6</v>
      </c>
      <c r="F1407" s="1">
        <v>292.60000000000002</v>
      </c>
      <c r="G1407" s="1">
        <v>6.9009046000000004E-2</v>
      </c>
      <c r="H1407" s="1">
        <v>0.99625991700000005</v>
      </c>
      <c r="I1407" s="1">
        <v>0.65074923900000003</v>
      </c>
      <c r="K1407" s="1">
        <v>1.067648011</v>
      </c>
      <c r="L1407" s="1" t="s">
        <v>1</v>
      </c>
      <c r="M1407" s="1" t="s">
        <v>2</v>
      </c>
      <c r="N1407" s="1">
        <v>202336.99890000001</v>
      </c>
      <c r="O1407" s="1">
        <v>259587.97589999999</v>
      </c>
      <c r="P1407" s="1">
        <v>308797.87890000001</v>
      </c>
      <c r="Q1407" s="1">
        <v>302881.64970000001</v>
      </c>
      <c r="R1407" s="3">
        <f>AVERAGE('VTA_Proteome Morphine vs Saline'!N1407:Q1407)</f>
        <v>268401.12585000001</v>
      </c>
      <c r="S1407" s="3">
        <f>_xlfn.STDEV.S('VTA_Proteome Morphine vs Saline'!N1407:Q1407)</f>
        <v>49203.470960424369</v>
      </c>
      <c r="T1407" s="1">
        <v>199652.52420000001</v>
      </c>
      <c r="U1407" s="1">
        <v>284832.20909999998</v>
      </c>
      <c r="V1407" s="1">
        <v>336684.89419999998</v>
      </c>
      <c r="W1407" s="1">
        <v>184409.451</v>
      </c>
      <c r="X1407" s="1">
        <f t="shared" si="87"/>
        <v>251394.76962499999</v>
      </c>
      <c r="Y1407" s="1">
        <f t="shared" si="88"/>
        <v>72011.019021575266</v>
      </c>
    </row>
    <row r="1408" spans="1:25" x14ac:dyDescent="0.5">
      <c r="A1408" s="1" t="s">
        <v>2818</v>
      </c>
      <c r="B1408" s="1" t="s">
        <v>2819</v>
      </c>
      <c r="C1408" s="1">
        <v>33758</v>
      </c>
      <c r="D1408" s="1">
        <v>3</v>
      </c>
      <c r="E1408" s="1">
        <v>3</v>
      </c>
      <c r="F1408" s="1">
        <v>174.07</v>
      </c>
      <c r="G1408" s="1">
        <v>0.10886085299999999</v>
      </c>
      <c r="H1408" s="1">
        <v>0.98916351000000002</v>
      </c>
      <c r="I1408" s="1">
        <v>0.43722353600000002</v>
      </c>
      <c r="K1408" s="1">
        <v>1.067014041</v>
      </c>
      <c r="L1408" s="1" t="s">
        <v>1</v>
      </c>
      <c r="M1408" s="1" t="s">
        <v>2</v>
      </c>
      <c r="N1408" s="1">
        <v>343484.59470000002</v>
      </c>
      <c r="O1408" s="1">
        <v>379051.55900000001</v>
      </c>
      <c r="P1408" s="1">
        <v>416746.48359999998</v>
      </c>
      <c r="Q1408" s="1">
        <v>368118.2181</v>
      </c>
      <c r="R1408" s="3">
        <f>AVERAGE('VTA_Proteome Morphine vs Saline'!N1408:Q1408)</f>
        <v>376850.21385</v>
      </c>
      <c r="S1408" s="3">
        <f>_xlfn.STDEV.S('VTA_Proteome Morphine vs Saline'!N1408:Q1408)</f>
        <v>30474.41851496134</v>
      </c>
      <c r="T1408" s="1">
        <v>395971.57089999999</v>
      </c>
      <c r="U1408" s="1">
        <v>400450.56459999998</v>
      </c>
      <c r="V1408" s="1">
        <v>299080.50949999999</v>
      </c>
      <c r="W1408" s="1">
        <v>317225.58250000002</v>
      </c>
      <c r="X1408" s="1">
        <f t="shared" si="87"/>
        <v>353182.05687500001</v>
      </c>
      <c r="Y1408" s="1">
        <f t="shared" si="88"/>
        <v>52551.878529358946</v>
      </c>
    </row>
    <row r="1409" spans="1:25" x14ac:dyDescent="0.5">
      <c r="A1409" s="1" t="s">
        <v>2820</v>
      </c>
      <c r="B1409" s="1" t="s">
        <v>2821</v>
      </c>
      <c r="C1409" s="1">
        <v>41606</v>
      </c>
      <c r="D1409" s="1">
        <v>3</v>
      </c>
      <c r="E1409" s="1">
        <v>3</v>
      </c>
      <c r="F1409" s="1">
        <v>103.69</v>
      </c>
      <c r="G1409" s="1">
        <v>0.16121650900000001</v>
      </c>
      <c r="H1409" s="1">
        <v>0.977951083</v>
      </c>
      <c r="I1409" s="1">
        <v>0.29893060199999999</v>
      </c>
      <c r="K1409" s="1">
        <v>1.1847773130000001</v>
      </c>
      <c r="L1409" s="1" t="s">
        <v>2</v>
      </c>
      <c r="M1409" s="1" t="s">
        <v>1</v>
      </c>
      <c r="N1409" s="1">
        <v>74650.457009999998</v>
      </c>
      <c r="O1409" s="1">
        <v>73767.879679999998</v>
      </c>
      <c r="P1409" s="1">
        <v>65138.577819999999</v>
      </c>
      <c r="Q1409" s="1">
        <v>97692.007949999999</v>
      </c>
      <c r="R1409" s="3">
        <f>AVERAGE('VTA_Proteome Morphine vs Saline'!N1409:Q1409)</f>
        <v>77812.230615000008</v>
      </c>
      <c r="S1409" s="3">
        <f>_xlfn.STDEV.S('VTA_Proteome Morphine vs Saline'!N1409:Q1409)</f>
        <v>13930.549269765512</v>
      </c>
      <c r="T1409" s="1">
        <v>105549.73970000001</v>
      </c>
      <c r="U1409" s="1">
        <v>64516.011180000001</v>
      </c>
      <c r="V1409" s="1">
        <v>95915.634439999994</v>
      </c>
      <c r="W1409" s="1">
        <v>102779.27650000001</v>
      </c>
      <c r="X1409" s="1">
        <f t="shared" si="87"/>
        <v>92190.165455000009</v>
      </c>
      <c r="Y1409" s="1">
        <f t="shared" si="88"/>
        <v>18888.668831918716</v>
      </c>
    </row>
    <row r="1410" spans="1:25" x14ac:dyDescent="0.5">
      <c r="A1410" s="1" t="s">
        <v>2822</v>
      </c>
      <c r="B1410" s="1" t="s">
        <v>2823</v>
      </c>
      <c r="C1410" s="1">
        <v>47643</v>
      </c>
      <c r="D1410" s="1">
        <v>2</v>
      </c>
      <c r="E1410" s="1">
        <v>2</v>
      </c>
      <c r="F1410" s="1">
        <v>74.84</v>
      </c>
      <c r="G1410" s="1">
        <v>5.0115313000000002E-2</v>
      </c>
      <c r="H1410" s="1">
        <v>0.99625991700000005</v>
      </c>
      <c r="I1410" s="1">
        <v>0.971491043</v>
      </c>
      <c r="K1410" s="1">
        <v>1.018095435</v>
      </c>
      <c r="L1410" s="1" t="s">
        <v>1</v>
      </c>
      <c r="M1410" s="1" t="s">
        <v>2</v>
      </c>
      <c r="N1410" s="1">
        <v>231570.78400000001</v>
      </c>
      <c r="O1410" s="1">
        <v>233984.90049999999</v>
      </c>
      <c r="P1410" s="1">
        <v>351530.99320000003</v>
      </c>
      <c r="Q1410" s="1">
        <v>330406.03950000001</v>
      </c>
      <c r="R1410" s="3">
        <f>AVERAGE('VTA_Proteome Morphine vs Saline'!N1410:Q1410)</f>
        <v>286873.17930000002</v>
      </c>
      <c r="S1410" s="3">
        <f>_xlfn.STDEV.S('VTA_Proteome Morphine vs Saline'!N1410:Q1410)</f>
        <v>63064.167786638209</v>
      </c>
      <c r="T1410" s="1">
        <v>253180.4327</v>
      </c>
      <c r="U1410" s="1">
        <v>255750.09229999999</v>
      </c>
      <c r="V1410" s="1">
        <v>320648.06439999997</v>
      </c>
      <c r="W1410" s="1">
        <v>297518.81030000001</v>
      </c>
      <c r="X1410" s="1">
        <f t="shared" si="87"/>
        <v>281774.34992499999</v>
      </c>
      <c r="Y1410" s="1">
        <f t="shared" si="88"/>
        <v>32933.912596725764</v>
      </c>
    </row>
    <row r="1411" spans="1:25" x14ac:dyDescent="0.5">
      <c r="A1411" s="1" t="s">
        <v>2824</v>
      </c>
      <c r="B1411" s="1" t="s">
        <v>2825</v>
      </c>
      <c r="C1411" s="1">
        <v>47191</v>
      </c>
      <c r="D1411" s="1">
        <v>7</v>
      </c>
      <c r="E1411" s="1">
        <v>7</v>
      </c>
      <c r="F1411" s="1">
        <v>549.58000000000004</v>
      </c>
      <c r="G1411" s="1">
        <v>7.9859580999999999E-2</v>
      </c>
      <c r="H1411" s="1">
        <v>0.99625991700000005</v>
      </c>
      <c r="I1411" s="1">
        <v>0.57322452000000002</v>
      </c>
      <c r="K1411" s="1">
        <v>1.0858631190000001</v>
      </c>
      <c r="L1411" s="1" t="s">
        <v>2</v>
      </c>
      <c r="M1411" s="1" t="s">
        <v>1</v>
      </c>
      <c r="N1411" s="1">
        <v>1085651.02</v>
      </c>
      <c r="O1411" s="1">
        <v>1189702.578</v>
      </c>
      <c r="P1411" s="1">
        <v>2280130.324</v>
      </c>
      <c r="Q1411" s="1">
        <v>1639554.2860000001</v>
      </c>
      <c r="R1411" s="3">
        <f>AVERAGE('VTA_Proteome Morphine vs Saline'!N1411:Q1411)</f>
        <v>1548759.5520000001</v>
      </c>
      <c r="S1411" s="3">
        <f>_xlfn.STDEV.S('VTA_Proteome Morphine vs Saline'!N1411:Q1411)</f>
        <v>543610.86353114655</v>
      </c>
      <c r="T1411" s="1">
        <v>1977355.7250000001</v>
      </c>
      <c r="U1411" s="1">
        <v>1308969.487</v>
      </c>
      <c r="V1411" s="1">
        <v>1843023.1510000001</v>
      </c>
      <c r="W1411" s="1">
        <v>1597615.148</v>
      </c>
      <c r="X1411" s="1">
        <f t="shared" si="87"/>
        <v>1681740.87775</v>
      </c>
      <c r="Y1411" s="1">
        <f t="shared" si="88"/>
        <v>294072.41610811232</v>
      </c>
    </row>
    <row r="1412" spans="1:25" x14ac:dyDescent="0.5">
      <c r="A1412" s="1" t="s">
        <v>2826</v>
      </c>
      <c r="B1412" s="1" t="s">
        <v>2827</v>
      </c>
      <c r="C1412" s="1">
        <v>28516</v>
      </c>
      <c r="D1412" s="1">
        <v>2</v>
      </c>
      <c r="E1412" s="1">
        <v>2</v>
      </c>
      <c r="F1412" s="1">
        <v>56.33</v>
      </c>
      <c r="G1412" s="1">
        <v>6.8331968000000007E-2</v>
      </c>
      <c r="H1412" s="1">
        <v>0.99625991700000005</v>
      </c>
      <c r="I1412" s="1">
        <v>0.65647024799999998</v>
      </c>
      <c r="K1412" s="1">
        <v>8.6252384929999995</v>
      </c>
      <c r="L1412" s="1" t="s">
        <v>1</v>
      </c>
      <c r="M1412" s="1" t="s">
        <v>2</v>
      </c>
      <c r="N1412" s="1">
        <v>1.056154767</v>
      </c>
      <c r="O1412" s="1">
        <v>1.4959796679999999</v>
      </c>
      <c r="P1412" s="1">
        <v>122603.3538</v>
      </c>
      <c r="Q1412" s="1">
        <v>12521.33648</v>
      </c>
      <c r="R1412" s="3">
        <f>AVERAGE('VTA_Proteome Morphine vs Saline'!N1412:Q1412)</f>
        <v>33781.810603608748</v>
      </c>
      <c r="S1412" s="3">
        <f>_xlfn.STDEV.S('VTA_Proteome Morphine vs Saline'!N1412:Q1412)</f>
        <v>59507.767904631299</v>
      </c>
      <c r="T1412" s="1">
        <v>777.18569260000004</v>
      </c>
      <c r="U1412" s="1">
        <v>1344.828219</v>
      </c>
      <c r="V1412" s="1">
        <v>13460.73576</v>
      </c>
      <c r="W1412" s="1">
        <v>83.743788850000001</v>
      </c>
      <c r="X1412" s="1">
        <f t="shared" si="87"/>
        <v>3916.6233651124999</v>
      </c>
      <c r="Y1412" s="1">
        <f t="shared" si="88"/>
        <v>6383.6052098463906</v>
      </c>
    </row>
    <row r="1413" spans="1:25" x14ac:dyDescent="0.5">
      <c r="A1413" s="1" t="s">
        <v>2828</v>
      </c>
      <c r="B1413" s="1" t="s">
        <v>2829</v>
      </c>
      <c r="C1413" s="1">
        <v>24592</v>
      </c>
      <c r="D1413" s="1">
        <v>4</v>
      </c>
      <c r="E1413" s="1">
        <v>4</v>
      </c>
      <c r="F1413" s="1">
        <v>216.92</v>
      </c>
      <c r="G1413" s="1">
        <v>0.23986017400000001</v>
      </c>
      <c r="H1413" s="1">
        <v>0.977951083</v>
      </c>
      <c r="I1413" s="1">
        <v>0.18927449299999999</v>
      </c>
      <c r="K1413" s="1">
        <v>1.3121776679999999</v>
      </c>
      <c r="L1413" s="1" t="s">
        <v>2</v>
      </c>
      <c r="M1413" s="1" t="s">
        <v>1</v>
      </c>
      <c r="N1413" s="1">
        <v>1053824.1189999999</v>
      </c>
      <c r="O1413" s="1">
        <v>1133358.899</v>
      </c>
      <c r="P1413" s="1">
        <v>633261.5993</v>
      </c>
      <c r="Q1413" s="1">
        <v>705706.33739999996</v>
      </c>
      <c r="R1413" s="3">
        <f>AVERAGE('VTA_Proteome Morphine vs Saline'!N1413:Q1413)</f>
        <v>881537.73867500003</v>
      </c>
      <c r="S1413" s="3">
        <f>_xlfn.STDEV.S('VTA_Proteome Morphine vs Saline'!N1413:Q1413)</f>
        <v>248766.43442541547</v>
      </c>
      <c r="T1413" s="1">
        <v>1330350.7819999999</v>
      </c>
      <c r="U1413" s="1">
        <v>1107233.5020000001</v>
      </c>
      <c r="V1413" s="1">
        <v>1383420.757</v>
      </c>
      <c r="W1413" s="1">
        <v>805931.49609999999</v>
      </c>
      <c r="X1413" s="1">
        <f t="shared" si="87"/>
        <v>1156734.1342750001</v>
      </c>
      <c r="Y1413" s="1">
        <f t="shared" si="88"/>
        <v>262705.39192277566</v>
      </c>
    </row>
    <row r="1414" spans="1:25" x14ac:dyDescent="0.5">
      <c r="A1414" s="1" t="s">
        <v>2830</v>
      </c>
      <c r="B1414" s="1" t="s">
        <v>2831</v>
      </c>
      <c r="C1414" s="1">
        <v>46693</v>
      </c>
      <c r="D1414" s="1">
        <v>4</v>
      </c>
      <c r="E1414" s="1">
        <v>4</v>
      </c>
      <c r="F1414" s="1">
        <v>151.1</v>
      </c>
      <c r="G1414" s="1">
        <v>0.31968402099999998</v>
      </c>
      <c r="H1414" s="1">
        <v>0.977951083</v>
      </c>
      <c r="I1414" s="1">
        <v>0.127493841</v>
      </c>
      <c r="K1414" s="1">
        <v>1.4405832679999999</v>
      </c>
      <c r="L1414" s="1" t="s">
        <v>1</v>
      </c>
      <c r="M1414" s="1" t="s">
        <v>2</v>
      </c>
      <c r="N1414" s="1">
        <v>991922.12479999999</v>
      </c>
      <c r="O1414" s="1">
        <v>710544.13390000002</v>
      </c>
      <c r="P1414" s="1">
        <v>1125907.7949999999</v>
      </c>
      <c r="Q1414" s="1">
        <v>904383.85239999997</v>
      </c>
      <c r="R1414" s="3">
        <f>AVERAGE('VTA_Proteome Morphine vs Saline'!N1414:Q1414)</f>
        <v>933189.47652500006</v>
      </c>
      <c r="S1414" s="3">
        <f>_xlfn.STDEV.S('VTA_Proteome Morphine vs Saline'!N1414:Q1414)</f>
        <v>174155.66487394788</v>
      </c>
      <c r="T1414" s="1">
        <v>586630.93350000004</v>
      </c>
      <c r="U1414" s="1">
        <v>605030.43929999997</v>
      </c>
      <c r="V1414" s="1">
        <v>1041948.57</v>
      </c>
      <c r="W1414" s="1">
        <v>357533.51150000002</v>
      </c>
      <c r="X1414" s="1">
        <f t="shared" si="87"/>
        <v>647785.86357499997</v>
      </c>
      <c r="Y1414" s="1">
        <f t="shared" si="88"/>
        <v>285877.95694361383</v>
      </c>
    </row>
    <row r="1415" spans="1:25" x14ac:dyDescent="0.5">
      <c r="A1415" s="1" t="s">
        <v>2832</v>
      </c>
      <c r="B1415" s="1" t="s">
        <v>2833</v>
      </c>
      <c r="C1415" s="1">
        <v>134374</v>
      </c>
      <c r="D1415" s="1">
        <v>8</v>
      </c>
      <c r="E1415" s="1">
        <v>8</v>
      </c>
      <c r="F1415" s="1">
        <v>341.95</v>
      </c>
      <c r="G1415" s="1">
        <v>0.14445197600000001</v>
      </c>
      <c r="H1415" s="1">
        <v>0.977951083</v>
      </c>
      <c r="I1415" s="1">
        <v>0.33442871099999999</v>
      </c>
      <c r="K1415" s="1">
        <v>1.137498042</v>
      </c>
      <c r="L1415" s="1" t="s">
        <v>1</v>
      </c>
      <c r="M1415" s="1" t="s">
        <v>2</v>
      </c>
      <c r="N1415" s="1">
        <v>1122762.31</v>
      </c>
      <c r="O1415" s="1">
        <v>1253198.196</v>
      </c>
      <c r="P1415" s="1">
        <v>1677632.0689999999</v>
      </c>
      <c r="Q1415" s="1">
        <v>1267701.598</v>
      </c>
      <c r="R1415" s="3">
        <f>AVERAGE('VTA_Proteome Morphine vs Saline'!N1415:Q1415)</f>
        <v>1330323.5432500001</v>
      </c>
      <c r="S1415" s="3">
        <f>_xlfn.STDEV.S('VTA_Proteome Morphine vs Saline'!N1415:Q1415)</f>
        <v>240537.38782306077</v>
      </c>
      <c r="T1415" s="1">
        <v>1345990.2390000001</v>
      </c>
      <c r="U1415" s="1">
        <v>1225619.9550000001</v>
      </c>
      <c r="V1415" s="1">
        <v>1207277.612</v>
      </c>
      <c r="W1415" s="1">
        <v>899181.05870000005</v>
      </c>
      <c r="X1415" s="1">
        <f t="shared" si="87"/>
        <v>1169517.216175</v>
      </c>
      <c r="Y1415" s="1">
        <f t="shared" si="88"/>
        <v>190436.10531257649</v>
      </c>
    </row>
    <row r="1416" spans="1:25" x14ac:dyDescent="0.5">
      <c r="A1416" s="1" t="s">
        <v>2834</v>
      </c>
      <c r="B1416" s="1" t="s">
        <v>2835</v>
      </c>
      <c r="C1416" s="1">
        <v>93655</v>
      </c>
      <c r="D1416" s="1">
        <v>2</v>
      </c>
      <c r="E1416" s="1">
        <v>2</v>
      </c>
      <c r="F1416" s="1">
        <v>80.14</v>
      </c>
      <c r="G1416" s="1">
        <v>0.16035966600000001</v>
      </c>
      <c r="H1416" s="1">
        <v>0.977951083</v>
      </c>
      <c r="I1416" s="1">
        <v>0.30059990800000003</v>
      </c>
      <c r="K1416" s="1">
        <v>1.288905908</v>
      </c>
      <c r="L1416" s="1" t="s">
        <v>1</v>
      </c>
      <c r="M1416" s="1" t="s">
        <v>2</v>
      </c>
      <c r="N1416" s="1">
        <v>38185.621700000003</v>
      </c>
      <c r="O1416" s="1">
        <v>27066.414659999999</v>
      </c>
      <c r="P1416" s="1">
        <v>28938.3753</v>
      </c>
      <c r="Q1416" s="1">
        <v>26962.392370000001</v>
      </c>
      <c r="R1416" s="3">
        <f>AVERAGE('VTA_Proteome Morphine vs Saline'!N1416:Q1416)</f>
        <v>30288.2010075</v>
      </c>
      <c r="S1416" s="3">
        <f>_xlfn.STDEV.S('VTA_Proteome Morphine vs Saline'!N1416:Q1416)</f>
        <v>5342.6645473696599</v>
      </c>
      <c r="T1416" s="1">
        <v>20058.40537</v>
      </c>
      <c r="U1416" s="1">
        <v>34832.215700000001</v>
      </c>
      <c r="V1416" s="1">
        <v>30599.165799999999</v>
      </c>
      <c r="W1416" s="1">
        <v>8506.8371380000008</v>
      </c>
      <c r="X1416" s="1">
        <f t="shared" si="87"/>
        <v>23499.156002</v>
      </c>
      <c r="Y1416" s="1">
        <f t="shared" si="88"/>
        <v>11767.990073097819</v>
      </c>
    </row>
    <row r="1417" spans="1:25" x14ac:dyDescent="0.5">
      <c r="A1417" s="1" t="s">
        <v>2836</v>
      </c>
      <c r="B1417" s="1" t="s">
        <v>2837</v>
      </c>
      <c r="C1417" s="1">
        <v>61695</v>
      </c>
      <c r="D1417" s="1">
        <v>9</v>
      </c>
      <c r="E1417" s="1">
        <v>9</v>
      </c>
      <c r="F1417" s="1">
        <v>717.16</v>
      </c>
      <c r="G1417" s="1">
        <v>6.8715252000000004E-2</v>
      </c>
      <c r="H1417" s="1">
        <v>0.99625991700000005</v>
      </c>
      <c r="I1417" s="1">
        <v>0.653215502</v>
      </c>
      <c r="K1417" s="1">
        <v>1.2055099199999999</v>
      </c>
      <c r="L1417" s="1" t="s">
        <v>1</v>
      </c>
      <c r="M1417" s="1" t="s">
        <v>2</v>
      </c>
      <c r="N1417" s="1">
        <v>4121807.6510000001</v>
      </c>
      <c r="O1417" s="1">
        <v>9010094.9100000001</v>
      </c>
      <c r="P1417" s="1">
        <v>3516189.8840000001</v>
      </c>
      <c r="Q1417" s="1">
        <v>3654503.03</v>
      </c>
      <c r="R1417" s="3">
        <f>AVERAGE('VTA_Proteome Morphine vs Saline'!N1417:Q1417)</f>
        <v>5075648.8687500004</v>
      </c>
      <c r="S1417" s="3">
        <f>_xlfn.STDEV.S('VTA_Proteome Morphine vs Saline'!N1417:Q1417)</f>
        <v>2635731.8111105636</v>
      </c>
      <c r="T1417" s="1">
        <v>4391154.3470000001</v>
      </c>
      <c r="U1417" s="1">
        <v>4136703.9389999998</v>
      </c>
      <c r="V1417" s="1">
        <v>4304921.6859999998</v>
      </c>
      <c r="W1417" s="1">
        <v>4008720.1660000002</v>
      </c>
      <c r="X1417" s="1">
        <f t="shared" si="87"/>
        <v>4210375.0345000001</v>
      </c>
      <c r="Y1417" s="1">
        <f t="shared" si="88"/>
        <v>170989.61512302185</v>
      </c>
    </row>
    <row r="1418" spans="1:25" x14ac:dyDescent="0.5">
      <c r="A1418" s="1" t="s">
        <v>2838</v>
      </c>
      <c r="B1418" s="1" t="s">
        <v>2839</v>
      </c>
      <c r="C1418" s="1">
        <v>76220</v>
      </c>
      <c r="D1418" s="1">
        <v>7</v>
      </c>
      <c r="E1418" s="1">
        <v>7</v>
      </c>
      <c r="F1418" s="1">
        <v>322.14</v>
      </c>
      <c r="G1418" s="1">
        <v>5.5603473E-2</v>
      </c>
      <c r="H1418" s="1">
        <v>0.99625991700000005</v>
      </c>
      <c r="I1418" s="1">
        <v>0.80403585799999999</v>
      </c>
      <c r="K1418" s="1">
        <v>1.0203469700000001</v>
      </c>
      <c r="L1418" s="1" t="s">
        <v>2</v>
      </c>
      <c r="M1418" s="1" t="s">
        <v>1</v>
      </c>
      <c r="N1418" s="1">
        <v>477062.43800000002</v>
      </c>
      <c r="O1418" s="1">
        <v>597665.7254</v>
      </c>
      <c r="P1418" s="1">
        <v>475315.39870000002</v>
      </c>
      <c r="Q1418" s="1">
        <v>468378.96580000001</v>
      </c>
      <c r="R1418" s="3">
        <f>AVERAGE('VTA_Proteome Morphine vs Saline'!N1418:Q1418)</f>
        <v>504605.63197500003</v>
      </c>
      <c r="S1418" s="3">
        <f>_xlfn.STDEV.S('VTA_Proteome Morphine vs Saline'!N1418:Q1418)</f>
        <v>62153.29873271141</v>
      </c>
      <c r="T1418" s="1">
        <v>465561.8591</v>
      </c>
      <c r="U1418" s="1">
        <v>598528.54839999997</v>
      </c>
      <c r="V1418" s="1">
        <v>510098.38530000002</v>
      </c>
      <c r="W1418" s="1">
        <v>485302.5171</v>
      </c>
      <c r="X1418" s="1">
        <f t="shared" si="87"/>
        <v>514872.827475</v>
      </c>
      <c r="Y1418" s="1">
        <f t="shared" si="88"/>
        <v>58671.542787845567</v>
      </c>
    </row>
    <row r="1419" spans="1:25" x14ac:dyDescent="0.5">
      <c r="A1419" s="1" t="s">
        <v>2840</v>
      </c>
      <c r="B1419" s="1" t="s">
        <v>2841</v>
      </c>
      <c r="C1419" s="1">
        <v>37428</v>
      </c>
      <c r="D1419" s="1">
        <v>23</v>
      </c>
      <c r="E1419" s="1">
        <v>23</v>
      </c>
      <c r="F1419" s="1">
        <v>1426.58</v>
      </c>
      <c r="G1419" s="1">
        <v>5.7436162999999998E-2</v>
      </c>
      <c r="H1419" s="1">
        <v>0.99625991700000005</v>
      </c>
      <c r="I1419" s="1">
        <v>0.77529123899999997</v>
      </c>
      <c r="K1419" s="1">
        <v>1.024416159</v>
      </c>
      <c r="L1419" s="1" t="s">
        <v>1</v>
      </c>
      <c r="M1419" s="1" t="s">
        <v>2</v>
      </c>
      <c r="N1419" s="1">
        <v>62885229.960000001</v>
      </c>
      <c r="O1419" s="1">
        <v>80898877.409999996</v>
      </c>
      <c r="P1419" s="1">
        <v>66744832.07</v>
      </c>
      <c r="Q1419" s="1">
        <v>67840626.140000001</v>
      </c>
      <c r="R1419" s="3">
        <f>AVERAGE('VTA_Proteome Morphine vs Saline'!N1419:Q1419)</f>
        <v>69592391.394999996</v>
      </c>
      <c r="S1419" s="3">
        <f>_xlfn.STDEV.S('VTA_Proteome Morphine vs Saline'!N1419:Q1419)</f>
        <v>7831558.2983329147</v>
      </c>
      <c r="T1419" s="1">
        <v>78267627.019999996</v>
      </c>
      <c r="U1419" s="1">
        <v>76911864.549999997</v>
      </c>
      <c r="V1419" s="1">
        <v>51183099.890000001</v>
      </c>
      <c r="W1419" s="1">
        <v>65372253</v>
      </c>
      <c r="X1419" s="1">
        <f t="shared" si="87"/>
        <v>67933711.114999995</v>
      </c>
      <c r="Y1419" s="1">
        <f t="shared" si="88"/>
        <v>12576977.659199527</v>
      </c>
    </row>
    <row r="1420" spans="1:25" x14ac:dyDescent="0.5">
      <c r="A1420" s="1" t="s">
        <v>2842</v>
      </c>
      <c r="B1420" s="1" t="s">
        <v>2843</v>
      </c>
      <c r="C1420" s="1">
        <v>80921</v>
      </c>
      <c r="D1420" s="1">
        <v>42</v>
      </c>
      <c r="E1420" s="1">
        <v>42</v>
      </c>
      <c r="F1420" s="1">
        <v>2415</v>
      </c>
      <c r="G1420" s="1">
        <v>7.4517859000000006E-2</v>
      </c>
      <c r="H1420" s="1">
        <v>0.99625991700000005</v>
      </c>
      <c r="I1420" s="1">
        <v>0.60848012699999998</v>
      </c>
      <c r="K1420" s="1">
        <v>1.1094833630000001</v>
      </c>
      <c r="L1420" s="1" t="s">
        <v>1</v>
      </c>
      <c r="M1420" s="1" t="s">
        <v>2</v>
      </c>
      <c r="N1420" s="1">
        <v>21842658.149999999</v>
      </c>
      <c r="O1420" s="1">
        <v>23165015.039999999</v>
      </c>
      <c r="P1420" s="1">
        <v>37143119.259999998</v>
      </c>
      <c r="Q1420" s="1">
        <v>34620941.229999997</v>
      </c>
      <c r="R1420" s="3">
        <f>AVERAGE('VTA_Proteome Morphine vs Saline'!N1420:Q1420)</f>
        <v>29192933.419999994</v>
      </c>
      <c r="S1420" s="3">
        <f>_xlfn.STDEV.S('VTA_Proteome Morphine vs Saline'!N1420:Q1420)</f>
        <v>7810912.6700335834</v>
      </c>
      <c r="T1420" s="1">
        <v>22101867.260000002</v>
      </c>
      <c r="U1420" s="1">
        <v>20942938.030000001</v>
      </c>
      <c r="V1420" s="1">
        <v>31437650.600000001</v>
      </c>
      <c r="W1420" s="1">
        <v>30766291.030000001</v>
      </c>
      <c r="X1420" s="1">
        <f t="shared" si="87"/>
        <v>26312186.730000004</v>
      </c>
      <c r="Y1420" s="1">
        <f t="shared" si="88"/>
        <v>5557728.7519233366</v>
      </c>
    </row>
    <row r="1421" spans="1:25" x14ac:dyDescent="0.5">
      <c r="A1421" s="1" t="s">
        <v>2844</v>
      </c>
      <c r="B1421" s="1" t="s">
        <v>2845</v>
      </c>
      <c r="C1421" s="1">
        <v>31174</v>
      </c>
      <c r="D1421" s="1">
        <v>10</v>
      </c>
      <c r="E1421" s="1">
        <v>10</v>
      </c>
      <c r="F1421" s="1">
        <v>751.39</v>
      </c>
      <c r="G1421" s="1">
        <v>7.1597742000000006E-2</v>
      </c>
      <c r="H1421" s="1">
        <v>0.99625991700000005</v>
      </c>
      <c r="I1421" s="1">
        <v>0.63000740700000002</v>
      </c>
      <c r="K1421" s="1">
        <v>1.072080294</v>
      </c>
      <c r="L1421" s="1" t="s">
        <v>1</v>
      </c>
      <c r="M1421" s="1" t="s">
        <v>2</v>
      </c>
      <c r="N1421" s="1">
        <v>59456989.380000003</v>
      </c>
      <c r="O1421" s="1">
        <v>65152499.009999998</v>
      </c>
      <c r="P1421" s="1">
        <v>95305483.219999999</v>
      </c>
      <c r="Q1421" s="1">
        <v>71754854.519999996</v>
      </c>
      <c r="R1421" s="3">
        <f>AVERAGE('VTA_Proteome Morphine vs Saline'!N1421:Q1421)</f>
        <v>72917456.532499999</v>
      </c>
      <c r="S1421" s="3">
        <f>_xlfn.STDEV.S('VTA_Proteome Morphine vs Saline'!N1421:Q1421)</f>
        <v>15748588.547225896</v>
      </c>
      <c r="T1421" s="1">
        <v>70634551.530000001</v>
      </c>
      <c r="U1421" s="1">
        <v>60173362.259999998</v>
      </c>
      <c r="V1421" s="1">
        <v>71679400.049999997</v>
      </c>
      <c r="W1421" s="1">
        <v>69572370.25</v>
      </c>
      <c r="X1421" s="1">
        <f t="shared" si="87"/>
        <v>68014921.022499993</v>
      </c>
      <c r="Y1421" s="1">
        <f t="shared" si="88"/>
        <v>5298004.7332554962</v>
      </c>
    </row>
    <row r="1422" spans="1:25" x14ac:dyDescent="0.5">
      <c r="A1422" s="1" t="s">
        <v>2846</v>
      </c>
      <c r="B1422" s="1" t="s">
        <v>2847</v>
      </c>
      <c r="C1422" s="1">
        <v>28953</v>
      </c>
      <c r="D1422" s="1">
        <v>5</v>
      </c>
      <c r="E1422" s="1">
        <v>5</v>
      </c>
      <c r="F1422" s="1">
        <v>161.37</v>
      </c>
      <c r="G1422" s="1">
        <v>0.106929659</v>
      </c>
      <c r="H1422" s="1">
        <v>0.98920471200000004</v>
      </c>
      <c r="I1422" s="1">
        <v>0.44433041699999998</v>
      </c>
      <c r="K1422" s="1">
        <v>1.096598433</v>
      </c>
      <c r="L1422" s="1" t="s">
        <v>1</v>
      </c>
      <c r="M1422" s="1" t="s">
        <v>2</v>
      </c>
      <c r="N1422" s="1">
        <v>345730.87089999998</v>
      </c>
      <c r="O1422" s="1">
        <v>244598.8879</v>
      </c>
      <c r="P1422" s="1">
        <v>346470.42320000002</v>
      </c>
      <c r="Q1422" s="1">
        <v>315919.71659999999</v>
      </c>
      <c r="R1422" s="3">
        <f>AVERAGE('VTA_Proteome Morphine vs Saline'!N1422:Q1422)</f>
        <v>313179.97464999999</v>
      </c>
      <c r="S1422" s="3">
        <f>_xlfn.STDEV.S('VTA_Proteome Morphine vs Saline'!N1422:Q1422)</f>
        <v>47884.188263984215</v>
      </c>
      <c r="T1422" s="1">
        <v>294663.18800000002</v>
      </c>
      <c r="U1422" s="1">
        <v>231922.2211</v>
      </c>
      <c r="V1422" s="1">
        <v>331917.90820000001</v>
      </c>
      <c r="W1422" s="1">
        <v>283865.53999999998</v>
      </c>
      <c r="X1422" s="1">
        <f t="shared" si="87"/>
        <v>285592.21432500001</v>
      </c>
      <c r="Y1422" s="1">
        <f t="shared" si="88"/>
        <v>41278.735661390579</v>
      </c>
    </row>
    <row r="1423" spans="1:25" x14ac:dyDescent="0.5">
      <c r="A1423" s="1" t="s">
        <v>2848</v>
      </c>
      <c r="B1423" s="1" t="s">
        <v>2849</v>
      </c>
      <c r="C1423" s="1">
        <v>32781</v>
      </c>
      <c r="D1423" s="1">
        <v>1</v>
      </c>
      <c r="E1423" s="1">
        <v>1</v>
      </c>
      <c r="F1423" s="1">
        <v>57.15</v>
      </c>
      <c r="G1423" s="1">
        <v>0.114796341</v>
      </c>
      <c r="H1423" s="1">
        <v>0.98654470999999999</v>
      </c>
      <c r="I1423" s="1">
        <v>0.4165952</v>
      </c>
      <c r="K1423" s="1">
        <v>1.206345359</v>
      </c>
      <c r="L1423" s="1" t="s">
        <v>2</v>
      </c>
      <c r="M1423" s="1" t="s">
        <v>1</v>
      </c>
      <c r="N1423" s="1">
        <v>46122.178800000002</v>
      </c>
      <c r="O1423" s="1">
        <v>43936.882409999998</v>
      </c>
      <c r="P1423" s="1">
        <v>9758.2671919999993</v>
      </c>
      <c r="Q1423" s="1">
        <v>40370.044860000002</v>
      </c>
      <c r="R1423" s="3">
        <f>AVERAGE('VTA_Proteome Morphine vs Saline'!N1423:Q1423)</f>
        <v>35046.843315500002</v>
      </c>
      <c r="S1423" s="3">
        <f>_xlfn.STDEV.S('VTA_Proteome Morphine vs Saline'!N1423:Q1423)</f>
        <v>17024.926903743075</v>
      </c>
      <c r="T1423" s="1">
        <v>52967.868490000001</v>
      </c>
      <c r="U1423" s="1">
        <v>38560.606979999997</v>
      </c>
      <c r="V1423" s="1">
        <v>42228.861729999997</v>
      </c>
      <c r="W1423" s="1">
        <v>35357.049870000003</v>
      </c>
      <c r="X1423" s="1">
        <f t="shared" si="87"/>
        <v>42278.596767499999</v>
      </c>
      <c r="Y1423" s="1">
        <f t="shared" si="88"/>
        <v>7659.2920265874673</v>
      </c>
    </row>
    <row r="1424" spans="1:25" x14ac:dyDescent="0.5">
      <c r="A1424" s="1" t="s">
        <v>2850</v>
      </c>
      <c r="B1424" s="1" t="s">
        <v>2851</v>
      </c>
      <c r="C1424" s="1">
        <v>66918</v>
      </c>
      <c r="D1424" s="1">
        <v>1</v>
      </c>
      <c r="E1424" s="1">
        <v>1</v>
      </c>
      <c r="F1424" s="1">
        <v>68.09</v>
      </c>
      <c r="G1424" s="1">
        <v>0.15397391599999999</v>
      </c>
      <c r="H1424" s="1">
        <v>0.977951083</v>
      </c>
      <c r="I1424" s="1">
        <v>0.31350744400000002</v>
      </c>
      <c r="K1424" s="1">
        <v>1.1116653510000001</v>
      </c>
      <c r="L1424" s="1" t="s">
        <v>1</v>
      </c>
      <c r="M1424" s="1" t="s">
        <v>2</v>
      </c>
      <c r="N1424" s="1">
        <v>274425.10849999997</v>
      </c>
      <c r="O1424" s="1">
        <v>309885.9411</v>
      </c>
      <c r="P1424" s="1">
        <v>327870.91619999998</v>
      </c>
      <c r="Q1424" s="1">
        <v>371415.93369999999</v>
      </c>
      <c r="R1424" s="3">
        <f>AVERAGE('VTA_Proteome Morphine vs Saline'!N1424:Q1424)</f>
        <v>320899.47487500001</v>
      </c>
      <c r="S1424" s="3">
        <f>_xlfn.STDEV.S('VTA_Proteome Morphine vs Saline'!N1424:Q1424)</f>
        <v>40338.89050918712</v>
      </c>
      <c r="T1424" s="1">
        <v>289135.19290000002</v>
      </c>
      <c r="U1424" s="1">
        <v>295808.06920000003</v>
      </c>
      <c r="V1424" s="1">
        <v>233289.68789999999</v>
      </c>
      <c r="W1424" s="1">
        <v>336429.19530000002</v>
      </c>
      <c r="X1424" s="1">
        <f t="shared" si="87"/>
        <v>288665.53632499999</v>
      </c>
      <c r="Y1424" s="1">
        <f t="shared" si="88"/>
        <v>42422.824283780596</v>
      </c>
    </row>
    <row r="1425" spans="1:25" x14ac:dyDescent="0.5">
      <c r="A1425" s="1" t="s">
        <v>2852</v>
      </c>
      <c r="B1425" s="1" t="s">
        <v>2853</v>
      </c>
      <c r="C1425" s="1">
        <v>41967</v>
      </c>
      <c r="D1425" s="1">
        <v>1</v>
      </c>
      <c r="E1425" s="1">
        <v>1</v>
      </c>
      <c r="F1425" s="1">
        <v>25.82</v>
      </c>
      <c r="G1425" s="1">
        <v>6.8727011000000005E-2</v>
      </c>
      <c r="H1425" s="1">
        <v>0.99625991700000005</v>
      </c>
      <c r="I1425" s="1">
        <v>0.65311631999999997</v>
      </c>
      <c r="K1425" s="1">
        <v>1.0376846</v>
      </c>
      <c r="L1425" s="1" t="s">
        <v>2</v>
      </c>
      <c r="M1425" s="1" t="s">
        <v>1</v>
      </c>
      <c r="N1425" s="1">
        <v>28568.58901</v>
      </c>
      <c r="O1425" s="1">
        <v>56688.891880000003</v>
      </c>
      <c r="P1425" s="1">
        <v>14895.1569</v>
      </c>
      <c r="Q1425" s="1">
        <v>18749.250739999999</v>
      </c>
      <c r="R1425" s="3">
        <f>AVERAGE('VTA_Proteome Morphine vs Saline'!N1425:Q1425)</f>
        <v>29725.472132500003</v>
      </c>
      <c r="S1425" s="3">
        <f>_xlfn.STDEV.S('VTA_Proteome Morphine vs Saline'!N1425:Q1425)</f>
        <v>18874.85160199054</v>
      </c>
      <c r="T1425" s="1">
        <v>32199.419010000001</v>
      </c>
      <c r="U1425" s="1">
        <v>40872.043940000003</v>
      </c>
      <c r="V1425" s="1">
        <v>22842.709299999999</v>
      </c>
      <c r="W1425" s="1">
        <v>27468.486359999999</v>
      </c>
      <c r="X1425" s="1">
        <f t="shared" si="87"/>
        <v>30845.6646525</v>
      </c>
      <c r="Y1425" s="1">
        <f t="shared" si="88"/>
        <v>7698.7782595833905</v>
      </c>
    </row>
    <row r="1426" spans="1:25" x14ac:dyDescent="0.5">
      <c r="A1426" s="1" t="s">
        <v>2854</v>
      </c>
      <c r="B1426" s="1" t="s">
        <v>2855</v>
      </c>
      <c r="C1426" s="1">
        <v>74394</v>
      </c>
      <c r="D1426" s="1">
        <v>30</v>
      </c>
      <c r="E1426" s="1">
        <v>30</v>
      </c>
      <c r="F1426" s="1">
        <v>2160.08</v>
      </c>
      <c r="G1426" s="1">
        <v>7.1986192000000004E-2</v>
      </c>
      <c r="H1426" s="1">
        <v>0.99625991700000005</v>
      </c>
      <c r="I1426" s="1">
        <v>0.62703686800000002</v>
      </c>
      <c r="K1426" s="1">
        <v>1.066009051</v>
      </c>
      <c r="L1426" s="1" t="s">
        <v>2</v>
      </c>
      <c r="M1426" s="1" t="s">
        <v>1</v>
      </c>
      <c r="N1426" s="1">
        <v>16262989.550000001</v>
      </c>
      <c r="O1426" s="1">
        <v>23379434.809999999</v>
      </c>
      <c r="P1426" s="1">
        <v>14156624.050000001</v>
      </c>
      <c r="Q1426" s="1">
        <v>17191009.949999999</v>
      </c>
      <c r="R1426" s="3">
        <f>AVERAGE('VTA_Proteome Morphine vs Saline'!N1426:Q1426)</f>
        <v>17747514.59</v>
      </c>
      <c r="S1426" s="3">
        <f>_xlfn.STDEV.S('VTA_Proteome Morphine vs Saline'!N1426:Q1426)</f>
        <v>3963438.4164693309</v>
      </c>
      <c r="T1426" s="1">
        <v>22785844.649999999</v>
      </c>
      <c r="U1426" s="1">
        <v>20453211.75</v>
      </c>
      <c r="V1426" s="1">
        <v>16759938.189999999</v>
      </c>
      <c r="W1426" s="1">
        <v>15677050.109999999</v>
      </c>
      <c r="X1426" s="1">
        <f t="shared" si="87"/>
        <v>18919011.174999997</v>
      </c>
      <c r="Y1426" s="1">
        <f t="shared" si="88"/>
        <v>3290292.805067861</v>
      </c>
    </row>
    <row r="1427" spans="1:25" x14ac:dyDescent="0.5">
      <c r="A1427" s="1" t="s">
        <v>2856</v>
      </c>
      <c r="B1427" s="1" t="s">
        <v>2857</v>
      </c>
      <c r="C1427" s="1">
        <v>22292</v>
      </c>
      <c r="D1427" s="1">
        <v>10</v>
      </c>
      <c r="E1427" s="1">
        <v>10</v>
      </c>
      <c r="F1427" s="1">
        <v>357.87</v>
      </c>
      <c r="G1427" s="1">
        <v>5.8974987999999999E-2</v>
      </c>
      <c r="H1427" s="1">
        <v>0.99625991700000005</v>
      </c>
      <c r="I1427" s="1">
        <v>0.75408023199999996</v>
      </c>
      <c r="K1427" s="1">
        <v>1.0359297240000001</v>
      </c>
      <c r="L1427" s="1" t="s">
        <v>1</v>
      </c>
      <c r="M1427" s="1" t="s">
        <v>2</v>
      </c>
      <c r="N1427" s="1">
        <v>3880914.9950000001</v>
      </c>
      <c r="O1427" s="1">
        <v>4799544.801</v>
      </c>
      <c r="P1427" s="1">
        <v>5597493.7910000002</v>
      </c>
      <c r="Q1427" s="1">
        <v>5231192.37</v>
      </c>
      <c r="R1427" s="3">
        <f>AVERAGE('VTA_Proteome Morphine vs Saline'!N1427:Q1427)</f>
        <v>4877286.4892500006</v>
      </c>
      <c r="S1427" s="3">
        <f>_xlfn.STDEV.S('VTA_Proteome Morphine vs Saline'!N1427:Q1427)</f>
        <v>739988.25544044038</v>
      </c>
      <c r="T1427" s="1">
        <v>4240885.5750000002</v>
      </c>
      <c r="U1427" s="1">
        <v>3377559.1690000002</v>
      </c>
      <c r="V1427" s="1">
        <v>5487375.4759999998</v>
      </c>
      <c r="W1427" s="1">
        <v>5726679.2240000004</v>
      </c>
      <c r="X1427" s="1">
        <f t="shared" si="87"/>
        <v>4708124.8610000005</v>
      </c>
      <c r="Y1427" s="1">
        <f t="shared" si="88"/>
        <v>1100515.3523801833</v>
      </c>
    </row>
    <row r="1428" spans="1:25" x14ac:dyDescent="0.5">
      <c r="A1428" s="1" t="s">
        <v>2858</v>
      </c>
      <c r="B1428" s="1" t="s">
        <v>2859</v>
      </c>
      <c r="C1428" s="1">
        <v>25409</v>
      </c>
      <c r="D1428" s="1">
        <v>2</v>
      </c>
      <c r="E1428" s="1">
        <v>2</v>
      </c>
      <c r="F1428" s="1">
        <v>80.099999999999994</v>
      </c>
      <c r="G1428" s="1">
        <v>0.131540978</v>
      </c>
      <c r="H1428" s="1">
        <v>0.977951083</v>
      </c>
      <c r="I1428" s="1">
        <v>0.366575753</v>
      </c>
      <c r="K1428" s="1">
        <v>1.106167715</v>
      </c>
      <c r="L1428" s="1" t="s">
        <v>2</v>
      </c>
      <c r="M1428" s="1" t="s">
        <v>1</v>
      </c>
      <c r="N1428" s="1">
        <v>266055.95390000002</v>
      </c>
      <c r="O1428" s="1">
        <v>286819.22749999998</v>
      </c>
      <c r="P1428" s="1">
        <v>338663.74489999999</v>
      </c>
      <c r="Q1428" s="1">
        <v>351199.72810000001</v>
      </c>
      <c r="R1428" s="3">
        <f>AVERAGE('VTA_Proteome Morphine vs Saline'!N1428:Q1428)</f>
        <v>310684.66359999997</v>
      </c>
      <c r="S1428" s="3">
        <f>_xlfn.STDEV.S('VTA_Proteome Morphine vs Saline'!N1428:Q1428)</f>
        <v>40765.918001688944</v>
      </c>
      <c r="T1428" s="1">
        <v>344083.48560000001</v>
      </c>
      <c r="U1428" s="1">
        <v>290087.28499999997</v>
      </c>
      <c r="V1428" s="1">
        <v>417115.35310000001</v>
      </c>
      <c r="W1428" s="1">
        <v>323391.25400000002</v>
      </c>
      <c r="X1428" s="1">
        <f t="shared" ref="X1428:X1459" si="89">AVERAGE(T1428:W1428)</f>
        <v>343669.34442499996</v>
      </c>
      <c r="Y1428" s="1">
        <f t="shared" ref="Y1428:Y1451" si="90">_xlfn.STDEV.S(T1428:W1428)</f>
        <v>53779.567826173035</v>
      </c>
    </row>
    <row r="1429" spans="1:25" x14ac:dyDescent="0.5">
      <c r="A1429" s="1" t="s">
        <v>2860</v>
      </c>
      <c r="B1429" s="1" t="s">
        <v>2861</v>
      </c>
      <c r="C1429" s="1">
        <v>22211</v>
      </c>
      <c r="D1429" s="1">
        <v>7</v>
      </c>
      <c r="E1429" s="1">
        <v>7</v>
      </c>
      <c r="F1429" s="1">
        <v>411.91</v>
      </c>
      <c r="G1429" s="1">
        <v>0.136392817</v>
      </c>
      <c r="H1429" s="1">
        <v>0.977951083</v>
      </c>
      <c r="I1429" s="1">
        <v>0.35392960299999998</v>
      </c>
      <c r="K1429" s="1">
        <v>1.192425259</v>
      </c>
      <c r="L1429" s="1" t="s">
        <v>2</v>
      </c>
      <c r="M1429" s="1" t="s">
        <v>1</v>
      </c>
      <c r="N1429" s="1">
        <v>9186844.4110000003</v>
      </c>
      <c r="O1429" s="1">
        <v>13685750.58</v>
      </c>
      <c r="P1429" s="1">
        <v>14366758.58</v>
      </c>
      <c r="Q1429" s="1">
        <v>12909467.65</v>
      </c>
      <c r="R1429" s="3">
        <f>AVERAGE('VTA_Proteome Morphine vs Saline'!N1429:Q1429)</f>
        <v>12537205.30525</v>
      </c>
      <c r="S1429" s="3">
        <f>_xlfn.STDEV.S('VTA_Proteome Morphine vs Saline'!N1429:Q1429)</f>
        <v>2311559.2723193998</v>
      </c>
      <c r="T1429" s="1">
        <v>12823694.83</v>
      </c>
      <c r="U1429" s="1">
        <v>12339120.619999999</v>
      </c>
      <c r="V1429" s="1">
        <v>13319883.699999999</v>
      </c>
      <c r="W1429" s="1">
        <v>21316021.98</v>
      </c>
      <c r="X1429" s="1">
        <f t="shared" si="89"/>
        <v>14949680.282499999</v>
      </c>
      <c r="Y1429" s="1">
        <f t="shared" si="90"/>
        <v>4263073.2031157063</v>
      </c>
    </row>
    <row r="1430" spans="1:25" x14ac:dyDescent="0.5">
      <c r="A1430" s="1" t="s">
        <v>2862</v>
      </c>
      <c r="B1430" s="1" t="s">
        <v>2863</v>
      </c>
      <c r="C1430" s="1">
        <v>96015</v>
      </c>
      <c r="D1430" s="1">
        <v>59</v>
      </c>
      <c r="E1430" s="1">
        <v>58</v>
      </c>
      <c r="F1430" s="1">
        <v>3515.29</v>
      </c>
      <c r="G1430" s="1">
        <v>5.0324262000000002E-2</v>
      </c>
      <c r="H1430" s="1">
        <v>0.99625991700000005</v>
      </c>
      <c r="I1430" s="1">
        <v>0.95221910399999998</v>
      </c>
      <c r="K1430" s="1">
        <v>1.002211373</v>
      </c>
      <c r="L1430" s="1" t="s">
        <v>2</v>
      </c>
      <c r="M1430" s="1" t="s">
        <v>1</v>
      </c>
      <c r="N1430" s="1">
        <v>24511263.039999999</v>
      </c>
      <c r="O1430" s="1">
        <v>27664303.170000002</v>
      </c>
      <c r="P1430" s="1">
        <v>23464751.68</v>
      </c>
      <c r="Q1430" s="1">
        <v>24319332.23</v>
      </c>
      <c r="R1430" s="3">
        <f>AVERAGE('VTA_Proteome Morphine vs Saline'!N1430:Q1430)</f>
        <v>24989912.530000001</v>
      </c>
      <c r="S1430" s="3">
        <f>_xlfn.STDEV.S('VTA_Proteome Morphine vs Saline'!N1430:Q1430)</f>
        <v>1840042.0454179568</v>
      </c>
      <c r="T1430" s="1">
        <v>24962150.399999999</v>
      </c>
      <c r="U1430" s="1">
        <v>27035995.969999999</v>
      </c>
      <c r="V1430" s="1">
        <v>23481468.129999999</v>
      </c>
      <c r="W1430" s="1">
        <v>24701083.690000001</v>
      </c>
      <c r="X1430" s="1">
        <f t="shared" si="89"/>
        <v>25045174.547499999</v>
      </c>
      <c r="Y1430" s="1">
        <f t="shared" si="90"/>
        <v>1475786.7081321736</v>
      </c>
    </row>
    <row r="1431" spans="1:25" x14ac:dyDescent="0.5">
      <c r="A1431" s="1" t="s">
        <v>2864</v>
      </c>
      <c r="B1431" s="1" t="s">
        <v>2865</v>
      </c>
      <c r="C1431" s="1">
        <v>67839</v>
      </c>
      <c r="D1431" s="1">
        <v>7</v>
      </c>
      <c r="E1431" s="1">
        <v>7</v>
      </c>
      <c r="F1431" s="1">
        <v>320.39</v>
      </c>
      <c r="G1431" s="1">
        <v>0.112539002</v>
      </c>
      <c r="H1431" s="1">
        <v>0.98654470999999999</v>
      </c>
      <c r="I1431" s="1">
        <v>0.42423445599999998</v>
      </c>
      <c r="K1431" s="1">
        <v>1.127404555</v>
      </c>
      <c r="L1431" s="1" t="s">
        <v>2</v>
      </c>
      <c r="M1431" s="1" t="s">
        <v>1</v>
      </c>
      <c r="N1431" s="1">
        <v>457766.31420000002</v>
      </c>
      <c r="O1431" s="1">
        <v>730654.88970000006</v>
      </c>
      <c r="P1431" s="1">
        <v>734510.86459999997</v>
      </c>
      <c r="Q1431" s="1">
        <v>936067.56429999997</v>
      </c>
      <c r="R1431" s="3">
        <f>AVERAGE('VTA_Proteome Morphine vs Saline'!N1431:Q1431)</f>
        <v>714749.90819999995</v>
      </c>
      <c r="S1431" s="3">
        <f>_xlfn.STDEV.S('VTA_Proteome Morphine vs Saline'!N1431:Q1431)</f>
        <v>196354.72689422179</v>
      </c>
      <c r="T1431" s="1">
        <v>836800.86369999999</v>
      </c>
      <c r="U1431" s="1">
        <v>640441.04310000001</v>
      </c>
      <c r="V1431" s="1">
        <v>853495.67689999996</v>
      </c>
      <c r="W1431" s="1">
        <v>892511.62470000004</v>
      </c>
      <c r="X1431" s="1">
        <f t="shared" si="89"/>
        <v>805812.30209999997</v>
      </c>
      <c r="Y1431" s="1">
        <f t="shared" si="90"/>
        <v>112691.94148192738</v>
      </c>
    </row>
    <row r="1432" spans="1:25" x14ac:dyDescent="0.5">
      <c r="A1432" s="1" t="s">
        <v>2866</v>
      </c>
      <c r="B1432" s="1" t="s">
        <v>2867</v>
      </c>
      <c r="C1432" s="1">
        <v>60554</v>
      </c>
      <c r="D1432" s="1">
        <v>1</v>
      </c>
      <c r="E1432" s="1">
        <v>1</v>
      </c>
      <c r="F1432" s="1">
        <v>41.86</v>
      </c>
      <c r="G1432" s="1">
        <v>0.14945792199999999</v>
      </c>
      <c r="H1432" s="1">
        <v>0.977951083</v>
      </c>
      <c r="I1432" s="1">
        <v>0.32316474499999998</v>
      </c>
      <c r="K1432" s="1">
        <v>1.3063433390000001</v>
      </c>
      <c r="L1432" s="1" t="s">
        <v>2</v>
      </c>
      <c r="M1432" s="1" t="s">
        <v>1</v>
      </c>
      <c r="N1432" s="1">
        <v>27601.134539999999</v>
      </c>
      <c r="O1432" s="1">
        <v>31123.620930000001</v>
      </c>
      <c r="P1432" s="1">
        <v>29115.504830000002</v>
      </c>
      <c r="Q1432" s="1">
        <v>64077.254540000002</v>
      </c>
      <c r="R1432" s="3">
        <f>AVERAGE('VTA_Proteome Morphine vs Saline'!N1432:Q1432)</f>
        <v>37979.378710000005</v>
      </c>
      <c r="S1432" s="3">
        <f>_xlfn.STDEV.S('VTA_Proteome Morphine vs Saline'!N1432:Q1432)</f>
        <v>17458.300316170658</v>
      </c>
      <c r="T1432" s="1">
        <v>47753.840689999997</v>
      </c>
      <c r="U1432" s="1">
        <v>28426.57589</v>
      </c>
      <c r="V1432" s="1">
        <v>61669.248209999998</v>
      </c>
      <c r="W1432" s="1">
        <v>60606.768830000001</v>
      </c>
      <c r="X1432" s="1">
        <f t="shared" si="89"/>
        <v>49614.108404999992</v>
      </c>
      <c r="Y1432" s="1">
        <f t="shared" si="90"/>
        <v>15476.187180989944</v>
      </c>
    </row>
    <row r="1433" spans="1:25" x14ac:dyDescent="0.5">
      <c r="A1433" s="1" t="s">
        <v>2868</v>
      </c>
      <c r="B1433" s="1" t="s">
        <v>2869</v>
      </c>
      <c r="C1433" s="1">
        <v>25190</v>
      </c>
      <c r="D1433" s="1">
        <v>11</v>
      </c>
      <c r="E1433" s="1">
        <v>11</v>
      </c>
      <c r="F1433" s="1">
        <v>695.05</v>
      </c>
      <c r="G1433" s="1">
        <v>0.263870885</v>
      </c>
      <c r="H1433" s="1">
        <v>0.977951083</v>
      </c>
      <c r="I1433" s="1">
        <v>0.167172499</v>
      </c>
      <c r="K1433" s="1">
        <v>1.1865222019999999</v>
      </c>
      <c r="L1433" s="1" t="s">
        <v>2</v>
      </c>
      <c r="M1433" s="1" t="s">
        <v>1</v>
      </c>
      <c r="N1433" s="1">
        <v>11521339.92</v>
      </c>
      <c r="O1433" s="1">
        <v>11538126.359999999</v>
      </c>
      <c r="P1433" s="1">
        <v>12619213.57</v>
      </c>
      <c r="Q1433" s="1">
        <v>12880738.5</v>
      </c>
      <c r="R1433" s="3">
        <f>AVERAGE('VTA_Proteome Morphine vs Saline'!N1433:Q1433)</f>
        <v>12139854.5875</v>
      </c>
      <c r="S1433" s="3">
        <f>_xlfn.STDEV.S('VTA_Proteome Morphine vs Saline'!N1433:Q1433)</f>
        <v>712584.7925189141</v>
      </c>
      <c r="T1433" s="1">
        <v>16466635.970000001</v>
      </c>
      <c r="U1433" s="1">
        <v>11104210.58</v>
      </c>
      <c r="V1433" s="1">
        <v>13363072.300000001</v>
      </c>
      <c r="W1433" s="1">
        <v>16682909.16</v>
      </c>
      <c r="X1433" s="1">
        <f t="shared" si="89"/>
        <v>14404207.002500001</v>
      </c>
      <c r="Y1433" s="1">
        <f t="shared" si="90"/>
        <v>2672080.0029091416</v>
      </c>
    </row>
    <row r="1434" spans="1:25" x14ac:dyDescent="0.5">
      <c r="A1434" s="1" t="s">
        <v>2870</v>
      </c>
      <c r="B1434" s="1" t="s">
        <v>2871</v>
      </c>
      <c r="C1434" s="1">
        <v>101514</v>
      </c>
      <c r="D1434" s="1">
        <v>6</v>
      </c>
      <c r="E1434" s="1">
        <v>3</v>
      </c>
      <c r="F1434" s="1">
        <v>237.68</v>
      </c>
      <c r="G1434" s="1">
        <v>0.23180264</v>
      </c>
      <c r="H1434" s="1">
        <v>0.977951083</v>
      </c>
      <c r="I1434" s="1">
        <v>0.19758140099999999</v>
      </c>
      <c r="K1434" s="1">
        <v>1.227256516</v>
      </c>
      <c r="L1434" s="1" t="s">
        <v>1</v>
      </c>
      <c r="M1434" s="1" t="s">
        <v>2</v>
      </c>
      <c r="N1434" s="1">
        <v>250592.75539999999</v>
      </c>
      <c r="O1434" s="1">
        <v>184487.56099999999</v>
      </c>
      <c r="P1434" s="1">
        <v>299597.43819999998</v>
      </c>
      <c r="Q1434" s="1">
        <v>275362.58850000001</v>
      </c>
      <c r="R1434" s="3">
        <f>AVERAGE('VTA_Proteome Morphine vs Saline'!N1434:Q1434)</f>
        <v>252510.08577499999</v>
      </c>
      <c r="S1434" s="3">
        <f>_xlfn.STDEV.S('VTA_Proteome Morphine vs Saline'!N1434:Q1434)</f>
        <v>49565.430398362325</v>
      </c>
      <c r="T1434" s="1">
        <v>263730.20380000002</v>
      </c>
      <c r="U1434" s="1">
        <v>181226.71290000001</v>
      </c>
      <c r="V1434" s="1">
        <v>178505.70259999999</v>
      </c>
      <c r="W1434" s="1">
        <v>199544.08730000001</v>
      </c>
      <c r="X1434" s="1">
        <f t="shared" si="89"/>
        <v>205751.67665000001</v>
      </c>
      <c r="Y1434" s="1">
        <f t="shared" si="90"/>
        <v>39765.398379720551</v>
      </c>
    </row>
    <row r="1435" spans="1:25" x14ac:dyDescent="0.5">
      <c r="A1435" s="1" t="s">
        <v>2872</v>
      </c>
      <c r="B1435" s="1" t="s">
        <v>2873</v>
      </c>
      <c r="C1435" s="1">
        <v>100309</v>
      </c>
      <c r="D1435" s="1">
        <v>6</v>
      </c>
      <c r="E1435" s="1">
        <v>3</v>
      </c>
      <c r="F1435" s="1">
        <v>325.02999999999997</v>
      </c>
      <c r="G1435" s="1">
        <v>0.22386151700000001</v>
      </c>
      <c r="H1435" s="1">
        <v>0.977951083</v>
      </c>
      <c r="I1435" s="1">
        <v>0.20627004500000001</v>
      </c>
      <c r="K1435" s="1">
        <v>1.264819438</v>
      </c>
      <c r="L1435" s="1" t="s">
        <v>1</v>
      </c>
      <c r="M1435" s="1" t="s">
        <v>2</v>
      </c>
      <c r="N1435" s="1">
        <v>274150.96299999999</v>
      </c>
      <c r="O1435" s="1">
        <v>165436.98120000001</v>
      </c>
      <c r="P1435" s="1">
        <v>261830.48800000001</v>
      </c>
      <c r="Q1435" s="1">
        <v>217325.95800000001</v>
      </c>
      <c r="R1435" s="3">
        <f>AVERAGE('VTA_Proteome Morphine vs Saline'!N1435:Q1435)</f>
        <v>229686.09755000001</v>
      </c>
      <c r="S1435" s="3">
        <f>_xlfn.STDEV.S('VTA_Proteome Morphine vs Saline'!N1435:Q1435)</f>
        <v>49298.77651740783</v>
      </c>
      <c r="T1435" s="1">
        <v>146114.98130000001</v>
      </c>
      <c r="U1435" s="1">
        <v>159613.1275</v>
      </c>
      <c r="V1435" s="1">
        <v>256612.36230000001</v>
      </c>
      <c r="W1435" s="1">
        <v>164043.361</v>
      </c>
      <c r="X1435" s="1">
        <f t="shared" si="89"/>
        <v>181595.95802500003</v>
      </c>
      <c r="Y1435" s="1">
        <f t="shared" si="90"/>
        <v>50588.862805704288</v>
      </c>
    </row>
    <row r="1436" spans="1:25" x14ac:dyDescent="0.5">
      <c r="A1436" s="1" t="s">
        <v>2874</v>
      </c>
      <c r="B1436" s="1" t="s">
        <v>2875</v>
      </c>
      <c r="C1436" s="1">
        <v>100693</v>
      </c>
      <c r="D1436" s="1">
        <v>9</v>
      </c>
      <c r="E1436" s="1">
        <v>5</v>
      </c>
      <c r="F1436" s="1">
        <v>400.46</v>
      </c>
      <c r="G1436" s="1">
        <v>0.174719603</v>
      </c>
      <c r="H1436" s="1">
        <v>0.977951083</v>
      </c>
      <c r="I1436" s="1">
        <v>0.27438633299999998</v>
      </c>
      <c r="K1436" s="1">
        <v>1.2888160749999999</v>
      </c>
      <c r="L1436" s="1" t="s">
        <v>1</v>
      </c>
      <c r="M1436" s="1" t="s">
        <v>2</v>
      </c>
      <c r="N1436" s="1">
        <v>136578.15109999999</v>
      </c>
      <c r="O1436" s="1">
        <v>100395.10679999999</v>
      </c>
      <c r="P1436" s="1">
        <v>83622.448350000006</v>
      </c>
      <c r="Q1436" s="1">
        <v>81292.782550000004</v>
      </c>
      <c r="R1436" s="3">
        <f>AVERAGE('VTA_Proteome Morphine vs Saline'!N1436:Q1436)</f>
        <v>100472.1222</v>
      </c>
      <c r="S1436" s="3">
        <f>_xlfn.STDEV.S('VTA_Proteome Morphine vs Saline'!N1436:Q1436)</f>
        <v>25530.43825554708</v>
      </c>
      <c r="T1436" s="1">
        <v>80649.291840000005</v>
      </c>
      <c r="U1436" s="1">
        <v>128533.43670000001</v>
      </c>
      <c r="V1436" s="1">
        <v>59109.900860000002</v>
      </c>
      <c r="W1436" s="1">
        <v>43535.021240000002</v>
      </c>
      <c r="X1436" s="1">
        <f t="shared" si="89"/>
        <v>77956.912660000002</v>
      </c>
      <c r="Y1436" s="1">
        <f t="shared" si="90"/>
        <v>36992.387290437677</v>
      </c>
    </row>
    <row r="1437" spans="1:25" x14ac:dyDescent="0.5">
      <c r="A1437" s="1" t="s">
        <v>2876</v>
      </c>
      <c r="B1437" s="1" t="s">
        <v>2877</v>
      </c>
      <c r="C1437" s="1">
        <v>113187</v>
      </c>
      <c r="D1437" s="1">
        <v>1</v>
      </c>
      <c r="E1437" s="1">
        <v>1</v>
      </c>
      <c r="F1437" s="1">
        <v>37.619999999999997</v>
      </c>
      <c r="G1437" s="1">
        <v>0.119339429</v>
      </c>
      <c r="H1437" s="1">
        <v>0.98175587600000003</v>
      </c>
      <c r="I1437" s="1">
        <v>0.40192507100000002</v>
      </c>
      <c r="K1437" s="1">
        <v>1.2374237720000001</v>
      </c>
      <c r="L1437" s="1" t="s">
        <v>1</v>
      </c>
      <c r="M1437" s="1" t="s">
        <v>2</v>
      </c>
      <c r="N1437" s="1">
        <v>21758.143209999998</v>
      </c>
      <c r="O1437" s="1">
        <v>27582.617399999999</v>
      </c>
      <c r="P1437" s="1">
        <v>47080.565730000002</v>
      </c>
      <c r="Q1437" s="1">
        <v>37214.869010000002</v>
      </c>
      <c r="R1437" s="3">
        <f>AVERAGE('VTA_Proteome Morphine vs Saline'!N1437:Q1437)</f>
        <v>33409.048837499999</v>
      </c>
      <c r="S1437" s="3">
        <f>_xlfn.STDEV.S('VTA_Proteome Morphine vs Saline'!N1437:Q1437)</f>
        <v>11121.83358030682</v>
      </c>
      <c r="T1437" s="1">
        <v>28274.911049999999</v>
      </c>
      <c r="U1437" s="1">
        <v>22616.792310000001</v>
      </c>
      <c r="V1437" s="1">
        <v>18488.14026</v>
      </c>
      <c r="W1437" s="1">
        <v>38615.653469999997</v>
      </c>
      <c r="X1437" s="1">
        <f t="shared" si="89"/>
        <v>26998.874272499997</v>
      </c>
      <c r="Y1437" s="1">
        <f t="shared" si="90"/>
        <v>8721.8702990164093</v>
      </c>
    </row>
    <row r="1438" spans="1:25" x14ac:dyDescent="0.5">
      <c r="A1438" s="1" t="s">
        <v>2878</v>
      </c>
      <c r="B1438" s="1" t="s">
        <v>2879</v>
      </c>
      <c r="C1438" s="1">
        <v>102404</v>
      </c>
      <c r="D1438" s="1">
        <v>9</v>
      </c>
      <c r="E1438" s="1">
        <v>7</v>
      </c>
      <c r="F1438" s="1">
        <v>473.72</v>
      </c>
      <c r="G1438" s="1">
        <v>6.2357743E-2</v>
      </c>
      <c r="H1438" s="1">
        <v>0.99625991700000005</v>
      </c>
      <c r="I1438" s="1">
        <v>0.71383558899999999</v>
      </c>
      <c r="K1438" s="1">
        <v>1.0173418000000001</v>
      </c>
      <c r="L1438" s="1" t="s">
        <v>1</v>
      </c>
      <c r="M1438" s="1" t="s">
        <v>2</v>
      </c>
      <c r="N1438" s="1">
        <v>777122.39729999995</v>
      </c>
      <c r="O1438" s="1">
        <v>787039.83129999996</v>
      </c>
      <c r="P1438" s="1">
        <v>888849.05729999999</v>
      </c>
      <c r="Q1438" s="1">
        <v>841407.70169999998</v>
      </c>
      <c r="R1438" s="3">
        <f>AVERAGE('VTA_Proteome Morphine vs Saline'!N1438:Q1438)</f>
        <v>823604.74690000003</v>
      </c>
      <c r="S1438" s="3">
        <f>_xlfn.STDEV.S('VTA_Proteome Morphine vs Saline'!N1438:Q1438)</f>
        <v>51869.602904315543</v>
      </c>
      <c r="T1438" s="1">
        <v>807490.56720000005</v>
      </c>
      <c r="U1438" s="1">
        <v>874055.63639999996</v>
      </c>
      <c r="V1438" s="1">
        <v>745979.07620000001</v>
      </c>
      <c r="W1438" s="1">
        <v>810736.42119999998</v>
      </c>
      <c r="X1438" s="1">
        <f t="shared" si="89"/>
        <v>809565.42525000009</v>
      </c>
      <c r="Y1438" s="1">
        <f t="shared" si="90"/>
        <v>52306.428499508489</v>
      </c>
    </row>
    <row r="1439" spans="1:25" x14ac:dyDescent="0.5">
      <c r="A1439" s="1" t="s">
        <v>2880</v>
      </c>
      <c r="B1439" s="1" t="s">
        <v>2881</v>
      </c>
      <c r="C1439" s="1">
        <v>104004</v>
      </c>
      <c r="D1439" s="1">
        <v>5</v>
      </c>
      <c r="E1439" s="1">
        <v>3</v>
      </c>
      <c r="F1439" s="1">
        <v>200.17</v>
      </c>
      <c r="G1439" s="1">
        <v>0.242780366</v>
      </c>
      <c r="H1439" s="1">
        <v>0.977951083</v>
      </c>
      <c r="I1439" s="1">
        <v>0.186382301</v>
      </c>
      <c r="K1439" s="1">
        <v>1.2618260670000001</v>
      </c>
      <c r="L1439" s="1" t="s">
        <v>1</v>
      </c>
      <c r="M1439" s="1" t="s">
        <v>2</v>
      </c>
      <c r="N1439" s="1">
        <v>176796.61559999999</v>
      </c>
      <c r="O1439" s="1">
        <v>207518.39240000001</v>
      </c>
      <c r="P1439" s="1">
        <v>204020.98069999999</v>
      </c>
      <c r="Q1439" s="1">
        <v>181233.71609999999</v>
      </c>
      <c r="R1439" s="3">
        <f>AVERAGE('VTA_Proteome Morphine vs Saline'!N1439:Q1439)</f>
        <v>192392.42619999999</v>
      </c>
      <c r="S1439" s="3">
        <f>_xlfn.STDEV.S('VTA_Proteome Morphine vs Saline'!N1439:Q1439)</f>
        <v>15617.983785900231</v>
      </c>
      <c r="T1439" s="1">
        <v>142035.54240000001</v>
      </c>
      <c r="U1439" s="1">
        <v>183672.47880000001</v>
      </c>
      <c r="V1439" s="1">
        <v>88725.502640000006</v>
      </c>
      <c r="W1439" s="1">
        <v>195452.2004</v>
      </c>
      <c r="X1439" s="1">
        <f t="shared" si="89"/>
        <v>152471.43106</v>
      </c>
      <c r="Y1439" s="1">
        <f t="shared" si="90"/>
        <v>48281.477039625759</v>
      </c>
    </row>
    <row r="1440" spans="1:25" x14ac:dyDescent="0.5">
      <c r="A1440" s="1" t="s">
        <v>2882</v>
      </c>
      <c r="B1440" s="1" t="s">
        <v>2883</v>
      </c>
      <c r="C1440" s="1">
        <v>107154</v>
      </c>
      <c r="D1440" s="1">
        <v>2</v>
      </c>
      <c r="E1440" s="1">
        <v>2</v>
      </c>
      <c r="F1440" s="1">
        <v>55.05</v>
      </c>
      <c r="G1440" s="1">
        <v>5.0067844E-2</v>
      </c>
      <c r="H1440" s="1">
        <v>0.99706243100000003</v>
      </c>
      <c r="I1440" s="1">
        <v>0.97812984800000002</v>
      </c>
      <c r="K1440" s="1">
        <v>1.0047865819999999</v>
      </c>
      <c r="L1440" s="1" t="s">
        <v>1</v>
      </c>
      <c r="M1440" s="1" t="s">
        <v>2</v>
      </c>
      <c r="N1440" s="1">
        <v>234062.2789</v>
      </c>
      <c r="O1440" s="1">
        <v>207505.193</v>
      </c>
      <c r="P1440" s="1">
        <v>251752.212</v>
      </c>
      <c r="Q1440" s="1">
        <v>315665.58130000002</v>
      </c>
      <c r="R1440" s="3">
        <f>AVERAGE('VTA_Proteome Morphine vs Saline'!N1440:Q1440)</f>
        <v>252246.31630000001</v>
      </c>
      <c r="S1440" s="3">
        <f>_xlfn.STDEV.S('VTA_Proteome Morphine vs Saline'!N1440:Q1440)</f>
        <v>46024.177133726567</v>
      </c>
      <c r="T1440" s="1">
        <v>218307.2911</v>
      </c>
      <c r="U1440" s="1">
        <v>249863.89559999999</v>
      </c>
      <c r="V1440" s="1">
        <v>313141.16639999999</v>
      </c>
      <c r="W1440" s="1">
        <v>222866.32889999999</v>
      </c>
      <c r="X1440" s="1">
        <f t="shared" si="89"/>
        <v>251044.67049999998</v>
      </c>
      <c r="Y1440" s="1">
        <f t="shared" si="90"/>
        <v>43677.316682419318</v>
      </c>
    </row>
    <row r="1441" spans="1:25" x14ac:dyDescent="0.5">
      <c r="A1441" s="1" t="s">
        <v>2884</v>
      </c>
      <c r="B1441" s="1" t="s">
        <v>2885</v>
      </c>
      <c r="C1441" s="1">
        <v>120223</v>
      </c>
      <c r="D1441" s="1">
        <v>12</v>
      </c>
      <c r="E1441" s="1">
        <v>10</v>
      </c>
      <c r="F1441" s="1">
        <v>474.5</v>
      </c>
      <c r="G1441" s="1">
        <v>5.6293180999999998E-2</v>
      </c>
      <c r="H1441" s="1">
        <v>0.99625991700000005</v>
      </c>
      <c r="I1441" s="1">
        <v>0.79268649099999999</v>
      </c>
      <c r="K1441" s="1">
        <v>1.1002173799999999</v>
      </c>
      <c r="L1441" s="1" t="s">
        <v>2</v>
      </c>
      <c r="M1441" s="1" t="s">
        <v>1</v>
      </c>
      <c r="N1441" s="1">
        <v>672390.86080000002</v>
      </c>
      <c r="O1441" s="1">
        <v>415897.55800000002</v>
      </c>
      <c r="P1441" s="1">
        <v>519869.49709999998</v>
      </c>
      <c r="Q1441" s="1">
        <v>471942.36489999999</v>
      </c>
      <c r="R1441" s="3">
        <f>AVERAGE('VTA_Proteome Morphine vs Saline'!N1441:Q1441)</f>
        <v>520025.07020000002</v>
      </c>
      <c r="S1441" s="3">
        <f>_xlfn.STDEV.S('VTA_Proteome Morphine vs Saline'!N1441:Q1441)</f>
        <v>110105.77292476589</v>
      </c>
      <c r="T1441" s="1">
        <v>473127.5111</v>
      </c>
      <c r="U1441" s="1">
        <v>685859.1</v>
      </c>
      <c r="V1441" s="1">
        <v>790346.43819999998</v>
      </c>
      <c r="W1441" s="1">
        <v>339229.43119999999</v>
      </c>
      <c r="X1441" s="1">
        <f t="shared" si="89"/>
        <v>572140.6201249999</v>
      </c>
      <c r="Y1441" s="1">
        <f t="shared" si="90"/>
        <v>203794.74101173034</v>
      </c>
    </row>
    <row r="1442" spans="1:25" x14ac:dyDescent="0.5">
      <c r="A1442" s="1" t="s">
        <v>2886</v>
      </c>
      <c r="B1442" s="1" t="s">
        <v>2887</v>
      </c>
      <c r="C1442" s="1">
        <v>112419</v>
      </c>
      <c r="D1442" s="1">
        <v>13</v>
      </c>
      <c r="E1442" s="1">
        <v>12</v>
      </c>
      <c r="F1442" s="1">
        <v>553.5</v>
      </c>
      <c r="G1442" s="1">
        <v>5.0200767E-2</v>
      </c>
      <c r="H1442" s="1">
        <v>0.99625991700000005</v>
      </c>
      <c r="I1442" s="1">
        <v>0.962391043</v>
      </c>
      <c r="K1442" s="1">
        <v>1.0290707569999999</v>
      </c>
      <c r="L1442" s="1" t="s">
        <v>2</v>
      </c>
      <c r="M1442" s="1" t="s">
        <v>1</v>
      </c>
      <c r="N1442" s="1">
        <v>1439967.8959999999</v>
      </c>
      <c r="O1442" s="1">
        <v>1137827.3119999999</v>
      </c>
      <c r="P1442" s="1">
        <v>1259289.7339999999</v>
      </c>
      <c r="Q1442" s="1">
        <v>1090354.233</v>
      </c>
      <c r="R1442" s="3">
        <f>AVERAGE('VTA_Proteome Morphine vs Saline'!N1442:Q1442)</f>
        <v>1231859.79375</v>
      </c>
      <c r="S1442" s="3">
        <f>_xlfn.STDEV.S('VTA_Proteome Morphine vs Saline'!N1442:Q1442)</f>
        <v>155913.77445183301</v>
      </c>
      <c r="T1442" s="1">
        <v>1041434.07</v>
      </c>
      <c r="U1442" s="1">
        <v>1694715.2890000001</v>
      </c>
      <c r="V1442" s="1">
        <v>1391482.571</v>
      </c>
      <c r="W1442" s="1">
        <v>943051.63399999996</v>
      </c>
      <c r="X1442" s="1">
        <f t="shared" si="89"/>
        <v>1267670.8910000001</v>
      </c>
      <c r="Y1442" s="1">
        <f t="shared" si="90"/>
        <v>343635.95618960017</v>
      </c>
    </row>
    <row r="1443" spans="1:25" x14ac:dyDescent="0.5">
      <c r="A1443" s="1" t="s">
        <v>2888</v>
      </c>
      <c r="B1443" s="1" t="s">
        <v>2889</v>
      </c>
      <c r="C1443" s="1">
        <v>67739</v>
      </c>
      <c r="D1443" s="1">
        <v>2</v>
      </c>
      <c r="E1443" s="1">
        <v>1</v>
      </c>
      <c r="F1443" s="1">
        <v>106.23</v>
      </c>
      <c r="G1443" s="1">
        <v>5.0008664000000001E-2</v>
      </c>
      <c r="H1443" s="1">
        <v>0.99959859299999998</v>
      </c>
      <c r="I1443" s="1">
        <v>0.99218382900000002</v>
      </c>
      <c r="K1443" s="1">
        <v>1.0093283280000001</v>
      </c>
      <c r="L1443" s="1" t="s">
        <v>1</v>
      </c>
      <c r="M1443" s="1" t="s">
        <v>2</v>
      </c>
      <c r="N1443" s="1">
        <v>34925.8629</v>
      </c>
      <c r="O1443" s="1">
        <v>42487.471960000003</v>
      </c>
      <c r="P1443" s="1">
        <v>22728.002860000001</v>
      </c>
      <c r="Q1443" s="1">
        <v>37144.545129999999</v>
      </c>
      <c r="R1443" s="3">
        <f>AVERAGE('VTA_Proteome Morphine vs Saline'!N1443:Q1443)</f>
        <v>34321.470712499999</v>
      </c>
      <c r="S1443" s="3">
        <f>_xlfn.STDEV.S('VTA_Proteome Morphine vs Saline'!N1443:Q1443)</f>
        <v>8355.1802754174878</v>
      </c>
      <c r="T1443" s="1">
        <v>31327.37298</v>
      </c>
      <c r="U1443" s="1">
        <v>26641.764449999999</v>
      </c>
      <c r="V1443" s="1">
        <v>42428.155740000002</v>
      </c>
      <c r="W1443" s="1">
        <v>35619.777820000003</v>
      </c>
      <c r="X1443" s="1">
        <f t="shared" si="89"/>
        <v>34004.267747500002</v>
      </c>
      <c r="Y1443" s="1">
        <f t="shared" si="90"/>
        <v>6706.8120123374692</v>
      </c>
    </row>
    <row r="1444" spans="1:25" x14ac:dyDescent="0.5">
      <c r="A1444" s="1" t="s">
        <v>2890</v>
      </c>
      <c r="B1444" s="1" t="s">
        <v>2891</v>
      </c>
      <c r="C1444" s="1">
        <v>65920</v>
      </c>
      <c r="D1444" s="1">
        <v>7</v>
      </c>
      <c r="E1444" s="1">
        <v>6</v>
      </c>
      <c r="F1444" s="1">
        <v>325.14</v>
      </c>
      <c r="G1444" s="1">
        <v>7.5232858999999999E-2</v>
      </c>
      <c r="H1444" s="1">
        <v>0.99625991700000005</v>
      </c>
      <c r="I1444" s="1">
        <v>0.60347337300000004</v>
      </c>
      <c r="K1444" s="1">
        <v>1.0945603740000001</v>
      </c>
      <c r="L1444" s="1" t="s">
        <v>1</v>
      </c>
      <c r="M1444" s="1" t="s">
        <v>2</v>
      </c>
      <c r="N1444" s="1">
        <v>242536.70619999999</v>
      </c>
      <c r="O1444" s="1">
        <v>273922.05690000003</v>
      </c>
      <c r="P1444" s="1">
        <v>412840.44880000001</v>
      </c>
      <c r="Q1444" s="1">
        <v>385421.576</v>
      </c>
      <c r="R1444" s="3">
        <f>AVERAGE('VTA_Proteome Morphine vs Saline'!N1444:Q1444)</f>
        <v>328680.19697499997</v>
      </c>
      <c r="S1444" s="3">
        <f>_xlfn.STDEV.S('VTA_Proteome Morphine vs Saline'!N1444:Q1444)</f>
        <v>83109.740681186187</v>
      </c>
      <c r="T1444" s="1">
        <v>201092.5803</v>
      </c>
      <c r="U1444" s="1">
        <v>192559.1441</v>
      </c>
      <c r="V1444" s="1">
        <v>324495.16080000001</v>
      </c>
      <c r="W1444" s="1">
        <v>482993.60859999998</v>
      </c>
      <c r="X1444" s="1">
        <f t="shared" si="89"/>
        <v>300285.12345000001</v>
      </c>
      <c r="Y1444" s="1">
        <f t="shared" si="90"/>
        <v>135907.52210943212</v>
      </c>
    </row>
    <row r="1445" spans="1:25" x14ac:dyDescent="0.5">
      <c r="A1445" s="1" t="s">
        <v>2892</v>
      </c>
      <c r="B1445" s="1" t="s">
        <v>2893</v>
      </c>
      <c r="C1445" s="1">
        <v>95712</v>
      </c>
      <c r="D1445" s="1">
        <v>4</v>
      </c>
      <c r="E1445" s="1">
        <v>3</v>
      </c>
      <c r="F1445" s="1">
        <v>122.63</v>
      </c>
      <c r="G1445" s="1">
        <v>8.2359417000000004E-2</v>
      </c>
      <c r="H1445" s="1">
        <v>0.99625991700000005</v>
      </c>
      <c r="I1445" s="1">
        <v>0.55823571400000005</v>
      </c>
      <c r="K1445" s="1">
        <v>1.477230628</v>
      </c>
      <c r="L1445" s="1" t="s">
        <v>1</v>
      </c>
      <c r="M1445" s="1" t="s">
        <v>2</v>
      </c>
      <c r="N1445" s="1">
        <v>10250.776739999999</v>
      </c>
      <c r="O1445" s="1">
        <v>21435.937870000002</v>
      </c>
      <c r="P1445" s="1">
        <v>58348.425049999998</v>
      </c>
      <c r="Q1445" s="1">
        <v>30534.38883</v>
      </c>
      <c r="R1445" s="3">
        <f>AVERAGE('VTA_Proteome Morphine vs Saline'!N1445:Q1445)</f>
        <v>30142.382122499999</v>
      </c>
      <c r="S1445" s="3">
        <f>_xlfn.STDEV.S('VTA_Proteome Morphine vs Saline'!N1445:Q1445)</f>
        <v>20552.474815308673</v>
      </c>
      <c r="T1445" s="1">
        <v>20357.0265</v>
      </c>
      <c r="U1445" s="1">
        <v>10889.537420000001</v>
      </c>
      <c r="V1445" s="1">
        <v>25785.229790000001</v>
      </c>
      <c r="W1445" s="1">
        <v>24586.82847</v>
      </c>
      <c r="X1445" s="1">
        <f t="shared" si="89"/>
        <v>20404.655545000001</v>
      </c>
      <c r="Y1445" s="1">
        <f t="shared" si="90"/>
        <v>6757.2403400399953</v>
      </c>
    </row>
    <row r="1446" spans="1:25" x14ac:dyDescent="0.5">
      <c r="A1446" s="1" t="s">
        <v>2894</v>
      </c>
      <c r="B1446" s="1" t="s">
        <v>2895</v>
      </c>
      <c r="C1446" s="1">
        <v>98896</v>
      </c>
      <c r="D1446" s="1">
        <v>3</v>
      </c>
      <c r="E1446" s="1">
        <v>1</v>
      </c>
      <c r="F1446" s="1">
        <v>104.35</v>
      </c>
      <c r="G1446" s="1">
        <v>6.1711214E-2</v>
      </c>
      <c r="H1446" s="1">
        <v>0.99625991700000005</v>
      </c>
      <c r="I1446" s="1">
        <v>0.72097903600000002</v>
      </c>
      <c r="K1446" s="1">
        <v>1.084271972</v>
      </c>
      <c r="L1446" s="1" t="s">
        <v>2</v>
      </c>
      <c r="M1446" s="1" t="s">
        <v>1</v>
      </c>
      <c r="N1446" s="1">
        <v>18050.109349999999</v>
      </c>
      <c r="O1446" s="1">
        <v>15436.438099999999</v>
      </c>
      <c r="P1446" s="1">
        <v>33719.088810000001</v>
      </c>
      <c r="Q1446" s="1">
        <v>26650.530119999999</v>
      </c>
      <c r="R1446" s="3">
        <f>AVERAGE('VTA_Proteome Morphine vs Saline'!N1446:Q1446)</f>
        <v>23464.041594999999</v>
      </c>
      <c r="S1446" s="3">
        <f>_xlfn.STDEV.S('VTA_Proteome Morphine vs Saline'!N1446:Q1446)</f>
        <v>8348.1092216186553</v>
      </c>
      <c r="T1446" s="1">
        <v>24122.918870000001</v>
      </c>
      <c r="U1446" s="1">
        <v>15535.59908</v>
      </c>
      <c r="V1446" s="1">
        <v>29285.561249999999</v>
      </c>
      <c r="W1446" s="1">
        <v>32821.531360000001</v>
      </c>
      <c r="X1446" s="1">
        <f t="shared" si="89"/>
        <v>25441.40264</v>
      </c>
      <c r="Y1446" s="1">
        <f t="shared" si="90"/>
        <v>7507.9335586579764</v>
      </c>
    </row>
    <row r="1447" spans="1:25" x14ac:dyDescent="0.5">
      <c r="A1447" s="1" t="s">
        <v>2896</v>
      </c>
      <c r="B1447" s="1" t="s">
        <v>2897</v>
      </c>
      <c r="C1447" s="1">
        <v>101753</v>
      </c>
      <c r="D1447" s="1">
        <v>1</v>
      </c>
      <c r="E1447" s="1">
        <v>1</v>
      </c>
      <c r="F1447" s="1">
        <v>49.88</v>
      </c>
      <c r="G1447" s="1">
        <v>0.17895630100000001</v>
      </c>
      <c r="H1447" s="1">
        <v>0.977951083</v>
      </c>
      <c r="I1447" s="1">
        <v>0.26730945099999998</v>
      </c>
      <c r="K1447" s="1">
        <v>1.5445813049999999</v>
      </c>
      <c r="L1447" s="1" t="s">
        <v>2</v>
      </c>
      <c r="M1447" s="1" t="s">
        <v>1</v>
      </c>
      <c r="N1447" s="1">
        <v>13304.175719999999</v>
      </c>
      <c r="O1447" s="1">
        <v>6941.794922</v>
      </c>
      <c r="P1447" s="1">
        <v>11226.68613</v>
      </c>
      <c r="Q1447" s="1">
        <v>11942.723110000001</v>
      </c>
      <c r="R1447" s="3">
        <f>AVERAGE('VTA_Proteome Morphine vs Saline'!N1447:Q1447)</f>
        <v>10853.8449705</v>
      </c>
      <c r="S1447" s="3">
        <f>_xlfn.STDEV.S('VTA_Proteome Morphine vs Saline'!N1447:Q1447)</f>
        <v>2746.6902808539312</v>
      </c>
      <c r="T1447" s="1">
        <v>18085.795760000001</v>
      </c>
      <c r="U1447" s="1">
        <v>8301.1376679999994</v>
      </c>
      <c r="V1447" s="1">
        <v>28126.914980000001</v>
      </c>
      <c r="W1447" s="1">
        <v>12544.735720000001</v>
      </c>
      <c r="X1447" s="1">
        <f t="shared" si="89"/>
        <v>16764.646032000001</v>
      </c>
      <c r="Y1447" s="1">
        <f t="shared" si="90"/>
        <v>8569.0374628523532</v>
      </c>
    </row>
    <row r="1448" spans="1:25" x14ac:dyDescent="0.5">
      <c r="A1448" s="1" t="s">
        <v>2898</v>
      </c>
      <c r="B1448" s="1" t="s">
        <v>2899</v>
      </c>
      <c r="C1448" s="1">
        <v>101801</v>
      </c>
      <c r="D1448" s="1">
        <v>1</v>
      </c>
      <c r="E1448" s="1">
        <v>1</v>
      </c>
      <c r="F1448" s="1">
        <v>27.32</v>
      </c>
      <c r="G1448" s="1">
        <v>9.0379987999999994E-2</v>
      </c>
      <c r="H1448" s="1">
        <v>0.99625991700000005</v>
      </c>
      <c r="I1448" s="1">
        <v>0.51525125900000002</v>
      </c>
      <c r="K1448" s="1">
        <v>1.1711846290000001</v>
      </c>
      <c r="L1448" s="1" t="s">
        <v>1</v>
      </c>
      <c r="M1448" s="1" t="s">
        <v>2</v>
      </c>
      <c r="N1448" s="1">
        <v>8708.6262459999998</v>
      </c>
      <c r="O1448" s="1">
        <v>9749.6163909999996</v>
      </c>
      <c r="P1448" s="1">
        <v>17272.971389999999</v>
      </c>
      <c r="Q1448" s="1">
        <v>13948.125830000001</v>
      </c>
      <c r="R1448" s="3">
        <f>AVERAGE('VTA_Proteome Morphine vs Saline'!N1448:Q1448)</f>
        <v>12419.83496425</v>
      </c>
      <c r="S1448" s="3">
        <f>_xlfn.STDEV.S('VTA_Proteome Morphine vs Saline'!N1448:Q1448)</f>
        <v>3949.3351135189155</v>
      </c>
      <c r="T1448" s="1">
        <v>13286.497149999999</v>
      </c>
      <c r="U1448" s="1">
        <v>6544.9399450000001</v>
      </c>
      <c r="V1448" s="1">
        <v>11848.88616</v>
      </c>
      <c r="W1448" s="1">
        <v>10737.702590000001</v>
      </c>
      <c r="X1448" s="1">
        <f t="shared" si="89"/>
        <v>10604.506461250001</v>
      </c>
      <c r="Y1448" s="1">
        <f t="shared" si="90"/>
        <v>2900.5388233783319</v>
      </c>
    </row>
    <row r="1449" spans="1:25" x14ac:dyDescent="0.5">
      <c r="A1449" s="1" t="s">
        <v>2900</v>
      </c>
      <c r="B1449" s="1" t="s">
        <v>2901</v>
      </c>
      <c r="C1449" s="1">
        <v>69247</v>
      </c>
      <c r="D1449" s="1">
        <v>12</v>
      </c>
      <c r="E1449" s="1">
        <v>12</v>
      </c>
      <c r="F1449" s="1">
        <v>579.84</v>
      </c>
      <c r="G1449" s="1">
        <v>0.19724172400000001</v>
      </c>
      <c r="H1449" s="1">
        <v>0.977951083</v>
      </c>
      <c r="I1449" s="1">
        <v>0.239662916</v>
      </c>
      <c r="K1449" s="1">
        <v>1.18037357</v>
      </c>
      <c r="L1449" s="1" t="s">
        <v>2</v>
      </c>
      <c r="M1449" s="1" t="s">
        <v>1</v>
      </c>
      <c r="N1449" s="1">
        <v>933240.03870000003</v>
      </c>
      <c r="O1449" s="1">
        <v>1062137.6070000001</v>
      </c>
      <c r="P1449" s="1">
        <v>1525305.044</v>
      </c>
      <c r="Q1449" s="1">
        <v>1306958.9099999999</v>
      </c>
      <c r="R1449" s="3">
        <f>AVERAGE('VTA_Proteome Morphine vs Saline'!N1449:Q1449)</f>
        <v>1206910.399925</v>
      </c>
      <c r="S1449" s="3">
        <f>_xlfn.STDEV.S('VTA_Proteome Morphine vs Saline'!N1449:Q1449)</f>
        <v>262830.41549523856</v>
      </c>
      <c r="T1449" s="1">
        <v>1396005.8810000001</v>
      </c>
      <c r="U1449" s="1">
        <v>1148994.827</v>
      </c>
      <c r="V1449" s="1">
        <v>1666145.0730000001</v>
      </c>
      <c r="W1449" s="1">
        <v>1487274.77</v>
      </c>
      <c r="X1449" s="1">
        <f t="shared" si="89"/>
        <v>1424605.1377500002</v>
      </c>
      <c r="Y1449" s="1">
        <f t="shared" si="90"/>
        <v>215288.940732594</v>
      </c>
    </row>
    <row r="1450" spans="1:25" x14ac:dyDescent="0.5">
      <c r="A1450" s="1" t="s">
        <v>2902</v>
      </c>
      <c r="B1450" s="1" t="s">
        <v>2903</v>
      </c>
      <c r="C1450" s="1">
        <v>73812</v>
      </c>
      <c r="D1450" s="1">
        <v>52</v>
      </c>
      <c r="E1450" s="1">
        <v>51</v>
      </c>
      <c r="F1450" s="1">
        <v>5058.28</v>
      </c>
      <c r="G1450" s="1">
        <v>0.12710713500000001</v>
      </c>
      <c r="H1450" s="1">
        <v>0.977951083</v>
      </c>
      <c r="I1450" s="1">
        <v>0.37879689999999999</v>
      </c>
      <c r="K1450" s="1">
        <v>1.090871653</v>
      </c>
      <c r="L1450" s="1" t="s">
        <v>1</v>
      </c>
      <c r="M1450" s="1" t="s">
        <v>2</v>
      </c>
      <c r="N1450" s="1">
        <v>360562493</v>
      </c>
      <c r="O1450" s="1">
        <v>337725624.5</v>
      </c>
      <c r="P1450" s="1">
        <v>269469823.30000001</v>
      </c>
      <c r="Q1450" s="1">
        <v>283786469.10000002</v>
      </c>
      <c r="R1450" s="3">
        <f>AVERAGE('VTA_Proteome Morphine vs Saline'!N1450:Q1450)</f>
        <v>312886102.47500002</v>
      </c>
      <c r="S1450" s="3">
        <f>_xlfn.STDEV.S('VTA_Proteome Morphine vs Saline'!N1450:Q1450)</f>
        <v>43288959.438805521</v>
      </c>
      <c r="T1450" s="1">
        <v>282235175.5</v>
      </c>
      <c r="U1450" s="1">
        <v>334472787.30000001</v>
      </c>
      <c r="V1450" s="1">
        <v>272500294.89999998</v>
      </c>
      <c r="W1450" s="1">
        <v>258080157.19999999</v>
      </c>
      <c r="X1450" s="1">
        <f t="shared" si="89"/>
        <v>286822103.72499996</v>
      </c>
      <c r="Y1450" s="1">
        <f t="shared" si="90"/>
        <v>33280831.589028776</v>
      </c>
    </row>
    <row r="1451" spans="1:25" x14ac:dyDescent="0.5">
      <c r="A1451" s="1" t="s">
        <v>2904</v>
      </c>
      <c r="B1451" s="1" t="s">
        <v>2905</v>
      </c>
      <c r="C1451" s="1">
        <v>24282</v>
      </c>
      <c r="D1451" s="1">
        <v>9</v>
      </c>
      <c r="E1451" s="1">
        <v>8</v>
      </c>
      <c r="F1451" s="1">
        <v>486.05</v>
      </c>
      <c r="G1451" s="1">
        <v>0.24161423500000001</v>
      </c>
      <c r="H1451" s="1">
        <v>0.977951083</v>
      </c>
      <c r="I1451" s="1">
        <v>0.187529952</v>
      </c>
      <c r="K1451" s="1">
        <v>1.1933923870000001</v>
      </c>
      <c r="L1451" s="1" t="s">
        <v>1</v>
      </c>
      <c r="M1451" s="1" t="s">
        <v>2</v>
      </c>
      <c r="N1451" s="1">
        <v>4602908.8710000003</v>
      </c>
      <c r="O1451" s="1">
        <v>5237217.8779999996</v>
      </c>
      <c r="P1451" s="1">
        <v>6417420.0930000003</v>
      </c>
      <c r="Q1451" s="1">
        <v>4452925.5209999997</v>
      </c>
      <c r="R1451" s="3">
        <f>AVERAGE('VTA_Proteome Morphine vs Saline'!N1451:Q1451)</f>
        <v>5177618.0907499995</v>
      </c>
      <c r="S1451" s="3">
        <f>_xlfn.STDEV.S('VTA_Proteome Morphine vs Saline'!N1451:Q1451)</f>
        <v>893705.98210296489</v>
      </c>
      <c r="T1451" s="1">
        <v>3405310.3480000002</v>
      </c>
      <c r="U1451" s="1">
        <v>4896524.4929999998</v>
      </c>
      <c r="V1451" s="1">
        <v>4188577.5720000002</v>
      </c>
      <c r="W1451" s="1">
        <v>4863873.2180000003</v>
      </c>
      <c r="X1451" s="1">
        <f t="shared" si="89"/>
        <v>4338571.4077500002</v>
      </c>
      <c r="Y1451" s="1">
        <f t="shared" si="90"/>
        <v>702549.64085597859</v>
      </c>
    </row>
    <row r="1452" spans="1:25" x14ac:dyDescent="0.5">
      <c r="A1452" s="1" t="s">
        <v>2906</v>
      </c>
      <c r="B1452" s="1" t="s">
        <v>2907</v>
      </c>
      <c r="C1452" s="1">
        <v>32908</v>
      </c>
      <c r="D1452" s="1">
        <v>1</v>
      </c>
      <c r="E1452" s="1">
        <v>0</v>
      </c>
      <c r="F1452" s="1">
        <v>26.99</v>
      </c>
      <c r="K1452" s="1">
        <v>1</v>
      </c>
      <c r="L1452" s="1" t="s">
        <v>364</v>
      </c>
      <c r="M1452" s="1" t="s">
        <v>364</v>
      </c>
      <c r="R1452" s="3"/>
      <c r="S1452" s="3"/>
    </row>
    <row r="1453" spans="1:25" x14ac:dyDescent="0.5">
      <c r="A1453" s="1" t="s">
        <v>2908</v>
      </c>
      <c r="B1453" s="1" t="s">
        <v>2909</v>
      </c>
      <c r="C1453" s="1">
        <v>49138</v>
      </c>
      <c r="D1453" s="1">
        <v>2</v>
      </c>
      <c r="E1453" s="1">
        <v>2</v>
      </c>
      <c r="F1453" s="1">
        <v>52.27</v>
      </c>
      <c r="G1453" s="1">
        <v>5.0649547000000003E-2</v>
      </c>
      <c r="H1453" s="1">
        <v>0.99625991700000005</v>
      </c>
      <c r="I1453" s="1">
        <v>0.93243104399999999</v>
      </c>
      <c r="K1453" s="1">
        <v>1.0150365910000001</v>
      </c>
      <c r="L1453" s="1" t="s">
        <v>1</v>
      </c>
      <c r="M1453" s="1" t="s">
        <v>2</v>
      </c>
      <c r="N1453" s="1">
        <v>171076.80840000001</v>
      </c>
      <c r="O1453" s="1">
        <v>151912.6966</v>
      </c>
      <c r="P1453" s="1">
        <v>128343.0963</v>
      </c>
      <c r="Q1453" s="1">
        <v>185466.114</v>
      </c>
      <c r="R1453" s="3">
        <f>AVERAGE('VTA_Proteome Morphine vs Saline'!N1453:Q1453)</f>
        <v>159199.67882500001</v>
      </c>
      <c r="S1453" s="3">
        <f>_xlfn.STDEV.S('VTA_Proteome Morphine vs Saline'!N1453:Q1453)</f>
        <v>24740.120040219426</v>
      </c>
      <c r="T1453" s="1">
        <v>161181.23579999999</v>
      </c>
      <c r="U1453" s="1">
        <v>138636.39369999999</v>
      </c>
      <c r="V1453" s="1">
        <v>162228.05179999999</v>
      </c>
      <c r="W1453" s="1">
        <v>165319.59899999999</v>
      </c>
      <c r="X1453" s="1">
        <f t="shared" ref="X1453:X1487" si="91">AVERAGE(T1453:W1453)</f>
        <v>156841.320075</v>
      </c>
      <c r="Y1453" s="1">
        <f t="shared" ref="Y1453:Y1487" si="92">_xlfn.STDEV.S(T1453:W1453)</f>
        <v>12263.119573562752</v>
      </c>
    </row>
    <row r="1454" spans="1:25" x14ac:dyDescent="0.5">
      <c r="A1454" s="1" t="s">
        <v>2910</v>
      </c>
      <c r="B1454" s="1" t="s">
        <v>2911</v>
      </c>
      <c r="C1454" s="1">
        <v>30529</v>
      </c>
      <c r="D1454" s="1">
        <v>4</v>
      </c>
      <c r="E1454" s="1">
        <v>4</v>
      </c>
      <c r="F1454" s="1">
        <v>257.31</v>
      </c>
      <c r="G1454" s="1">
        <v>9.5112137999999999E-2</v>
      </c>
      <c r="H1454" s="1">
        <v>0.99597260399999998</v>
      </c>
      <c r="I1454" s="1">
        <v>0.49287655800000002</v>
      </c>
      <c r="K1454" s="1">
        <v>1.0602752150000001</v>
      </c>
      <c r="L1454" s="1" t="s">
        <v>2</v>
      </c>
      <c r="M1454" s="1" t="s">
        <v>1</v>
      </c>
      <c r="N1454" s="1">
        <v>1675048.9310000001</v>
      </c>
      <c r="O1454" s="1">
        <v>2033095.4350000001</v>
      </c>
      <c r="P1454" s="1">
        <v>1795976.602</v>
      </c>
      <c r="Q1454" s="1">
        <v>1784161.415</v>
      </c>
      <c r="R1454" s="3">
        <f>AVERAGE('VTA_Proteome Morphine vs Saline'!N1454:Q1454)</f>
        <v>1822070.5957500001</v>
      </c>
      <c r="S1454" s="3">
        <f>_xlfn.STDEV.S('VTA_Proteome Morphine vs Saline'!N1454:Q1454)</f>
        <v>150847.4452123855</v>
      </c>
      <c r="T1454" s="1">
        <v>2090058.1440000001</v>
      </c>
      <c r="U1454" s="1">
        <v>2191394.6460000002</v>
      </c>
      <c r="V1454" s="1">
        <v>1704773.11</v>
      </c>
      <c r="W1454" s="1">
        <v>1741359.2679999999</v>
      </c>
      <c r="X1454" s="1">
        <f t="shared" si="91"/>
        <v>1931896.2920000001</v>
      </c>
      <c r="Y1454" s="1">
        <f t="shared" si="92"/>
        <v>245114.84687343423</v>
      </c>
    </row>
    <row r="1455" spans="1:25" x14ac:dyDescent="0.5">
      <c r="A1455" s="1" t="s">
        <v>2912</v>
      </c>
      <c r="B1455" s="1" t="s">
        <v>2913</v>
      </c>
      <c r="C1455" s="1">
        <v>72573</v>
      </c>
      <c r="D1455" s="1">
        <v>24</v>
      </c>
      <c r="E1455" s="1">
        <v>24</v>
      </c>
      <c r="F1455" s="1">
        <v>1495.95</v>
      </c>
      <c r="G1455" s="1">
        <v>5.0002735E-2</v>
      </c>
      <c r="H1455" s="1">
        <v>0.99959859299999998</v>
      </c>
      <c r="I1455" s="1">
        <v>0.99560828599999995</v>
      </c>
      <c r="K1455" s="1">
        <v>1.0021333530000001</v>
      </c>
      <c r="L1455" s="1" t="s">
        <v>2</v>
      </c>
      <c r="M1455" s="1" t="s">
        <v>1</v>
      </c>
      <c r="N1455" s="1">
        <v>13196131.699999999</v>
      </c>
      <c r="O1455" s="1">
        <v>12196699.15</v>
      </c>
      <c r="P1455" s="1">
        <v>12586270.83</v>
      </c>
      <c r="Q1455" s="1">
        <v>12308115.26</v>
      </c>
      <c r="R1455" s="3">
        <f>AVERAGE('VTA_Proteome Morphine vs Saline'!N1455:Q1455)</f>
        <v>12571804.234999999</v>
      </c>
      <c r="S1455" s="3">
        <f>_xlfn.STDEV.S('VTA_Proteome Morphine vs Saline'!N1455:Q1455)</f>
        <v>447299.21613077866</v>
      </c>
      <c r="T1455" s="1">
        <v>14093312.310000001</v>
      </c>
      <c r="U1455" s="1">
        <v>12274136.359999999</v>
      </c>
      <c r="V1455" s="1">
        <v>11427320.83</v>
      </c>
      <c r="W1455" s="1">
        <v>12599727.810000001</v>
      </c>
      <c r="X1455" s="1">
        <f t="shared" si="91"/>
        <v>12598624.327500001</v>
      </c>
      <c r="Y1455" s="1">
        <f t="shared" si="92"/>
        <v>1112255.6221498072</v>
      </c>
    </row>
    <row r="1456" spans="1:25" x14ac:dyDescent="0.5">
      <c r="A1456" s="1" t="s">
        <v>2914</v>
      </c>
      <c r="B1456" s="1" t="s">
        <v>2915</v>
      </c>
      <c r="C1456" s="1">
        <v>52312</v>
      </c>
      <c r="D1456" s="1">
        <v>13</v>
      </c>
      <c r="E1456" s="1">
        <v>12</v>
      </c>
      <c r="F1456" s="1">
        <v>680.69</v>
      </c>
      <c r="G1456" s="1">
        <v>0.137910899</v>
      </c>
      <c r="H1456" s="1">
        <v>0.977951083</v>
      </c>
      <c r="I1456" s="1">
        <v>0.35011829500000002</v>
      </c>
      <c r="K1456" s="1">
        <v>1.222601056</v>
      </c>
      <c r="L1456" s="1" t="s">
        <v>2</v>
      </c>
      <c r="M1456" s="1" t="s">
        <v>1</v>
      </c>
      <c r="N1456" s="1">
        <v>1696721.44</v>
      </c>
      <c r="O1456" s="1">
        <v>2097819.8390000002</v>
      </c>
      <c r="P1456" s="1">
        <v>1706721.4569999999</v>
      </c>
      <c r="Q1456" s="1">
        <v>1859026.044</v>
      </c>
      <c r="R1456" s="3">
        <f>AVERAGE('VTA_Proteome Morphine vs Saline'!N1456:Q1456)</f>
        <v>1840072.1949999998</v>
      </c>
      <c r="S1456" s="3">
        <f>_xlfn.STDEV.S('VTA_Proteome Morphine vs Saline'!N1456:Q1456)</f>
        <v>187194.15470190329</v>
      </c>
      <c r="T1456" s="1">
        <v>1967875.362</v>
      </c>
      <c r="U1456" s="1">
        <v>1886364.3119999999</v>
      </c>
      <c r="V1456" s="1">
        <v>3422239.1669999999</v>
      </c>
      <c r="W1456" s="1">
        <v>1722217.993</v>
      </c>
      <c r="X1456" s="1">
        <f t="shared" si="91"/>
        <v>2249674.2085000002</v>
      </c>
      <c r="Y1456" s="1">
        <f t="shared" si="92"/>
        <v>788357.64133529691</v>
      </c>
    </row>
    <row r="1457" spans="1:25" x14ac:dyDescent="0.5">
      <c r="A1457" s="1" t="s">
        <v>2916</v>
      </c>
      <c r="B1457" s="1" t="s">
        <v>2917</v>
      </c>
      <c r="C1457" s="1">
        <v>46272</v>
      </c>
      <c r="D1457" s="1">
        <v>7</v>
      </c>
      <c r="E1457" s="1">
        <v>7</v>
      </c>
      <c r="F1457" s="1">
        <v>468.21</v>
      </c>
      <c r="G1457" s="1">
        <v>9.2120671000000001E-2</v>
      </c>
      <c r="H1457" s="1">
        <v>0.99625991700000005</v>
      </c>
      <c r="I1457" s="1">
        <v>0.50679328099999998</v>
      </c>
      <c r="K1457" s="1">
        <v>1.0587727579999999</v>
      </c>
      <c r="L1457" s="1" t="s">
        <v>1</v>
      </c>
      <c r="M1457" s="1" t="s">
        <v>2</v>
      </c>
      <c r="N1457" s="1">
        <v>3254163.111</v>
      </c>
      <c r="O1457" s="1">
        <v>3880617.5019999999</v>
      </c>
      <c r="P1457" s="1">
        <v>4385907.47</v>
      </c>
      <c r="Q1457" s="1">
        <v>3642625.0150000001</v>
      </c>
      <c r="R1457" s="3">
        <f>AVERAGE('VTA_Proteome Morphine vs Saline'!N1457:Q1457)</f>
        <v>3790828.2745000003</v>
      </c>
      <c r="S1457" s="3">
        <f>_xlfn.STDEV.S('VTA_Proteome Morphine vs Saline'!N1457:Q1457)</f>
        <v>473340.98284882226</v>
      </c>
      <c r="T1457" s="1">
        <v>3522753.986</v>
      </c>
      <c r="U1457" s="1">
        <v>3158515.9670000002</v>
      </c>
      <c r="V1457" s="1">
        <v>3795228.01</v>
      </c>
      <c r="W1457" s="1">
        <v>3845095.5759999999</v>
      </c>
      <c r="X1457" s="1">
        <f t="shared" si="91"/>
        <v>3580398.3847499997</v>
      </c>
      <c r="Y1457" s="1">
        <f t="shared" si="92"/>
        <v>314920.10735768557</v>
      </c>
    </row>
    <row r="1458" spans="1:25" x14ac:dyDescent="0.5">
      <c r="A1458" s="1" t="s">
        <v>2918</v>
      </c>
      <c r="B1458" s="1" t="s">
        <v>2919</v>
      </c>
      <c r="C1458" s="1">
        <v>50995</v>
      </c>
      <c r="D1458" s="1">
        <v>15</v>
      </c>
      <c r="E1458" s="1">
        <v>11</v>
      </c>
      <c r="F1458" s="1">
        <v>1050.8499999999999</v>
      </c>
      <c r="G1458" s="1">
        <v>7.6406803999999995E-2</v>
      </c>
      <c r="H1458" s="1">
        <v>0.99625991700000005</v>
      </c>
      <c r="I1458" s="1">
        <v>0.59545785200000001</v>
      </c>
      <c r="K1458" s="1">
        <v>1.068471779</v>
      </c>
      <c r="L1458" s="1" t="s">
        <v>1</v>
      </c>
      <c r="M1458" s="1" t="s">
        <v>2</v>
      </c>
      <c r="N1458" s="1">
        <v>6861386.892</v>
      </c>
      <c r="O1458" s="1">
        <v>8972111.2780000009</v>
      </c>
      <c r="P1458" s="1">
        <v>7115839.7719999999</v>
      </c>
      <c r="Q1458" s="1">
        <v>7381593.5109999999</v>
      </c>
      <c r="R1458" s="3">
        <f>AVERAGE('VTA_Proteome Morphine vs Saline'!N1458:Q1458)</f>
        <v>7582732.8632500004</v>
      </c>
      <c r="S1458" s="3">
        <f>_xlfn.STDEV.S('VTA_Proteome Morphine vs Saline'!N1458:Q1458)</f>
        <v>950290.93567748589</v>
      </c>
      <c r="T1458" s="1">
        <v>8181969.8370000003</v>
      </c>
      <c r="U1458" s="1">
        <v>8798322.1950000003</v>
      </c>
      <c r="V1458" s="1">
        <v>4319390.9040000001</v>
      </c>
      <c r="W1458" s="1">
        <v>7087525.8329999996</v>
      </c>
      <c r="X1458" s="1">
        <f t="shared" si="91"/>
        <v>7096802.1922500003</v>
      </c>
      <c r="Y1458" s="1">
        <f t="shared" si="92"/>
        <v>1982158.6424829927</v>
      </c>
    </row>
    <row r="1459" spans="1:25" x14ac:dyDescent="0.5">
      <c r="A1459" s="1" t="s">
        <v>2920</v>
      </c>
      <c r="B1459" s="1" t="s">
        <v>2921</v>
      </c>
      <c r="C1459" s="1">
        <v>46713</v>
      </c>
      <c r="D1459" s="1">
        <v>14</v>
      </c>
      <c r="E1459" s="1">
        <v>10</v>
      </c>
      <c r="F1459" s="1">
        <v>942.56</v>
      </c>
      <c r="G1459" s="1">
        <v>0.19230910600000001</v>
      </c>
      <c r="H1459" s="1">
        <v>0.977951083</v>
      </c>
      <c r="I1459" s="1">
        <v>0.24669242899999999</v>
      </c>
      <c r="K1459" s="1">
        <v>1.1129242960000001</v>
      </c>
      <c r="L1459" s="1" t="s">
        <v>2</v>
      </c>
      <c r="M1459" s="1" t="s">
        <v>1</v>
      </c>
      <c r="N1459" s="1">
        <v>13067042.07</v>
      </c>
      <c r="O1459" s="1">
        <v>14936962.59</v>
      </c>
      <c r="P1459" s="1">
        <v>12241056.98</v>
      </c>
      <c r="Q1459" s="1">
        <v>12984967.43</v>
      </c>
      <c r="R1459" s="3">
        <f>AVERAGE('VTA_Proteome Morphine vs Saline'!N1459:Q1459)</f>
        <v>13307507.2675</v>
      </c>
      <c r="S1459" s="3">
        <f>_xlfn.STDEV.S('VTA_Proteome Morphine vs Saline'!N1459:Q1459)</f>
        <v>1148084.8287061444</v>
      </c>
      <c r="T1459" s="1">
        <v>14102067.68</v>
      </c>
      <c r="U1459" s="1">
        <v>17925243.41</v>
      </c>
      <c r="V1459" s="1">
        <v>14054264.199999999</v>
      </c>
      <c r="W1459" s="1">
        <v>13159417.33</v>
      </c>
      <c r="X1459" s="1">
        <f t="shared" si="91"/>
        <v>14810248.154999999</v>
      </c>
      <c r="Y1459" s="1">
        <f t="shared" si="92"/>
        <v>2121435.769852696</v>
      </c>
    </row>
    <row r="1460" spans="1:25" x14ac:dyDescent="0.5">
      <c r="A1460" s="1" t="s">
        <v>2922</v>
      </c>
      <c r="B1460" s="1" t="s">
        <v>2923</v>
      </c>
      <c r="C1460" s="1">
        <v>15547</v>
      </c>
      <c r="D1460" s="1">
        <v>2</v>
      </c>
      <c r="E1460" s="1">
        <v>2</v>
      </c>
      <c r="F1460" s="1">
        <v>109.49</v>
      </c>
      <c r="G1460" s="1">
        <v>0.14677040099999999</v>
      </c>
      <c r="H1460" s="1">
        <v>0.977951083</v>
      </c>
      <c r="I1460" s="1">
        <v>0.32913592699999999</v>
      </c>
      <c r="K1460" s="1">
        <v>1.3610704090000001</v>
      </c>
      <c r="L1460" s="1" t="s">
        <v>2</v>
      </c>
      <c r="M1460" s="1" t="s">
        <v>1</v>
      </c>
      <c r="N1460" s="1">
        <v>232860.6759</v>
      </c>
      <c r="O1460" s="1">
        <v>439303.03850000002</v>
      </c>
      <c r="P1460" s="1">
        <v>402755.4008</v>
      </c>
      <c r="Q1460" s="1">
        <v>395356.18339999998</v>
      </c>
      <c r="R1460" s="3">
        <f>AVERAGE('VTA_Proteome Morphine vs Saline'!N1460:Q1460)</f>
        <v>367568.82465000002</v>
      </c>
      <c r="S1460" s="3">
        <f>_xlfn.STDEV.S('VTA_Proteome Morphine vs Saline'!N1460:Q1460)</f>
        <v>91837.383861893861</v>
      </c>
      <c r="T1460" s="1">
        <v>511896.87560000003</v>
      </c>
      <c r="U1460" s="1">
        <v>483634.06790000002</v>
      </c>
      <c r="V1460" s="1">
        <v>264931.12079999998</v>
      </c>
      <c r="W1460" s="1">
        <v>740686.13809999998</v>
      </c>
      <c r="X1460" s="1">
        <f t="shared" si="91"/>
        <v>500287.05059999996</v>
      </c>
      <c r="Y1460" s="1">
        <f t="shared" si="92"/>
        <v>194590.37731620795</v>
      </c>
    </row>
    <row r="1461" spans="1:25" x14ac:dyDescent="0.5">
      <c r="A1461" s="1" t="s">
        <v>2924</v>
      </c>
      <c r="B1461" s="1" t="s">
        <v>2925</v>
      </c>
      <c r="C1461" s="1">
        <v>133469</v>
      </c>
      <c r="D1461" s="1">
        <v>15</v>
      </c>
      <c r="E1461" s="1">
        <v>15</v>
      </c>
      <c r="F1461" s="1">
        <v>684.38</v>
      </c>
      <c r="G1461" s="1">
        <v>5.0174731E-2</v>
      </c>
      <c r="H1461" s="1">
        <v>0.99625991700000005</v>
      </c>
      <c r="I1461" s="1">
        <v>0.96491193099999994</v>
      </c>
      <c r="K1461" s="1">
        <v>1.0023076639999999</v>
      </c>
      <c r="L1461" s="1" t="s">
        <v>1</v>
      </c>
      <c r="M1461" s="1" t="s">
        <v>2</v>
      </c>
      <c r="N1461" s="1">
        <v>4119336.1359999999</v>
      </c>
      <c r="O1461" s="1">
        <v>3588890.2930000001</v>
      </c>
      <c r="P1461" s="1">
        <v>3915161.65</v>
      </c>
      <c r="Q1461" s="1">
        <v>4034840.2680000002</v>
      </c>
      <c r="R1461" s="3">
        <f>AVERAGE('VTA_Proteome Morphine vs Saline'!N1461:Q1461)</f>
        <v>3914557.0867499998</v>
      </c>
      <c r="S1461" s="3">
        <f>_xlfn.STDEV.S('VTA_Proteome Morphine vs Saline'!N1461:Q1461)</f>
        <v>232709.9258386447</v>
      </c>
      <c r="T1461" s="1">
        <v>3975889.247</v>
      </c>
      <c r="U1461" s="1">
        <v>3911905.7009999999</v>
      </c>
      <c r="V1461" s="1">
        <v>3655350.5759999999</v>
      </c>
      <c r="W1461" s="1">
        <v>4079032.091</v>
      </c>
      <c r="X1461" s="1">
        <f t="shared" si="91"/>
        <v>3905544.4037500001</v>
      </c>
      <c r="Y1461" s="1">
        <f t="shared" si="92"/>
        <v>180447.39967288755</v>
      </c>
    </row>
    <row r="1462" spans="1:25" x14ac:dyDescent="0.5">
      <c r="A1462" s="1" t="s">
        <v>2926</v>
      </c>
      <c r="B1462" s="1" t="s">
        <v>2927</v>
      </c>
      <c r="C1462" s="1">
        <v>25303</v>
      </c>
      <c r="D1462" s="1">
        <v>12</v>
      </c>
      <c r="E1462" s="1">
        <v>10</v>
      </c>
      <c r="F1462" s="1">
        <v>597.36</v>
      </c>
      <c r="G1462" s="1">
        <v>0.26389292199999997</v>
      </c>
      <c r="H1462" s="1">
        <v>0.977951083</v>
      </c>
      <c r="I1462" s="1">
        <v>0.16715385099999999</v>
      </c>
      <c r="K1462" s="1">
        <v>1.185667907</v>
      </c>
      <c r="L1462" s="1" t="s">
        <v>1</v>
      </c>
      <c r="M1462" s="1" t="s">
        <v>2</v>
      </c>
      <c r="N1462" s="1">
        <v>30661814.140000001</v>
      </c>
      <c r="O1462" s="1">
        <v>24854411.120000001</v>
      </c>
      <c r="P1462" s="1">
        <v>32773488.920000002</v>
      </c>
      <c r="Q1462" s="1">
        <v>26665021.579999998</v>
      </c>
      <c r="R1462" s="3">
        <f>AVERAGE('VTA_Proteome Morphine vs Saline'!N1462:Q1462)</f>
        <v>28738683.940000001</v>
      </c>
      <c r="S1462" s="3">
        <f>_xlfn.STDEV.S('VTA_Proteome Morphine vs Saline'!N1462:Q1462)</f>
        <v>3622417.7890950129</v>
      </c>
      <c r="T1462" s="1">
        <v>27916895.420000002</v>
      </c>
      <c r="U1462" s="1">
        <v>26879534.219999999</v>
      </c>
      <c r="V1462" s="1">
        <v>23665965.129999999</v>
      </c>
      <c r="W1462" s="1">
        <v>18491174.640000001</v>
      </c>
      <c r="X1462" s="1">
        <f t="shared" si="91"/>
        <v>24238392.352499999</v>
      </c>
      <c r="Y1462" s="1">
        <f t="shared" si="92"/>
        <v>4237341.9160994869</v>
      </c>
    </row>
    <row r="1463" spans="1:25" x14ac:dyDescent="0.5">
      <c r="A1463" s="1" t="s">
        <v>2928</v>
      </c>
      <c r="B1463" s="1" t="s">
        <v>2929</v>
      </c>
      <c r="C1463" s="1">
        <v>25493</v>
      </c>
      <c r="D1463" s="1">
        <v>11</v>
      </c>
      <c r="E1463" s="1">
        <v>9</v>
      </c>
      <c r="F1463" s="1">
        <v>510.25</v>
      </c>
      <c r="G1463" s="1">
        <v>0.14780675600000001</v>
      </c>
      <c r="H1463" s="1">
        <v>0.977951083</v>
      </c>
      <c r="I1463" s="1">
        <v>0.32681284399999999</v>
      </c>
      <c r="K1463" s="1">
        <v>1.1767732399999999</v>
      </c>
      <c r="L1463" s="1" t="s">
        <v>2</v>
      </c>
      <c r="M1463" s="1" t="s">
        <v>1</v>
      </c>
      <c r="N1463" s="1">
        <v>12508394</v>
      </c>
      <c r="O1463" s="1">
        <v>13470261.359999999</v>
      </c>
      <c r="P1463" s="1">
        <v>16747875.970000001</v>
      </c>
      <c r="Q1463" s="1">
        <v>17200929.129999999</v>
      </c>
      <c r="R1463" s="3">
        <f>AVERAGE('VTA_Proteome Morphine vs Saline'!N1463:Q1463)</f>
        <v>14981865.114999998</v>
      </c>
      <c r="S1463" s="3">
        <f>_xlfn.STDEV.S('VTA_Proteome Morphine vs Saline'!N1463:Q1463)</f>
        <v>2341370.3047229541</v>
      </c>
      <c r="T1463" s="1">
        <v>18084143.449999999</v>
      </c>
      <c r="U1463" s="1">
        <v>19726121.949999999</v>
      </c>
      <c r="V1463" s="1">
        <v>20502066.84</v>
      </c>
      <c r="W1463" s="1">
        <v>12208699.560000001</v>
      </c>
      <c r="X1463" s="1">
        <f t="shared" si="91"/>
        <v>17630257.949999999</v>
      </c>
      <c r="Y1463" s="1">
        <f t="shared" si="92"/>
        <v>3752298.8345132619</v>
      </c>
    </row>
    <row r="1464" spans="1:25" x14ac:dyDescent="0.5">
      <c r="A1464" s="1" t="s">
        <v>2930</v>
      </c>
      <c r="B1464" s="1" t="s">
        <v>2931</v>
      </c>
      <c r="C1464" s="1">
        <v>25791</v>
      </c>
      <c r="D1464" s="1">
        <v>6</v>
      </c>
      <c r="E1464" s="1">
        <v>4</v>
      </c>
      <c r="F1464" s="1">
        <v>321.69</v>
      </c>
      <c r="G1464" s="1">
        <v>6.7565718999999996E-2</v>
      </c>
      <c r="H1464" s="1">
        <v>0.99625991700000005</v>
      </c>
      <c r="I1464" s="1">
        <v>0.66310830799999998</v>
      </c>
      <c r="K1464" s="1">
        <v>1.0397600309999999</v>
      </c>
      <c r="L1464" s="1" t="s">
        <v>1</v>
      </c>
      <c r="M1464" s="1" t="s">
        <v>2</v>
      </c>
      <c r="N1464" s="1">
        <v>3725163.2030000002</v>
      </c>
      <c r="O1464" s="1">
        <v>4140743.7570000002</v>
      </c>
      <c r="P1464" s="1">
        <v>3878164.6069999998</v>
      </c>
      <c r="Q1464" s="1">
        <v>4108948.6460000002</v>
      </c>
      <c r="R1464" s="3">
        <f>AVERAGE('VTA_Proteome Morphine vs Saline'!N1464:Q1464)</f>
        <v>3963255.0532500003</v>
      </c>
      <c r="S1464" s="3">
        <f>_xlfn.STDEV.S('VTA_Proteome Morphine vs Saline'!N1464:Q1464)</f>
        <v>197194.46926469204</v>
      </c>
      <c r="T1464" s="1">
        <v>2303656.8020000001</v>
      </c>
      <c r="U1464" s="1">
        <v>3985495.7050000001</v>
      </c>
      <c r="V1464" s="1">
        <v>3791702.5210000002</v>
      </c>
      <c r="W1464" s="1">
        <v>5165951.6749999998</v>
      </c>
      <c r="X1464" s="1">
        <f t="shared" si="91"/>
        <v>3811701.6757500004</v>
      </c>
      <c r="Y1464" s="1">
        <f t="shared" si="92"/>
        <v>1174563.2851555126</v>
      </c>
    </row>
    <row r="1465" spans="1:25" x14ac:dyDescent="0.5">
      <c r="A1465" s="1" t="s">
        <v>2932</v>
      </c>
      <c r="B1465" s="1" t="s">
        <v>2933</v>
      </c>
      <c r="C1465" s="1">
        <v>25476</v>
      </c>
      <c r="D1465" s="1">
        <v>14</v>
      </c>
      <c r="E1465" s="1">
        <v>14</v>
      </c>
      <c r="F1465" s="1">
        <v>792.38</v>
      </c>
      <c r="G1465" s="1">
        <v>0.44043562000000003</v>
      </c>
      <c r="H1465" s="1">
        <v>0.977951083</v>
      </c>
      <c r="I1465" s="1">
        <v>7.4747872000000007E-2</v>
      </c>
      <c r="K1465" s="1">
        <v>1.237746201</v>
      </c>
      <c r="L1465" s="1" t="s">
        <v>2</v>
      </c>
      <c r="M1465" s="1" t="s">
        <v>1</v>
      </c>
      <c r="N1465" s="1">
        <v>10328134.48</v>
      </c>
      <c r="O1465" s="1">
        <v>11686638.76</v>
      </c>
      <c r="P1465" s="1">
        <v>13327182.640000001</v>
      </c>
      <c r="Q1465" s="1">
        <v>11899445.119999999</v>
      </c>
      <c r="R1465" s="3">
        <f>AVERAGE('VTA_Proteome Morphine vs Saline'!N1465:Q1465)</f>
        <v>11810350.25</v>
      </c>
      <c r="S1465" s="3">
        <f>_xlfn.STDEV.S('VTA_Proteome Morphine vs Saline'!N1465:Q1465)</f>
        <v>1227597.4525888828</v>
      </c>
      <c r="T1465" s="1">
        <v>17784184.34</v>
      </c>
      <c r="U1465" s="1">
        <v>12250415.4</v>
      </c>
      <c r="V1465" s="1">
        <v>15095537.48</v>
      </c>
      <c r="W1465" s="1">
        <v>13342727.380000001</v>
      </c>
      <c r="X1465" s="1">
        <f t="shared" si="91"/>
        <v>14618216.15</v>
      </c>
      <c r="Y1465" s="1">
        <f t="shared" si="92"/>
        <v>2414162.5343143581</v>
      </c>
    </row>
    <row r="1466" spans="1:25" x14ac:dyDescent="0.5">
      <c r="A1466" s="1" t="s">
        <v>2934</v>
      </c>
      <c r="B1466" s="1" t="s">
        <v>2935</v>
      </c>
      <c r="C1466" s="1">
        <v>25897</v>
      </c>
      <c r="D1466" s="1">
        <v>27</v>
      </c>
      <c r="E1466" s="1">
        <v>21</v>
      </c>
      <c r="F1466" s="1">
        <v>1876.51</v>
      </c>
      <c r="G1466" s="1">
        <v>7.2739831000000005E-2</v>
      </c>
      <c r="H1466" s="1">
        <v>0.99625991700000005</v>
      </c>
      <c r="I1466" s="1">
        <v>0.62137071700000002</v>
      </c>
      <c r="K1466" s="1">
        <v>1.0597223360000001</v>
      </c>
      <c r="L1466" s="1" t="s">
        <v>1</v>
      </c>
      <c r="M1466" s="1" t="s">
        <v>2</v>
      </c>
      <c r="N1466" s="1">
        <v>126066933.09999999</v>
      </c>
      <c r="O1466" s="1">
        <v>102936657.7</v>
      </c>
      <c r="P1466" s="1">
        <v>107151140.5</v>
      </c>
      <c r="Q1466" s="1">
        <v>91876289.370000005</v>
      </c>
      <c r="R1466" s="3">
        <f>AVERAGE('VTA_Proteome Morphine vs Saline'!N1466:Q1466)</f>
        <v>107007755.1675</v>
      </c>
      <c r="S1466" s="3">
        <f>_xlfn.STDEV.S('VTA_Proteome Morphine vs Saline'!N1466:Q1466)</f>
        <v>14245559.712732293</v>
      </c>
      <c r="T1466" s="1">
        <v>118972039.40000001</v>
      </c>
      <c r="U1466" s="1">
        <v>123655744.7</v>
      </c>
      <c r="V1466" s="1">
        <v>90979057.5</v>
      </c>
      <c r="W1466" s="1">
        <v>70301811</v>
      </c>
      <c r="X1466" s="1">
        <f t="shared" si="91"/>
        <v>100977163.15000001</v>
      </c>
      <c r="Y1466" s="1">
        <f t="shared" si="92"/>
        <v>25027138.459998976</v>
      </c>
    </row>
    <row r="1467" spans="1:25" x14ac:dyDescent="0.5">
      <c r="A1467" s="1" t="s">
        <v>2936</v>
      </c>
      <c r="B1467" s="1" t="s">
        <v>2937</v>
      </c>
      <c r="C1467" s="1">
        <v>25686</v>
      </c>
      <c r="D1467" s="1">
        <v>19</v>
      </c>
      <c r="E1467" s="1">
        <v>12</v>
      </c>
      <c r="F1467" s="1">
        <v>1150.96</v>
      </c>
      <c r="G1467" s="1">
        <v>0.29448246500000003</v>
      </c>
      <c r="H1467" s="1">
        <v>0.977951083</v>
      </c>
      <c r="I1467" s="1">
        <v>0.14370508900000001</v>
      </c>
      <c r="K1467" s="1">
        <v>1.637358528</v>
      </c>
      <c r="L1467" s="1" t="s">
        <v>1</v>
      </c>
      <c r="M1467" s="1" t="s">
        <v>2</v>
      </c>
      <c r="N1467" s="1">
        <v>11227574.380000001</v>
      </c>
      <c r="O1467" s="1">
        <v>6067751.5470000003</v>
      </c>
      <c r="P1467" s="1">
        <v>5910244.5</v>
      </c>
      <c r="Q1467" s="1">
        <v>6561814.4100000001</v>
      </c>
      <c r="R1467" s="3">
        <f>AVERAGE('VTA_Proteome Morphine vs Saline'!N1467:Q1467)</f>
        <v>7441846.2092500003</v>
      </c>
      <c r="S1467" s="3">
        <f>_xlfn.STDEV.S('VTA_Proteome Morphine vs Saline'!N1467:Q1467)</f>
        <v>2539037.4611325194</v>
      </c>
      <c r="T1467" s="1">
        <v>5459694.1009999998</v>
      </c>
      <c r="U1467" s="1">
        <v>4505749.1610000003</v>
      </c>
      <c r="V1467" s="1">
        <v>6537982.6799999997</v>
      </c>
      <c r="W1467" s="1">
        <v>1676700.358</v>
      </c>
      <c r="X1467" s="1">
        <f t="shared" si="91"/>
        <v>4545031.5750000002</v>
      </c>
      <c r="Y1467" s="1">
        <f t="shared" si="92"/>
        <v>2084652.546737368</v>
      </c>
    </row>
    <row r="1468" spans="1:25" x14ac:dyDescent="0.5">
      <c r="A1468" s="1" t="s">
        <v>2938</v>
      </c>
      <c r="B1468" s="1" t="s">
        <v>2939</v>
      </c>
      <c r="C1468" s="1">
        <v>25664</v>
      </c>
      <c r="D1468" s="1">
        <v>26</v>
      </c>
      <c r="E1468" s="1">
        <v>16</v>
      </c>
      <c r="F1468" s="1">
        <v>1728.3</v>
      </c>
      <c r="G1468" s="1">
        <v>5.2533484999999998E-2</v>
      </c>
      <c r="H1468" s="1">
        <v>0.99625991700000005</v>
      </c>
      <c r="I1468" s="1">
        <v>0.86720015900000003</v>
      </c>
      <c r="K1468" s="1">
        <v>1.043763588</v>
      </c>
      <c r="L1468" s="1" t="s">
        <v>2</v>
      </c>
      <c r="M1468" s="1" t="s">
        <v>1</v>
      </c>
      <c r="N1468" s="1">
        <v>56635281.469999999</v>
      </c>
      <c r="O1468" s="1">
        <v>88409974.950000003</v>
      </c>
      <c r="P1468" s="1">
        <v>63759724.060000002</v>
      </c>
      <c r="Q1468" s="1">
        <v>59224176.030000001</v>
      </c>
      <c r="R1468" s="3">
        <f>AVERAGE('VTA_Proteome Morphine vs Saline'!N1468:Q1468)</f>
        <v>67007289.127500005</v>
      </c>
      <c r="S1468" s="3">
        <f>_xlfn.STDEV.S('VTA_Proteome Morphine vs Saline'!N1468:Q1468)</f>
        <v>14569111.521983784</v>
      </c>
      <c r="T1468" s="1">
        <v>89073487.959999993</v>
      </c>
      <c r="U1468" s="1">
        <v>57361783.359999999</v>
      </c>
      <c r="V1468" s="1">
        <v>83112140.680000007</v>
      </c>
      <c r="W1468" s="1">
        <v>50211662.060000002</v>
      </c>
      <c r="X1468" s="1">
        <f t="shared" si="91"/>
        <v>69939768.515000001</v>
      </c>
      <c r="Y1468" s="1">
        <f t="shared" si="92"/>
        <v>19035182.365928378</v>
      </c>
    </row>
    <row r="1469" spans="1:25" x14ac:dyDescent="0.5">
      <c r="A1469" s="1" t="s">
        <v>2940</v>
      </c>
      <c r="B1469" s="1" t="s">
        <v>2941</v>
      </c>
      <c r="C1469" s="1">
        <v>26611</v>
      </c>
      <c r="D1469" s="1">
        <v>19</v>
      </c>
      <c r="E1469" s="1">
        <v>18</v>
      </c>
      <c r="F1469" s="1">
        <v>1003.58</v>
      </c>
      <c r="G1469" s="1">
        <v>5.6762452999999997E-2</v>
      </c>
      <c r="H1469" s="1">
        <v>0.99625991700000005</v>
      </c>
      <c r="I1469" s="1">
        <v>0.78534948500000001</v>
      </c>
      <c r="K1469" s="1">
        <v>1.022722033</v>
      </c>
      <c r="L1469" s="1" t="s">
        <v>1</v>
      </c>
      <c r="M1469" s="1" t="s">
        <v>2</v>
      </c>
      <c r="N1469" s="1">
        <v>50034973.409999996</v>
      </c>
      <c r="O1469" s="1">
        <v>42611890.659999996</v>
      </c>
      <c r="P1469" s="1">
        <v>43574618.170000002</v>
      </c>
      <c r="Q1469" s="1">
        <v>34802881.509999998</v>
      </c>
      <c r="R1469" s="3">
        <f>AVERAGE('VTA_Proteome Morphine vs Saline'!N1469:Q1469)</f>
        <v>42756090.9375</v>
      </c>
      <c r="S1469" s="3">
        <f>_xlfn.STDEV.S('VTA_Proteome Morphine vs Saline'!N1469:Q1469)</f>
        <v>6243034.806793808</v>
      </c>
      <c r="T1469" s="1">
        <v>54513346.229999997</v>
      </c>
      <c r="U1469" s="1">
        <v>41694692.939999998</v>
      </c>
      <c r="V1469" s="1">
        <v>45567158.43</v>
      </c>
      <c r="W1469" s="1">
        <v>25449481.539999999</v>
      </c>
      <c r="X1469" s="1">
        <f t="shared" si="91"/>
        <v>41806169.784999996</v>
      </c>
      <c r="Y1469" s="1">
        <f t="shared" si="92"/>
        <v>12154163.158129193</v>
      </c>
    </row>
    <row r="1470" spans="1:25" x14ac:dyDescent="0.5">
      <c r="A1470" s="1" t="s">
        <v>2942</v>
      </c>
      <c r="B1470" s="1" t="s">
        <v>2943</v>
      </c>
      <c r="C1470" s="1">
        <v>27651</v>
      </c>
      <c r="D1470" s="1">
        <v>14</v>
      </c>
      <c r="E1470" s="1">
        <v>14</v>
      </c>
      <c r="F1470" s="1">
        <v>693.11</v>
      </c>
      <c r="G1470" s="1">
        <v>6.6069318000000002E-2</v>
      </c>
      <c r="H1470" s="1">
        <v>0.99625991700000005</v>
      </c>
      <c r="I1470" s="1">
        <v>0.67661424999999997</v>
      </c>
      <c r="K1470" s="1">
        <v>1.025151194</v>
      </c>
      <c r="L1470" s="1" t="s">
        <v>2</v>
      </c>
      <c r="M1470" s="1" t="s">
        <v>1</v>
      </c>
      <c r="N1470" s="1">
        <v>17527991.620000001</v>
      </c>
      <c r="O1470" s="1">
        <v>21645638.07</v>
      </c>
      <c r="P1470" s="1">
        <v>19823474.719999999</v>
      </c>
      <c r="Q1470" s="1">
        <v>19926268.890000001</v>
      </c>
      <c r="R1470" s="3">
        <f>AVERAGE('VTA_Proteome Morphine vs Saline'!N1470:Q1470)</f>
        <v>19730843.324999999</v>
      </c>
      <c r="S1470" s="3">
        <f>_xlfn.STDEV.S('VTA_Proteome Morphine vs Saline'!N1470:Q1470)</f>
        <v>1689750.1074119643</v>
      </c>
      <c r="T1470" s="1">
        <v>21064536.890000001</v>
      </c>
      <c r="U1470" s="1">
        <v>22008551.23</v>
      </c>
      <c r="V1470" s="1">
        <v>18867497.010000002</v>
      </c>
      <c r="W1470" s="1">
        <v>18967805.27</v>
      </c>
      <c r="X1470" s="1">
        <f t="shared" si="91"/>
        <v>20227097.600000001</v>
      </c>
      <c r="Y1470" s="1">
        <f t="shared" si="92"/>
        <v>1560898.5165603664</v>
      </c>
    </row>
    <row r="1471" spans="1:25" x14ac:dyDescent="0.5">
      <c r="A1471" s="1" t="s">
        <v>2944</v>
      </c>
      <c r="B1471" s="1" t="s">
        <v>2945</v>
      </c>
      <c r="C1471" s="1">
        <v>23424</v>
      </c>
      <c r="D1471" s="1">
        <v>15</v>
      </c>
      <c r="E1471" s="1">
        <v>15</v>
      </c>
      <c r="F1471" s="1">
        <v>1233.96</v>
      </c>
      <c r="G1471" s="1">
        <v>0.16540031099999999</v>
      </c>
      <c r="H1471" s="1">
        <v>0.977951083</v>
      </c>
      <c r="I1471" s="1">
        <v>0.29098030400000002</v>
      </c>
      <c r="K1471" s="1">
        <v>1.1135124009999999</v>
      </c>
      <c r="L1471" s="1" t="s">
        <v>2</v>
      </c>
      <c r="M1471" s="1" t="s">
        <v>1</v>
      </c>
      <c r="N1471" s="1">
        <v>149910016.5</v>
      </c>
      <c r="O1471" s="1">
        <v>206445932.40000001</v>
      </c>
      <c r="P1471" s="1">
        <v>180604661.69999999</v>
      </c>
      <c r="Q1471" s="1">
        <v>173977892.19999999</v>
      </c>
      <c r="R1471" s="3">
        <f>AVERAGE('VTA_Proteome Morphine vs Saline'!N1471:Q1471)</f>
        <v>177734625.69999999</v>
      </c>
      <c r="S1471" s="3">
        <f>_xlfn.STDEV.S('VTA_Proteome Morphine vs Saline'!N1471:Q1471)</f>
        <v>23244340.980014324</v>
      </c>
      <c r="T1471" s="1">
        <v>209540086</v>
      </c>
      <c r="U1471" s="1">
        <v>167552294.5</v>
      </c>
      <c r="V1471" s="1">
        <v>188035688.90000001</v>
      </c>
      <c r="W1471" s="1">
        <v>226510769.5</v>
      </c>
      <c r="X1471" s="1">
        <f t="shared" si="91"/>
        <v>197909709.72499999</v>
      </c>
      <c r="Y1471" s="1">
        <f t="shared" si="92"/>
        <v>25640821.742856421</v>
      </c>
    </row>
    <row r="1472" spans="1:25" x14ac:dyDescent="0.5">
      <c r="A1472" s="1" t="s">
        <v>2946</v>
      </c>
      <c r="B1472" s="1" t="s">
        <v>2947</v>
      </c>
      <c r="C1472" s="1">
        <v>27450</v>
      </c>
      <c r="D1472" s="1">
        <v>1</v>
      </c>
      <c r="E1472" s="1">
        <v>1</v>
      </c>
      <c r="F1472" s="1">
        <v>37.04</v>
      </c>
      <c r="G1472" s="1">
        <v>6.5912419999999999E-2</v>
      </c>
      <c r="H1472" s="1">
        <v>0.99625991700000005</v>
      </c>
      <c r="I1472" s="1">
        <v>0.67807485199999995</v>
      </c>
      <c r="K1472" s="1">
        <v>1.038316681</v>
      </c>
      <c r="L1472" s="1" t="s">
        <v>2</v>
      </c>
      <c r="M1472" s="1" t="s">
        <v>1</v>
      </c>
      <c r="N1472" s="1">
        <v>67668.289279999997</v>
      </c>
      <c r="O1472" s="1">
        <v>56898.510289999998</v>
      </c>
      <c r="P1472" s="1">
        <v>149.5600369</v>
      </c>
      <c r="Q1472" s="1">
        <v>56391.647360000003</v>
      </c>
      <c r="R1472" s="3">
        <f>AVERAGE('VTA_Proteome Morphine vs Saline'!N1472:Q1472)</f>
        <v>45277.001741725006</v>
      </c>
      <c r="S1472" s="3">
        <f>_xlfn.STDEV.S('VTA_Proteome Morphine vs Saline'!N1472:Q1472)</f>
        <v>30531.13471306274</v>
      </c>
      <c r="T1472" s="1">
        <v>49662.531920000001</v>
      </c>
      <c r="U1472" s="1">
        <v>45566.91994</v>
      </c>
      <c r="V1472" s="1">
        <v>92818.012749999994</v>
      </c>
      <c r="W1472" s="1">
        <v>0</v>
      </c>
      <c r="X1472" s="1">
        <f t="shared" si="91"/>
        <v>47011.866152499999</v>
      </c>
      <c r="Y1472" s="1">
        <f t="shared" si="92"/>
        <v>37936.053756377318</v>
      </c>
    </row>
    <row r="1473" spans="1:25" x14ac:dyDescent="0.5">
      <c r="A1473" s="1" t="s">
        <v>2948</v>
      </c>
      <c r="B1473" s="1" t="s">
        <v>2949</v>
      </c>
      <c r="C1473" s="1">
        <v>27422</v>
      </c>
      <c r="D1473" s="1">
        <v>8</v>
      </c>
      <c r="E1473" s="1">
        <v>8</v>
      </c>
      <c r="F1473" s="1">
        <v>484</v>
      </c>
      <c r="G1473" s="1">
        <v>0.36787377900000001</v>
      </c>
      <c r="H1473" s="1">
        <v>0.977951083</v>
      </c>
      <c r="I1473" s="1">
        <v>0.10236919</v>
      </c>
      <c r="K1473" s="1">
        <v>1.159024115</v>
      </c>
      <c r="L1473" s="1" t="s">
        <v>2</v>
      </c>
      <c r="M1473" s="1" t="s">
        <v>1</v>
      </c>
      <c r="N1473" s="1">
        <v>6628896.6449999996</v>
      </c>
      <c r="O1473" s="1">
        <v>8451962.3129999992</v>
      </c>
      <c r="P1473" s="1">
        <v>6530482.5439999998</v>
      </c>
      <c r="Q1473" s="1">
        <v>7467220.5599999996</v>
      </c>
      <c r="R1473" s="3">
        <f>AVERAGE('VTA_Proteome Morphine vs Saline'!N1473:Q1473)</f>
        <v>7269640.5154999988</v>
      </c>
      <c r="S1473" s="3">
        <f>_xlfn.STDEV.S('VTA_Proteome Morphine vs Saline'!N1473:Q1473)</f>
        <v>893276.72480660118</v>
      </c>
      <c r="T1473" s="1">
        <v>8855407.2709999997</v>
      </c>
      <c r="U1473" s="1">
        <v>7246711.5539999995</v>
      </c>
      <c r="V1473" s="1">
        <v>8738463.6270000003</v>
      </c>
      <c r="W1473" s="1">
        <v>8862172.2190000005</v>
      </c>
      <c r="X1473" s="1">
        <f t="shared" si="91"/>
        <v>8425688.667750001</v>
      </c>
      <c r="Y1473" s="1">
        <f t="shared" si="92"/>
        <v>788033.66644897929</v>
      </c>
    </row>
    <row r="1474" spans="1:25" x14ac:dyDescent="0.5">
      <c r="A1474" s="1" t="s">
        <v>2950</v>
      </c>
      <c r="B1474" s="1" t="s">
        <v>2951</v>
      </c>
      <c r="C1474" s="1">
        <v>44629</v>
      </c>
      <c r="D1474" s="1">
        <v>1</v>
      </c>
      <c r="E1474" s="1">
        <v>1</v>
      </c>
      <c r="F1474" s="1">
        <v>29.21</v>
      </c>
      <c r="G1474" s="1">
        <v>8.9071023999999999E-2</v>
      </c>
      <c r="H1474" s="1">
        <v>0.99625991700000005</v>
      </c>
      <c r="I1474" s="1">
        <v>0.52179880899999997</v>
      </c>
      <c r="K1474" s="1">
        <v>1.0130568609999999</v>
      </c>
      <c r="L1474" s="1" t="s">
        <v>1</v>
      </c>
      <c r="M1474" s="1" t="s">
        <v>2</v>
      </c>
      <c r="N1474" s="1">
        <v>131559.09729999999</v>
      </c>
      <c r="O1474" s="1">
        <v>110936.3251</v>
      </c>
      <c r="P1474" s="1">
        <v>97021.374450000003</v>
      </c>
      <c r="Q1474" s="1">
        <v>103107.5925</v>
      </c>
      <c r="R1474" s="3">
        <f>AVERAGE('VTA_Proteome Morphine vs Saline'!N1474:Q1474)</f>
        <v>110656.09733749999</v>
      </c>
      <c r="S1474" s="3">
        <f>_xlfn.STDEV.S('VTA_Proteome Morphine vs Saline'!N1474:Q1474)</f>
        <v>15054.340775247489</v>
      </c>
      <c r="T1474" s="1">
        <v>118767.45540000001</v>
      </c>
      <c r="U1474" s="1">
        <v>165633.01180000001</v>
      </c>
      <c r="V1474" s="1">
        <v>147242.97080000001</v>
      </c>
      <c r="W1474" s="1">
        <v>5276.1531679999998</v>
      </c>
      <c r="X1474" s="1">
        <f t="shared" si="91"/>
        <v>109229.897792</v>
      </c>
      <c r="Y1474" s="1">
        <f t="shared" si="92"/>
        <v>71934.347418991994</v>
      </c>
    </row>
    <row r="1475" spans="1:25" x14ac:dyDescent="0.5">
      <c r="A1475" s="1" t="s">
        <v>2952</v>
      </c>
      <c r="B1475" s="1" t="s">
        <v>2953</v>
      </c>
      <c r="C1475" s="1">
        <v>110146</v>
      </c>
      <c r="D1475" s="1">
        <v>21</v>
      </c>
      <c r="E1475" s="1">
        <v>21</v>
      </c>
      <c r="F1475" s="1">
        <v>961.34</v>
      </c>
      <c r="G1475" s="1">
        <v>8.7064333999999993E-2</v>
      </c>
      <c r="H1475" s="1">
        <v>0.99625991700000005</v>
      </c>
      <c r="I1475" s="1">
        <v>0.53216869499999997</v>
      </c>
      <c r="K1475" s="1">
        <v>1.0313115660000001</v>
      </c>
      <c r="L1475" s="1" t="s">
        <v>2</v>
      </c>
      <c r="M1475" s="1" t="s">
        <v>1</v>
      </c>
      <c r="N1475" s="1">
        <v>3018603.9539999999</v>
      </c>
      <c r="O1475" s="1">
        <v>3095988.3670000001</v>
      </c>
      <c r="P1475" s="1">
        <v>2869195.5789999999</v>
      </c>
      <c r="Q1475" s="1">
        <v>2890649.0550000002</v>
      </c>
      <c r="R1475" s="3">
        <f>AVERAGE('VTA_Proteome Morphine vs Saline'!N1475:Q1475)</f>
        <v>2968609.23875</v>
      </c>
      <c r="S1475" s="3">
        <f>_xlfn.STDEV.S('VTA_Proteome Morphine vs Saline'!N1475:Q1475)</f>
        <v>107526.39964505007</v>
      </c>
      <c r="T1475" s="1">
        <v>3033763.3029999998</v>
      </c>
      <c r="U1475" s="1">
        <v>3320593.4279999998</v>
      </c>
      <c r="V1475" s="1">
        <v>3143727.5589999999</v>
      </c>
      <c r="W1475" s="1">
        <v>2748159.8849999998</v>
      </c>
      <c r="X1475" s="1">
        <f t="shared" si="91"/>
        <v>3061561.0437499997</v>
      </c>
      <c r="Y1475" s="1">
        <f t="shared" si="92"/>
        <v>240029.24336784126</v>
      </c>
    </row>
    <row r="1476" spans="1:25" x14ac:dyDescent="0.5">
      <c r="A1476" s="1" t="s">
        <v>2954</v>
      </c>
      <c r="B1476" s="1" t="s">
        <v>2955</v>
      </c>
      <c r="C1476" s="1">
        <v>72443</v>
      </c>
      <c r="D1476" s="1">
        <v>12</v>
      </c>
      <c r="E1476" s="1">
        <v>12</v>
      </c>
      <c r="F1476" s="1">
        <v>736.37</v>
      </c>
      <c r="G1476" s="1">
        <v>0.29299841799999998</v>
      </c>
      <c r="H1476" s="1">
        <v>0.977951083</v>
      </c>
      <c r="I1476" s="1">
        <v>0.14473983800000001</v>
      </c>
      <c r="K1476" s="1">
        <v>1.1863671950000001</v>
      </c>
      <c r="L1476" s="1" t="s">
        <v>1</v>
      </c>
      <c r="M1476" s="1" t="s">
        <v>2</v>
      </c>
      <c r="N1476" s="1">
        <v>2578116.068</v>
      </c>
      <c r="O1476" s="1">
        <v>3237833.0819999999</v>
      </c>
      <c r="P1476" s="1">
        <v>2206866.9610000001</v>
      </c>
      <c r="Q1476" s="1">
        <v>2380237.3029999998</v>
      </c>
      <c r="R1476" s="3">
        <f>AVERAGE('VTA_Proteome Morphine vs Saline'!N1476:Q1476)</f>
        <v>2600763.3535000002</v>
      </c>
      <c r="S1476" s="3">
        <f>_xlfn.STDEV.S('VTA_Proteome Morphine vs Saline'!N1476:Q1476)</f>
        <v>450982.94331575144</v>
      </c>
      <c r="T1476" s="1">
        <v>2238551.8110000002</v>
      </c>
      <c r="U1476" s="1">
        <v>2394983.3810000001</v>
      </c>
      <c r="V1476" s="1">
        <v>2256377.5430000001</v>
      </c>
      <c r="W1476" s="1">
        <v>1878918.2479999999</v>
      </c>
      <c r="X1476" s="1">
        <f t="shared" si="91"/>
        <v>2192207.7457499998</v>
      </c>
      <c r="Y1476" s="1">
        <f t="shared" si="92"/>
        <v>220252.73582446959</v>
      </c>
    </row>
    <row r="1477" spans="1:25" x14ac:dyDescent="0.5">
      <c r="A1477" s="1" t="s">
        <v>2956</v>
      </c>
      <c r="B1477" s="1" t="s">
        <v>2957</v>
      </c>
      <c r="C1477" s="1">
        <v>53927</v>
      </c>
      <c r="D1477" s="1">
        <v>5</v>
      </c>
      <c r="E1477" s="1">
        <v>5</v>
      </c>
      <c r="F1477" s="1">
        <v>235.24</v>
      </c>
      <c r="G1477" s="1">
        <v>0.20088240199999999</v>
      </c>
      <c r="H1477" s="1">
        <v>0.977951083</v>
      </c>
      <c r="I1477" s="1">
        <v>0.234659221</v>
      </c>
      <c r="K1477" s="1">
        <v>1.1804043479999999</v>
      </c>
      <c r="L1477" s="1" t="s">
        <v>1</v>
      </c>
      <c r="M1477" s="1" t="s">
        <v>2</v>
      </c>
      <c r="N1477" s="1">
        <v>1469703.946</v>
      </c>
      <c r="O1477" s="1">
        <v>1428001.61</v>
      </c>
      <c r="P1477" s="1">
        <v>2101930.963</v>
      </c>
      <c r="Q1477" s="1">
        <v>1650525.43</v>
      </c>
      <c r="R1477" s="3">
        <f>AVERAGE('VTA_Proteome Morphine vs Saline'!N1477:Q1477)</f>
        <v>1662540.4872499998</v>
      </c>
      <c r="S1477" s="3">
        <f>_xlfn.STDEV.S('VTA_Proteome Morphine vs Saline'!N1477:Q1477)</f>
        <v>308438.41544328223</v>
      </c>
      <c r="T1477" s="1">
        <v>1443598.5190000001</v>
      </c>
      <c r="U1477" s="1">
        <v>1145159.7479999999</v>
      </c>
      <c r="V1477" s="1">
        <v>1749785.7039999999</v>
      </c>
      <c r="W1477" s="1">
        <v>1295255.973</v>
      </c>
      <c r="X1477" s="1">
        <f t="shared" si="91"/>
        <v>1408449.986</v>
      </c>
      <c r="Y1477" s="1">
        <f t="shared" si="92"/>
        <v>258121.49965973233</v>
      </c>
    </row>
    <row r="1478" spans="1:25" x14ac:dyDescent="0.5">
      <c r="A1478" s="1" t="s">
        <v>2958</v>
      </c>
      <c r="B1478" s="1" t="s">
        <v>2959</v>
      </c>
      <c r="C1478" s="1">
        <v>53546</v>
      </c>
      <c r="D1478" s="1">
        <v>7</v>
      </c>
      <c r="E1478" s="1">
        <v>7</v>
      </c>
      <c r="F1478" s="1">
        <v>389.53</v>
      </c>
      <c r="G1478" s="1">
        <v>5.0262727E-2</v>
      </c>
      <c r="H1478" s="1">
        <v>0.99625991700000005</v>
      </c>
      <c r="I1478" s="1">
        <v>0.95698421300000003</v>
      </c>
      <c r="K1478" s="1">
        <v>1.007212352</v>
      </c>
      <c r="L1478" s="1" t="s">
        <v>2</v>
      </c>
      <c r="M1478" s="1" t="s">
        <v>1</v>
      </c>
      <c r="N1478" s="1">
        <v>2041317.7830000001</v>
      </c>
      <c r="O1478" s="1">
        <v>1694795.8929999999</v>
      </c>
      <c r="P1478" s="1">
        <v>2302389.094</v>
      </c>
      <c r="Q1478" s="1">
        <v>2076284.216</v>
      </c>
      <c r="R1478" s="3">
        <f>AVERAGE('VTA_Proteome Morphine vs Saline'!N1478:Q1478)</f>
        <v>2028696.7464999999</v>
      </c>
      <c r="S1478" s="3">
        <f>_xlfn.STDEV.S('VTA_Proteome Morphine vs Saline'!N1478:Q1478)</f>
        <v>250879.21321081845</v>
      </c>
      <c r="T1478" s="1">
        <v>2378938.7590000001</v>
      </c>
      <c r="U1478" s="1">
        <v>1541212.6710000001</v>
      </c>
      <c r="V1478" s="1">
        <v>2508597.4709999999</v>
      </c>
      <c r="W1478" s="1">
        <v>1744564.7890000001</v>
      </c>
      <c r="X1478" s="1">
        <f t="shared" si="91"/>
        <v>2043328.4225000001</v>
      </c>
      <c r="Y1478" s="1">
        <f t="shared" si="92"/>
        <v>472754.17222353222</v>
      </c>
    </row>
    <row r="1479" spans="1:25" x14ac:dyDescent="0.5">
      <c r="A1479" s="1" t="s">
        <v>2960</v>
      </c>
      <c r="B1479" s="1" t="s">
        <v>2961</v>
      </c>
      <c r="C1479" s="1">
        <v>76709</v>
      </c>
      <c r="D1479" s="1">
        <v>30</v>
      </c>
      <c r="E1479" s="1">
        <v>30</v>
      </c>
      <c r="F1479" s="1">
        <v>2088.17</v>
      </c>
      <c r="G1479" s="1">
        <v>9.1994925000000005E-2</v>
      </c>
      <c r="H1479" s="1">
        <v>0.99625991700000005</v>
      </c>
      <c r="I1479" s="1">
        <v>0.50739507900000003</v>
      </c>
      <c r="K1479" s="1">
        <v>1.034839372</v>
      </c>
      <c r="L1479" s="1" t="s">
        <v>1</v>
      </c>
      <c r="M1479" s="1" t="s">
        <v>2</v>
      </c>
      <c r="N1479" s="1">
        <v>18503950.84</v>
      </c>
      <c r="O1479" s="1">
        <v>19174488.059999999</v>
      </c>
      <c r="P1479" s="1">
        <v>18971338.539999999</v>
      </c>
      <c r="Q1479" s="1">
        <v>20767821.940000001</v>
      </c>
      <c r="R1479" s="3">
        <f>AVERAGE('VTA_Proteome Morphine vs Saline'!N1479:Q1479)</f>
        <v>19354399.844999999</v>
      </c>
      <c r="S1479" s="3">
        <f>_xlfn.STDEV.S('VTA_Proteome Morphine vs Saline'!N1479:Q1479)</f>
        <v>983214.0734193942</v>
      </c>
      <c r="T1479" s="1">
        <v>16849710.870000001</v>
      </c>
      <c r="U1479" s="1">
        <v>18455730.600000001</v>
      </c>
      <c r="V1479" s="1">
        <v>20997614.280000001</v>
      </c>
      <c r="W1479" s="1">
        <v>18508167.600000001</v>
      </c>
      <c r="X1479" s="1">
        <f t="shared" si="91"/>
        <v>18702805.837499999</v>
      </c>
      <c r="Y1479" s="1">
        <f t="shared" si="92"/>
        <v>1712603.9591633447</v>
      </c>
    </row>
    <row r="1480" spans="1:25" x14ac:dyDescent="0.5">
      <c r="A1480" s="1" t="s">
        <v>2962</v>
      </c>
      <c r="B1480" s="1" t="s">
        <v>2963</v>
      </c>
      <c r="C1480" s="1">
        <v>50984</v>
      </c>
      <c r="D1480" s="1">
        <v>26</v>
      </c>
      <c r="E1480" s="1">
        <v>26</v>
      </c>
      <c r="F1480" s="1">
        <v>1898.19</v>
      </c>
      <c r="G1480" s="1">
        <v>5.0580082999999998E-2</v>
      </c>
      <c r="H1480" s="1">
        <v>0.99625991700000005</v>
      </c>
      <c r="I1480" s="1">
        <v>0.93613469299999996</v>
      </c>
      <c r="K1480" s="1">
        <v>1.0173894029999999</v>
      </c>
      <c r="L1480" s="1" t="s">
        <v>2</v>
      </c>
      <c r="M1480" s="1" t="s">
        <v>1</v>
      </c>
      <c r="N1480" s="1">
        <v>35013335.799999997</v>
      </c>
      <c r="O1480" s="1">
        <v>36740726.390000001</v>
      </c>
      <c r="P1480" s="1">
        <v>34985979.170000002</v>
      </c>
      <c r="Q1480" s="1">
        <v>36692787.420000002</v>
      </c>
      <c r="R1480" s="3">
        <f>AVERAGE('VTA_Proteome Morphine vs Saline'!N1480:Q1480)</f>
        <v>35858207.195</v>
      </c>
      <c r="S1480" s="3">
        <f>_xlfn.STDEV.S('VTA_Proteome Morphine vs Saline'!N1480:Q1480)</f>
        <v>991623.86739952152</v>
      </c>
      <c r="T1480" s="1">
        <v>38484789.18</v>
      </c>
      <c r="U1480" s="1">
        <v>44040819.270000003</v>
      </c>
      <c r="V1480" s="1">
        <v>30064006.190000001</v>
      </c>
      <c r="W1480" s="1">
        <v>33337425.350000001</v>
      </c>
      <c r="X1480" s="1">
        <f t="shared" si="91"/>
        <v>36481759.997500002</v>
      </c>
      <c r="Y1480" s="1">
        <f t="shared" si="92"/>
        <v>6116259.9492463525</v>
      </c>
    </row>
    <row r="1481" spans="1:25" x14ac:dyDescent="0.5">
      <c r="A1481" s="1" t="s">
        <v>2964</v>
      </c>
      <c r="B1481" s="1" t="s">
        <v>2965</v>
      </c>
      <c r="C1481" s="1">
        <v>34263</v>
      </c>
      <c r="D1481" s="1">
        <v>2</v>
      </c>
      <c r="E1481" s="1">
        <v>2</v>
      </c>
      <c r="F1481" s="1">
        <v>61.06</v>
      </c>
      <c r="G1481" s="1">
        <v>0.110734719</v>
      </c>
      <c r="H1481" s="1">
        <v>0.98771611599999998</v>
      </c>
      <c r="I1481" s="1">
        <v>0.43051942599999998</v>
      </c>
      <c r="K1481" s="1">
        <v>1.0227760960000001</v>
      </c>
      <c r="L1481" s="1" t="s">
        <v>2</v>
      </c>
      <c r="M1481" s="1" t="s">
        <v>1</v>
      </c>
      <c r="N1481" s="1">
        <v>68708.574810000006</v>
      </c>
      <c r="O1481" s="1">
        <v>15217.316199999999</v>
      </c>
      <c r="P1481" s="1">
        <v>16.890032130000002</v>
      </c>
      <c r="Q1481" s="1">
        <v>41854.652370000003</v>
      </c>
      <c r="R1481" s="3">
        <f>AVERAGE('VTA_Proteome Morphine vs Saline'!N1481:Q1481)</f>
        <v>31449.358353032505</v>
      </c>
      <c r="S1481" s="3">
        <f>_xlfn.STDEV.S('VTA_Proteome Morphine vs Saline'!N1481:Q1481)</f>
        <v>30265.484256101925</v>
      </c>
      <c r="T1481" s="1">
        <v>31366.748629999998</v>
      </c>
      <c r="U1481" s="1">
        <v>50713.342920000003</v>
      </c>
      <c r="V1481" s="1">
        <v>36757.859909999999</v>
      </c>
      <c r="W1481" s="1">
        <v>9824.6563420000002</v>
      </c>
      <c r="X1481" s="1">
        <f t="shared" si="91"/>
        <v>32165.6519505</v>
      </c>
      <c r="Y1481" s="1">
        <f t="shared" si="92"/>
        <v>16979.041448580938</v>
      </c>
    </row>
    <row r="1482" spans="1:25" x14ac:dyDescent="0.5">
      <c r="A1482" s="1" t="s">
        <v>2966</v>
      </c>
      <c r="B1482" s="1" t="s">
        <v>2967</v>
      </c>
      <c r="C1482" s="1">
        <v>84019</v>
      </c>
      <c r="D1482" s="1">
        <v>10</v>
      </c>
      <c r="E1482" s="1">
        <v>10</v>
      </c>
      <c r="F1482" s="1">
        <v>443.38</v>
      </c>
      <c r="G1482" s="1">
        <v>6.9757783000000004E-2</v>
      </c>
      <c r="H1482" s="1">
        <v>0.99625991700000005</v>
      </c>
      <c r="I1482" s="1">
        <v>0.64457201900000005</v>
      </c>
      <c r="K1482" s="1">
        <v>1.0399603529999999</v>
      </c>
      <c r="L1482" s="1" t="s">
        <v>1</v>
      </c>
      <c r="M1482" s="1" t="s">
        <v>2</v>
      </c>
      <c r="N1482" s="1">
        <v>1423883.537</v>
      </c>
      <c r="O1482" s="1">
        <v>1504953.8230000001</v>
      </c>
      <c r="P1482" s="1">
        <v>1218977.5619999999</v>
      </c>
      <c r="Q1482" s="1">
        <v>1331295.2139999999</v>
      </c>
      <c r="R1482" s="3">
        <f>AVERAGE('VTA_Proteome Morphine vs Saline'!N1482:Q1482)</f>
        <v>1369777.534</v>
      </c>
      <c r="S1482" s="3">
        <f>_xlfn.STDEV.S('VTA_Proteome Morphine vs Saline'!N1482:Q1482)</f>
        <v>123046.88696621677</v>
      </c>
      <c r="T1482" s="1">
        <v>1373593.05</v>
      </c>
      <c r="U1482" s="1">
        <v>1579927.8030000001</v>
      </c>
      <c r="V1482" s="1">
        <v>1264290.0970000001</v>
      </c>
      <c r="W1482" s="1">
        <v>1050765.0279999999</v>
      </c>
      <c r="X1482" s="1">
        <f t="shared" si="91"/>
        <v>1317143.9945</v>
      </c>
      <c r="Y1482" s="1">
        <f t="shared" si="92"/>
        <v>220600.02580171824</v>
      </c>
    </row>
    <row r="1483" spans="1:25" x14ac:dyDescent="0.5">
      <c r="A1483" s="1" t="s">
        <v>2968</v>
      </c>
      <c r="B1483" s="1" t="s">
        <v>2969</v>
      </c>
      <c r="C1483" s="1">
        <v>20872</v>
      </c>
      <c r="D1483" s="1">
        <v>6</v>
      </c>
      <c r="E1483" s="1">
        <v>6</v>
      </c>
      <c r="F1483" s="1">
        <v>358.58</v>
      </c>
      <c r="G1483" s="1">
        <v>8.3451335000000001E-2</v>
      </c>
      <c r="H1483" s="1">
        <v>0.99625991700000005</v>
      </c>
      <c r="I1483" s="1">
        <v>0.55194965799999995</v>
      </c>
      <c r="K1483" s="1">
        <v>1.216134209</v>
      </c>
      <c r="L1483" s="1" t="s">
        <v>1</v>
      </c>
      <c r="M1483" s="1" t="s">
        <v>2</v>
      </c>
      <c r="N1483" s="1">
        <v>13627194.01</v>
      </c>
      <c r="O1483" s="1">
        <v>9839504.5649999995</v>
      </c>
      <c r="P1483" s="1">
        <v>5062635.0990000004</v>
      </c>
      <c r="Q1483" s="1">
        <v>7278646.023</v>
      </c>
      <c r="R1483" s="3">
        <f>AVERAGE('VTA_Proteome Morphine vs Saline'!N1483:Q1483)</f>
        <v>8951994.9242499992</v>
      </c>
      <c r="S1483" s="3">
        <f>_xlfn.STDEV.S('VTA_Proteome Morphine vs Saline'!N1483:Q1483)</f>
        <v>3677516.202067419</v>
      </c>
      <c r="T1483" s="1">
        <v>7294515.301</v>
      </c>
      <c r="U1483" s="1">
        <v>10166694.439999999</v>
      </c>
      <c r="V1483" s="1">
        <v>6154964.4979999997</v>
      </c>
      <c r="W1483" s="1">
        <v>5827927.7659999998</v>
      </c>
      <c r="X1483" s="1">
        <f t="shared" si="91"/>
        <v>7361025.5012499997</v>
      </c>
      <c r="Y1483" s="1">
        <f t="shared" si="92"/>
        <v>1973252.2739539191</v>
      </c>
    </row>
    <row r="1484" spans="1:25" x14ac:dyDescent="0.5">
      <c r="A1484" s="1" t="s">
        <v>2970</v>
      </c>
      <c r="B1484" s="1" t="s">
        <v>2971</v>
      </c>
      <c r="C1484" s="1">
        <v>21991</v>
      </c>
      <c r="D1484" s="1">
        <v>7</v>
      </c>
      <c r="E1484" s="1">
        <v>3</v>
      </c>
      <c r="F1484" s="1">
        <v>345.9</v>
      </c>
      <c r="G1484" s="1">
        <v>0.157232698</v>
      </c>
      <c r="H1484" s="1">
        <v>0.977951083</v>
      </c>
      <c r="I1484" s="1">
        <v>0.30681545399999999</v>
      </c>
      <c r="K1484" s="1">
        <v>1.959486316</v>
      </c>
      <c r="L1484" s="1" t="s">
        <v>1</v>
      </c>
      <c r="M1484" s="1" t="s">
        <v>2</v>
      </c>
      <c r="N1484" s="1">
        <v>416000.03989999997</v>
      </c>
      <c r="O1484" s="1">
        <v>210585.06789999999</v>
      </c>
      <c r="P1484" s="1">
        <v>341394.78240000003</v>
      </c>
      <c r="Q1484" s="1">
        <v>64572.502659999998</v>
      </c>
      <c r="R1484" s="3">
        <f>AVERAGE('VTA_Proteome Morphine vs Saline'!N1484:Q1484)</f>
        <v>258138.09821500001</v>
      </c>
      <c r="S1484" s="3">
        <f>_xlfn.STDEV.S('VTA_Proteome Morphine vs Saline'!N1484:Q1484)</f>
        <v>154467.90234947443</v>
      </c>
      <c r="T1484" s="1">
        <v>140746.02830000001</v>
      </c>
      <c r="U1484" s="1">
        <v>170028.58119999999</v>
      </c>
      <c r="V1484" s="1">
        <v>64890.952499999999</v>
      </c>
      <c r="W1484" s="1">
        <v>151284.98850000001</v>
      </c>
      <c r="X1484" s="1">
        <f t="shared" si="91"/>
        <v>131737.637625</v>
      </c>
      <c r="Y1484" s="1">
        <f t="shared" si="92"/>
        <v>46180.535946249445</v>
      </c>
    </row>
    <row r="1485" spans="1:25" x14ac:dyDescent="0.5">
      <c r="A1485" s="1" t="s">
        <v>2972</v>
      </c>
      <c r="B1485" s="1" t="s">
        <v>2973</v>
      </c>
      <c r="C1485" s="1">
        <v>21974</v>
      </c>
      <c r="D1485" s="1">
        <v>14</v>
      </c>
      <c r="E1485" s="1">
        <v>9</v>
      </c>
      <c r="F1485" s="1">
        <v>913</v>
      </c>
      <c r="G1485" s="1">
        <v>6.0867509E-2</v>
      </c>
      <c r="H1485" s="1">
        <v>0.99625991700000005</v>
      </c>
      <c r="I1485" s="1">
        <v>0.73065808099999996</v>
      </c>
      <c r="K1485" s="1">
        <v>1.1737700799999999</v>
      </c>
      <c r="L1485" s="1" t="s">
        <v>1</v>
      </c>
      <c r="M1485" s="1" t="s">
        <v>2</v>
      </c>
      <c r="N1485" s="1">
        <v>129943079</v>
      </c>
      <c r="O1485" s="1">
        <v>74154319.739999995</v>
      </c>
      <c r="P1485" s="1">
        <v>40138025.859999999</v>
      </c>
      <c r="Q1485" s="1">
        <v>69558987.239999995</v>
      </c>
      <c r="R1485" s="3">
        <f>AVERAGE('VTA_Proteome Morphine vs Saline'!N1485:Q1485)</f>
        <v>78448602.960000008</v>
      </c>
      <c r="S1485" s="3">
        <f>_xlfn.STDEV.S('VTA_Proteome Morphine vs Saline'!N1485:Q1485)</f>
        <v>37491543.563813679</v>
      </c>
      <c r="T1485" s="1">
        <v>60948433.259999998</v>
      </c>
      <c r="U1485" s="1">
        <v>92103617.060000002</v>
      </c>
      <c r="V1485" s="1">
        <v>59023179.829999998</v>
      </c>
      <c r="W1485" s="1">
        <v>55263678.130000003</v>
      </c>
      <c r="X1485" s="1">
        <f t="shared" si="91"/>
        <v>66834727.069999993</v>
      </c>
      <c r="Y1485" s="1">
        <f t="shared" si="92"/>
        <v>17010533.011431437</v>
      </c>
    </row>
    <row r="1486" spans="1:25" x14ac:dyDescent="0.5">
      <c r="A1486" s="1" t="s">
        <v>2974</v>
      </c>
      <c r="B1486" s="1" t="s">
        <v>2975</v>
      </c>
      <c r="C1486" s="1">
        <v>22635</v>
      </c>
      <c r="D1486" s="1">
        <v>8</v>
      </c>
      <c r="E1486" s="1">
        <v>7</v>
      </c>
      <c r="F1486" s="1">
        <v>454.86</v>
      </c>
      <c r="G1486" s="1">
        <v>0.152647002</v>
      </c>
      <c r="H1486" s="1">
        <v>0.977951083</v>
      </c>
      <c r="I1486" s="1">
        <v>0.316297618</v>
      </c>
      <c r="K1486" s="1">
        <v>1.238591928</v>
      </c>
      <c r="L1486" s="1" t="s">
        <v>1</v>
      </c>
      <c r="M1486" s="1" t="s">
        <v>2</v>
      </c>
      <c r="N1486" s="1">
        <v>5657330.9040000001</v>
      </c>
      <c r="O1486" s="1">
        <v>3742256.9810000001</v>
      </c>
      <c r="P1486" s="1">
        <v>3288566.656</v>
      </c>
      <c r="Q1486" s="1">
        <v>3124195.196</v>
      </c>
      <c r="R1486" s="3">
        <f>AVERAGE('VTA_Proteome Morphine vs Saline'!N1486:Q1486)</f>
        <v>3953087.4342499999</v>
      </c>
      <c r="S1486" s="3">
        <f>_xlfn.STDEV.S('VTA_Proteome Morphine vs Saline'!N1486:Q1486)</f>
        <v>1165839.5389246617</v>
      </c>
      <c r="T1486" s="1">
        <v>2636887.7599999998</v>
      </c>
      <c r="U1486" s="1">
        <v>4837169.54</v>
      </c>
      <c r="V1486" s="1">
        <v>2834202.926</v>
      </c>
      <c r="W1486" s="1">
        <v>2458131.4989999998</v>
      </c>
      <c r="X1486" s="1">
        <f t="shared" si="91"/>
        <v>3191597.9312499999</v>
      </c>
      <c r="Y1486" s="1">
        <f t="shared" si="92"/>
        <v>1107747.4878670771</v>
      </c>
    </row>
    <row r="1487" spans="1:25" x14ac:dyDescent="0.5">
      <c r="A1487" s="1" t="s">
        <v>2976</v>
      </c>
      <c r="B1487" s="1" t="s">
        <v>2977</v>
      </c>
      <c r="C1487" s="1">
        <v>14069</v>
      </c>
      <c r="D1487" s="1">
        <v>4</v>
      </c>
      <c r="E1487" s="1">
        <v>1</v>
      </c>
      <c r="F1487" s="1">
        <v>163</v>
      </c>
      <c r="G1487" s="1">
        <v>0.113128694</v>
      </c>
      <c r="H1487" s="1">
        <v>0.98654470999999999</v>
      </c>
      <c r="I1487" s="1">
        <v>0.422215283</v>
      </c>
      <c r="K1487" s="1">
        <v>1.261765314</v>
      </c>
      <c r="L1487" s="1" t="s">
        <v>1</v>
      </c>
      <c r="M1487" s="1" t="s">
        <v>2</v>
      </c>
      <c r="N1487" s="1">
        <v>491001.29479999997</v>
      </c>
      <c r="O1487" s="1">
        <v>802764.33640000003</v>
      </c>
      <c r="P1487" s="1">
        <v>308734.21529999998</v>
      </c>
      <c r="Q1487" s="1">
        <v>456086.57520000002</v>
      </c>
      <c r="R1487" s="3">
        <f>AVERAGE('VTA_Proteome Morphine vs Saline'!N1487:Q1487)</f>
        <v>514646.60542500002</v>
      </c>
      <c r="S1487" s="3">
        <f>_xlfn.STDEV.S('VTA_Proteome Morphine vs Saline'!N1487:Q1487)</f>
        <v>207685.75393582686</v>
      </c>
      <c r="T1487" s="1">
        <v>680005.26029999997</v>
      </c>
      <c r="U1487" s="1">
        <v>503460.07040000003</v>
      </c>
      <c r="V1487" s="1">
        <v>422821.19309999997</v>
      </c>
      <c r="W1487" s="1">
        <v>25226.403869999998</v>
      </c>
      <c r="X1487" s="1">
        <f t="shared" si="91"/>
        <v>407878.23191750003</v>
      </c>
      <c r="Y1487" s="1">
        <f t="shared" si="92"/>
        <v>276787.95796360064</v>
      </c>
    </row>
    <row r="1488" spans="1:25" x14ac:dyDescent="0.5">
      <c r="A1488" s="1" t="s">
        <v>2978</v>
      </c>
      <c r="B1488" s="1" t="s">
        <v>2979</v>
      </c>
      <c r="C1488" s="1">
        <v>14097</v>
      </c>
      <c r="D1488" s="1">
        <v>4</v>
      </c>
      <c r="E1488" s="1">
        <v>0</v>
      </c>
      <c r="F1488" s="1">
        <v>195.82</v>
      </c>
      <c r="K1488" s="1">
        <v>1</v>
      </c>
      <c r="L1488" s="1" t="s">
        <v>364</v>
      </c>
      <c r="M1488" s="1" t="s">
        <v>364</v>
      </c>
      <c r="R1488" s="3"/>
      <c r="S1488" s="3"/>
    </row>
    <row r="1489" spans="1:25" x14ac:dyDescent="0.5">
      <c r="A1489" s="1" t="s">
        <v>2980</v>
      </c>
      <c r="B1489" s="1" t="s">
        <v>2981</v>
      </c>
      <c r="C1489" s="1">
        <v>14167</v>
      </c>
      <c r="D1489" s="1">
        <v>4</v>
      </c>
      <c r="E1489" s="1">
        <v>1</v>
      </c>
      <c r="F1489" s="1">
        <v>209.15</v>
      </c>
      <c r="G1489" s="1">
        <v>0.44397924</v>
      </c>
      <c r="H1489" s="1">
        <v>0.977951083</v>
      </c>
      <c r="I1489" s="1">
        <v>7.3633434999999997E-2</v>
      </c>
      <c r="K1489" s="1">
        <v>194.6137526</v>
      </c>
      <c r="L1489" s="1" t="s">
        <v>2</v>
      </c>
      <c r="M1489" s="1" t="s">
        <v>1</v>
      </c>
      <c r="N1489" s="1">
        <v>0</v>
      </c>
      <c r="O1489" s="1">
        <v>314.68320799999998</v>
      </c>
      <c r="P1489" s="1">
        <v>0</v>
      </c>
      <c r="Q1489" s="1">
        <v>61.097778429999998</v>
      </c>
      <c r="R1489" s="3">
        <f>AVERAGE('VTA_Proteome Morphine vs Saline'!N1489:Q1489)</f>
        <v>93.945246607499996</v>
      </c>
      <c r="S1489" s="3">
        <f>_xlfn.STDEV.S('VTA_Proteome Morphine vs Saline'!N1489:Q1489)</f>
        <v>149.95068354370898</v>
      </c>
      <c r="T1489" s="1">
        <v>171.7333126</v>
      </c>
      <c r="U1489" s="1">
        <v>142.98292459999999</v>
      </c>
      <c r="V1489" s="1">
        <v>547.53027870000005</v>
      </c>
      <c r="W1489" s="1">
        <v>72269.901440000001</v>
      </c>
      <c r="X1489" s="1">
        <f t="shared" ref="X1489:X1520" si="93">AVERAGE(T1489:W1489)</f>
        <v>18283.036988975</v>
      </c>
      <c r="Y1489" s="1">
        <f t="shared" ref="Y1489:Y1520" si="94">_xlfn.STDEV.S(T1489:W1489)</f>
        <v>35991.714851429715</v>
      </c>
    </row>
    <row r="1490" spans="1:25" x14ac:dyDescent="0.5">
      <c r="A1490" s="1" t="s">
        <v>2982</v>
      </c>
      <c r="B1490" s="1" t="s">
        <v>2983</v>
      </c>
      <c r="C1490" s="1">
        <v>39479</v>
      </c>
      <c r="D1490" s="1">
        <v>12</v>
      </c>
      <c r="E1490" s="1">
        <v>12</v>
      </c>
      <c r="F1490" s="1">
        <v>1004.65</v>
      </c>
      <c r="G1490" s="1">
        <v>6.7316735000000003E-2</v>
      </c>
      <c r="H1490" s="1">
        <v>0.99625991700000005</v>
      </c>
      <c r="I1490" s="1">
        <v>0.66530437799999997</v>
      </c>
      <c r="K1490" s="1">
        <v>1.0744399019999999</v>
      </c>
      <c r="L1490" s="1" t="s">
        <v>1</v>
      </c>
      <c r="M1490" s="1" t="s">
        <v>2</v>
      </c>
      <c r="N1490" s="1">
        <v>19164189.59</v>
      </c>
      <c r="O1490" s="1">
        <v>14373479.640000001</v>
      </c>
      <c r="P1490" s="1">
        <v>12204724.35</v>
      </c>
      <c r="Q1490" s="1">
        <v>11767634.58</v>
      </c>
      <c r="R1490" s="3">
        <f>AVERAGE('VTA_Proteome Morphine vs Saline'!N1490:Q1490)</f>
        <v>14377507.039999999</v>
      </c>
      <c r="S1490" s="3">
        <f>_xlfn.STDEV.S('VTA_Proteome Morphine vs Saline'!N1490:Q1490)</f>
        <v>3388449.248543025</v>
      </c>
      <c r="T1490" s="1">
        <v>13986721.9</v>
      </c>
      <c r="U1490" s="1">
        <v>16320972.66</v>
      </c>
      <c r="V1490" s="1">
        <v>11658708.960000001</v>
      </c>
      <c r="W1490" s="1">
        <v>11559185.08</v>
      </c>
      <c r="X1490" s="1">
        <f t="shared" si="93"/>
        <v>13381397.15</v>
      </c>
      <c r="Y1490" s="1">
        <f t="shared" si="94"/>
        <v>2257995.6938232854</v>
      </c>
    </row>
    <row r="1491" spans="1:25" x14ac:dyDescent="0.5">
      <c r="A1491" s="1" t="s">
        <v>2984</v>
      </c>
      <c r="B1491" s="1" t="s">
        <v>2985</v>
      </c>
      <c r="C1491" s="1">
        <v>13545</v>
      </c>
      <c r="D1491" s="1">
        <v>3</v>
      </c>
      <c r="E1491" s="1">
        <v>2</v>
      </c>
      <c r="F1491" s="1">
        <v>219.01</v>
      </c>
      <c r="G1491" s="1">
        <v>6.8231716999999997E-2</v>
      </c>
      <c r="H1491" s="1">
        <v>0.99625991700000005</v>
      </c>
      <c r="I1491" s="1">
        <v>0.65732864899999999</v>
      </c>
      <c r="K1491" s="1">
        <v>1.0218439690000001</v>
      </c>
      <c r="L1491" s="1" t="s">
        <v>2</v>
      </c>
      <c r="M1491" s="1" t="s">
        <v>1</v>
      </c>
      <c r="N1491" s="1">
        <v>1628324.1880000001</v>
      </c>
      <c r="O1491" s="1">
        <v>2296793.858</v>
      </c>
      <c r="P1491" s="1">
        <v>2038295.5830000001</v>
      </c>
      <c r="Q1491" s="1">
        <v>2028460.29</v>
      </c>
      <c r="R1491" s="3">
        <f>AVERAGE('VTA_Proteome Morphine vs Saline'!N1491:Q1491)</f>
        <v>1997968.4797500002</v>
      </c>
      <c r="S1491" s="3">
        <f>_xlfn.STDEV.S('VTA_Proteome Morphine vs Saline'!N1491:Q1491)</f>
        <v>275976.77128004254</v>
      </c>
      <c r="T1491" s="1">
        <v>3262120.1039999998</v>
      </c>
      <c r="U1491" s="1">
        <v>1969296.888</v>
      </c>
      <c r="V1491" s="1">
        <v>2563879.0589999999</v>
      </c>
      <c r="W1491" s="1">
        <v>371152.11920000002</v>
      </c>
      <c r="X1491" s="1">
        <f t="shared" si="93"/>
        <v>2041612.0425499997</v>
      </c>
      <c r="Y1491" s="1">
        <f t="shared" si="94"/>
        <v>1232621.6777844024</v>
      </c>
    </row>
    <row r="1492" spans="1:25" x14ac:dyDescent="0.5">
      <c r="A1492" s="1" t="s">
        <v>2986</v>
      </c>
      <c r="B1492" s="1" t="s">
        <v>2987</v>
      </c>
      <c r="C1492" s="1">
        <v>13982</v>
      </c>
      <c r="D1492" s="1">
        <v>11</v>
      </c>
      <c r="E1492" s="1">
        <v>11</v>
      </c>
      <c r="F1492" s="1">
        <v>631.64</v>
      </c>
      <c r="G1492" s="1">
        <v>5.0303250000000001E-2</v>
      </c>
      <c r="H1492" s="1">
        <v>0.99625991700000005</v>
      </c>
      <c r="I1492" s="1">
        <v>0.95379059300000002</v>
      </c>
      <c r="K1492" s="1">
        <v>1.0926108080000001</v>
      </c>
      <c r="L1492" s="1" t="s">
        <v>1</v>
      </c>
      <c r="M1492" s="1" t="s">
        <v>2</v>
      </c>
      <c r="N1492" s="1">
        <v>27727999.5</v>
      </c>
      <c r="O1492" s="1">
        <v>22951229.690000001</v>
      </c>
      <c r="P1492" s="1">
        <v>99249698.989999995</v>
      </c>
      <c r="Q1492" s="1">
        <v>194419912.90000001</v>
      </c>
      <c r="R1492" s="3">
        <f>AVERAGE('VTA_Proteome Morphine vs Saline'!N1492:Q1492)</f>
        <v>86087210.270000011</v>
      </c>
      <c r="S1492" s="3">
        <f>_xlfn.STDEV.S('VTA_Proteome Morphine vs Saline'!N1492:Q1492)</f>
        <v>80210504.494776234</v>
      </c>
      <c r="T1492" s="1">
        <v>41619621.369999997</v>
      </c>
      <c r="U1492" s="1">
        <v>17093656.370000001</v>
      </c>
      <c r="V1492" s="1">
        <v>171900715.59999999</v>
      </c>
      <c r="W1492" s="1">
        <v>84547488.290000007</v>
      </c>
      <c r="X1492" s="1">
        <f t="shared" si="93"/>
        <v>78790370.407499999</v>
      </c>
      <c r="Y1492" s="1">
        <f t="shared" si="94"/>
        <v>68046136.052958861</v>
      </c>
    </row>
    <row r="1493" spans="1:25" x14ac:dyDescent="0.5">
      <c r="A1493" s="1" t="s">
        <v>2988</v>
      </c>
      <c r="B1493" s="1" t="s">
        <v>2989</v>
      </c>
      <c r="C1493" s="1">
        <v>15394</v>
      </c>
      <c r="D1493" s="1">
        <v>10</v>
      </c>
      <c r="E1493" s="1">
        <v>9</v>
      </c>
      <c r="F1493" s="1">
        <v>392.27</v>
      </c>
      <c r="G1493" s="1">
        <v>5.0127136000000003E-2</v>
      </c>
      <c r="H1493" s="1">
        <v>0.99625991700000005</v>
      </c>
      <c r="I1493" s="1">
        <v>0.97006618899999997</v>
      </c>
      <c r="K1493" s="1">
        <v>1.015722139</v>
      </c>
      <c r="L1493" s="1" t="s">
        <v>1</v>
      </c>
      <c r="M1493" s="1" t="s">
        <v>2</v>
      </c>
      <c r="N1493" s="1">
        <v>10027257.23</v>
      </c>
      <c r="O1493" s="1">
        <v>6262512.6919999998</v>
      </c>
      <c r="P1493" s="1">
        <v>35403880.93</v>
      </c>
      <c r="Q1493" s="1">
        <v>68498706.030000001</v>
      </c>
      <c r="R1493" s="3">
        <f>AVERAGE('VTA_Proteome Morphine vs Saline'!N1493:Q1493)</f>
        <v>30048089.2205</v>
      </c>
      <c r="S1493" s="3">
        <f>_xlfn.STDEV.S('VTA_Proteome Morphine vs Saline'!N1493:Q1493)</f>
        <v>28715395.419249192</v>
      </c>
      <c r="T1493" s="1">
        <v>12739044.210000001</v>
      </c>
      <c r="U1493" s="1">
        <v>4451423.3959999997</v>
      </c>
      <c r="V1493" s="1">
        <v>64399626.200000003</v>
      </c>
      <c r="W1493" s="1">
        <v>36741832.060000002</v>
      </c>
      <c r="X1493" s="1">
        <f t="shared" si="93"/>
        <v>29582981.466499999</v>
      </c>
      <c r="Y1493" s="1">
        <f t="shared" si="94"/>
        <v>26949096.000117406</v>
      </c>
    </row>
    <row r="1494" spans="1:25" x14ac:dyDescent="0.5">
      <c r="A1494" s="1" t="s">
        <v>2990</v>
      </c>
      <c r="B1494" s="1" t="s">
        <v>2991</v>
      </c>
      <c r="C1494" s="1">
        <v>11360</v>
      </c>
      <c r="D1494" s="1">
        <v>4</v>
      </c>
      <c r="E1494" s="1">
        <v>4</v>
      </c>
      <c r="F1494" s="1">
        <v>246.5</v>
      </c>
      <c r="G1494" s="1">
        <v>7.2634671999999997E-2</v>
      </c>
      <c r="H1494" s="1">
        <v>0.99625991700000005</v>
      </c>
      <c r="I1494" s="1">
        <v>0.62215382699999999</v>
      </c>
      <c r="K1494" s="1">
        <v>1.0823352879999999</v>
      </c>
      <c r="L1494" s="1" t="s">
        <v>2</v>
      </c>
      <c r="M1494" s="1" t="s">
        <v>1</v>
      </c>
      <c r="N1494" s="1">
        <v>2974005</v>
      </c>
      <c r="O1494" s="1">
        <v>2020520.547</v>
      </c>
      <c r="P1494" s="1">
        <v>2497108.8050000002</v>
      </c>
      <c r="Q1494" s="1">
        <v>2921445.8309999998</v>
      </c>
      <c r="R1494" s="3">
        <f>AVERAGE('VTA_Proteome Morphine vs Saline'!N1494:Q1494)</f>
        <v>2603270.04575</v>
      </c>
      <c r="S1494" s="3">
        <f>_xlfn.STDEV.S('VTA_Proteome Morphine vs Saline'!N1494:Q1494)</f>
        <v>443301.03539737873</v>
      </c>
      <c r="T1494" s="1">
        <v>2670969.0350000001</v>
      </c>
      <c r="U1494" s="1">
        <v>2199841.1719999998</v>
      </c>
      <c r="V1494" s="1">
        <v>2695249.3450000002</v>
      </c>
      <c r="W1494" s="1">
        <v>3704384.5839999998</v>
      </c>
      <c r="X1494" s="1">
        <f t="shared" si="93"/>
        <v>2817611.034</v>
      </c>
      <c r="Y1494" s="1">
        <f t="shared" si="94"/>
        <v>633635.85498842841</v>
      </c>
    </row>
    <row r="1495" spans="1:25" x14ac:dyDescent="0.5">
      <c r="A1495" s="1" t="s">
        <v>2992</v>
      </c>
      <c r="B1495" s="1" t="s">
        <v>2993</v>
      </c>
      <c r="C1495" s="1">
        <v>41804</v>
      </c>
      <c r="D1495" s="1">
        <v>4</v>
      </c>
      <c r="E1495" s="1">
        <v>4</v>
      </c>
      <c r="F1495" s="1">
        <v>200.79</v>
      </c>
      <c r="G1495" s="1">
        <v>6.1742663000000003E-2</v>
      </c>
      <c r="H1495" s="1">
        <v>0.99625991700000005</v>
      </c>
      <c r="I1495" s="1">
        <v>0.72062626399999996</v>
      </c>
      <c r="K1495" s="1">
        <v>1.016365843</v>
      </c>
      <c r="L1495" s="1" t="s">
        <v>1</v>
      </c>
      <c r="M1495" s="1" t="s">
        <v>2</v>
      </c>
      <c r="N1495" s="1">
        <v>599818.46669999999</v>
      </c>
      <c r="O1495" s="1">
        <v>384914.44400000002</v>
      </c>
      <c r="P1495" s="1">
        <v>490488.05560000002</v>
      </c>
      <c r="Q1495" s="1">
        <v>451027.446</v>
      </c>
      <c r="R1495" s="3">
        <f>AVERAGE('VTA_Proteome Morphine vs Saline'!N1495:Q1495)</f>
        <v>481562.10307499999</v>
      </c>
      <c r="S1495" s="3">
        <f>_xlfn.STDEV.S('VTA_Proteome Morphine vs Saline'!N1495:Q1495)</f>
        <v>90069.187209337586</v>
      </c>
      <c r="T1495" s="1">
        <v>576367.33929999999</v>
      </c>
      <c r="U1495" s="1">
        <v>762950.85019999999</v>
      </c>
      <c r="V1495" s="1">
        <v>254601.58919999999</v>
      </c>
      <c r="W1495" s="1">
        <v>301311.57400000002</v>
      </c>
      <c r="X1495" s="1">
        <f t="shared" si="93"/>
        <v>473807.83817499998</v>
      </c>
      <c r="Y1495" s="1">
        <f t="shared" si="94"/>
        <v>239394.00815247319</v>
      </c>
    </row>
    <row r="1496" spans="1:25" x14ac:dyDescent="0.5">
      <c r="A1496" s="1" t="s">
        <v>2994</v>
      </c>
      <c r="B1496" s="1" t="s">
        <v>2995</v>
      </c>
      <c r="C1496" s="1">
        <v>45798</v>
      </c>
      <c r="D1496" s="1">
        <v>8</v>
      </c>
      <c r="E1496" s="1">
        <v>8</v>
      </c>
      <c r="F1496" s="1">
        <v>397.67</v>
      </c>
      <c r="G1496" s="1">
        <v>0.223590491</v>
      </c>
      <c r="H1496" s="1">
        <v>0.977951083</v>
      </c>
      <c r="I1496" s="1">
        <v>0.20657590000000001</v>
      </c>
      <c r="K1496" s="1">
        <v>1.210475306</v>
      </c>
      <c r="L1496" s="1" t="s">
        <v>2</v>
      </c>
      <c r="M1496" s="1" t="s">
        <v>1</v>
      </c>
      <c r="N1496" s="1">
        <v>1470891.7779999999</v>
      </c>
      <c r="O1496" s="1">
        <v>1693683.5719999999</v>
      </c>
      <c r="P1496" s="1">
        <v>1755894.426</v>
      </c>
      <c r="Q1496" s="1">
        <v>2327402.7030000002</v>
      </c>
      <c r="R1496" s="3">
        <f>AVERAGE('VTA_Proteome Morphine vs Saline'!N1496:Q1496)</f>
        <v>1811968.1197500001</v>
      </c>
      <c r="S1496" s="3">
        <f>_xlfn.STDEV.S('VTA_Proteome Morphine vs Saline'!N1496:Q1496)</f>
        <v>364756.25371785538</v>
      </c>
      <c r="T1496" s="1">
        <v>2108565.568</v>
      </c>
      <c r="U1496" s="1">
        <v>1692804.64</v>
      </c>
      <c r="V1496" s="1">
        <v>2674917.1680000001</v>
      </c>
      <c r="W1496" s="1">
        <v>2297083.284</v>
      </c>
      <c r="X1496" s="1">
        <f t="shared" si="93"/>
        <v>2193342.665</v>
      </c>
      <c r="Y1496" s="1">
        <f t="shared" si="94"/>
        <v>408412.20542357437</v>
      </c>
    </row>
    <row r="1497" spans="1:25" x14ac:dyDescent="0.5">
      <c r="A1497" s="1" t="s">
        <v>2996</v>
      </c>
      <c r="B1497" s="1" t="s">
        <v>2997</v>
      </c>
      <c r="C1497" s="1">
        <v>102093</v>
      </c>
      <c r="D1497" s="1">
        <v>9</v>
      </c>
      <c r="E1497" s="1">
        <v>9</v>
      </c>
      <c r="F1497" s="1">
        <v>441.62</v>
      </c>
      <c r="G1497" s="1">
        <v>0.17054487900000001</v>
      </c>
      <c r="H1497" s="1">
        <v>0.977951083</v>
      </c>
      <c r="I1497" s="1">
        <v>0.281638155</v>
      </c>
      <c r="K1497" s="1">
        <v>1.1241515399999999</v>
      </c>
      <c r="L1497" s="1" t="s">
        <v>1</v>
      </c>
      <c r="M1497" s="1" t="s">
        <v>2</v>
      </c>
      <c r="N1497" s="1">
        <v>1147714.5109999999</v>
      </c>
      <c r="O1497" s="1">
        <v>1291706.358</v>
      </c>
      <c r="P1497" s="1">
        <v>1077205.3130000001</v>
      </c>
      <c r="Q1497" s="1">
        <v>1169788.341</v>
      </c>
      <c r="R1497" s="3">
        <f>AVERAGE('VTA_Proteome Morphine vs Saline'!N1497:Q1497)</f>
        <v>1171603.63075</v>
      </c>
      <c r="S1497" s="3">
        <f>_xlfn.STDEV.S('VTA_Proteome Morphine vs Saline'!N1497:Q1497)</f>
        <v>89274.282982697288</v>
      </c>
      <c r="T1497" s="1">
        <v>977825.80090000003</v>
      </c>
      <c r="U1497" s="1">
        <v>1127935.689</v>
      </c>
      <c r="V1497" s="1">
        <v>786610.61239999998</v>
      </c>
      <c r="W1497" s="1">
        <v>1276473.7849999999</v>
      </c>
      <c r="X1497" s="1">
        <f t="shared" si="93"/>
        <v>1042211.4718249999</v>
      </c>
      <c r="Y1497" s="1">
        <f t="shared" si="94"/>
        <v>209527.07600978439</v>
      </c>
    </row>
    <row r="1498" spans="1:25" x14ac:dyDescent="0.5">
      <c r="A1498" s="1" t="s">
        <v>2998</v>
      </c>
      <c r="B1498" s="1" t="s">
        <v>2999</v>
      </c>
      <c r="C1498" s="1">
        <v>63575</v>
      </c>
      <c r="D1498" s="1">
        <v>5</v>
      </c>
      <c r="E1498" s="1">
        <v>5</v>
      </c>
      <c r="F1498" s="1">
        <v>187.29</v>
      </c>
      <c r="G1498" s="1">
        <v>6.2699652999999994E-2</v>
      </c>
      <c r="H1498" s="1">
        <v>0.99625991700000005</v>
      </c>
      <c r="I1498" s="1">
        <v>0.71014691699999999</v>
      </c>
      <c r="K1498" s="1">
        <v>1.098911398</v>
      </c>
      <c r="L1498" s="1" t="s">
        <v>1</v>
      </c>
      <c r="M1498" s="1" t="s">
        <v>2</v>
      </c>
      <c r="N1498" s="1">
        <v>156008.80530000001</v>
      </c>
      <c r="O1498" s="1">
        <v>172838.27040000001</v>
      </c>
      <c r="P1498" s="1">
        <v>327890.05609999999</v>
      </c>
      <c r="Q1498" s="1">
        <v>239853.36840000001</v>
      </c>
      <c r="R1498" s="3">
        <f>AVERAGE('VTA_Proteome Morphine vs Saline'!N1498:Q1498)</f>
        <v>224147.62505000003</v>
      </c>
      <c r="S1498" s="3">
        <f>_xlfn.STDEV.S('VTA_Proteome Morphine vs Saline'!N1498:Q1498)</f>
        <v>78069.864023327333</v>
      </c>
      <c r="T1498" s="1">
        <v>187702.88149999999</v>
      </c>
      <c r="U1498" s="1">
        <v>118605.90850000001</v>
      </c>
      <c r="V1498" s="1">
        <v>241237.85980000001</v>
      </c>
      <c r="W1498" s="1">
        <v>268343.05839999998</v>
      </c>
      <c r="X1498" s="1">
        <f t="shared" si="93"/>
        <v>203972.42705</v>
      </c>
      <c r="Y1498" s="1">
        <f t="shared" si="94"/>
        <v>66041.480046491459</v>
      </c>
    </row>
    <row r="1499" spans="1:25" x14ac:dyDescent="0.5">
      <c r="A1499" s="1" t="s">
        <v>3000</v>
      </c>
      <c r="B1499" s="1" t="s">
        <v>3001</v>
      </c>
      <c r="C1499" s="1">
        <v>70170</v>
      </c>
      <c r="D1499" s="1">
        <v>29</v>
      </c>
      <c r="E1499" s="1">
        <v>29</v>
      </c>
      <c r="F1499" s="1">
        <v>1441.19</v>
      </c>
      <c r="G1499" s="1">
        <v>8.3026839000000005E-2</v>
      </c>
      <c r="H1499" s="1">
        <v>0.99625991700000005</v>
      </c>
      <c r="I1499" s="1">
        <v>0.55437546900000001</v>
      </c>
      <c r="K1499" s="1">
        <v>1.1205646579999999</v>
      </c>
      <c r="L1499" s="1" t="s">
        <v>2</v>
      </c>
      <c r="M1499" s="1" t="s">
        <v>1</v>
      </c>
      <c r="N1499" s="1">
        <v>22963015.850000001</v>
      </c>
      <c r="O1499" s="1">
        <v>32561500.66</v>
      </c>
      <c r="P1499" s="1">
        <v>21445250.690000001</v>
      </c>
      <c r="Q1499" s="1">
        <v>17406347.949999999</v>
      </c>
      <c r="R1499" s="3">
        <f>AVERAGE('VTA_Proteome Morphine vs Saline'!N1499:Q1499)</f>
        <v>23594028.787500001</v>
      </c>
      <c r="S1499" s="3">
        <f>_xlfn.STDEV.S('VTA_Proteome Morphine vs Saline'!N1499:Q1499)</f>
        <v>6421795.4542955048</v>
      </c>
      <c r="T1499" s="1">
        <v>36598876.5</v>
      </c>
      <c r="U1499" s="1">
        <v>26347090.48</v>
      </c>
      <c r="V1499" s="1">
        <v>20478526.530000001</v>
      </c>
      <c r="W1499" s="1">
        <v>22330045.73</v>
      </c>
      <c r="X1499" s="1">
        <f t="shared" si="93"/>
        <v>26438634.810000002</v>
      </c>
      <c r="Y1499" s="1">
        <f t="shared" si="94"/>
        <v>7202830.1498135328</v>
      </c>
    </row>
    <row r="1500" spans="1:25" x14ac:dyDescent="0.5">
      <c r="A1500" s="1" t="s">
        <v>3002</v>
      </c>
      <c r="B1500" s="1" t="s">
        <v>3003</v>
      </c>
      <c r="C1500" s="1">
        <v>20593</v>
      </c>
      <c r="D1500" s="1">
        <v>10</v>
      </c>
      <c r="E1500" s="1">
        <v>10</v>
      </c>
      <c r="F1500" s="1">
        <v>725.84</v>
      </c>
      <c r="G1500" s="1">
        <v>0.101008573</v>
      </c>
      <c r="H1500" s="1">
        <v>0.99094768200000005</v>
      </c>
      <c r="I1500" s="1">
        <v>0.467485031</v>
      </c>
      <c r="K1500" s="1">
        <v>1.1984146520000001</v>
      </c>
      <c r="L1500" s="1" t="s">
        <v>2</v>
      </c>
      <c r="M1500" s="1" t="s">
        <v>1</v>
      </c>
      <c r="N1500" s="1">
        <v>12084004.43</v>
      </c>
      <c r="O1500" s="1">
        <v>14616163.800000001</v>
      </c>
      <c r="P1500" s="1">
        <v>7132919.2989999996</v>
      </c>
      <c r="Q1500" s="1">
        <v>9160982.1370000001</v>
      </c>
      <c r="R1500" s="3">
        <f>AVERAGE('VTA_Proteome Morphine vs Saline'!N1500:Q1500)</f>
        <v>10748517.4165</v>
      </c>
      <c r="S1500" s="3">
        <f>_xlfn.STDEV.S('VTA_Proteome Morphine vs Saline'!N1500:Q1500)</f>
        <v>3283038.8423915273</v>
      </c>
      <c r="T1500" s="1">
        <v>18634973.579999998</v>
      </c>
      <c r="U1500" s="1">
        <v>13747893.880000001</v>
      </c>
      <c r="V1500" s="1">
        <v>8904355.7750000004</v>
      </c>
      <c r="W1500" s="1">
        <v>10237499.800000001</v>
      </c>
      <c r="X1500" s="1">
        <f t="shared" si="93"/>
        <v>12881180.758749999</v>
      </c>
      <c r="Y1500" s="1">
        <f t="shared" si="94"/>
        <v>4345937.1612058738</v>
      </c>
    </row>
    <row r="1501" spans="1:25" x14ac:dyDescent="0.5">
      <c r="A1501" s="1" t="s">
        <v>3004</v>
      </c>
      <c r="B1501" s="1" t="s">
        <v>3005</v>
      </c>
      <c r="C1501" s="1">
        <v>42306</v>
      </c>
      <c r="D1501" s="1">
        <v>1</v>
      </c>
      <c r="E1501" s="1">
        <v>1</v>
      </c>
      <c r="F1501" s="1">
        <v>25.51</v>
      </c>
      <c r="G1501" s="1">
        <v>0.445854003</v>
      </c>
      <c r="H1501" s="1">
        <v>0.977951083</v>
      </c>
      <c r="I1501" s="1">
        <v>7.3051256999999994E-2</v>
      </c>
      <c r="K1501" s="1">
        <v>5.8568088500000002</v>
      </c>
      <c r="L1501" s="1" t="s">
        <v>1</v>
      </c>
      <c r="M1501" s="1" t="s">
        <v>2</v>
      </c>
      <c r="N1501" s="1">
        <v>131339.82699999999</v>
      </c>
      <c r="O1501" s="1">
        <v>478355.28379999998</v>
      </c>
      <c r="P1501" s="1">
        <v>137066.49950000001</v>
      </c>
      <c r="Q1501" s="1">
        <v>1911474.3030000001</v>
      </c>
      <c r="R1501" s="3">
        <f>AVERAGE('VTA_Proteome Morphine vs Saline'!N1501:Q1501)</f>
        <v>664558.97832500003</v>
      </c>
      <c r="S1501" s="3">
        <f>_xlfn.STDEV.S('VTA_Proteome Morphine vs Saline'!N1501:Q1501)</f>
        <v>846963.32492830267</v>
      </c>
      <c r="T1501" s="1">
        <v>390232.66820000001</v>
      </c>
      <c r="U1501" s="1">
        <v>16247.45664</v>
      </c>
      <c r="V1501" s="1">
        <v>25511.63164</v>
      </c>
      <c r="W1501" s="1">
        <v>21879.281650000001</v>
      </c>
      <c r="X1501" s="1">
        <f t="shared" si="93"/>
        <v>113467.7595325</v>
      </c>
      <c r="Y1501" s="1">
        <f t="shared" si="94"/>
        <v>184549.29935649</v>
      </c>
    </row>
    <row r="1502" spans="1:25" x14ac:dyDescent="0.5">
      <c r="A1502" s="1" t="s">
        <v>3006</v>
      </c>
      <c r="B1502" s="1" t="s">
        <v>3007</v>
      </c>
      <c r="C1502" s="1">
        <v>31429</v>
      </c>
      <c r="D1502" s="1">
        <v>9</v>
      </c>
      <c r="E1502" s="1">
        <v>9</v>
      </c>
      <c r="F1502" s="1">
        <v>460.53</v>
      </c>
      <c r="G1502" s="1">
        <v>5.0000281000000001E-2</v>
      </c>
      <c r="H1502" s="1">
        <v>0.99959859299999998</v>
      </c>
      <c r="I1502" s="1">
        <v>0.99859284400000004</v>
      </c>
      <c r="K1502" s="1">
        <v>1.0266180140000001</v>
      </c>
      <c r="L1502" s="1" t="s">
        <v>1</v>
      </c>
      <c r="M1502" s="1" t="s">
        <v>2</v>
      </c>
      <c r="N1502" s="1">
        <v>1023577.806</v>
      </c>
      <c r="O1502" s="1">
        <v>1314566.497</v>
      </c>
      <c r="P1502" s="1">
        <v>1953392.899</v>
      </c>
      <c r="Q1502" s="1">
        <v>1222468.943</v>
      </c>
      <c r="R1502" s="3">
        <f>AVERAGE('VTA_Proteome Morphine vs Saline'!N1502:Q1502)</f>
        <v>1378501.5362499999</v>
      </c>
      <c r="S1502" s="3">
        <f>_xlfn.STDEV.S('VTA_Proteome Morphine vs Saline'!N1502:Q1502)</f>
        <v>402038.46941113553</v>
      </c>
      <c r="T1502" s="1">
        <v>1295694.6710000001</v>
      </c>
      <c r="U1502" s="1">
        <v>1332534.0260000001</v>
      </c>
      <c r="V1502" s="1">
        <v>1518734.9569999999</v>
      </c>
      <c r="W1502" s="1">
        <v>1224076.081</v>
      </c>
      <c r="X1502" s="1">
        <f t="shared" si="93"/>
        <v>1342759.9337500001</v>
      </c>
      <c r="Y1502" s="1">
        <f t="shared" si="94"/>
        <v>125661.94578903583</v>
      </c>
    </row>
    <row r="1503" spans="1:25" x14ac:dyDescent="0.5">
      <c r="A1503" s="1" t="s">
        <v>3008</v>
      </c>
      <c r="B1503" s="1" t="s">
        <v>3009</v>
      </c>
      <c r="C1503" s="1">
        <v>54174</v>
      </c>
      <c r="D1503" s="1">
        <v>1</v>
      </c>
      <c r="E1503" s="1">
        <v>1</v>
      </c>
      <c r="F1503" s="1">
        <v>49.37</v>
      </c>
      <c r="G1503" s="1">
        <v>0.16687721699999999</v>
      </c>
      <c r="H1503" s="1">
        <v>0.977951083</v>
      </c>
      <c r="I1503" s="1">
        <v>0.288250756</v>
      </c>
      <c r="K1503" s="1">
        <v>1.8346374009999999</v>
      </c>
      <c r="L1503" s="1" t="s">
        <v>2</v>
      </c>
      <c r="M1503" s="1" t="s">
        <v>1</v>
      </c>
      <c r="N1503" s="1">
        <v>7294.7460010000004</v>
      </c>
      <c r="O1503" s="1">
        <v>7341.6818020000001</v>
      </c>
      <c r="P1503" s="1">
        <v>0</v>
      </c>
      <c r="Q1503" s="1">
        <v>2139.8611270000001</v>
      </c>
      <c r="R1503" s="3">
        <f>AVERAGE('VTA_Proteome Morphine vs Saline'!N1503:Q1503)</f>
        <v>4194.0722325000006</v>
      </c>
      <c r="S1503" s="3">
        <f>_xlfn.STDEV.S('VTA_Proteome Morphine vs Saline'!N1503:Q1503)</f>
        <v>3711.7672779984023</v>
      </c>
      <c r="T1503" s="1">
        <v>7179.1549859999996</v>
      </c>
      <c r="U1503" s="1">
        <v>5926.0491739999998</v>
      </c>
      <c r="V1503" s="1">
        <v>5493.455884</v>
      </c>
      <c r="W1503" s="1">
        <v>12179.747079999999</v>
      </c>
      <c r="X1503" s="1">
        <f t="shared" si="93"/>
        <v>7694.6017809999994</v>
      </c>
      <c r="Y1503" s="1">
        <f t="shared" si="94"/>
        <v>3074.3582167786917</v>
      </c>
    </row>
    <row r="1504" spans="1:25" x14ac:dyDescent="0.5">
      <c r="A1504" s="1" t="s">
        <v>3010</v>
      </c>
      <c r="B1504" s="1" t="s">
        <v>3011</v>
      </c>
      <c r="C1504" s="1">
        <v>15972</v>
      </c>
      <c r="D1504" s="1">
        <v>5</v>
      </c>
      <c r="E1504" s="1">
        <v>1</v>
      </c>
      <c r="F1504" s="1">
        <v>199.35</v>
      </c>
      <c r="G1504" s="1">
        <v>0.294364919</v>
      </c>
      <c r="H1504" s="1">
        <v>0.977951083</v>
      </c>
      <c r="I1504" s="1">
        <v>0.14378669999999999</v>
      </c>
      <c r="K1504" s="1">
        <v>5.2382098570000002</v>
      </c>
      <c r="L1504" s="1" t="s">
        <v>1</v>
      </c>
      <c r="M1504" s="1" t="s">
        <v>2</v>
      </c>
      <c r="N1504" s="1">
        <v>213645.79980000001</v>
      </c>
      <c r="O1504" s="1">
        <v>98682.209059999994</v>
      </c>
      <c r="P1504" s="1">
        <v>16585.393919999999</v>
      </c>
      <c r="Q1504" s="1">
        <v>15069.200870000001</v>
      </c>
      <c r="R1504" s="3">
        <f>AVERAGE('VTA_Proteome Morphine vs Saline'!N1504:Q1504)</f>
        <v>85995.650912500001</v>
      </c>
      <c r="S1504" s="3">
        <f>_xlfn.STDEV.S('VTA_Proteome Morphine vs Saline'!N1504:Q1504)</f>
        <v>93637.340059093534</v>
      </c>
      <c r="T1504" s="1">
        <v>33055.882490000004</v>
      </c>
      <c r="U1504" s="1">
        <v>14416.2855</v>
      </c>
      <c r="V1504" s="1">
        <v>6352.2616360000002</v>
      </c>
      <c r="W1504" s="1">
        <v>11843.53959</v>
      </c>
      <c r="X1504" s="1">
        <f t="shared" si="93"/>
        <v>16416.992303999999</v>
      </c>
      <c r="Y1504" s="1">
        <f t="shared" si="94"/>
        <v>11591.243354128914</v>
      </c>
    </row>
    <row r="1505" spans="1:25" x14ac:dyDescent="0.5">
      <c r="A1505" s="1" t="s">
        <v>3012</v>
      </c>
      <c r="B1505" s="1" t="s">
        <v>3013</v>
      </c>
      <c r="C1505" s="1">
        <v>74727</v>
      </c>
      <c r="D1505" s="1">
        <v>1</v>
      </c>
      <c r="E1505" s="1">
        <v>1</v>
      </c>
      <c r="F1505" s="1">
        <v>47.46</v>
      </c>
      <c r="G1505" s="1">
        <v>0.12223384499999999</v>
      </c>
      <c r="H1505" s="1">
        <v>0.980464212</v>
      </c>
      <c r="I1505" s="1">
        <v>0.39303432900000002</v>
      </c>
      <c r="K1505" s="1">
        <v>1.20247108</v>
      </c>
      <c r="L1505" s="1" t="s">
        <v>2</v>
      </c>
      <c r="M1505" s="1" t="s">
        <v>1</v>
      </c>
      <c r="N1505" s="1">
        <v>5173.1498929999998</v>
      </c>
      <c r="O1505" s="1">
        <v>16997.042170000001</v>
      </c>
      <c r="P1505" s="1">
        <v>19409.630440000001</v>
      </c>
      <c r="Q1505" s="1">
        <v>14794.532520000001</v>
      </c>
      <c r="R1505" s="3">
        <f>AVERAGE('VTA_Proteome Morphine vs Saline'!N1505:Q1505)</f>
        <v>14093.588755750001</v>
      </c>
      <c r="S1505" s="3">
        <f>_xlfn.STDEV.S('VTA_Proteome Morphine vs Saline'!N1505:Q1505)</f>
        <v>6238.4798517508771</v>
      </c>
      <c r="T1505" s="1">
        <v>13772.12859</v>
      </c>
      <c r="U1505" s="1">
        <v>19288.356930000002</v>
      </c>
      <c r="V1505" s="1">
        <v>15978.164650000001</v>
      </c>
      <c r="W1505" s="1">
        <v>18749.881399999998</v>
      </c>
      <c r="X1505" s="1">
        <f t="shared" si="93"/>
        <v>16947.132892499998</v>
      </c>
      <c r="Y1505" s="1">
        <f t="shared" si="94"/>
        <v>2565.8516423031092</v>
      </c>
    </row>
    <row r="1506" spans="1:25" x14ac:dyDescent="0.5">
      <c r="A1506" s="1" t="s">
        <v>3014</v>
      </c>
      <c r="B1506" s="1" t="s">
        <v>3015</v>
      </c>
      <c r="C1506" s="1">
        <v>27229</v>
      </c>
      <c r="D1506" s="1">
        <v>20</v>
      </c>
      <c r="E1506" s="1">
        <v>20</v>
      </c>
      <c r="F1506" s="1">
        <v>1320.34</v>
      </c>
      <c r="G1506" s="1">
        <v>5.2733065000000003E-2</v>
      </c>
      <c r="H1506" s="1">
        <v>0.99625991700000005</v>
      </c>
      <c r="I1506" s="1">
        <v>0.86213897399999995</v>
      </c>
      <c r="K1506" s="1">
        <v>1.069566215</v>
      </c>
      <c r="L1506" s="1" t="s">
        <v>2</v>
      </c>
      <c r="M1506" s="1" t="s">
        <v>1</v>
      </c>
      <c r="N1506" s="1">
        <v>40958179.369999997</v>
      </c>
      <c r="O1506" s="1">
        <v>40109091.539999999</v>
      </c>
      <c r="P1506" s="1">
        <v>27251484.100000001</v>
      </c>
      <c r="Q1506" s="1">
        <v>27630822.670000002</v>
      </c>
      <c r="R1506" s="3">
        <f>AVERAGE('VTA_Proteome Morphine vs Saline'!N1506:Q1506)</f>
        <v>33987394.420000002</v>
      </c>
      <c r="S1506" s="3">
        <f>_xlfn.STDEV.S('VTA_Proteome Morphine vs Saline'!N1506:Q1506)</f>
        <v>7568476.5243771262</v>
      </c>
      <c r="T1506" s="1">
        <v>50346161.240000002</v>
      </c>
      <c r="U1506" s="1">
        <v>40238943.240000002</v>
      </c>
      <c r="V1506" s="1">
        <v>33562071.340000004</v>
      </c>
      <c r="W1506" s="1">
        <v>21259899.48</v>
      </c>
      <c r="X1506" s="1">
        <f t="shared" si="93"/>
        <v>36351768.825000003</v>
      </c>
      <c r="Y1506" s="1">
        <f t="shared" si="94"/>
        <v>12199727.816390086</v>
      </c>
    </row>
    <row r="1507" spans="1:25" x14ac:dyDescent="0.5">
      <c r="A1507" s="1" t="s">
        <v>3016</v>
      </c>
      <c r="B1507" s="1" t="s">
        <v>3017</v>
      </c>
      <c r="C1507" s="1">
        <v>94859</v>
      </c>
      <c r="D1507" s="1">
        <v>4</v>
      </c>
      <c r="E1507" s="1">
        <v>4</v>
      </c>
      <c r="F1507" s="1">
        <v>148.83000000000001</v>
      </c>
      <c r="G1507" s="1">
        <v>0.112728406</v>
      </c>
      <c r="H1507" s="1">
        <v>0.98654470999999999</v>
      </c>
      <c r="I1507" s="1">
        <v>0.42358406900000001</v>
      </c>
      <c r="K1507" s="1">
        <v>1.2679323069999999</v>
      </c>
      <c r="L1507" s="1" t="s">
        <v>1</v>
      </c>
      <c r="M1507" s="1" t="s">
        <v>2</v>
      </c>
      <c r="N1507" s="1">
        <v>82879.150569999998</v>
      </c>
      <c r="O1507" s="1">
        <v>76814.300409999996</v>
      </c>
      <c r="P1507" s="1">
        <v>162819.76699999999</v>
      </c>
      <c r="Q1507" s="1">
        <v>157838.4816</v>
      </c>
      <c r="R1507" s="3">
        <f>AVERAGE('VTA_Proteome Morphine vs Saline'!N1507:Q1507)</f>
        <v>120087.92489499999</v>
      </c>
      <c r="S1507" s="3">
        <f>_xlfn.STDEV.S('VTA_Proteome Morphine vs Saline'!N1507:Q1507)</f>
        <v>46576.869524338101</v>
      </c>
      <c r="T1507" s="1">
        <v>67412.824770000007</v>
      </c>
      <c r="U1507" s="1">
        <v>72981.578380000006</v>
      </c>
      <c r="V1507" s="1">
        <v>78183.681559999997</v>
      </c>
      <c r="W1507" s="1">
        <v>160268.40160000001</v>
      </c>
      <c r="X1507" s="1">
        <f t="shared" si="93"/>
        <v>94711.621577500016</v>
      </c>
      <c r="Y1507" s="1">
        <f t="shared" si="94"/>
        <v>43925.252010822936</v>
      </c>
    </row>
    <row r="1508" spans="1:25" x14ac:dyDescent="0.5">
      <c r="A1508" s="1" t="s">
        <v>3018</v>
      </c>
      <c r="B1508" s="1" t="s">
        <v>3019</v>
      </c>
      <c r="C1508" s="1">
        <v>86753</v>
      </c>
      <c r="D1508" s="1">
        <v>1</v>
      </c>
      <c r="E1508" s="1">
        <v>1</v>
      </c>
      <c r="F1508" s="1">
        <v>27.74</v>
      </c>
      <c r="G1508" s="1">
        <v>0.26418268900000003</v>
      </c>
      <c r="H1508" s="1">
        <v>0.977951083</v>
      </c>
      <c r="I1508" s="1">
        <v>0.166908905</v>
      </c>
      <c r="K1508" s="1">
        <v>1.823790928</v>
      </c>
      <c r="L1508" s="1" t="s">
        <v>1</v>
      </c>
      <c r="M1508" s="1" t="s">
        <v>2</v>
      </c>
      <c r="N1508" s="1">
        <v>21804.265879999999</v>
      </c>
      <c r="O1508" s="1">
        <v>13608.17513</v>
      </c>
      <c r="P1508" s="1">
        <v>42599.839979999997</v>
      </c>
      <c r="Q1508" s="1">
        <v>17916.842919999999</v>
      </c>
      <c r="R1508" s="3">
        <f>AVERAGE('VTA_Proteome Morphine vs Saline'!N1508:Q1508)</f>
        <v>23982.280977499999</v>
      </c>
      <c r="S1508" s="3">
        <f>_xlfn.STDEV.S('VTA_Proteome Morphine vs Saline'!N1508:Q1508)</f>
        <v>12855.204703945266</v>
      </c>
      <c r="T1508" s="1">
        <v>18807.940610000001</v>
      </c>
      <c r="U1508" s="1">
        <v>393.79850219999997</v>
      </c>
      <c r="V1508" s="1">
        <v>93.680868630000006</v>
      </c>
      <c r="W1508" s="1">
        <v>33303.330470000001</v>
      </c>
      <c r="X1508" s="1">
        <f t="shared" si="93"/>
        <v>13149.687612707501</v>
      </c>
      <c r="Y1508" s="1">
        <f t="shared" si="94"/>
        <v>16034.932350981171</v>
      </c>
    </row>
    <row r="1509" spans="1:25" x14ac:dyDescent="0.5">
      <c r="A1509" s="1" t="s">
        <v>3020</v>
      </c>
      <c r="B1509" s="1" t="s">
        <v>3021</v>
      </c>
      <c r="C1509" s="1">
        <v>55058</v>
      </c>
      <c r="D1509" s="1">
        <v>6</v>
      </c>
      <c r="E1509" s="1">
        <v>6</v>
      </c>
      <c r="F1509" s="1">
        <v>285.89999999999998</v>
      </c>
      <c r="G1509" s="1">
        <v>0.12804886400000001</v>
      </c>
      <c r="H1509" s="1">
        <v>0.977951083</v>
      </c>
      <c r="I1509" s="1">
        <v>0.376145128</v>
      </c>
      <c r="K1509" s="1">
        <v>1.2068447250000001</v>
      </c>
      <c r="L1509" s="1" t="s">
        <v>1</v>
      </c>
      <c r="M1509" s="1" t="s">
        <v>2</v>
      </c>
      <c r="N1509" s="1">
        <v>597625.84230000002</v>
      </c>
      <c r="O1509" s="1">
        <v>613728.97499999998</v>
      </c>
      <c r="P1509" s="1">
        <v>1131671.3230000001</v>
      </c>
      <c r="Q1509" s="1">
        <v>829775.29370000004</v>
      </c>
      <c r="R1509" s="3">
        <f>AVERAGE('VTA_Proteome Morphine vs Saline'!N1509:Q1509)</f>
        <v>793200.35850000009</v>
      </c>
      <c r="S1509" s="3">
        <f>_xlfn.STDEV.S('VTA_Proteome Morphine vs Saline'!N1509:Q1509)</f>
        <v>249238.6330251341</v>
      </c>
      <c r="T1509" s="1">
        <v>602202.61360000004</v>
      </c>
      <c r="U1509" s="1">
        <v>536697.35270000005</v>
      </c>
      <c r="V1509" s="1">
        <v>736282.6054</v>
      </c>
      <c r="W1509" s="1">
        <v>753822.9412</v>
      </c>
      <c r="X1509" s="1">
        <f t="shared" si="93"/>
        <v>657251.37822499999</v>
      </c>
      <c r="Y1509" s="1">
        <f t="shared" si="94"/>
        <v>105096.2117954178</v>
      </c>
    </row>
    <row r="1510" spans="1:25" x14ac:dyDescent="0.5">
      <c r="A1510" s="1" t="s">
        <v>3022</v>
      </c>
      <c r="B1510" s="1" t="s">
        <v>3023</v>
      </c>
      <c r="C1510" s="1">
        <v>118578</v>
      </c>
      <c r="D1510" s="1">
        <v>11</v>
      </c>
      <c r="E1510" s="1">
        <v>11</v>
      </c>
      <c r="F1510" s="1">
        <v>471.71</v>
      </c>
      <c r="G1510" s="1">
        <v>0.45342830000000001</v>
      </c>
      <c r="H1510" s="1">
        <v>0.977951083</v>
      </c>
      <c r="I1510" s="1">
        <v>7.0750075999999995E-2</v>
      </c>
      <c r="K1510" s="1">
        <v>1.1279725089999999</v>
      </c>
      <c r="L1510" s="1" t="s">
        <v>2</v>
      </c>
      <c r="M1510" s="1" t="s">
        <v>1</v>
      </c>
      <c r="N1510" s="1">
        <v>1340178.7590000001</v>
      </c>
      <c r="O1510" s="1">
        <v>1198838.047</v>
      </c>
      <c r="P1510" s="1">
        <v>1453528.2279999999</v>
      </c>
      <c r="Q1510" s="1">
        <v>1258028.9879999999</v>
      </c>
      <c r="R1510" s="3">
        <f>AVERAGE('VTA_Proteome Morphine vs Saline'!N1510:Q1510)</f>
        <v>1312643.5055</v>
      </c>
      <c r="S1510" s="3">
        <f>_xlfn.STDEV.S('VTA_Proteome Morphine vs Saline'!N1510:Q1510)</f>
        <v>110364.73338490617</v>
      </c>
      <c r="T1510" s="1">
        <v>1574868.4569999999</v>
      </c>
      <c r="U1510" s="1">
        <v>1333083.531</v>
      </c>
      <c r="V1510" s="1">
        <v>1526171.3160000001</v>
      </c>
      <c r="W1510" s="1">
        <v>1488379.851</v>
      </c>
      <c r="X1510" s="1">
        <f t="shared" si="93"/>
        <v>1480625.7887499998</v>
      </c>
      <c r="Y1510" s="1">
        <f t="shared" si="94"/>
        <v>104538.53974285332</v>
      </c>
    </row>
    <row r="1511" spans="1:25" x14ac:dyDescent="0.5">
      <c r="A1511" s="1" t="s">
        <v>3024</v>
      </c>
      <c r="B1511" s="1" t="s">
        <v>3025</v>
      </c>
      <c r="C1511" s="1">
        <v>26472</v>
      </c>
      <c r="D1511" s="1">
        <v>11</v>
      </c>
      <c r="E1511" s="1">
        <v>10</v>
      </c>
      <c r="F1511" s="1">
        <v>474.93</v>
      </c>
      <c r="G1511" s="1">
        <v>5.0020031999999999E-2</v>
      </c>
      <c r="H1511" s="1">
        <v>0.99959859299999998</v>
      </c>
      <c r="I1511" s="1">
        <v>0.98811461599999995</v>
      </c>
      <c r="K1511" s="1">
        <v>1.0135961710000001</v>
      </c>
      <c r="L1511" s="1" t="s">
        <v>2</v>
      </c>
      <c r="M1511" s="1" t="s">
        <v>1</v>
      </c>
      <c r="N1511" s="1">
        <v>3512094.0180000002</v>
      </c>
      <c r="O1511" s="1">
        <v>3643206.6660000002</v>
      </c>
      <c r="P1511" s="1">
        <v>3089126.148</v>
      </c>
      <c r="Q1511" s="1">
        <v>2843274.5090000001</v>
      </c>
      <c r="R1511" s="3">
        <f>AVERAGE('VTA_Proteome Morphine vs Saline'!N1511:Q1511)</f>
        <v>3271925.33525</v>
      </c>
      <c r="S1511" s="3">
        <f>_xlfn.STDEV.S('VTA_Proteome Morphine vs Saline'!N1511:Q1511)</f>
        <v>370894.36790970981</v>
      </c>
      <c r="T1511" s="1">
        <v>4131039.2489999998</v>
      </c>
      <c r="U1511" s="1">
        <v>3777422.1140000001</v>
      </c>
      <c r="V1511" s="1">
        <v>2854985.432</v>
      </c>
      <c r="W1511" s="1">
        <v>2502197.1749999998</v>
      </c>
      <c r="X1511" s="1">
        <f t="shared" si="93"/>
        <v>3316410.9924999997</v>
      </c>
      <c r="Y1511" s="1">
        <f t="shared" si="94"/>
        <v>764200.70202479709</v>
      </c>
    </row>
    <row r="1512" spans="1:25" x14ac:dyDescent="0.5">
      <c r="A1512" s="1" t="s">
        <v>3026</v>
      </c>
      <c r="B1512" s="1" t="s">
        <v>3027</v>
      </c>
      <c r="C1512" s="1">
        <v>73974</v>
      </c>
      <c r="D1512" s="1">
        <v>12</v>
      </c>
      <c r="E1512" s="1">
        <v>10</v>
      </c>
      <c r="F1512" s="1">
        <v>538.27</v>
      </c>
      <c r="G1512" s="1">
        <v>5.7678873999999998E-2</v>
      </c>
      <c r="H1512" s="1">
        <v>0.99625991700000005</v>
      </c>
      <c r="I1512" s="1">
        <v>0.77179226700000003</v>
      </c>
      <c r="K1512" s="1">
        <v>1.0138338870000001</v>
      </c>
      <c r="L1512" s="1" t="s">
        <v>1</v>
      </c>
      <c r="M1512" s="1" t="s">
        <v>2</v>
      </c>
      <c r="N1512" s="1">
        <v>1483123.0109999999</v>
      </c>
      <c r="O1512" s="1">
        <v>1564596.0759999999</v>
      </c>
      <c r="P1512" s="1">
        <v>1367092.3970000001</v>
      </c>
      <c r="Q1512" s="1">
        <v>1491229.2960000001</v>
      </c>
      <c r="R1512" s="3">
        <f>AVERAGE('VTA_Proteome Morphine vs Saline'!N1512:Q1512)</f>
        <v>1476510.1950000001</v>
      </c>
      <c r="S1512" s="3">
        <f>_xlfn.STDEV.S('VTA_Proteome Morphine vs Saline'!N1512:Q1512)</f>
        <v>81632.832897090659</v>
      </c>
      <c r="T1512" s="1">
        <v>1290203.9909999999</v>
      </c>
      <c r="U1512" s="1">
        <v>1552384.3970000001</v>
      </c>
      <c r="V1512" s="1">
        <v>1503193.1270000001</v>
      </c>
      <c r="W1512" s="1">
        <v>1479670.621</v>
      </c>
      <c r="X1512" s="1">
        <f t="shared" si="93"/>
        <v>1456363.0340000002</v>
      </c>
      <c r="Y1512" s="1">
        <f t="shared" si="94"/>
        <v>114840.8042251024</v>
      </c>
    </row>
    <row r="1513" spans="1:25" x14ac:dyDescent="0.5">
      <c r="A1513" s="1" t="s">
        <v>3028</v>
      </c>
      <c r="B1513" s="1" t="s">
        <v>3029</v>
      </c>
      <c r="C1513" s="1">
        <v>22433</v>
      </c>
      <c r="D1513" s="1">
        <v>9</v>
      </c>
      <c r="E1513" s="1">
        <v>7</v>
      </c>
      <c r="F1513" s="1">
        <v>432.54</v>
      </c>
      <c r="G1513" s="1">
        <v>7.1073611999999994E-2</v>
      </c>
      <c r="H1513" s="1">
        <v>0.99625991700000005</v>
      </c>
      <c r="I1513" s="1">
        <v>0.63407142800000005</v>
      </c>
      <c r="K1513" s="1">
        <v>1.0481780999999999</v>
      </c>
      <c r="L1513" s="1" t="s">
        <v>1</v>
      </c>
      <c r="M1513" s="1" t="s">
        <v>2</v>
      </c>
      <c r="N1513" s="1">
        <v>8796889.8239999991</v>
      </c>
      <c r="O1513" s="1">
        <v>8458968.6459999997</v>
      </c>
      <c r="P1513" s="1">
        <v>11214407.58</v>
      </c>
      <c r="Q1513" s="1">
        <v>8888485.1970000006</v>
      </c>
      <c r="R1513" s="3">
        <f>AVERAGE('VTA_Proteome Morphine vs Saline'!N1513:Q1513)</f>
        <v>9339687.8117499985</v>
      </c>
      <c r="S1513" s="3">
        <f>_xlfn.STDEV.S('VTA_Proteome Morphine vs Saline'!N1513:Q1513)</f>
        <v>1263388.8176183794</v>
      </c>
      <c r="T1513" s="1">
        <v>10294184.960000001</v>
      </c>
      <c r="U1513" s="1">
        <v>9238340.0700000003</v>
      </c>
      <c r="V1513" s="1">
        <v>8819238.9989999998</v>
      </c>
      <c r="W1513" s="1">
        <v>7289842.3449999997</v>
      </c>
      <c r="X1513" s="1">
        <f t="shared" si="93"/>
        <v>8910401.5934999995</v>
      </c>
      <c r="Y1513" s="1">
        <f t="shared" si="94"/>
        <v>1245916.3891564663</v>
      </c>
    </row>
    <row r="1514" spans="1:25" x14ac:dyDescent="0.5">
      <c r="A1514" s="1" t="s">
        <v>3030</v>
      </c>
      <c r="B1514" s="1" t="s">
        <v>3031</v>
      </c>
      <c r="C1514" s="1">
        <v>28761</v>
      </c>
      <c r="D1514" s="1">
        <v>9</v>
      </c>
      <c r="E1514" s="1">
        <v>9</v>
      </c>
      <c r="F1514" s="1">
        <v>611.05999999999995</v>
      </c>
      <c r="G1514" s="1">
        <v>0.19210306299999999</v>
      </c>
      <c r="H1514" s="1">
        <v>0.977951083</v>
      </c>
      <c r="I1514" s="1">
        <v>0.24699256</v>
      </c>
      <c r="K1514" s="1">
        <v>1.1065425600000001</v>
      </c>
      <c r="L1514" s="1" t="s">
        <v>2</v>
      </c>
      <c r="M1514" s="1" t="s">
        <v>1</v>
      </c>
      <c r="N1514" s="1">
        <v>3960945.9569999999</v>
      </c>
      <c r="O1514" s="1">
        <v>3872549.5159999998</v>
      </c>
      <c r="P1514" s="1">
        <v>2960198.9980000001</v>
      </c>
      <c r="Q1514" s="1">
        <v>4188911.45</v>
      </c>
      <c r="R1514" s="3">
        <f>AVERAGE('VTA_Proteome Morphine vs Saline'!N1514:Q1514)</f>
        <v>3745651.48025</v>
      </c>
      <c r="S1514" s="3">
        <f>_xlfn.STDEV.S('VTA_Proteome Morphine vs Saline'!N1514:Q1514)</f>
        <v>540330.09227437957</v>
      </c>
      <c r="T1514" s="1">
        <v>4482055.3449999997</v>
      </c>
      <c r="U1514" s="1">
        <v>3803965.08</v>
      </c>
      <c r="V1514" s="1">
        <v>4152115.5090000001</v>
      </c>
      <c r="W1514" s="1">
        <v>4140755.1830000002</v>
      </c>
      <c r="X1514" s="1">
        <f t="shared" si="93"/>
        <v>4144722.7792500001</v>
      </c>
      <c r="Y1514" s="1">
        <f t="shared" si="94"/>
        <v>276875.10047359549</v>
      </c>
    </row>
    <row r="1515" spans="1:25" x14ac:dyDescent="0.5">
      <c r="A1515" s="1" t="s">
        <v>3032</v>
      </c>
      <c r="B1515" s="1" t="s">
        <v>3033</v>
      </c>
      <c r="C1515" s="1">
        <v>36008</v>
      </c>
      <c r="D1515" s="1">
        <v>7</v>
      </c>
      <c r="E1515" s="1">
        <v>7</v>
      </c>
      <c r="F1515" s="1">
        <v>562.54</v>
      </c>
      <c r="G1515" s="1">
        <v>7.8551419999999997E-2</v>
      </c>
      <c r="H1515" s="1">
        <v>0.99625991700000005</v>
      </c>
      <c r="I1515" s="1">
        <v>0.58142590800000005</v>
      </c>
      <c r="K1515" s="1">
        <v>1.164611949</v>
      </c>
      <c r="L1515" s="1" t="s">
        <v>2</v>
      </c>
      <c r="M1515" s="1" t="s">
        <v>1</v>
      </c>
      <c r="N1515" s="1">
        <v>1295886.872</v>
      </c>
      <c r="O1515" s="1">
        <v>2014832.4339999999</v>
      </c>
      <c r="P1515" s="1">
        <v>1170211.49</v>
      </c>
      <c r="Q1515" s="1">
        <v>1699925.443</v>
      </c>
      <c r="R1515" s="3">
        <f>AVERAGE('VTA_Proteome Morphine vs Saline'!N1515:Q1515)</f>
        <v>1545214.05975</v>
      </c>
      <c r="S1515" s="3">
        <f>_xlfn.STDEV.S('VTA_Proteome Morphine vs Saline'!N1515:Q1515)</f>
        <v>386120.88064524025</v>
      </c>
      <c r="T1515" s="1">
        <v>1957450.1540000001</v>
      </c>
      <c r="U1515" s="1">
        <v>2475658.1239999998</v>
      </c>
      <c r="V1515" s="1">
        <v>1040757.3370000001</v>
      </c>
      <c r="W1515" s="1">
        <v>1724433.415</v>
      </c>
      <c r="X1515" s="1">
        <f t="shared" si="93"/>
        <v>1799574.7575000001</v>
      </c>
      <c r="Y1515" s="1">
        <f t="shared" si="94"/>
        <v>595388.79686161957</v>
      </c>
    </row>
    <row r="1516" spans="1:25" x14ac:dyDescent="0.5">
      <c r="A1516" s="1" t="s">
        <v>3034</v>
      </c>
      <c r="B1516" s="1" t="s">
        <v>3035</v>
      </c>
      <c r="C1516" s="1">
        <v>39337</v>
      </c>
      <c r="D1516" s="1">
        <v>4</v>
      </c>
      <c r="E1516" s="1">
        <v>4</v>
      </c>
      <c r="F1516" s="1">
        <v>182.57</v>
      </c>
      <c r="G1516" s="1">
        <v>0.13924278200000001</v>
      </c>
      <c r="H1516" s="1">
        <v>0.977951083</v>
      </c>
      <c r="I1516" s="1">
        <v>0.34682887699999998</v>
      </c>
      <c r="K1516" s="1">
        <v>1.1676862569999999</v>
      </c>
      <c r="L1516" s="1" t="s">
        <v>2</v>
      </c>
      <c r="M1516" s="1" t="s">
        <v>1</v>
      </c>
      <c r="N1516" s="1">
        <v>194751.99489999999</v>
      </c>
      <c r="O1516" s="1">
        <v>179288.30929999999</v>
      </c>
      <c r="P1516" s="1">
        <v>156432.64449999999</v>
      </c>
      <c r="Q1516" s="1">
        <v>204503.14660000001</v>
      </c>
      <c r="R1516" s="3">
        <f>AVERAGE('VTA_Proteome Morphine vs Saline'!N1516:Q1516)</f>
        <v>183744.02382500001</v>
      </c>
      <c r="S1516" s="3">
        <f>_xlfn.STDEV.S('VTA_Proteome Morphine vs Saline'!N1516:Q1516)</f>
        <v>20959.337124838454</v>
      </c>
      <c r="T1516" s="1">
        <v>161617.87280000001</v>
      </c>
      <c r="U1516" s="1">
        <v>205873.0632</v>
      </c>
      <c r="V1516" s="1">
        <v>290439.19069999998</v>
      </c>
      <c r="W1516" s="1">
        <v>200291.35879999999</v>
      </c>
      <c r="X1516" s="1">
        <f t="shared" si="93"/>
        <v>214555.37137499999</v>
      </c>
      <c r="Y1516" s="1">
        <f t="shared" si="94"/>
        <v>54281.910187197012</v>
      </c>
    </row>
    <row r="1517" spans="1:25" x14ac:dyDescent="0.5">
      <c r="A1517" s="1" t="s">
        <v>3036</v>
      </c>
      <c r="B1517" s="1" t="s">
        <v>3037</v>
      </c>
      <c r="C1517" s="1">
        <v>49247</v>
      </c>
      <c r="D1517" s="1">
        <v>7</v>
      </c>
      <c r="E1517" s="1">
        <v>7</v>
      </c>
      <c r="F1517" s="1">
        <v>341.96</v>
      </c>
      <c r="G1517" s="1">
        <v>0.21272548099999999</v>
      </c>
      <c r="H1517" s="1">
        <v>0.977951083</v>
      </c>
      <c r="I1517" s="1">
        <v>0.21938080700000001</v>
      </c>
      <c r="K1517" s="1">
        <v>1.4001224409999999</v>
      </c>
      <c r="L1517" s="1" t="s">
        <v>1</v>
      </c>
      <c r="M1517" s="1" t="s">
        <v>2</v>
      </c>
      <c r="N1517" s="1">
        <v>631111.21589999995</v>
      </c>
      <c r="O1517" s="1">
        <v>722466.69620000001</v>
      </c>
      <c r="P1517" s="1">
        <v>404242.21250000002</v>
      </c>
      <c r="Q1517" s="1">
        <v>438751.56670000002</v>
      </c>
      <c r="R1517" s="3">
        <f>AVERAGE('VTA_Proteome Morphine vs Saline'!N1517:Q1517)</f>
        <v>549142.9228249999</v>
      </c>
      <c r="S1517" s="3">
        <f>_xlfn.STDEV.S('VTA_Proteome Morphine vs Saline'!N1517:Q1517)</f>
        <v>152689.66221979339</v>
      </c>
      <c r="T1517" s="1">
        <v>539548.25719999999</v>
      </c>
      <c r="U1517" s="1">
        <v>576175.55299999996</v>
      </c>
      <c r="V1517" s="1">
        <v>218373.14569999999</v>
      </c>
      <c r="W1517" s="1">
        <v>234745.61540000001</v>
      </c>
      <c r="X1517" s="1">
        <f t="shared" si="93"/>
        <v>392210.64282499999</v>
      </c>
      <c r="Y1517" s="1">
        <f t="shared" si="94"/>
        <v>191977.57773071007</v>
      </c>
    </row>
    <row r="1518" spans="1:25" x14ac:dyDescent="0.5">
      <c r="A1518" s="1" t="s">
        <v>3038</v>
      </c>
      <c r="B1518" s="1" t="s">
        <v>3039</v>
      </c>
      <c r="C1518" s="1">
        <v>129511</v>
      </c>
      <c r="D1518" s="1">
        <v>13</v>
      </c>
      <c r="E1518" s="1">
        <v>13</v>
      </c>
      <c r="F1518" s="1">
        <v>631</v>
      </c>
      <c r="G1518" s="1">
        <v>5.2631157999999997E-2</v>
      </c>
      <c r="H1518" s="1">
        <v>0.99625991700000005</v>
      </c>
      <c r="I1518" s="1">
        <v>0.86469830400000003</v>
      </c>
      <c r="K1518" s="1">
        <v>1.0168697550000001</v>
      </c>
      <c r="L1518" s="1" t="s">
        <v>1</v>
      </c>
      <c r="M1518" s="1" t="s">
        <v>2</v>
      </c>
      <c r="N1518" s="1">
        <v>2195320.7110000001</v>
      </c>
      <c r="O1518" s="1">
        <v>1538694.834</v>
      </c>
      <c r="P1518" s="1">
        <v>1852455.915</v>
      </c>
      <c r="Q1518" s="1">
        <v>1643570.9779999999</v>
      </c>
      <c r="R1518" s="3">
        <f>AVERAGE('VTA_Proteome Morphine vs Saline'!N1518:Q1518)</f>
        <v>1807510.6095</v>
      </c>
      <c r="S1518" s="3">
        <f>_xlfn.STDEV.S('VTA_Proteome Morphine vs Saline'!N1518:Q1518)</f>
        <v>289571.45303934294</v>
      </c>
      <c r="T1518" s="1">
        <v>2060090.8049999999</v>
      </c>
      <c r="U1518" s="1">
        <v>1785967.5490000001</v>
      </c>
      <c r="V1518" s="1">
        <v>1287458.024</v>
      </c>
      <c r="W1518" s="1">
        <v>1976580.47</v>
      </c>
      <c r="X1518" s="1">
        <f t="shared" si="93"/>
        <v>1777524.2120000001</v>
      </c>
      <c r="Y1518" s="1">
        <f t="shared" si="94"/>
        <v>346267.44571652258</v>
      </c>
    </row>
    <row r="1519" spans="1:25" x14ac:dyDescent="0.5">
      <c r="A1519" s="1" t="s">
        <v>3040</v>
      </c>
      <c r="B1519" s="1" t="s">
        <v>3041</v>
      </c>
      <c r="C1519" s="1">
        <v>118464</v>
      </c>
      <c r="D1519" s="1">
        <v>13</v>
      </c>
      <c r="E1519" s="1">
        <v>13</v>
      </c>
      <c r="F1519" s="1">
        <v>616.04</v>
      </c>
      <c r="G1519" s="1">
        <v>6.5461035000000001E-2</v>
      </c>
      <c r="H1519" s="1">
        <v>0.99625991700000005</v>
      </c>
      <c r="I1519" s="1">
        <v>0.68232698300000005</v>
      </c>
      <c r="K1519" s="1">
        <v>1.0318601650000001</v>
      </c>
      <c r="L1519" s="1" t="s">
        <v>1</v>
      </c>
      <c r="M1519" s="1" t="s">
        <v>2</v>
      </c>
      <c r="N1519" s="1">
        <v>1770989.226</v>
      </c>
      <c r="O1519" s="1">
        <v>2202269.0789999999</v>
      </c>
      <c r="P1519" s="1">
        <v>1962825.307</v>
      </c>
      <c r="Q1519" s="1">
        <v>1964022.139</v>
      </c>
      <c r="R1519" s="3">
        <f>AVERAGE('VTA_Proteome Morphine vs Saline'!N1519:Q1519)</f>
        <v>1975026.43775</v>
      </c>
      <c r="S1519" s="3">
        <f>_xlfn.STDEV.S('VTA_Proteome Morphine vs Saline'!N1519:Q1519)</f>
        <v>176578.93793197075</v>
      </c>
      <c r="T1519" s="1">
        <v>1589690.118</v>
      </c>
      <c r="U1519" s="1">
        <v>2237374.2039999999</v>
      </c>
      <c r="V1519" s="1">
        <v>1891099.111</v>
      </c>
      <c r="W1519" s="1">
        <v>1938015.2009999999</v>
      </c>
      <c r="X1519" s="1">
        <f t="shared" si="93"/>
        <v>1914044.6584999999</v>
      </c>
      <c r="Y1519" s="1">
        <f t="shared" si="94"/>
        <v>265109.37868109049</v>
      </c>
    </row>
    <row r="1520" spans="1:25" x14ac:dyDescent="0.5">
      <c r="A1520" s="1" t="s">
        <v>3042</v>
      </c>
      <c r="B1520" s="1" t="s">
        <v>3043</v>
      </c>
      <c r="C1520" s="1">
        <v>60499</v>
      </c>
      <c r="D1520" s="1">
        <v>7</v>
      </c>
      <c r="E1520" s="1">
        <v>6</v>
      </c>
      <c r="F1520" s="1">
        <v>376.57</v>
      </c>
      <c r="G1520" s="1">
        <v>5.5867241999999998E-2</v>
      </c>
      <c r="H1520" s="1">
        <v>0.99625991700000005</v>
      </c>
      <c r="I1520" s="1">
        <v>0.79961011900000001</v>
      </c>
      <c r="K1520" s="1">
        <v>1.042844286</v>
      </c>
      <c r="L1520" s="1" t="s">
        <v>1</v>
      </c>
      <c r="M1520" s="1" t="s">
        <v>2</v>
      </c>
      <c r="N1520" s="1">
        <v>684026.22519999999</v>
      </c>
      <c r="O1520" s="1">
        <v>879697.37699999998</v>
      </c>
      <c r="P1520" s="1">
        <v>919875.70149999997</v>
      </c>
      <c r="Q1520" s="1">
        <v>1124765.1359999999</v>
      </c>
      <c r="R1520" s="3">
        <f>AVERAGE('VTA_Proteome Morphine vs Saline'!N1520:Q1520)</f>
        <v>902091.109925</v>
      </c>
      <c r="S1520" s="3">
        <f>_xlfn.STDEV.S('VTA_Proteome Morphine vs Saline'!N1520:Q1520)</f>
        <v>180696.60281844749</v>
      </c>
      <c r="T1520" s="1">
        <v>976188.45019999996</v>
      </c>
      <c r="U1520" s="1">
        <v>797668.84389999998</v>
      </c>
      <c r="V1520" s="1">
        <v>873324.25899999996</v>
      </c>
      <c r="W1520" s="1">
        <v>812936.59580000001</v>
      </c>
      <c r="X1520" s="1">
        <f t="shared" si="93"/>
        <v>865029.53722500009</v>
      </c>
      <c r="Y1520" s="1">
        <f t="shared" si="94"/>
        <v>80986.097355536811</v>
      </c>
    </row>
    <row r="1521" spans="1:25" x14ac:dyDescent="0.5">
      <c r="A1521" s="1" t="s">
        <v>3044</v>
      </c>
      <c r="B1521" s="1" t="s">
        <v>3045</v>
      </c>
      <c r="C1521" s="1">
        <v>61488</v>
      </c>
      <c r="D1521" s="1">
        <v>10</v>
      </c>
      <c r="E1521" s="1">
        <v>9</v>
      </c>
      <c r="F1521" s="1">
        <v>481.65</v>
      </c>
      <c r="G1521" s="1">
        <v>6.5361879999999997E-2</v>
      </c>
      <c r="H1521" s="1">
        <v>0.99625991700000005</v>
      </c>
      <c r="I1521" s="1">
        <v>0.68327121800000001</v>
      </c>
      <c r="K1521" s="1">
        <v>1.060468543</v>
      </c>
      <c r="L1521" s="1" t="s">
        <v>1</v>
      </c>
      <c r="M1521" s="1" t="s">
        <v>2</v>
      </c>
      <c r="N1521" s="1">
        <v>2551187.7140000002</v>
      </c>
      <c r="O1521" s="1">
        <v>2417761.8199999998</v>
      </c>
      <c r="P1521" s="1">
        <v>3523959.0559999999</v>
      </c>
      <c r="Q1521" s="1">
        <v>3469192.4360000002</v>
      </c>
      <c r="R1521" s="3">
        <f>AVERAGE('VTA_Proteome Morphine vs Saline'!N1521:Q1521)</f>
        <v>2990525.2565000001</v>
      </c>
      <c r="S1521" s="3">
        <f>_xlfn.STDEV.S('VTA_Proteome Morphine vs Saline'!N1521:Q1521)</f>
        <v>587295.87024506333</v>
      </c>
      <c r="T1521" s="1">
        <v>3046505.56</v>
      </c>
      <c r="U1521" s="1">
        <v>2691410.7450000001</v>
      </c>
      <c r="V1521" s="1">
        <v>2483750.4410000001</v>
      </c>
      <c r="W1521" s="1">
        <v>3058348.216</v>
      </c>
      <c r="X1521" s="1">
        <f t="shared" ref="X1521:X1552" si="95">AVERAGE(T1521:W1521)</f>
        <v>2820003.7404999998</v>
      </c>
      <c r="Y1521" s="1">
        <f t="shared" ref="Y1521:Y1552" si="96">_xlfn.STDEV.S(T1521:W1521)</f>
        <v>281492.21608804766</v>
      </c>
    </row>
    <row r="1522" spans="1:25" x14ac:dyDescent="0.5">
      <c r="A1522" s="1" t="s">
        <v>3046</v>
      </c>
      <c r="B1522" s="1" t="s">
        <v>3047</v>
      </c>
      <c r="C1522" s="1">
        <v>40293</v>
      </c>
      <c r="D1522" s="1">
        <v>1</v>
      </c>
      <c r="E1522" s="1">
        <v>1</v>
      </c>
      <c r="F1522" s="1">
        <v>26.45</v>
      </c>
      <c r="G1522" s="1">
        <v>0.14656897899999999</v>
      </c>
      <c r="H1522" s="1">
        <v>0.977951083</v>
      </c>
      <c r="I1522" s="1">
        <v>0.32959046600000003</v>
      </c>
      <c r="K1522" s="1">
        <v>1.429793004</v>
      </c>
      <c r="L1522" s="1" t="s">
        <v>2</v>
      </c>
      <c r="M1522" s="1" t="s">
        <v>1</v>
      </c>
      <c r="N1522" s="1">
        <v>97135.202910000007</v>
      </c>
      <c r="O1522" s="1">
        <v>89664.839519999994</v>
      </c>
      <c r="P1522" s="1">
        <v>847.82455879999998</v>
      </c>
      <c r="Q1522" s="1">
        <v>139178.77910000001</v>
      </c>
      <c r="R1522" s="3">
        <f>AVERAGE('VTA_Proteome Morphine vs Saline'!N1522:Q1522)</f>
        <v>81706.661522200011</v>
      </c>
      <c r="S1522" s="3">
        <f>_xlfn.STDEV.S('VTA_Proteome Morphine vs Saline'!N1522:Q1522)</f>
        <v>58145.12963367295</v>
      </c>
      <c r="T1522" s="1">
        <v>118098.6969</v>
      </c>
      <c r="U1522" s="1">
        <v>103305.5</v>
      </c>
      <c r="V1522" s="1">
        <v>145138.486</v>
      </c>
      <c r="W1522" s="1">
        <v>100751.7694</v>
      </c>
      <c r="X1522" s="1">
        <f t="shared" si="95"/>
        <v>116823.613075</v>
      </c>
      <c r="Y1522" s="1">
        <f t="shared" si="96"/>
        <v>20366.650908955642</v>
      </c>
    </row>
    <row r="1523" spans="1:25" x14ac:dyDescent="0.5">
      <c r="A1523" s="1" t="s">
        <v>3048</v>
      </c>
      <c r="B1523" s="1" t="s">
        <v>3049</v>
      </c>
      <c r="C1523" s="1">
        <v>86192</v>
      </c>
      <c r="D1523" s="1">
        <v>27</v>
      </c>
      <c r="E1523" s="1">
        <v>27</v>
      </c>
      <c r="F1523" s="1">
        <v>1432.81</v>
      </c>
      <c r="G1523" s="1">
        <v>0.106408804</v>
      </c>
      <c r="H1523" s="1">
        <v>0.98920471200000004</v>
      </c>
      <c r="I1523" s="1">
        <v>0.44628286</v>
      </c>
      <c r="K1523" s="1">
        <v>1.044407971</v>
      </c>
      <c r="L1523" s="1" t="s">
        <v>2</v>
      </c>
      <c r="M1523" s="1" t="s">
        <v>1</v>
      </c>
      <c r="N1523" s="1">
        <v>18247269.690000001</v>
      </c>
      <c r="O1523" s="1">
        <v>22339347.66</v>
      </c>
      <c r="P1523" s="1">
        <v>18870758.550000001</v>
      </c>
      <c r="Q1523" s="1">
        <v>19278523.579999998</v>
      </c>
      <c r="R1523" s="3">
        <f>AVERAGE('VTA_Proteome Morphine vs Saline'!N1523:Q1523)</f>
        <v>19683974.870000001</v>
      </c>
      <c r="S1523" s="3">
        <f>_xlfn.STDEV.S('VTA_Proteome Morphine vs Saline'!N1523:Q1523)</f>
        <v>1820333.1160155111</v>
      </c>
      <c r="T1523" s="1">
        <v>21207122.809999999</v>
      </c>
      <c r="U1523" s="1">
        <v>21917332.960000001</v>
      </c>
      <c r="V1523" s="1">
        <v>20230080.440000001</v>
      </c>
      <c r="W1523" s="1">
        <v>18877864.800000001</v>
      </c>
      <c r="X1523" s="1">
        <f t="shared" si="95"/>
        <v>20558100.252499998</v>
      </c>
      <c r="Y1523" s="1">
        <f t="shared" si="96"/>
        <v>1316501.931447125</v>
      </c>
    </row>
    <row r="1524" spans="1:25" x14ac:dyDescent="0.5">
      <c r="A1524" s="1" t="s">
        <v>3050</v>
      </c>
      <c r="B1524" s="1" t="s">
        <v>3051</v>
      </c>
      <c r="C1524" s="1">
        <v>42997</v>
      </c>
      <c r="D1524" s="1">
        <v>17</v>
      </c>
      <c r="E1524" s="1">
        <v>17</v>
      </c>
      <c r="F1524" s="1">
        <v>1088.0899999999999</v>
      </c>
      <c r="G1524" s="1">
        <v>0.10300646300000001</v>
      </c>
      <c r="H1524" s="1">
        <v>0.99063050699999999</v>
      </c>
      <c r="I1524" s="1">
        <v>0.45942957899999998</v>
      </c>
      <c r="K1524" s="1">
        <v>1.104495097</v>
      </c>
      <c r="L1524" s="1" t="s">
        <v>1</v>
      </c>
      <c r="M1524" s="1" t="s">
        <v>2</v>
      </c>
      <c r="N1524" s="1">
        <v>7566152.6900000004</v>
      </c>
      <c r="O1524" s="1">
        <v>7693284.6339999996</v>
      </c>
      <c r="P1524" s="1">
        <v>6474022.9000000004</v>
      </c>
      <c r="Q1524" s="1">
        <v>6403882.4119999995</v>
      </c>
      <c r="R1524" s="3">
        <f>AVERAGE('VTA_Proteome Morphine vs Saline'!N1524:Q1524)</f>
        <v>7034335.659</v>
      </c>
      <c r="S1524" s="3">
        <f>_xlfn.STDEV.S('VTA_Proteome Morphine vs Saline'!N1524:Q1524)</f>
        <v>690039.80336070491</v>
      </c>
      <c r="T1524" s="1">
        <v>7628785.7309999997</v>
      </c>
      <c r="U1524" s="1">
        <v>8291422.9780000001</v>
      </c>
      <c r="V1524" s="1">
        <v>4112770.04</v>
      </c>
      <c r="W1524" s="1">
        <v>5442320.057</v>
      </c>
      <c r="X1524" s="1">
        <f t="shared" si="95"/>
        <v>6368824.7014999995</v>
      </c>
      <c r="Y1524" s="1">
        <f t="shared" si="96"/>
        <v>1934948.7004927262</v>
      </c>
    </row>
    <row r="1525" spans="1:25" x14ac:dyDescent="0.5">
      <c r="A1525" s="1" t="s">
        <v>3052</v>
      </c>
      <c r="B1525" s="1" t="s">
        <v>3053</v>
      </c>
      <c r="C1525" s="1">
        <v>21605</v>
      </c>
      <c r="D1525" s="1">
        <v>4</v>
      </c>
      <c r="E1525" s="1">
        <v>4</v>
      </c>
      <c r="F1525" s="1">
        <v>144.30000000000001</v>
      </c>
      <c r="G1525" s="1">
        <v>0.14339364299999999</v>
      </c>
      <c r="H1525" s="1">
        <v>0.977951083</v>
      </c>
      <c r="I1525" s="1">
        <v>0.33688996999999998</v>
      </c>
      <c r="K1525" s="1">
        <v>1.266239954</v>
      </c>
      <c r="L1525" s="1" t="s">
        <v>2</v>
      </c>
      <c r="M1525" s="1" t="s">
        <v>1</v>
      </c>
      <c r="N1525" s="1">
        <v>519498.85960000003</v>
      </c>
      <c r="O1525" s="1">
        <v>613165.10030000005</v>
      </c>
      <c r="P1525" s="1">
        <v>310140.7806</v>
      </c>
      <c r="Q1525" s="1">
        <v>325185.16690000001</v>
      </c>
      <c r="R1525" s="3">
        <f>AVERAGE('VTA_Proteome Morphine vs Saline'!N1525:Q1525)</f>
        <v>441997.47685000004</v>
      </c>
      <c r="S1525" s="3">
        <f>_xlfn.STDEV.S('VTA_Proteome Morphine vs Saline'!N1525:Q1525)</f>
        <v>148701.18106177746</v>
      </c>
      <c r="T1525" s="1">
        <v>548108.66480000003</v>
      </c>
      <c r="U1525" s="1">
        <v>619009.55500000005</v>
      </c>
      <c r="V1525" s="1">
        <v>726496.51969999995</v>
      </c>
      <c r="W1525" s="1">
        <v>345084.71889999998</v>
      </c>
      <c r="X1525" s="1">
        <f t="shared" si="95"/>
        <v>559674.86459999997</v>
      </c>
      <c r="Y1525" s="1">
        <f t="shared" si="96"/>
        <v>160761.49798643545</v>
      </c>
    </row>
    <row r="1526" spans="1:25" x14ac:dyDescent="0.5">
      <c r="A1526" s="1" t="s">
        <v>3054</v>
      </c>
      <c r="B1526" s="1" t="s">
        <v>3055</v>
      </c>
      <c r="C1526" s="1">
        <v>13768</v>
      </c>
      <c r="D1526" s="1">
        <v>2</v>
      </c>
      <c r="E1526" s="1">
        <v>2</v>
      </c>
      <c r="F1526" s="1">
        <v>99.74</v>
      </c>
      <c r="G1526" s="1">
        <v>0.14426610500000001</v>
      </c>
      <c r="H1526" s="1">
        <v>0.977951083</v>
      </c>
      <c r="I1526" s="1">
        <v>0.33485889299999999</v>
      </c>
      <c r="K1526" s="1">
        <v>1.5318948320000001</v>
      </c>
      <c r="L1526" s="1" t="s">
        <v>1</v>
      </c>
      <c r="M1526" s="1" t="s">
        <v>2</v>
      </c>
      <c r="N1526" s="1">
        <v>371245.57760000002</v>
      </c>
      <c r="O1526" s="1">
        <v>246792.1997</v>
      </c>
      <c r="P1526" s="1">
        <v>435096.18339999998</v>
      </c>
      <c r="Q1526" s="1">
        <v>1090872.8049999999</v>
      </c>
      <c r="R1526" s="3">
        <f>AVERAGE('VTA_Proteome Morphine vs Saline'!N1526:Q1526)</f>
        <v>536001.69142499997</v>
      </c>
      <c r="S1526" s="3">
        <f>_xlfn.STDEV.S('VTA_Proteome Morphine vs Saline'!N1526:Q1526)</f>
        <v>378087.5477876754</v>
      </c>
      <c r="T1526" s="1">
        <v>263727.98700000002</v>
      </c>
      <c r="U1526" s="1">
        <v>210665.30249999999</v>
      </c>
      <c r="V1526" s="1">
        <v>828963.93030000001</v>
      </c>
      <c r="W1526" s="1">
        <v>96221.080149999994</v>
      </c>
      <c r="X1526" s="1">
        <f t="shared" si="95"/>
        <v>349894.57498750003</v>
      </c>
      <c r="Y1526" s="1">
        <f t="shared" si="96"/>
        <v>326938.91396070272</v>
      </c>
    </row>
    <row r="1527" spans="1:25" x14ac:dyDescent="0.5">
      <c r="A1527" s="1" t="s">
        <v>3056</v>
      </c>
      <c r="B1527" s="1" t="s">
        <v>3057</v>
      </c>
      <c r="C1527" s="1">
        <v>19681</v>
      </c>
      <c r="D1527" s="1">
        <v>3</v>
      </c>
      <c r="E1527" s="1">
        <v>3</v>
      </c>
      <c r="F1527" s="1">
        <v>132.38</v>
      </c>
      <c r="G1527" s="1">
        <v>0.153453589</v>
      </c>
      <c r="H1527" s="1">
        <v>0.977951083</v>
      </c>
      <c r="I1527" s="1">
        <v>0.31459696599999998</v>
      </c>
      <c r="K1527" s="1">
        <v>1.1694310640000001</v>
      </c>
      <c r="L1527" s="1" t="s">
        <v>2</v>
      </c>
      <c r="M1527" s="1" t="s">
        <v>1</v>
      </c>
      <c r="N1527" s="1">
        <v>5217702.8930000002</v>
      </c>
      <c r="O1527" s="1">
        <v>8088882.6890000002</v>
      </c>
      <c r="P1527" s="1">
        <v>7694881.7429999998</v>
      </c>
      <c r="Q1527" s="1">
        <v>8098471.4720000001</v>
      </c>
      <c r="R1527" s="3">
        <f>AVERAGE('VTA_Proteome Morphine vs Saline'!N1527:Q1527)</f>
        <v>7274984.6992499996</v>
      </c>
      <c r="S1527" s="3">
        <f>_xlfn.STDEV.S('VTA_Proteome Morphine vs Saline'!N1527:Q1527)</f>
        <v>1384350.9141219172</v>
      </c>
      <c r="T1527" s="1">
        <v>7797160.4840000002</v>
      </c>
      <c r="U1527" s="1">
        <v>7744459.6169999996</v>
      </c>
      <c r="V1527" s="1">
        <v>7324940.176</v>
      </c>
      <c r="W1527" s="1">
        <v>11163812.109999999</v>
      </c>
      <c r="X1527" s="1">
        <f t="shared" si="95"/>
        <v>8507593.0967499986</v>
      </c>
      <c r="Y1527" s="1">
        <f t="shared" si="96"/>
        <v>1783372.7019782395</v>
      </c>
    </row>
    <row r="1528" spans="1:25" x14ac:dyDescent="0.5">
      <c r="A1528" s="1" t="s">
        <v>3058</v>
      </c>
      <c r="B1528" s="1" t="s">
        <v>3059</v>
      </c>
      <c r="C1528" s="1">
        <v>57397</v>
      </c>
      <c r="D1528" s="1">
        <v>25</v>
      </c>
      <c r="E1528" s="1">
        <v>24</v>
      </c>
      <c r="F1528" s="1">
        <v>1829.03</v>
      </c>
      <c r="G1528" s="1">
        <v>7.9648829000000004E-2</v>
      </c>
      <c r="H1528" s="1">
        <v>0.99625991700000005</v>
      </c>
      <c r="I1528" s="1">
        <v>0.57452847100000004</v>
      </c>
      <c r="K1528" s="1">
        <v>1.08199917</v>
      </c>
      <c r="L1528" s="1" t="s">
        <v>2</v>
      </c>
      <c r="M1528" s="1" t="s">
        <v>1</v>
      </c>
      <c r="N1528" s="1">
        <v>8421057.9039999992</v>
      </c>
      <c r="O1528" s="1">
        <v>13577274.4</v>
      </c>
      <c r="P1528" s="1">
        <v>20781961.010000002</v>
      </c>
      <c r="Q1528" s="1">
        <v>14452880.550000001</v>
      </c>
      <c r="R1528" s="3">
        <f>AVERAGE('VTA_Proteome Morphine vs Saline'!N1528:Q1528)</f>
        <v>14308293.465999998</v>
      </c>
      <c r="S1528" s="3">
        <f>_xlfn.STDEV.S('VTA_Proteome Morphine vs Saline'!N1528:Q1528)</f>
        <v>5070279.6876316974</v>
      </c>
      <c r="T1528" s="1">
        <v>13532962.74</v>
      </c>
      <c r="U1528" s="1">
        <v>13572222.34</v>
      </c>
      <c r="V1528" s="1">
        <v>16113782.73</v>
      </c>
      <c r="W1528" s="1">
        <v>18707278.809999999</v>
      </c>
      <c r="X1528" s="1">
        <f t="shared" si="95"/>
        <v>15481561.655000001</v>
      </c>
      <c r="Y1528" s="1">
        <f t="shared" si="96"/>
        <v>2466277.1541386694</v>
      </c>
    </row>
    <row r="1529" spans="1:25" x14ac:dyDescent="0.5">
      <c r="A1529" s="1" t="s">
        <v>3060</v>
      </c>
      <c r="B1529" s="1" t="s">
        <v>3061</v>
      </c>
      <c r="C1529" s="1">
        <v>56876</v>
      </c>
      <c r="D1529" s="1">
        <v>10</v>
      </c>
      <c r="E1529" s="1">
        <v>9</v>
      </c>
      <c r="F1529" s="1">
        <v>544.07000000000005</v>
      </c>
      <c r="G1529" s="1">
        <v>0.52124617699999998</v>
      </c>
      <c r="H1529" s="1">
        <v>0.977951083</v>
      </c>
      <c r="I1529" s="1">
        <v>5.3277517000000003E-2</v>
      </c>
      <c r="K1529" s="1">
        <v>1.619057111</v>
      </c>
      <c r="L1529" s="1" t="s">
        <v>1</v>
      </c>
      <c r="M1529" s="1" t="s">
        <v>2</v>
      </c>
      <c r="N1529" s="1">
        <v>1673041.12</v>
      </c>
      <c r="O1529" s="1">
        <v>1099097.8799999999</v>
      </c>
      <c r="P1529" s="1">
        <v>2103785.0959999999</v>
      </c>
      <c r="Q1529" s="1">
        <v>1714382.192</v>
      </c>
      <c r="R1529" s="3">
        <f>AVERAGE('VTA_Proteome Morphine vs Saline'!N1529:Q1529)</f>
        <v>1647576.5719999999</v>
      </c>
      <c r="S1529" s="3">
        <f>_xlfn.STDEV.S('VTA_Proteome Morphine vs Saline'!N1529:Q1529)</f>
        <v>413951.09494428552</v>
      </c>
      <c r="T1529" s="1">
        <v>1553670.683</v>
      </c>
      <c r="U1529" s="1">
        <v>858405.2548</v>
      </c>
      <c r="V1529" s="1">
        <v>850759.58519999997</v>
      </c>
      <c r="W1529" s="1">
        <v>807623.90830000001</v>
      </c>
      <c r="X1529" s="1">
        <f t="shared" si="95"/>
        <v>1017614.8578250001</v>
      </c>
      <c r="Y1529" s="1">
        <f t="shared" si="96"/>
        <v>358069.09309266071</v>
      </c>
    </row>
    <row r="1530" spans="1:25" x14ac:dyDescent="0.5">
      <c r="A1530" s="1" t="s">
        <v>3062</v>
      </c>
      <c r="B1530" s="1" t="s">
        <v>3063</v>
      </c>
      <c r="C1530" s="1">
        <v>11699</v>
      </c>
      <c r="D1530" s="1">
        <v>4</v>
      </c>
      <c r="E1530" s="1">
        <v>4</v>
      </c>
      <c r="F1530" s="1">
        <v>259.93</v>
      </c>
      <c r="G1530" s="1">
        <v>0.13291067500000001</v>
      </c>
      <c r="H1530" s="1">
        <v>0.977951083</v>
      </c>
      <c r="I1530" s="1">
        <v>0.36293160499999999</v>
      </c>
      <c r="K1530" s="1">
        <v>1.132789426</v>
      </c>
      <c r="L1530" s="1" t="s">
        <v>2</v>
      </c>
      <c r="M1530" s="1" t="s">
        <v>1</v>
      </c>
      <c r="N1530" s="1">
        <v>6538287.0760000004</v>
      </c>
      <c r="O1530" s="1">
        <v>6463085.3039999995</v>
      </c>
      <c r="P1530" s="1">
        <v>6834135.8799999999</v>
      </c>
      <c r="Q1530" s="1">
        <v>6748234.5360000003</v>
      </c>
      <c r="R1530" s="3">
        <f>AVERAGE('VTA_Proteome Morphine vs Saline'!N1530:Q1530)</f>
        <v>6645935.6989999991</v>
      </c>
      <c r="S1530" s="3">
        <f>_xlfn.STDEV.S('VTA_Proteome Morphine vs Saline'!N1530:Q1530)</f>
        <v>174075.51346607943</v>
      </c>
      <c r="T1530" s="1">
        <v>6809349.2980000004</v>
      </c>
      <c r="U1530" s="1">
        <v>6029624.159</v>
      </c>
      <c r="V1530" s="1">
        <v>7283345.9100000001</v>
      </c>
      <c r="W1530" s="1">
        <v>9991463.3690000009</v>
      </c>
      <c r="X1530" s="1">
        <f t="shared" si="95"/>
        <v>7528445.6840000004</v>
      </c>
      <c r="Y1530" s="1">
        <f t="shared" si="96"/>
        <v>1721442.7662089327</v>
      </c>
    </row>
    <row r="1531" spans="1:25" x14ac:dyDescent="0.5">
      <c r="A1531" s="1" t="s">
        <v>3064</v>
      </c>
      <c r="B1531" s="1" t="s">
        <v>3065</v>
      </c>
      <c r="C1531" s="1">
        <v>24878</v>
      </c>
      <c r="D1531" s="1">
        <v>17</v>
      </c>
      <c r="E1531" s="1">
        <v>16</v>
      </c>
      <c r="F1531" s="1">
        <v>1238.43</v>
      </c>
      <c r="G1531" s="1">
        <v>5.3895295000000003E-2</v>
      </c>
      <c r="H1531" s="1">
        <v>0.99625991700000005</v>
      </c>
      <c r="I1531" s="1">
        <v>0.83590364100000003</v>
      </c>
      <c r="K1531" s="1">
        <v>1.015993022</v>
      </c>
      <c r="L1531" s="1" t="s">
        <v>1</v>
      </c>
      <c r="M1531" s="1" t="s">
        <v>2</v>
      </c>
      <c r="N1531" s="1">
        <v>29464683.75</v>
      </c>
      <c r="O1531" s="1">
        <v>35522509.5</v>
      </c>
      <c r="P1531" s="1">
        <v>23539467.440000001</v>
      </c>
      <c r="Q1531" s="1">
        <v>29771343.75</v>
      </c>
      <c r="R1531" s="3">
        <f>AVERAGE('VTA_Proteome Morphine vs Saline'!N1531:Q1531)</f>
        <v>29574501.109999999</v>
      </c>
      <c r="S1531" s="3">
        <f>_xlfn.STDEV.S('VTA_Proteome Morphine vs Saline'!N1531:Q1531)</f>
        <v>4893916.0217227368</v>
      </c>
      <c r="T1531" s="1">
        <v>36844481.240000002</v>
      </c>
      <c r="U1531" s="1">
        <v>32045208.5</v>
      </c>
      <c r="V1531" s="1">
        <v>29352396.420000002</v>
      </c>
      <c r="W1531" s="1">
        <v>18193757.25</v>
      </c>
      <c r="X1531" s="1">
        <f t="shared" si="95"/>
        <v>29108960.852500003</v>
      </c>
      <c r="Y1531" s="1">
        <f t="shared" si="96"/>
        <v>7909082.4683277793</v>
      </c>
    </row>
    <row r="1532" spans="1:25" x14ac:dyDescent="0.5">
      <c r="A1532" s="1" t="s">
        <v>3066</v>
      </c>
      <c r="B1532" s="1" t="s">
        <v>3067</v>
      </c>
      <c r="C1532" s="1">
        <v>24144</v>
      </c>
      <c r="D1532" s="1">
        <v>4</v>
      </c>
      <c r="E1532" s="1">
        <v>3</v>
      </c>
      <c r="F1532" s="1">
        <v>218.53</v>
      </c>
      <c r="G1532" s="1">
        <v>5.1270557000000001E-2</v>
      </c>
      <c r="H1532" s="1">
        <v>0.99625991700000005</v>
      </c>
      <c r="I1532" s="1">
        <v>0.90564962100000002</v>
      </c>
      <c r="K1532" s="1">
        <v>1.0077293490000001</v>
      </c>
      <c r="L1532" s="1" t="s">
        <v>2</v>
      </c>
      <c r="M1532" s="1" t="s">
        <v>1</v>
      </c>
      <c r="N1532" s="1">
        <v>437713.85230000003</v>
      </c>
      <c r="O1532" s="1">
        <v>528871.80229999998</v>
      </c>
      <c r="P1532" s="1">
        <v>311973.20860000001</v>
      </c>
      <c r="Q1532" s="1">
        <v>356187.60700000002</v>
      </c>
      <c r="R1532" s="3">
        <f>AVERAGE('VTA_Proteome Morphine vs Saline'!N1532:Q1532)</f>
        <v>408686.61755000002</v>
      </c>
      <c r="S1532" s="3">
        <f>_xlfn.STDEV.S('VTA_Proteome Morphine vs Saline'!N1532:Q1532)</f>
        <v>95562.699435295974</v>
      </c>
      <c r="T1532" s="1">
        <v>263548.23129999998</v>
      </c>
      <c r="U1532" s="1">
        <v>378090.97700000001</v>
      </c>
      <c r="V1532" s="1">
        <v>649138.77659999998</v>
      </c>
      <c r="W1532" s="1">
        <v>356604.01140000002</v>
      </c>
      <c r="X1532" s="1">
        <f t="shared" si="95"/>
        <v>411845.499075</v>
      </c>
      <c r="Y1532" s="1">
        <f t="shared" si="96"/>
        <v>165822.36369998017</v>
      </c>
    </row>
    <row r="1533" spans="1:25" x14ac:dyDescent="0.5">
      <c r="A1533" s="1" t="s">
        <v>3068</v>
      </c>
      <c r="B1533" s="1" t="s">
        <v>3069</v>
      </c>
      <c r="C1533" s="1">
        <v>36525</v>
      </c>
      <c r="D1533" s="1">
        <v>3</v>
      </c>
      <c r="E1533" s="1">
        <v>2</v>
      </c>
      <c r="F1533" s="1">
        <v>113.58</v>
      </c>
      <c r="G1533" s="1">
        <v>0.28985511800000002</v>
      </c>
      <c r="H1533" s="1">
        <v>0.977951083</v>
      </c>
      <c r="I1533" s="1">
        <v>0.14696350699999999</v>
      </c>
      <c r="K1533" s="1">
        <v>1.610695389</v>
      </c>
      <c r="L1533" s="1" t="s">
        <v>1</v>
      </c>
      <c r="M1533" s="1" t="s">
        <v>2</v>
      </c>
      <c r="N1533" s="1">
        <v>50954.923439999999</v>
      </c>
      <c r="O1533" s="1">
        <v>62610.796520000004</v>
      </c>
      <c r="P1533" s="1">
        <v>129336.4114</v>
      </c>
      <c r="Q1533" s="1">
        <v>57410.160709999996</v>
      </c>
      <c r="R1533" s="3">
        <f>AVERAGE('VTA_Proteome Morphine vs Saline'!N1533:Q1533)</f>
        <v>75078.073017499992</v>
      </c>
      <c r="S1533" s="3">
        <f>_xlfn.STDEV.S('VTA_Proteome Morphine vs Saline'!N1533:Q1533)</f>
        <v>36485.073377747889</v>
      </c>
      <c r="T1533" s="1">
        <v>47621.526559999998</v>
      </c>
      <c r="U1533" s="1">
        <v>43164.431380000002</v>
      </c>
      <c r="V1533" s="1">
        <v>65787.930729999993</v>
      </c>
      <c r="W1533" s="1">
        <v>29874.954529999999</v>
      </c>
      <c r="X1533" s="1">
        <f t="shared" si="95"/>
        <v>46612.210799999993</v>
      </c>
      <c r="Y1533" s="1">
        <f t="shared" si="96"/>
        <v>14840.820771482653</v>
      </c>
    </row>
    <row r="1534" spans="1:25" x14ac:dyDescent="0.5">
      <c r="A1534" s="1" t="s">
        <v>3070</v>
      </c>
      <c r="B1534" s="1" t="s">
        <v>3071</v>
      </c>
      <c r="C1534" s="1">
        <v>34170</v>
      </c>
      <c r="D1534" s="1">
        <v>6</v>
      </c>
      <c r="E1534" s="1">
        <v>5</v>
      </c>
      <c r="F1534" s="1">
        <v>398.54</v>
      </c>
      <c r="G1534" s="1">
        <v>0.24062403399999999</v>
      </c>
      <c r="H1534" s="1">
        <v>0.977951083</v>
      </c>
      <c r="I1534" s="1">
        <v>0.18851206000000001</v>
      </c>
      <c r="K1534" s="1">
        <v>1.093550187</v>
      </c>
      <c r="L1534" s="1" t="s">
        <v>1</v>
      </c>
      <c r="M1534" s="1" t="s">
        <v>2</v>
      </c>
      <c r="N1534" s="1">
        <v>1481300.2390000001</v>
      </c>
      <c r="O1534" s="1">
        <v>1493274.3689999999</v>
      </c>
      <c r="P1534" s="1">
        <v>1412885.906</v>
      </c>
      <c r="Q1534" s="1">
        <v>1299310.088</v>
      </c>
      <c r="R1534" s="3">
        <f>AVERAGE('VTA_Proteome Morphine vs Saline'!N1534:Q1534)</f>
        <v>1421692.6505</v>
      </c>
      <c r="S1534" s="3">
        <f>_xlfn.STDEV.S('VTA_Proteome Morphine vs Saline'!N1534:Q1534)</f>
        <v>88942.036148931031</v>
      </c>
      <c r="T1534" s="1">
        <v>1213785.8629999999</v>
      </c>
      <c r="U1534" s="1">
        <v>1336885.959</v>
      </c>
      <c r="V1534" s="1">
        <v>1482119.287</v>
      </c>
      <c r="W1534" s="1">
        <v>1167492.03</v>
      </c>
      <c r="X1534" s="1">
        <f t="shared" si="95"/>
        <v>1300070.7847499999</v>
      </c>
      <c r="Y1534" s="1">
        <f t="shared" si="96"/>
        <v>140853.62160648717</v>
      </c>
    </row>
    <row r="1535" spans="1:25" x14ac:dyDescent="0.5">
      <c r="A1535" s="1" t="s">
        <v>3072</v>
      </c>
      <c r="B1535" s="1" t="s">
        <v>3073</v>
      </c>
      <c r="C1535" s="1">
        <v>9360</v>
      </c>
      <c r="D1535" s="1">
        <v>6</v>
      </c>
      <c r="E1535" s="1">
        <v>6</v>
      </c>
      <c r="F1535" s="1">
        <v>289.63</v>
      </c>
      <c r="G1535" s="1">
        <v>0.215361462</v>
      </c>
      <c r="H1535" s="1">
        <v>0.977951083</v>
      </c>
      <c r="I1535" s="1">
        <v>0.21617355699999999</v>
      </c>
      <c r="K1535" s="1">
        <v>1.286209897</v>
      </c>
      <c r="L1535" s="1" t="s">
        <v>1</v>
      </c>
      <c r="M1535" s="1" t="s">
        <v>2</v>
      </c>
      <c r="N1535" s="1">
        <v>8471628.773</v>
      </c>
      <c r="O1535" s="1">
        <v>7682514.5109999999</v>
      </c>
      <c r="P1535" s="1">
        <v>5080645.2079999996</v>
      </c>
      <c r="Q1535" s="1">
        <v>6775390.6770000001</v>
      </c>
      <c r="R1535" s="3">
        <f>AVERAGE('VTA_Proteome Morphine vs Saline'!N1535:Q1535)</f>
        <v>7002544.7922499999</v>
      </c>
      <c r="S1535" s="3">
        <f>_xlfn.STDEV.S('VTA_Proteome Morphine vs Saline'!N1535:Q1535)</f>
        <v>1456693.008716272</v>
      </c>
      <c r="T1535" s="1">
        <v>3491361.1510000001</v>
      </c>
      <c r="U1535" s="1">
        <v>5936295.0889999997</v>
      </c>
      <c r="V1535" s="1">
        <v>4802491.3810000001</v>
      </c>
      <c r="W1535" s="1">
        <v>7547152.682</v>
      </c>
      <c r="X1535" s="1">
        <f t="shared" si="95"/>
        <v>5444325.0757499998</v>
      </c>
      <c r="Y1535" s="1">
        <f t="shared" si="96"/>
        <v>1721427.4133826336</v>
      </c>
    </row>
    <row r="1536" spans="1:25" x14ac:dyDescent="0.5">
      <c r="A1536" s="1" t="s">
        <v>3074</v>
      </c>
      <c r="B1536" s="1" t="s">
        <v>3075</v>
      </c>
      <c r="C1536" s="1">
        <v>10176</v>
      </c>
      <c r="D1536" s="1">
        <v>1</v>
      </c>
      <c r="E1536" s="1">
        <v>1</v>
      </c>
      <c r="F1536" s="1">
        <v>64.5</v>
      </c>
      <c r="G1536" s="1">
        <v>5.0223326999999998E-2</v>
      </c>
      <c r="H1536" s="1">
        <v>0.99625991700000005</v>
      </c>
      <c r="I1536" s="1">
        <v>0.96033656499999998</v>
      </c>
      <c r="K1536" s="1">
        <v>1.059242021</v>
      </c>
      <c r="L1536" s="1" t="s">
        <v>2</v>
      </c>
      <c r="M1536" s="1" t="s">
        <v>1</v>
      </c>
      <c r="N1536" s="1">
        <v>757804.772</v>
      </c>
      <c r="O1536" s="1">
        <v>951657.17960000003</v>
      </c>
      <c r="P1536" s="1">
        <v>497555.24479999999</v>
      </c>
      <c r="Q1536" s="1">
        <v>701669.89480000001</v>
      </c>
      <c r="R1536" s="3">
        <f>AVERAGE('VTA_Proteome Morphine vs Saline'!N1536:Q1536)</f>
        <v>727171.77279999992</v>
      </c>
      <c r="S1536" s="3">
        <f>_xlfn.STDEV.S('VTA_Proteome Morphine vs Saline'!N1536:Q1536)</f>
        <v>186820.92514709613</v>
      </c>
      <c r="T1536" s="1">
        <v>1113018.6470000001</v>
      </c>
      <c r="U1536" s="1">
        <v>887277.56790000002</v>
      </c>
      <c r="V1536" s="1">
        <v>389512.65769999998</v>
      </c>
      <c r="W1536" s="1">
        <v>691194.7219</v>
      </c>
      <c r="X1536" s="1">
        <f t="shared" si="95"/>
        <v>770250.89862499991</v>
      </c>
      <c r="Y1536" s="1">
        <f t="shared" si="96"/>
        <v>306809.63578344259</v>
      </c>
    </row>
    <row r="1537" spans="1:25" x14ac:dyDescent="0.5">
      <c r="A1537" s="1" t="s">
        <v>3076</v>
      </c>
      <c r="B1537" s="1" t="s">
        <v>3077</v>
      </c>
      <c r="C1537" s="1">
        <v>48576</v>
      </c>
      <c r="D1537" s="1">
        <v>9</v>
      </c>
      <c r="E1537" s="1">
        <v>9</v>
      </c>
      <c r="F1537" s="1">
        <v>382.88</v>
      </c>
      <c r="G1537" s="1">
        <v>5.5198380999999998E-2</v>
      </c>
      <c r="H1537" s="1">
        <v>0.99625991700000005</v>
      </c>
      <c r="I1537" s="1">
        <v>0.81105875599999999</v>
      </c>
      <c r="K1537" s="1">
        <v>1.075005682</v>
      </c>
      <c r="L1537" s="1" t="s">
        <v>2</v>
      </c>
      <c r="M1537" s="1" t="s">
        <v>1</v>
      </c>
      <c r="N1537" s="1">
        <v>2109591.0070000002</v>
      </c>
      <c r="O1537" s="1">
        <v>1931781.9739999999</v>
      </c>
      <c r="P1537" s="1">
        <v>1265110.807</v>
      </c>
      <c r="Q1537" s="1">
        <v>1809766.824</v>
      </c>
      <c r="R1537" s="3">
        <f>AVERAGE('VTA_Proteome Morphine vs Saline'!N1537:Q1537)</f>
        <v>1779062.6530000002</v>
      </c>
      <c r="S1537" s="3">
        <f>_xlfn.STDEV.S('VTA_Proteome Morphine vs Saline'!N1537:Q1537)</f>
        <v>364079.40064783208</v>
      </c>
      <c r="T1537" s="1">
        <v>2462965.6179999998</v>
      </c>
      <c r="U1537" s="1">
        <v>2412287.4759999998</v>
      </c>
      <c r="V1537" s="1">
        <v>1301177.838</v>
      </c>
      <c r="W1537" s="1">
        <v>1473578.9140000001</v>
      </c>
      <c r="X1537" s="1">
        <f t="shared" si="95"/>
        <v>1912502.4615</v>
      </c>
      <c r="Y1537" s="1">
        <f t="shared" si="96"/>
        <v>610782.67363280361</v>
      </c>
    </row>
    <row r="1538" spans="1:25" x14ac:dyDescent="0.5">
      <c r="A1538" s="1" t="s">
        <v>3078</v>
      </c>
      <c r="B1538" s="1" t="s">
        <v>3079</v>
      </c>
      <c r="C1538" s="1">
        <v>32985</v>
      </c>
      <c r="D1538" s="1">
        <v>1</v>
      </c>
      <c r="E1538" s="1">
        <v>1</v>
      </c>
      <c r="F1538" s="1">
        <v>25.38</v>
      </c>
      <c r="G1538" s="1">
        <v>0.103791328</v>
      </c>
      <c r="H1538" s="1">
        <v>0.99063050699999999</v>
      </c>
      <c r="I1538" s="1">
        <v>0.456334611</v>
      </c>
      <c r="K1538" s="1">
        <v>1.0966312680000001</v>
      </c>
      <c r="L1538" s="1" t="s">
        <v>1</v>
      </c>
      <c r="M1538" s="1" t="s">
        <v>2</v>
      </c>
      <c r="N1538" s="1">
        <v>4709.4435249999997</v>
      </c>
      <c r="O1538" s="1">
        <v>4872.7414989999997</v>
      </c>
      <c r="P1538" s="1">
        <v>2923.5831480000002</v>
      </c>
      <c r="Q1538" s="1">
        <v>6206.4297290000004</v>
      </c>
      <c r="R1538" s="3">
        <f>AVERAGE('VTA_Proteome Morphine vs Saline'!N1538:Q1538)</f>
        <v>4678.0494752499999</v>
      </c>
      <c r="S1538" s="3">
        <f>_xlfn.STDEV.S('VTA_Proteome Morphine vs Saline'!N1538:Q1538)</f>
        <v>1348.2073114545612</v>
      </c>
      <c r="T1538" s="1">
        <v>1505.4695919999999</v>
      </c>
      <c r="U1538" s="1">
        <v>10464.113090000001</v>
      </c>
      <c r="V1538" s="1">
        <v>3065.1031290000001</v>
      </c>
      <c r="W1538" s="1">
        <v>2028.65941</v>
      </c>
      <c r="X1538" s="1">
        <f t="shared" si="95"/>
        <v>4265.8363052499999</v>
      </c>
      <c r="Y1538" s="1">
        <f t="shared" si="96"/>
        <v>4182.7016832496065</v>
      </c>
    </row>
    <row r="1539" spans="1:25" x14ac:dyDescent="0.5">
      <c r="A1539" s="1" t="s">
        <v>3080</v>
      </c>
      <c r="B1539" s="1" t="s">
        <v>3081</v>
      </c>
      <c r="C1539" s="1">
        <v>35740</v>
      </c>
      <c r="D1539" s="1">
        <v>18</v>
      </c>
      <c r="E1539" s="1">
        <v>18</v>
      </c>
      <c r="F1539" s="1">
        <v>870.84</v>
      </c>
      <c r="G1539" s="1">
        <v>6.7003871000000007E-2</v>
      </c>
      <c r="H1539" s="1">
        <v>0.99625991700000005</v>
      </c>
      <c r="I1539" s="1">
        <v>0.66809206499999996</v>
      </c>
      <c r="K1539" s="1">
        <v>1.056641604</v>
      </c>
      <c r="L1539" s="1" t="s">
        <v>2</v>
      </c>
      <c r="M1539" s="1" t="s">
        <v>1</v>
      </c>
      <c r="N1539" s="1">
        <v>8649270.9859999996</v>
      </c>
      <c r="O1539" s="1">
        <v>11615582.539999999</v>
      </c>
      <c r="P1539" s="1">
        <v>10295425.130000001</v>
      </c>
      <c r="Q1539" s="1">
        <v>9856938.8129999992</v>
      </c>
      <c r="R1539" s="3">
        <f>AVERAGE('VTA_Proteome Morphine vs Saline'!N1539:Q1539)</f>
        <v>10104304.367250001</v>
      </c>
      <c r="S1539" s="3">
        <f>_xlfn.STDEV.S('VTA_Proteome Morphine vs Saline'!N1539:Q1539)</f>
        <v>1224581.6590936696</v>
      </c>
      <c r="T1539" s="1">
        <v>11482898.470000001</v>
      </c>
      <c r="U1539" s="1">
        <v>12620342.039999999</v>
      </c>
      <c r="V1539" s="1">
        <v>8312865.7400000002</v>
      </c>
      <c r="W1539" s="1">
        <v>10290407.26</v>
      </c>
      <c r="X1539" s="1">
        <f t="shared" si="95"/>
        <v>10676628.377499999</v>
      </c>
      <c r="Y1539" s="1">
        <f t="shared" si="96"/>
        <v>1840709.5390902085</v>
      </c>
    </row>
    <row r="1540" spans="1:25" x14ac:dyDescent="0.5">
      <c r="A1540" s="1" t="s">
        <v>3082</v>
      </c>
      <c r="B1540" s="1" t="s">
        <v>3083</v>
      </c>
      <c r="C1540" s="1">
        <v>33920</v>
      </c>
      <c r="D1540" s="1">
        <v>1</v>
      </c>
      <c r="E1540" s="1">
        <v>1</v>
      </c>
      <c r="F1540" s="1">
        <v>36.380000000000003</v>
      </c>
      <c r="G1540" s="1">
        <v>0.135611438</v>
      </c>
      <c r="H1540" s="1">
        <v>0.977951083</v>
      </c>
      <c r="I1540" s="1">
        <v>0.35591768400000001</v>
      </c>
      <c r="K1540" s="1" t="s">
        <v>486</v>
      </c>
      <c r="L1540" s="1" t="s">
        <v>1</v>
      </c>
      <c r="M1540" s="1" t="s">
        <v>2</v>
      </c>
      <c r="N1540" s="1">
        <v>0</v>
      </c>
      <c r="O1540" s="1">
        <v>0</v>
      </c>
      <c r="P1540" s="1">
        <v>36715.566639999997</v>
      </c>
      <c r="Q1540" s="1">
        <v>0</v>
      </c>
      <c r="R1540" s="3">
        <f>AVERAGE('VTA_Proteome Morphine vs Saline'!N1540:Q1540)</f>
        <v>9178.8916599999993</v>
      </c>
      <c r="S1540" s="3">
        <f>_xlfn.STDEV.S('VTA_Proteome Morphine vs Saline'!N1540:Q1540)</f>
        <v>18357.783319999999</v>
      </c>
      <c r="T1540" s="1">
        <v>0</v>
      </c>
      <c r="U1540" s="1">
        <v>0</v>
      </c>
      <c r="V1540" s="1">
        <v>0</v>
      </c>
      <c r="W1540" s="1">
        <v>0</v>
      </c>
      <c r="X1540" s="1">
        <f t="shared" si="95"/>
        <v>0</v>
      </c>
      <c r="Y1540" s="1">
        <f t="shared" si="96"/>
        <v>0</v>
      </c>
    </row>
    <row r="1541" spans="1:25" x14ac:dyDescent="0.5">
      <c r="A1541" s="1" t="s">
        <v>3084</v>
      </c>
      <c r="B1541" s="1" t="s">
        <v>3085</v>
      </c>
      <c r="C1541" s="1">
        <v>35272</v>
      </c>
      <c r="D1541" s="1">
        <v>5</v>
      </c>
      <c r="E1541" s="1">
        <v>4</v>
      </c>
      <c r="F1541" s="1">
        <v>190.84</v>
      </c>
      <c r="G1541" s="1">
        <v>5.7214180000000003E-2</v>
      </c>
      <c r="H1541" s="1">
        <v>0.99625991700000005</v>
      </c>
      <c r="I1541" s="1">
        <v>0.77854742799999999</v>
      </c>
      <c r="K1541" s="1">
        <v>1.0710372539999999</v>
      </c>
      <c r="L1541" s="1" t="s">
        <v>2</v>
      </c>
      <c r="M1541" s="1" t="s">
        <v>1</v>
      </c>
      <c r="N1541" s="1">
        <v>1717953.17</v>
      </c>
      <c r="O1541" s="1">
        <v>985977.26329999999</v>
      </c>
      <c r="P1541" s="1">
        <v>1419397.952</v>
      </c>
      <c r="Q1541" s="1">
        <v>1725686.598</v>
      </c>
      <c r="R1541" s="3">
        <f>AVERAGE('VTA_Proteome Morphine vs Saline'!N1541:Q1541)</f>
        <v>1462253.7458249999</v>
      </c>
      <c r="S1541" s="3">
        <f>_xlfn.STDEV.S('VTA_Proteome Morphine vs Saline'!N1541:Q1541)</f>
        <v>348068.46548691212</v>
      </c>
      <c r="T1541" s="1">
        <v>1456144.469</v>
      </c>
      <c r="U1541" s="1">
        <v>2044199.2039999999</v>
      </c>
      <c r="V1541" s="1">
        <v>1004778.258</v>
      </c>
      <c r="W1541" s="1">
        <v>1759391.017</v>
      </c>
      <c r="X1541" s="1">
        <f t="shared" si="95"/>
        <v>1566128.237</v>
      </c>
      <c r="Y1541" s="1">
        <f t="shared" si="96"/>
        <v>444639.39687812258</v>
      </c>
    </row>
    <row r="1542" spans="1:25" x14ac:dyDescent="0.5">
      <c r="A1542" s="1" t="s">
        <v>3086</v>
      </c>
      <c r="B1542" s="1" t="s">
        <v>3087</v>
      </c>
      <c r="C1542" s="1">
        <v>49157</v>
      </c>
      <c r="D1542" s="1">
        <v>10</v>
      </c>
      <c r="E1542" s="1">
        <v>7</v>
      </c>
      <c r="F1542" s="1">
        <v>897.43</v>
      </c>
      <c r="G1542" s="1">
        <v>5.0222915E-2</v>
      </c>
      <c r="H1542" s="1">
        <v>0.99625991700000005</v>
      </c>
      <c r="I1542" s="1">
        <v>0.96037311800000003</v>
      </c>
      <c r="K1542" s="1">
        <v>1.01913849</v>
      </c>
      <c r="L1542" s="1" t="s">
        <v>2</v>
      </c>
      <c r="M1542" s="1" t="s">
        <v>1</v>
      </c>
      <c r="N1542" s="1">
        <v>1245832.9410000001</v>
      </c>
      <c r="O1542" s="1">
        <v>1279072.0220000001</v>
      </c>
      <c r="P1542" s="1">
        <v>1680307.3019999999</v>
      </c>
      <c r="Q1542" s="1">
        <v>1646504.162</v>
      </c>
      <c r="R1542" s="3">
        <f>AVERAGE('VTA_Proteome Morphine vs Saline'!N1542:Q1542)</f>
        <v>1462929.1067500003</v>
      </c>
      <c r="S1542" s="3">
        <f>_xlfn.STDEV.S('VTA_Proteome Morphine vs Saline'!N1542:Q1542)</f>
        <v>232298.12273334217</v>
      </c>
      <c r="T1542" s="1">
        <v>1889862.8859999999</v>
      </c>
      <c r="U1542" s="1">
        <v>1368692.0109999999</v>
      </c>
      <c r="V1542" s="1">
        <v>1081532.452</v>
      </c>
      <c r="W1542" s="1">
        <v>1623622.094</v>
      </c>
      <c r="X1542" s="1">
        <f t="shared" si="95"/>
        <v>1490927.36075</v>
      </c>
      <c r="Y1542" s="1">
        <f t="shared" si="96"/>
        <v>346074.71138359176</v>
      </c>
    </row>
    <row r="1543" spans="1:25" x14ac:dyDescent="0.5">
      <c r="A1543" s="1" t="s">
        <v>3088</v>
      </c>
      <c r="B1543" s="1" t="s">
        <v>3089</v>
      </c>
      <c r="C1543" s="1">
        <v>49262</v>
      </c>
      <c r="D1543" s="1">
        <v>11</v>
      </c>
      <c r="E1543" s="1">
        <v>6</v>
      </c>
      <c r="F1543" s="1">
        <v>868.72</v>
      </c>
      <c r="G1543" s="1">
        <v>0.149053508</v>
      </c>
      <c r="H1543" s="1">
        <v>0.977951083</v>
      </c>
      <c r="I1543" s="1">
        <v>0.32405230000000002</v>
      </c>
      <c r="K1543" s="1">
        <v>1.1971372579999999</v>
      </c>
      <c r="L1543" s="1" t="s">
        <v>2</v>
      </c>
      <c r="M1543" s="1" t="s">
        <v>1</v>
      </c>
      <c r="N1543" s="1">
        <v>948047.8517</v>
      </c>
      <c r="O1543" s="1">
        <v>1203178.2560000001</v>
      </c>
      <c r="P1543" s="1">
        <v>1712245.868</v>
      </c>
      <c r="Q1543" s="1">
        <v>1855498.9450000001</v>
      </c>
      <c r="R1543" s="3">
        <f>AVERAGE('VTA_Proteome Morphine vs Saline'!N1543:Q1543)</f>
        <v>1429742.7301750001</v>
      </c>
      <c r="S1543" s="3">
        <f>_xlfn.STDEV.S('VTA_Proteome Morphine vs Saline'!N1543:Q1543)</f>
        <v>426003.83184908889</v>
      </c>
      <c r="T1543" s="1">
        <v>1745429.7990000001</v>
      </c>
      <c r="U1543" s="1">
        <v>1252331.202</v>
      </c>
      <c r="V1543" s="1">
        <v>1964892.355</v>
      </c>
      <c r="W1543" s="1">
        <v>1883739.8089999999</v>
      </c>
      <c r="X1543" s="1">
        <f t="shared" si="95"/>
        <v>1711598.2912500002</v>
      </c>
      <c r="Y1543" s="1">
        <f t="shared" si="96"/>
        <v>319302.05921095179</v>
      </c>
    </row>
    <row r="1544" spans="1:25" x14ac:dyDescent="0.5">
      <c r="A1544" s="1" t="s">
        <v>3090</v>
      </c>
      <c r="B1544" s="1" t="s">
        <v>3091</v>
      </c>
      <c r="C1544" s="1">
        <v>32837</v>
      </c>
      <c r="D1544" s="1">
        <v>13</v>
      </c>
      <c r="E1544" s="1">
        <v>13</v>
      </c>
      <c r="F1544" s="1">
        <v>863.76</v>
      </c>
      <c r="G1544" s="1">
        <v>5.5009776000000003E-2</v>
      </c>
      <c r="H1544" s="1">
        <v>0.99625991700000005</v>
      </c>
      <c r="I1544" s="1">
        <v>0.814429387</v>
      </c>
      <c r="K1544" s="1">
        <v>1.0074942410000001</v>
      </c>
      <c r="L1544" s="1" t="s">
        <v>1</v>
      </c>
      <c r="M1544" s="1" t="s">
        <v>2</v>
      </c>
      <c r="N1544" s="1">
        <v>14901643.65</v>
      </c>
      <c r="O1544" s="1">
        <v>13378295.199999999</v>
      </c>
      <c r="P1544" s="1">
        <v>13240083.17</v>
      </c>
      <c r="Q1544" s="1">
        <v>13272711.869999999</v>
      </c>
      <c r="R1544" s="3">
        <f>AVERAGE('VTA_Proteome Morphine vs Saline'!N1544:Q1544)</f>
        <v>13698183.4725</v>
      </c>
      <c r="S1544" s="3">
        <f>_xlfn.STDEV.S('VTA_Proteome Morphine vs Saline'!N1544:Q1544)</f>
        <v>804472.2654005083</v>
      </c>
      <c r="T1544" s="1">
        <v>15789364.43</v>
      </c>
      <c r="U1544" s="1">
        <v>17345482.780000001</v>
      </c>
      <c r="V1544" s="1">
        <v>9207901.5779999997</v>
      </c>
      <c r="W1544" s="1">
        <v>12042409.609999999</v>
      </c>
      <c r="X1544" s="1">
        <f t="shared" si="95"/>
        <v>13596289.5995</v>
      </c>
      <c r="Y1544" s="1">
        <f t="shared" si="96"/>
        <v>3675981.4637678056</v>
      </c>
    </row>
    <row r="1545" spans="1:25" x14ac:dyDescent="0.5">
      <c r="A1545" s="1" t="s">
        <v>3092</v>
      </c>
      <c r="B1545" s="1" t="s">
        <v>3093</v>
      </c>
      <c r="C1545" s="1">
        <v>38194</v>
      </c>
      <c r="D1545" s="1">
        <v>19</v>
      </c>
      <c r="E1545" s="1">
        <v>18</v>
      </c>
      <c r="F1545" s="1">
        <v>1285.1099999999999</v>
      </c>
      <c r="G1545" s="1">
        <v>7.6762469E-2</v>
      </c>
      <c r="H1545" s="1">
        <v>0.99625991700000005</v>
      </c>
      <c r="I1545" s="1">
        <v>0.59307764500000004</v>
      </c>
      <c r="K1545" s="1">
        <v>1.0537355239999999</v>
      </c>
      <c r="L1545" s="1" t="s">
        <v>1</v>
      </c>
      <c r="M1545" s="1" t="s">
        <v>2</v>
      </c>
      <c r="N1545" s="1">
        <v>22395321.59</v>
      </c>
      <c r="O1545" s="1">
        <v>21935020.829999998</v>
      </c>
      <c r="P1545" s="1">
        <v>18719273.699999999</v>
      </c>
      <c r="Q1545" s="1">
        <v>20990411.309999999</v>
      </c>
      <c r="R1545" s="3">
        <f>AVERAGE('VTA_Proteome Morphine vs Saline'!N1545:Q1545)</f>
        <v>21010006.857500002</v>
      </c>
      <c r="S1545" s="3">
        <f>_xlfn.STDEV.S('VTA_Proteome Morphine vs Saline'!N1545:Q1545)</f>
        <v>1635297.1332200889</v>
      </c>
      <c r="T1545" s="1">
        <v>22860365.969999999</v>
      </c>
      <c r="U1545" s="1">
        <v>24081763.640000001</v>
      </c>
      <c r="V1545" s="1">
        <v>14415128.73</v>
      </c>
      <c r="W1545" s="1">
        <v>18397125.449999999</v>
      </c>
      <c r="X1545" s="1">
        <f t="shared" si="95"/>
        <v>19938595.947500002</v>
      </c>
      <c r="Y1545" s="1">
        <f t="shared" si="96"/>
        <v>4419177.9020543043</v>
      </c>
    </row>
    <row r="1546" spans="1:25" x14ac:dyDescent="0.5">
      <c r="A1546" s="1" t="s">
        <v>3094</v>
      </c>
      <c r="B1546" s="1" t="s">
        <v>3095</v>
      </c>
      <c r="C1546" s="1">
        <v>45701</v>
      </c>
      <c r="D1546" s="1">
        <v>8</v>
      </c>
      <c r="E1546" s="1">
        <v>6</v>
      </c>
      <c r="F1546" s="1">
        <v>618.46</v>
      </c>
      <c r="G1546" s="1">
        <v>0.21901116300000001</v>
      </c>
      <c r="H1546" s="1">
        <v>0.977951083</v>
      </c>
      <c r="I1546" s="1">
        <v>0.211841152</v>
      </c>
      <c r="K1546" s="1">
        <v>1.1628940699999999</v>
      </c>
      <c r="L1546" s="1" t="s">
        <v>1</v>
      </c>
      <c r="M1546" s="1" t="s">
        <v>2</v>
      </c>
      <c r="N1546" s="1">
        <v>3403036.0279999999</v>
      </c>
      <c r="O1546" s="1">
        <v>4119882.0010000002</v>
      </c>
      <c r="P1546" s="1">
        <v>3166665.4810000001</v>
      </c>
      <c r="Q1546" s="1">
        <v>3547855.844</v>
      </c>
      <c r="R1546" s="3">
        <f>AVERAGE('VTA_Proteome Morphine vs Saline'!N1546:Q1546)</f>
        <v>3559359.8385000001</v>
      </c>
      <c r="S1546" s="3">
        <f>_xlfn.STDEV.S('VTA_Proteome Morphine vs Saline'!N1546:Q1546)</f>
        <v>405365.44363685395</v>
      </c>
      <c r="T1546" s="1">
        <v>4004163.6680000001</v>
      </c>
      <c r="U1546" s="1">
        <v>2800282.017</v>
      </c>
      <c r="V1546" s="1">
        <v>2474814.128</v>
      </c>
      <c r="W1546" s="1">
        <v>2963849.611</v>
      </c>
      <c r="X1546" s="1">
        <f t="shared" si="95"/>
        <v>3060777.3560000001</v>
      </c>
      <c r="Y1546" s="1">
        <f t="shared" si="96"/>
        <v>660954.72553689301</v>
      </c>
    </row>
    <row r="1547" spans="1:25" x14ac:dyDescent="0.5">
      <c r="A1547" s="1" t="s">
        <v>3096</v>
      </c>
      <c r="B1547" s="1" t="s">
        <v>3097</v>
      </c>
      <c r="C1547" s="1">
        <v>50944</v>
      </c>
      <c r="D1547" s="1">
        <v>36</v>
      </c>
      <c r="E1547" s="1">
        <v>36</v>
      </c>
      <c r="F1547" s="1">
        <v>2571.6999999999998</v>
      </c>
      <c r="G1547" s="1">
        <v>5.0013797999999998E-2</v>
      </c>
      <c r="H1547" s="1">
        <v>0.99959859299999998</v>
      </c>
      <c r="I1547" s="1">
        <v>0.99013573600000004</v>
      </c>
      <c r="K1547" s="1">
        <v>1.00787311</v>
      </c>
      <c r="L1547" s="1" t="s">
        <v>1</v>
      </c>
      <c r="M1547" s="1" t="s">
        <v>2</v>
      </c>
      <c r="N1547" s="1">
        <v>56265246.859999999</v>
      </c>
      <c r="O1547" s="1">
        <v>60693051.880000003</v>
      </c>
      <c r="P1547" s="1">
        <v>89895070.340000004</v>
      </c>
      <c r="Q1547" s="1">
        <v>77287361.980000004</v>
      </c>
      <c r="R1547" s="3">
        <f>AVERAGE('VTA_Proteome Morphine vs Saline'!N1547:Q1547)</f>
        <v>71035182.765000001</v>
      </c>
      <c r="S1547" s="3">
        <f>_xlfn.STDEV.S('VTA_Proteome Morphine vs Saline'!N1547:Q1547)</f>
        <v>15490812.138795866</v>
      </c>
      <c r="T1547" s="1">
        <v>69146766.040000007</v>
      </c>
      <c r="U1547" s="1">
        <v>58105724.57</v>
      </c>
      <c r="V1547" s="1">
        <v>83285981.120000005</v>
      </c>
      <c r="W1547" s="1">
        <v>71382663.200000003</v>
      </c>
      <c r="X1547" s="1">
        <f t="shared" si="95"/>
        <v>70480283.732500002</v>
      </c>
      <c r="Y1547" s="1">
        <f t="shared" si="96"/>
        <v>10323244.938584249</v>
      </c>
    </row>
    <row r="1548" spans="1:25" x14ac:dyDescent="0.5">
      <c r="A1548" s="1" t="s">
        <v>3098</v>
      </c>
      <c r="B1548" s="1" t="s">
        <v>3099</v>
      </c>
      <c r="C1548" s="1">
        <v>67860</v>
      </c>
      <c r="D1548" s="1">
        <v>26</v>
      </c>
      <c r="E1548" s="1">
        <v>26</v>
      </c>
      <c r="F1548" s="1">
        <v>1870.18</v>
      </c>
      <c r="G1548" s="1">
        <v>5.0002006000000002E-2</v>
      </c>
      <c r="H1548" s="1">
        <v>0.99959859299999998</v>
      </c>
      <c r="I1548" s="1">
        <v>0.996238556</v>
      </c>
      <c r="K1548" s="1">
        <v>1.0105114100000001</v>
      </c>
      <c r="L1548" s="1" t="s">
        <v>1</v>
      </c>
      <c r="M1548" s="1" t="s">
        <v>2</v>
      </c>
      <c r="N1548" s="1">
        <v>24672524.300000001</v>
      </c>
      <c r="O1548" s="1">
        <v>26003307.670000002</v>
      </c>
      <c r="P1548" s="1">
        <v>39490704.039999999</v>
      </c>
      <c r="Q1548" s="1">
        <v>33980223</v>
      </c>
      <c r="R1548" s="3">
        <f>AVERAGE('VTA_Proteome Morphine vs Saline'!N1548:Q1548)</f>
        <v>31036689.752499998</v>
      </c>
      <c r="S1548" s="3">
        <f>_xlfn.STDEV.S('VTA_Proteome Morphine vs Saline'!N1548:Q1548)</f>
        <v>6975487.6208912088</v>
      </c>
      <c r="T1548" s="1">
        <v>29959217.25</v>
      </c>
      <c r="U1548" s="1">
        <v>25834956.050000001</v>
      </c>
      <c r="V1548" s="1">
        <v>36547432.159999996</v>
      </c>
      <c r="W1548" s="1">
        <v>30513770.309999999</v>
      </c>
      <c r="X1548" s="1">
        <f t="shared" si="95"/>
        <v>30713843.942499999</v>
      </c>
      <c r="Y1548" s="1">
        <f t="shared" si="96"/>
        <v>4413758.3932665596</v>
      </c>
    </row>
    <row r="1549" spans="1:25" x14ac:dyDescent="0.5">
      <c r="A1549" s="1" t="s">
        <v>3100</v>
      </c>
      <c r="B1549" s="1" t="s">
        <v>3101</v>
      </c>
      <c r="C1549" s="1">
        <v>73733</v>
      </c>
      <c r="D1549" s="1">
        <v>60</v>
      </c>
      <c r="E1549" s="1">
        <v>60</v>
      </c>
      <c r="F1549" s="1">
        <v>3345.25</v>
      </c>
      <c r="G1549" s="1">
        <v>5.5377891999999998E-2</v>
      </c>
      <c r="H1549" s="1">
        <v>0.99625991700000005</v>
      </c>
      <c r="I1549" s="1">
        <v>0.80791141</v>
      </c>
      <c r="K1549" s="1">
        <v>1.019920669</v>
      </c>
      <c r="L1549" s="1" t="s">
        <v>2</v>
      </c>
      <c r="M1549" s="1" t="s">
        <v>1</v>
      </c>
      <c r="N1549" s="1">
        <v>33919294.359999999</v>
      </c>
      <c r="O1549" s="1">
        <v>30404512.699999999</v>
      </c>
      <c r="P1549" s="1">
        <v>29356108.039999999</v>
      </c>
      <c r="Q1549" s="1">
        <v>29307595.43</v>
      </c>
      <c r="R1549" s="3">
        <f>AVERAGE('VTA_Proteome Morphine vs Saline'!N1549:Q1549)</f>
        <v>30746877.6325</v>
      </c>
      <c r="S1549" s="3">
        <f>_xlfn.STDEV.S('VTA_Proteome Morphine vs Saline'!N1549:Q1549)</f>
        <v>2174642.8793239747</v>
      </c>
      <c r="T1549" s="1">
        <v>35799898.399999999</v>
      </c>
      <c r="U1549" s="1">
        <v>31612145.800000001</v>
      </c>
      <c r="V1549" s="1">
        <v>30830924.469999999</v>
      </c>
      <c r="W1549" s="1">
        <v>27194535.370000001</v>
      </c>
      <c r="X1549" s="1">
        <f t="shared" si="95"/>
        <v>31359376.010000002</v>
      </c>
      <c r="Y1549" s="1">
        <f t="shared" si="96"/>
        <v>3531160.8218616494</v>
      </c>
    </row>
    <row r="1550" spans="1:25" x14ac:dyDescent="0.5">
      <c r="A1550" s="1" t="s">
        <v>3102</v>
      </c>
      <c r="B1550" s="1" t="s">
        <v>3103</v>
      </c>
      <c r="C1550" s="1">
        <v>59674</v>
      </c>
      <c r="D1550" s="1">
        <v>13</v>
      </c>
      <c r="E1550" s="1">
        <v>13</v>
      </c>
      <c r="F1550" s="1">
        <v>734.83</v>
      </c>
      <c r="G1550" s="1">
        <v>5.8283016E-2</v>
      </c>
      <c r="H1550" s="1">
        <v>0.99625991700000005</v>
      </c>
      <c r="I1550" s="1">
        <v>0.76334269499999996</v>
      </c>
      <c r="K1550" s="1">
        <v>1.0483660859999999</v>
      </c>
      <c r="L1550" s="1" t="s">
        <v>1</v>
      </c>
      <c r="M1550" s="1" t="s">
        <v>2</v>
      </c>
      <c r="N1550" s="1">
        <v>6180359.6960000005</v>
      </c>
      <c r="O1550" s="1">
        <v>5152554.2410000004</v>
      </c>
      <c r="P1550" s="1">
        <v>8394773.1769999992</v>
      </c>
      <c r="Q1550" s="1">
        <v>6314695.9560000002</v>
      </c>
      <c r="R1550" s="3">
        <f>AVERAGE('VTA_Proteome Morphine vs Saline'!N1550:Q1550)</f>
        <v>6510595.7675000001</v>
      </c>
      <c r="S1550" s="3">
        <f>_xlfn.STDEV.S('VTA_Proteome Morphine vs Saline'!N1550:Q1550)</f>
        <v>1359146.0428315594</v>
      </c>
      <c r="T1550" s="1">
        <v>6220895.8459999999</v>
      </c>
      <c r="U1550" s="1">
        <v>5354115.2860000003</v>
      </c>
      <c r="V1550" s="1">
        <v>7086957.3959999997</v>
      </c>
      <c r="W1550" s="1">
        <v>6178956.2419999996</v>
      </c>
      <c r="X1550" s="1">
        <f t="shared" si="95"/>
        <v>6210231.192499999</v>
      </c>
      <c r="Y1550" s="1">
        <f t="shared" si="96"/>
        <v>707737.03653002169</v>
      </c>
    </row>
    <row r="1551" spans="1:25" x14ac:dyDescent="0.5">
      <c r="A1551" s="1" t="s">
        <v>3104</v>
      </c>
      <c r="B1551" s="1" t="s">
        <v>3105</v>
      </c>
      <c r="C1551" s="1">
        <v>87678</v>
      </c>
      <c r="D1551" s="1">
        <v>31</v>
      </c>
      <c r="E1551" s="1">
        <v>31</v>
      </c>
      <c r="F1551" s="1">
        <v>1924.7</v>
      </c>
      <c r="G1551" s="1">
        <v>6.4513556999999999E-2</v>
      </c>
      <c r="H1551" s="1">
        <v>0.99625991700000005</v>
      </c>
      <c r="I1551" s="1">
        <v>0.69150624100000002</v>
      </c>
      <c r="K1551" s="1">
        <v>1.021851872</v>
      </c>
      <c r="L1551" s="1" t="s">
        <v>1</v>
      </c>
      <c r="M1551" s="1" t="s">
        <v>2</v>
      </c>
      <c r="N1551" s="1">
        <v>64948407.979999997</v>
      </c>
      <c r="O1551" s="1">
        <v>64963274.299999997</v>
      </c>
      <c r="P1551" s="1">
        <v>61560542.740000002</v>
      </c>
      <c r="Q1551" s="1">
        <v>58299971.07</v>
      </c>
      <c r="R1551" s="3">
        <f>AVERAGE('VTA_Proteome Morphine vs Saline'!N1551:Q1551)</f>
        <v>62443049.022500001</v>
      </c>
      <c r="S1551" s="3">
        <f>_xlfn.STDEV.S('VTA_Proteome Morphine vs Saline'!N1551:Q1551)</f>
        <v>3192296.5199794625</v>
      </c>
      <c r="T1551" s="1">
        <v>53775516.200000003</v>
      </c>
      <c r="U1551" s="1">
        <v>58028436.159999996</v>
      </c>
      <c r="V1551" s="1">
        <v>69004172.640000001</v>
      </c>
      <c r="W1551" s="1">
        <v>63622797.82</v>
      </c>
      <c r="X1551" s="1">
        <f t="shared" si="95"/>
        <v>61107730.704999998</v>
      </c>
      <c r="Y1551" s="1">
        <f t="shared" si="96"/>
        <v>6631309.1283692522</v>
      </c>
    </row>
    <row r="1552" spans="1:25" x14ac:dyDescent="0.5">
      <c r="A1552" s="1" t="s">
        <v>3106</v>
      </c>
      <c r="B1552" s="1" t="s">
        <v>3107</v>
      </c>
      <c r="C1552" s="1">
        <v>57647</v>
      </c>
      <c r="D1552" s="1">
        <v>5</v>
      </c>
      <c r="E1552" s="1">
        <v>5</v>
      </c>
      <c r="F1552" s="1">
        <v>214.73</v>
      </c>
      <c r="G1552" s="1">
        <v>0.10311553800000001</v>
      </c>
      <c r="H1552" s="1">
        <v>0.99063050699999999</v>
      </c>
      <c r="I1552" s="1">
        <v>0.45899715699999999</v>
      </c>
      <c r="K1552" s="1">
        <v>1.086166985</v>
      </c>
      <c r="L1552" s="1" t="s">
        <v>2</v>
      </c>
      <c r="M1552" s="1" t="s">
        <v>1</v>
      </c>
      <c r="N1552" s="1">
        <v>653161.45900000003</v>
      </c>
      <c r="O1552" s="1">
        <v>675125.42879999999</v>
      </c>
      <c r="P1552" s="1">
        <v>633844.00340000005</v>
      </c>
      <c r="Q1552" s="1">
        <v>638177.85829999996</v>
      </c>
      <c r="R1552" s="3">
        <f>AVERAGE('VTA_Proteome Morphine vs Saline'!N1552:Q1552)</f>
        <v>650077.18737499998</v>
      </c>
      <c r="S1552" s="3">
        <f>_xlfn.STDEV.S('VTA_Proteome Morphine vs Saline'!N1552:Q1552)</f>
        <v>18637.215674944604</v>
      </c>
      <c r="T1552" s="1">
        <v>786090.05680000002</v>
      </c>
      <c r="U1552" s="1">
        <v>838922.02500000002</v>
      </c>
      <c r="V1552" s="1">
        <v>590214.46840000001</v>
      </c>
      <c r="W1552" s="1">
        <v>609142.96569999994</v>
      </c>
      <c r="X1552" s="1">
        <f t="shared" si="95"/>
        <v>706092.378975</v>
      </c>
      <c r="Y1552" s="1">
        <f t="shared" si="96"/>
        <v>124993.62945648306</v>
      </c>
    </row>
    <row r="1553" spans="1:25" x14ac:dyDescent="0.5">
      <c r="A1553" s="1" t="s">
        <v>3108</v>
      </c>
      <c r="B1553" s="1" t="s">
        <v>3109</v>
      </c>
      <c r="C1553" s="1">
        <v>41280</v>
      </c>
      <c r="D1553" s="1">
        <v>17</v>
      </c>
      <c r="E1553" s="1">
        <v>16</v>
      </c>
      <c r="F1553" s="1">
        <v>997.27</v>
      </c>
      <c r="G1553" s="1">
        <v>0.140857326</v>
      </c>
      <c r="H1553" s="1">
        <v>0.977951083</v>
      </c>
      <c r="I1553" s="1">
        <v>0.34290771399999997</v>
      </c>
      <c r="K1553" s="1">
        <v>1.1681029430000001</v>
      </c>
      <c r="L1553" s="1" t="s">
        <v>1</v>
      </c>
      <c r="M1553" s="1" t="s">
        <v>2</v>
      </c>
      <c r="N1553" s="1">
        <v>3689504.2790000001</v>
      </c>
      <c r="O1553" s="1">
        <v>3360661.8020000001</v>
      </c>
      <c r="P1553" s="1">
        <v>2494879.8059999999</v>
      </c>
      <c r="Q1553" s="1">
        <v>2969464.2579999999</v>
      </c>
      <c r="R1553" s="3">
        <f>AVERAGE('VTA_Proteome Morphine vs Saline'!N1553:Q1553)</f>
        <v>3128627.5362499999</v>
      </c>
      <c r="S1553" s="3">
        <f>_xlfn.STDEV.S('VTA_Proteome Morphine vs Saline'!N1553:Q1553)</f>
        <v>514908.32704482856</v>
      </c>
      <c r="T1553" s="1">
        <v>3124479.1740000001</v>
      </c>
      <c r="U1553" s="1">
        <v>3419304.7790000001</v>
      </c>
      <c r="V1553" s="1">
        <v>1756838.7069999999</v>
      </c>
      <c r="W1553" s="1">
        <v>2412910.9539999999</v>
      </c>
      <c r="X1553" s="1">
        <f t="shared" ref="X1553:X1584" si="97">AVERAGE(T1553:W1553)</f>
        <v>2678383.4035</v>
      </c>
      <c r="Y1553" s="1">
        <f t="shared" ref="Y1553:Y1584" si="98">_xlfn.STDEV.S(T1553:W1553)</f>
        <v>745583.92557368567</v>
      </c>
    </row>
    <row r="1554" spans="1:25" x14ac:dyDescent="0.5">
      <c r="A1554" s="1" t="s">
        <v>3110</v>
      </c>
      <c r="B1554" s="1" t="s">
        <v>3111</v>
      </c>
      <c r="C1554" s="1">
        <v>40538</v>
      </c>
      <c r="D1554" s="1">
        <v>3</v>
      </c>
      <c r="E1554" s="1">
        <v>2</v>
      </c>
      <c r="F1554" s="1">
        <v>157.52000000000001</v>
      </c>
      <c r="G1554" s="1">
        <v>6.3135574E-2</v>
      </c>
      <c r="H1554" s="1">
        <v>0.99625991700000005</v>
      </c>
      <c r="I1554" s="1">
        <v>0.70552858399999996</v>
      </c>
      <c r="K1554" s="1">
        <v>1.159957253</v>
      </c>
      <c r="L1554" s="1" t="s">
        <v>2</v>
      </c>
      <c r="M1554" s="1" t="s">
        <v>1</v>
      </c>
      <c r="N1554" s="1">
        <v>173857.1177</v>
      </c>
      <c r="O1554" s="1">
        <v>219845.5485</v>
      </c>
      <c r="P1554" s="1">
        <v>190894.5246</v>
      </c>
      <c r="Q1554" s="1">
        <v>237706.65270000001</v>
      </c>
      <c r="R1554" s="3">
        <f>AVERAGE('VTA_Proteome Morphine vs Saline'!N1554:Q1554)</f>
        <v>205575.96087499999</v>
      </c>
      <c r="S1554" s="3">
        <f>_xlfn.STDEV.S('VTA_Proteome Morphine vs Saline'!N1554:Q1554)</f>
        <v>28621.856867306895</v>
      </c>
      <c r="T1554" s="1">
        <v>265845.82949999999</v>
      </c>
      <c r="U1554" s="1">
        <v>331754.05300000001</v>
      </c>
      <c r="V1554" s="1">
        <v>119860.73910000001</v>
      </c>
      <c r="W1554" s="1">
        <v>236376.6857</v>
      </c>
      <c r="X1554" s="1">
        <f t="shared" si="97"/>
        <v>238459.32682500003</v>
      </c>
      <c r="Y1554" s="1">
        <f t="shared" si="98"/>
        <v>88551.094224852306</v>
      </c>
    </row>
    <row r="1555" spans="1:25" x14ac:dyDescent="0.5">
      <c r="A1555" s="1" t="s">
        <v>3112</v>
      </c>
      <c r="B1555" s="1" t="s">
        <v>3113</v>
      </c>
      <c r="C1555" s="1">
        <v>39867</v>
      </c>
      <c r="D1555" s="1">
        <v>6</v>
      </c>
      <c r="E1555" s="1">
        <v>5</v>
      </c>
      <c r="F1555" s="1">
        <v>328.84</v>
      </c>
      <c r="G1555" s="1">
        <v>0.10965619</v>
      </c>
      <c r="H1555" s="1">
        <v>0.98916351000000002</v>
      </c>
      <c r="I1555" s="1">
        <v>0.43435552999999999</v>
      </c>
      <c r="K1555" s="1">
        <v>1.6436185290000001</v>
      </c>
      <c r="L1555" s="1" t="s">
        <v>1</v>
      </c>
      <c r="M1555" s="1" t="s">
        <v>2</v>
      </c>
      <c r="N1555" s="1">
        <v>169184.36499999999</v>
      </c>
      <c r="O1555" s="1">
        <v>355408.36050000001</v>
      </c>
      <c r="P1555" s="1">
        <v>1234054.669</v>
      </c>
      <c r="Q1555" s="1">
        <v>1663109.4550000001</v>
      </c>
      <c r="R1555" s="3">
        <f>AVERAGE('VTA_Proteome Morphine vs Saline'!N1555:Q1555)</f>
        <v>855439.212375</v>
      </c>
      <c r="S1555" s="3">
        <f>_xlfn.STDEV.S('VTA_Proteome Morphine vs Saline'!N1555:Q1555)</f>
        <v>711022.140581151</v>
      </c>
      <c r="T1555" s="1">
        <v>339451.05180000002</v>
      </c>
      <c r="U1555" s="1">
        <v>181260.8597</v>
      </c>
      <c r="V1555" s="1">
        <v>97133.216459999996</v>
      </c>
      <c r="W1555" s="1">
        <v>1463998.5530000001</v>
      </c>
      <c r="X1555" s="1">
        <f t="shared" si="97"/>
        <v>520460.92024000001</v>
      </c>
      <c r="Y1555" s="1">
        <f t="shared" si="98"/>
        <v>636995.77778951253</v>
      </c>
    </row>
    <row r="1556" spans="1:25" x14ac:dyDescent="0.5">
      <c r="A1556" s="1" t="s">
        <v>3114</v>
      </c>
      <c r="B1556" s="1" t="s">
        <v>3115</v>
      </c>
      <c r="C1556" s="1">
        <v>50193</v>
      </c>
      <c r="D1556" s="1">
        <v>11</v>
      </c>
      <c r="E1556" s="1">
        <v>11</v>
      </c>
      <c r="F1556" s="1">
        <v>592.71</v>
      </c>
      <c r="G1556" s="1">
        <v>0.27929037699999998</v>
      </c>
      <c r="H1556" s="1">
        <v>0.977951083</v>
      </c>
      <c r="I1556" s="1">
        <v>0.154770567</v>
      </c>
      <c r="K1556" s="1">
        <v>1.166967686</v>
      </c>
      <c r="L1556" s="1" t="s">
        <v>1</v>
      </c>
      <c r="M1556" s="1" t="s">
        <v>2</v>
      </c>
      <c r="N1556" s="1">
        <v>2301835.1269999999</v>
      </c>
      <c r="O1556" s="1">
        <v>2097063.973</v>
      </c>
      <c r="P1556" s="1">
        <v>1822532.1370000001</v>
      </c>
      <c r="Q1556" s="1">
        <v>1633519.314</v>
      </c>
      <c r="R1556" s="3">
        <f>AVERAGE('VTA_Proteome Morphine vs Saline'!N1556:Q1556)</f>
        <v>1963737.63775</v>
      </c>
      <c r="S1556" s="3">
        <f>_xlfn.STDEV.S('VTA_Proteome Morphine vs Saline'!N1556:Q1556)</f>
        <v>294996.58681114035</v>
      </c>
      <c r="T1556" s="1">
        <v>1787279.6410000001</v>
      </c>
      <c r="U1556" s="1">
        <v>1731784.0689999999</v>
      </c>
      <c r="V1556" s="1">
        <v>1778017.0430000001</v>
      </c>
      <c r="W1556" s="1">
        <v>1433997.2749999999</v>
      </c>
      <c r="X1556" s="1">
        <f t="shared" si="97"/>
        <v>1682769.5070000002</v>
      </c>
      <c r="Y1556" s="1">
        <f t="shared" si="98"/>
        <v>167615.14641690647</v>
      </c>
    </row>
    <row r="1557" spans="1:25" x14ac:dyDescent="0.5">
      <c r="A1557" s="1" t="s">
        <v>3116</v>
      </c>
      <c r="B1557" s="1" t="s">
        <v>3117</v>
      </c>
      <c r="C1557" s="1">
        <v>60769</v>
      </c>
      <c r="D1557" s="1">
        <v>25</v>
      </c>
      <c r="E1557" s="1">
        <v>25</v>
      </c>
      <c r="F1557" s="1">
        <v>1265.99</v>
      </c>
      <c r="G1557" s="1">
        <v>5.0004039E-2</v>
      </c>
      <c r="H1557" s="1">
        <v>0.99959859299999998</v>
      </c>
      <c r="I1557" s="1">
        <v>0.99466301099999999</v>
      </c>
      <c r="K1557" s="1">
        <v>1.002706079</v>
      </c>
      <c r="L1557" s="1" t="s">
        <v>2</v>
      </c>
      <c r="M1557" s="1" t="s">
        <v>1</v>
      </c>
      <c r="N1557" s="1">
        <v>20239470.27</v>
      </c>
      <c r="O1557" s="1">
        <v>17820055.440000001</v>
      </c>
      <c r="P1557" s="1">
        <v>13063048.16</v>
      </c>
      <c r="Q1557" s="1">
        <v>16315278.65</v>
      </c>
      <c r="R1557" s="3">
        <f>AVERAGE('VTA_Proteome Morphine vs Saline'!N1557:Q1557)</f>
        <v>16859463.130000003</v>
      </c>
      <c r="S1557" s="3">
        <f>_xlfn.STDEV.S('VTA_Proteome Morphine vs Saline'!N1557:Q1557)</f>
        <v>3003114.451431755</v>
      </c>
      <c r="T1557" s="1">
        <v>18338142.210000001</v>
      </c>
      <c r="U1557" s="1">
        <v>19790531.800000001</v>
      </c>
      <c r="V1557" s="1">
        <v>16943895.73</v>
      </c>
      <c r="W1557" s="1">
        <v>12547774.960000001</v>
      </c>
      <c r="X1557" s="1">
        <f t="shared" si="97"/>
        <v>16905086.175000004</v>
      </c>
      <c r="Y1557" s="1">
        <f t="shared" si="98"/>
        <v>3128743.7979805353</v>
      </c>
    </row>
    <row r="1558" spans="1:25" x14ac:dyDescent="0.5">
      <c r="A1558" s="1" t="s">
        <v>3118</v>
      </c>
      <c r="B1558" s="1" t="s">
        <v>3119</v>
      </c>
      <c r="C1558" s="1">
        <v>39166</v>
      </c>
      <c r="D1558" s="1">
        <v>4</v>
      </c>
      <c r="E1558" s="1">
        <v>4</v>
      </c>
      <c r="F1558" s="1">
        <v>271.79000000000002</v>
      </c>
      <c r="G1558" s="1">
        <v>6.3498981999999995E-2</v>
      </c>
      <c r="H1558" s="1">
        <v>0.99625991700000005</v>
      </c>
      <c r="I1558" s="1">
        <v>0.70174791199999997</v>
      </c>
      <c r="K1558" s="1">
        <v>1.059412367</v>
      </c>
      <c r="L1558" s="1" t="s">
        <v>2</v>
      </c>
      <c r="M1558" s="1" t="s">
        <v>1</v>
      </c>
      <c r="N1558" s="1">
        <v>543783.12379999994</v>
      </c>
      <c r="O1558" s="1">
        <v>626027.44189999998</v>
      </c>
      <c r="P1558" s="1">
        <v>346219.20039999997</v>
      </c>
      <c r="Q1558" s="1">
        <v>398193.30579999997</v>
      </c>
      <c r="R1558" s="3">
        <f>AVERAGE('VTA_Proteome Morphine vs Saline'!N1558:Q1558)</f>
        <v>478555.76797499997</v>
      </c>
      <c r="S1558" s="3">
        <f>_xlfn.STDEV.S('VTA_Proteome Morphine vs Saline'!N1558:Q1558)</f>
        <v>129065.35166666996</v>
      </c>
      <c r="T1558" s="1">
        <v>459054.473</v>
      </c>
      <c r="U1558" s="1">
        <v>466394.87680000003</v>
      </c>
      <c r="V1558" s="1">
        <v>675111.18469999998</v>
      </c>
      <c r="W1558" s="1">
        <v>427391.06079999998</v>
      </c>
      <c r="X1558" s="1">
        <f t="shared" si="97"/>
        <v>506987.89882500004</v>
      </c>
      <c r="Y1558" s="1">
        <f t="shared" si="98"/>
        <v>113352.69828493697</v>
      </c>
    </row>
    <row r="1559" spans="1:25" x14ac:dyDescent="0.5">
      <c r="A1559" s="1" t="s">
        <v>3120</v>
      </c>
      <c r="B1559" s="1" t="s">
        <v>3121</v>
      </c>
      <c r="C1559" s="1">
        <v>22413</v>
      </c>
      <c r="D1559" s="1">
        <v>20</v>
      </c>
      <c r="E1559" s="1">
        <v>4</v>
      </c>
      <c r="F1559" s="1">
        <v>1269.07</v>
      </c>
      <c r="G1559" s="1">
        <v>0.139003617</v>
      </c>
      <c r="H1559" s="1">
        <v>0.977951083</v>
      </c>
      <c r="I1559" s="1">
        <v>0.34741586800000002</v>
      </c>
      <c r="K1559" s="1">
        <v>1.1481195639999999</v>
      </c>
      <c r="L1559" s="1" t="s">
        <v>2</v>
      </c>
      <c r="M1559" s="1" t="s">
        <v>1</v>
      </c>
      <c r="N1559" s="1">
        <v>3032474.9569999999</v>
      </c>
      <c r="O1559" s="1">
        <v>4165669.17</v>
      </c>
      <c r="P1559" s="1">
        <v>4803589.7539999997</v>
      </c>
      <c r="Q1559" s="1">
        <v>4740439.1339999996</v>
      </c>
      <c r="R1559" s="3">
        <f>AVERAGE('VTA_Proteome Morphine vs Saline'!N1559:Q1559)</f>
        <v>4185543.2537500001</v>
      </c>
      <c r="S1559" s="3">
        <f>_xlfn.STDEV.S('VTA_Proteome Morphine vs Saline'!N1559:Q1559)</f>
        <v>820538.92667452386</v>
      </c>
      <c r="T1559" s="1">
        <v>4377327.3470000001</v>
      </c>
      <c r="U1559" s="1">
        <v>4380233.79</v>
      </c>
      <c r="V1559" s="1">
        <v>6193306.108</v>
      </c>
      <c r="W1559" s="1">
        <v>4271149.1349999998</v>
      </c>
      <c r="X1559" s="1">
        <f t="shared" si="97"/>
        <v>4805504.0950000007</v>
      </c>
      <c r="Y1559" s="1">
        <f t="shared" si="98"/>
        <v>926592.28905455465</v>
      </c>
    </row>
    <row r="1560" spans="1:25" x14ac:dyDescent="0.5">
      <c r="A1560" s="1" t="s">
        <v>3122</v>
      </c>
      <c r="B1560" s="1" t="s">
        <v>3123</v>
      </c>
      <c r="C1560" s="1">
        <v>22324</v>
      </c>
      <c r="D1560" s="1">
        <v>23</v>
      </c>
      <c r="E1560" s="1">
        <v>7</v>
      </c>
      <c r="F1560" s="1">
        <v>1534.02</v>
      </c>
      <c r="G1560" s="1">
        <v>0.21215393199999999</v>
      </c>
      <c r="H1560" s="1">
        <v>0.977951083</v>
      </c>
      <c r="I1560" s="1">
        <v>0.220085103</v>
      </c>
      <c r="K1560" s="1">
        <v>1.2801073380000001</v>
      </c>
      <c r="L1560" s="1" t="s">
        <v>2</v>
      </c>
      <c r="M1560" s="1" t="s">
        <v>1</v>
      </c>
      <c r="N1560" s="1">
        <v>13316113.130000001</v>
      </c>
      <c r="O1560" s="1">
        <v>14923390.449999999</v>
      </c>
      <c r="P1560" s="1">
        <v>6391041.7949999999</v>
      </c>
      <c r="Q1560" s="1">
        <v>9803034.0789999999</v>
      </c>
      <c r="R1560" s="3">
        <f>AVERAGE('VTA_Proteome Morphine vs Saline'!N1560:Q1560)</f>
        <v>11108394.863499999</v>
      </c>
      <c r="S1560" s="3">
        <f>_xlfn.STDEV.S('VTA_Proteome Morphine vs Saline'!N1560:Q1560)</f>
        <v>3802876.0177813312</v>
      </c>
      <c r="T1560" s="1">
        <v>16152621.75</v>
      </c>
      <c r="U1560" s="1">
        <v>11173056.390000001</v>
      </c>
      <c r="V1560" s="1">
        <v>13437936.16</v>
      </c>
      <c r="W1560" s="1">
        <v>16116136.83</v>
      </c>
      <c r="X1560" s="1">
        <f t="shared" si="97"/>
        <v>14219937.782499999</v>
      </c>
      <c r="Y1560" s="1">
        <f t="shared" si="98"/>
        <v>2396236.6955657173</v>
      </c>
    </row>
    <row r="1561" spans="1:25" x14ac:dyDescent="0.5">
      <c r="A1561" s="1" t="s">
        <v>3124</v>
      </c>
      <c r="B1561" s="1" t="s">
        <v>3125</v>
      </c>
      <c r="C1561" s="1">
        <v>22231</v>
      </c>
      <c r="D1561" s="1">
        <v>10</v>
      </c>
      <c r="E1561" s="1">
        <v>6</v>
      </c>
      <c r="F1561" s="1">
        <v>575.53</v>
      </c>
      <c r="G1561" s="1">
        <v>6.8628401000000006E-2</v>
      </c>
      <c r="H1561" s="1">
        <v>0.99625991700000005</v>
      </c>
      <c r="I1561" s="1">
        <v>0.65394929099999999</v>
      </c>
      <c r="K1561" s="1">
        <v>1.0916039550000001</v>
      </c>
      <c r="L1561" s="1" t="s">
        <v>1</v>
      </c>
      <c r="M1561" s="1" t="s">
        <v>2</v>
      </c>
      <c r="N1561" s="1">
        <v>2950653.7069999999</v>
      </c>
      <c r="O1561" s="1">
        <v>4213437.7589999996</v>
      </c>
      <c r="P1561" s="1">
        <v>5362245.3789999997</v>
      </c>
      <c r="Q1561" s="1">
        <v>4962893.2019999996</v>
      </c>
      <c r="R1561" s="3">
        <f>AVERAGE('VTA_Proteome Morphine vs Saline'!N1561:Q1561)</f>
        <v>4372307.5117499996</v>
      </c>
      <c r="S1561" s="3">
        <f>_xlfn.STDEV.S('VTA_Proteome Morphine vs Saline'!N1561:Q1561)</f>
        <v>1060677.0758093698</v>
      </c>
      <c r="T1561" s="1">
        <v>3961706.7680000002</v>
      </c>
      <c r="U1561" s="1">
        <v>3322578.7859999998</v>
      </c>
      <c r="V1561" s="1">
        <v>5201248.1869999999</v>
      </c>
      <c r="W1561" s="1">
        <v>3536055.3730000001</v>
      </c>
      <c r="X1561" s="1">
        <f t="shared" si="97"/>
        <v>4005397.2785</v>
      </c>
      <c r="Y1561" s="1">
        <f t="shared" si="98"/>
        <v>840335.4834085363</v>
      </c>
    </row>
    <row r="1562" spans="1:25" x14ac:dyDescent="0.5">
      <c r="A1562" s="1" t="s">
        <v>3126</v>
      </c>
      <c r="B1562" s="1" t="s">
        <v>3127</v>
      </c>
      <c r="C1562" s="1">
        <v>40236</v>
      </c>
      <c r="D1562" s="1">
        <v>6</v>
      </c>
      <c r="E1562" s="1">
        <v>6</v>
      </c>
      <c r="F1562" s="1">
        <v>395.5</v>
      </c>
      <c r="G1562" s="1">
        <v>5.0317729999999998E-2</v>
      </c>
      <c r="H1562" s="1">
        <v>0.99625991700000005</v>
      </c>
      <c r="I1562" s="1">
        <v>0.95270198500000003</v>
      </c>
      <c r="K1562" s="1">
        <v>1.0360897570000001</v>
      </c>
      <c r="L1562" s="1" t="s">
        <v>2</v>
      </c>
      <c r="M1562" s="1" t="s">
        <v>1</v>
      </c>
      <c r="N1562" s="1">
        <v>1902086.254</v>
      </c>
      <c r="O1562" s="1">
        <v>1997787.4380000001</v>
      </c>
      <c r="P1562" s="1">
        <v>1860957.42</v>
      </c>
      <c r="Q1562" s="1">
        <v>1942019.3810000001</v>
      </c>
      <c r="R1562" s="3">
        <f>AVERAGE('VTA_Proteome Morphine vs Saline'!N1562:Q1562)</f>
        <v>1925712.6232499999</v>
      </c>
      <c r="S1562" s="3">
        <f>_xlfn.STDEV.S('VTA_Proteome Morphine vs Saline'!N1562:Q1562)</f>
        <v>58344.182633318815</v>
      </c>
      <c r="T1562" s="1">
        <v>2861927.9879999999</v>
      </c>
      <c r="U1562" s="1">
        <v>1567015.32</v>
      </c>
      <c r="V1562" s="1">
        <v>1303401.3330000001</v>
      </c>
      <c r="W1562" s="1">
        <v>2248499.8560000001</v>
      </c>
      <c r="X1562" s="1">
        <f t="shared" si="97"/>
        <v>1995211.1242500003</v>
      </c>
      <c r="Y1562" s="1">
        <f t="shared" si="98"/>
        <v>701737.3054514603</v>
      </c>
    </row>
    <row r="1563" spans="1:25" x14ac:dyDescent="0.5">
      <c r="A1563" s="1" t="s">
        <v>3128</v>
      </c>
      <c r="B1563" s="1" t="s">
        <v>3129</v>
      </c>
      <c r="C1563" s="1">
        <v>38022</v>
      </c>
      <c r="D1563" s="1">
        <v>8</v>
      </c>
      <c r="E1563" s="1">
        <v>8</v>
      </c>
      <c r="F1563" s="1">
        <v>339.68</v>
      </c>
      <c r="G1563" s="1">
        <v>8.5948227000000002E-2</v>
      </c>
      <c r="H1563" s="1">
        <v>0.99625991700000005</v>
      </c>
      <c r="I1563" s="1">
        <v>0.53812054399999998</v>
      </c>
      <c r="K1563" s="1">
        <v>1.1131443919999999</v>
      </c>
      <c r="L1563" s="1" t="s">
        <v>2</v>
      </c>
      <c r="M1563" s="1" t="s">
        <v>1</v>
      </c>
      <c r="N1563" s="1">
        <v>3701358.3879999998</v>
      </c>
      <c r="O1563" s="1">
        <v>6414643.8269999996</v>
      </c>
      <c r="P1563" s="1">
        <v>4121661.355</v>
      </c>
      <c r="Q1563" s="1">
        <v>4500646.7699999996</v>
      </c>
      <c r="R1563" s="3">
        <f>AVERAGE('VTA_Proteome Morphine vs Saline'!N1563:Q1563)</f>
        <v>4684577.585</v>
      </c>
      <c r="S1563" s="3">
        <f>_xlfn.STDEV.S('VTA_Proteome Morphine vs Saline'!N1563:Q1563)</f>
        <v>1198687.3956904272</v>
      </c>
      <c r="T1563" s="1">
        <v>5054845.0530000003</v>
      </c>
      <c r="U1563" s="1">
        <v>6483361.3810000001</v>
      </c>
      <c r="V1563" s="1">
        <v>3714140.7230000002</v>
      </c>
      <c r="W1563" s="1">
        <v>5606097.9060000004</v>
      </c>
      <c r="X1563" s="1">
        <f t="shared" si="97"/>
        <v>5214611.2657500003</v>
      </c>
      <c r="Y1563" s="1">
        <f t="shared" si="98"/>
        <v>1160449.0132183144</v>
      </c>
    </row>
    <row r="1564" spans="1:25" x14ac:dyDescent="0.5">
      <c r="A1564" s="1" t="s">
        <v>3130</v>
      </c>
      <c r="B1564" s="1" t="s">
        <v>3131</v>
      </c>
      <c r="C1564" s="1">
        <v>24462</v>
      </c>
      <c r="D1564" s="1">
        <v>14</v>
      </c>
      <c r="E1564" s="1">
        <v>14</v>
      </c>
      <c r="F1564" s="1">
        <v>769.64</v>
      </c>
      <c r="G1564" s="1">
        <v>9.8976778000000001E-2</v>
      </c>
      <c r="H1564" s="1">
        <v>0.99216108700000005</v>
      </c>
      <c r="I1564" s="1">
        <v>0.47595053799999998</v>
      </c>
      <c r="K1564" s="1">
        <v>1.202428667</v>
      </c>
      <c r="L1564" s="1" t="s">
        <v>2</v>
      </c>
      <c r="M1564" s="1" t="s">
        <v>1</v>
      </c>
      <c r="N1564" s="1">
        <v>49271490.210000001</v>
      </c>
      <c r="O1564" s="1">
        <v>46456446.369999997</v>
      </c>
      <c r="P1564" s="1">
        <v>46234923.5</v>
      </c>
      <c r="Q1564" s="1">
        <v>31999772.550000001</v>
      </c>
      <c r="R1564" s="3">
        <f>AVERAGE('VTA_Proteome Morphine vs Saline'!N1564:Q1564)</f>
        <v>43490658.157499999</v>
      </c>
      <c r="S1564" s="3">
        <f>_xlfn.STDEV.S('VTA_Proteome Morphine vs Saline'!N1564:Q1564)</f>
        <v>7784286.8064521067</v>
      </c>
      <c r="T1564" s="1">
        <v>80957108.189999998</v>
      </c>
      <c r="U1564" s="1">
        <v>50114515.189999998</v>
      </c>
      <c r="V1564" s="1">
        <v>39286803.530000001</v>
      </c>
      <c r="W1564" s="1">
        <v>38819229.640000001</v>
      </c>
      <c r="X1564" s="1">
        <f t="shared" si="97"/>
        <v>52294414.137500003</v>
      </c>
      <c r="Y1564" s="1">
        <f t="shared" si="98"/>
        <v>19808083.54120896</v>
      </c>
    </row>
    <row r="1565" spans="1:25" x14ac:dyDescent="0.5">
      <c r="A1565" s="1" t="s">
        <v>3132</v>
      </c>
      <c r="B1565" s="1" t="s">
        <v>3133</v>
      </c>
      <c r="C1565" s="1">
        <v>96357</v>
      </c>
      <c r="D1565" s="1">
        <v>57</v>
      </c>
      <c r="E1565" s="1">
        <v>53</v>
      </c>
      <c r="F1565" s="1">
        <v>3961.56</v>
      </c>
      <c r="G1565" s="1">
        <v>0.21740726299999999</v>
      </c>
      <c r="H1565" s="1">
        <v>0.977951083</v>
      </c>
      <c r="I1565" s="1">
        <v>0.21372986299999999</v>
      </c>
      <c r="K1565" s="1">
        <v>1.1172119970000001</v>
      </c>
      <c r="L1565" s="1" t="s">
        <v>2</v>
      </c>
      <c r="M1565" s="1" t="s">
        <v>1</v>
      </c>
      <c r="N1565" s="1">
        <v>101744416.5</v>
      </c>
      <c r="O1565" s="1">
        <v>129219454.8</v>
      </c>
      <c r="P1565" s="1">
        <v>112232608</v>
      </c>
      <c r="Q1565" s="1">
        <v>113426972.3</v>
      </c>
      <c r="R1565" s="3">
        <f>AVERAGE('VTA_Proteome Morphine vs Saline'!N1565:Q1565)</f>
        <v>114155862.90000001</v>
      </c>
      <c r="S1565" s="3">
        <f>_xlfn.STDEV.S('VTA_Proteome Morphine vs Saline'!N1565:Q1565)</f>
        <v>11331166.365191786</v>
      </c>
      <c r="T1565" s="1">
        <v>111650007.2</v>
      </c>
      <c r="U1565" s="1">
        <v>122480025.59999999</v>
      </c>
      <c r="V1565" s="1">
        <v>126487802.2</v>
      </c>
      <c r="W1565" s="1">
        <v>149527363.30000001</v>
      </c>
      <c r="X1565" s="1">
        <f t="shared" si="97"/>
        <v>127536299.575</v>
      </c>
      <c r="Y1565" s="1">
        <f t="shared" si="98"/>
        <v>15944136.042619137</v>
      </c>
    </row>
    <row r="1566" spans="1:25" x14ac:dyDescent="0.5">
      <c r="A1566" s="1" t="s">
        <v>3134</v>
      </c>
      <c r="B1566" s="1" t="s">
        <v>7375</v>
      </c>
      <c r="C1566" s="1">
        <v>70142</v>
      </c>
      <c r="D1566" s="1">
        <v>35</v>
      </c>
      <c r="E1566" s="1">
        <v>16</v>
      </c>
      <c r="F1566" s="1">
        <v>2178.7600000000002</v>
      </c>
      <c r="G1566" s="1">
        <v>0.29581918699999998</v>
      </c>
      <c r="H1566" s="1">
        <v>0.977951083</v>
      </c>
      <c r="I1566" s="1">
        <v>0.14278121599999999</v>
      </c>
      <c r="K1566" s="1">
        <v>1.587265892</v>
      </c>
      <c r="L1566" s="1" t="s">
        <v>2</v>
      </c>
      <c r="M1566" s="1" t="s">
        <v>1</v>
      </c>
      <c r="N1566" s="1">
        <v>2370933.8480000002</v>
      </c>
      <c r="O1566" s="1">
        <v>2167760.8629999999</v>
      </c>
      <c r="P1566" s="1">
        <v>4704288.8229999999</v>
      </c>
      <c r="Q1566" s="1">
        <v>4315338.8660000004</v>
      </c>
      <c r="R1566" s="3">
        <f>AVERAGE('VTA_Proteome Morphine vs Saline'!N1566:Q1566)</f>
        <v>3389580.6</v>
      </c>
      <c r="S1566" s="3">
        <f>_xlfn.STDEV.S('VTA_Proteome Morphine vs Saline'!N1566:Q1566)</f>
        <v>1305880.3867856145</v>
      </c>
      <c r="T1566" s="1">
        <v>4065167.5269999998</v>
      </c>
      <c r="U1566" s="1">
        <v>3339772.6030000001</v>
      </c>
      <c r="V1566" s="1">
        <v>7157239.3380000005</v>
      </c>
      <c r="W1566" s="1">
        <v>6958483.2249999996</v>
      </c>
      <c r="X1566" s="1">
        <f t="shared" si="97"/>
        <v>5380165.67325</v>
      </c>
      <c r="Y1566" s="1">
        <f t="shared" si="98"/>
        <v>1961419.6482713977</v>
      </c>
    </row>
    <row r="1567" spans="1:25" x14ac:dyDescent="0.5">
      <c r="A1567" s="1" t="s">
        <v>3135</v>
      </c>
      <c r="B1567" s="1" t="s">
        <v>7376</v>
      </c>
      <c r="C1567" s="1">
        <v>70505</v>
      </c>
      <c r="D1567" s="1">
        <v>21</v>
      </c>
      <c r="E1567" s="1">
        <v>1</v>
      </c>
      <c r="F1567" s="1">
        <v>1276.27</v>
      </c>
      <c r="G1567" s="1">
        <v>5.0090274999999997E-2</v>
      </c>
      <c r="H1567" s="1">
        <v>0.99706243100000003</v>
      </c>
      <c r="I1567" s="1">
        <v>0.97477372600000001</v>
      </c>
      <c r="K1567" s="1">
        <v>1.2425546750000001</v>
      </c>
      <c r="L1567" s="1" t="s">
        <v>1</v>
      </c>
      <c r="M1567" s="1" t="s">
        <v>2</v>
      </c>
      <c r="N1567" s="1">
        <v>21700.43723</v>
      </c>
      <c r="O1567" s="1">
        <v>22394.23257</v>
      </c>
      <c r="P1567" s="1">
        <v>304503.59519999998</v>
      </c>
      <c r="Q1567" s="1">
        <v>332163.37949999998</v>
      </c>
      <c r="R1567" s="3">
        <f>AVERAGE('VTA_Proteome Morphine vs Saline'!N1567:Q1567)</f>
        <v>170190.41112499998</v>
      </c>
      <c r="S1567" s="3">
        <f>_xlfn.STDEV.S('VTA_Proteome Morphine vs Saline'!N1567:Q1567)</f>
        <v>171433.42404888337</v>
      </c>
      <c r="T1567" s="1">
        <v>25816.77923</v>
      </c>
      <c r="U1567" s="1">
        <v>28555.03241</v>
      </c>
      <c r="V1567" s="1">
        <v>296204.04580000002</v>
      </c>
      <c r="W1567" s="1">
        <v>197296.72990000001</v>
      </c>
      <c r="X1567" s="1">
        <f t="shared" si="97"/>
        <v>136968.14683500002</v>
      </c>
      <c r="Y1567" s="1">
        <f t="shared" si="98"/>
        <v>133045.90605452974</v>
      </c>
    </row>
    <row r="1568" spans="1:25" x14ac:dyDescent="0.5">
      <c r="A1568" s="1" t="s">
        <v>3136</v>
      </c>
      <c r="B1568" s="1" t="s">
        <v>3137</v>
      </c>
      <c r="C1568" s="1">
        <v>84762</v>
      </c>
      <c r="D1568" s="1">
        <v>78</v>
      </c>
      <c r="E1568" s="1">
        <v>53</v>
      </c>
      <c r="F1568" s="1">
        <v>6704.46</v>
      </c>
      <c r="G1568" s="1">
        <v>0.13192029299999999</v>
      </c>
      <c r="H1568" s="1">
        <v>0.977951083</v>
      </c>
      <c r="I1568" s="1">
        <v>0.36556056100000001</v>
      </c>
      <c r="K1568" s="1">
        <v>1.1338811980000001</v>
      </c>
      <c r="L1568" s="1" t="s">
        <v>2</v>
      </c>
      <c r="M1568" s="1" t="s">
        <v>1</v>
      </c>
      <c r="N1568" s="1">
        <v>1050929120</v>
      </c>
      <c r="O1568" s="1">
        <v>1386994055</v>
      </c>
      <c r="P1568" s="1">
        <v>901007717.60000002</v>
      </c>
      <c r="Q1568" s="1">
        <v>959221672</v>
      </c>
      <c r="R1568" s="3">
        <f>AVERAGE('VTA_Proteome Morphine vs Saline'!N1568:Q1568)</f>
        <v>1074538141.1500001</v>
      </c>
      <c r="S1568" s="3">
        <f>_xlfn.STDEV.S('VTA_Proteome Morphine vs Saline'!N1568:Q1568)</f>
        <v>217253139.55089653</v>
      </c>
      <c r="T1568" s="1">
        <v>1480909768</v>
      </c>
      <c r="U1568" s="1">
        <v>1310219825</v>
      </c>
      <c r="V1568" s="1">
        <v>1082764864</v>
      </c>
      <c r="W1568" s="1">
        <v>999699920.29999995</v>
      </c>
      <c r="X1568" s="1">
        <f t="shared" si="97"/>
        <v>1218398594.325</v>
      </c>
      <c r="Y1568" s="1">
        <f t="shared" si="98"/>
        <v>218760808.13608918</v>
      </c>
    </row>
    <row r="1569" spans="1:25" x14ac:dyDescent="0.5">
      <c r="A1569" s="1" t="s">
        <v>3138</v>
      </c>
      <c r="B1569" s="1" t="s">
        <v>3139</v>
      </c>
      <c r="C1569" s="1">
        <v>83229</v>
      </c>
      <c r="D1569" s="1">
        <v>75</v>
      </c>
      <c r="E1569" s="1">
        <v>48</v>
      </c>
      <c r="F1569" s="1">
        <v>6234.06</v>
      </c>
      <c r="G1569" s="1">
        <v>0.13433408899999999</v>
      </c>
      <c r="H1569" s="1">
        <v>0.977951083</v>
      </c>
      <c r="I1569" s="1">
        <v>0.359207104</v>
      </c>
      <c r="K1569" s="1">
        <v>1.1173857279999999</v>
      </c>
      <c r="L1569" s="1" t="s">
        <v>2</v>
      </c>
      <c r="M1569" s="1" t="s">
        <v>1</v>
      </c>
      <c r="N1569" s="1">
        <v>700376624.79999995</v>
      </c>
      <c r="O1569" s="1">
        <v>806853325.89999998</v>
      </c>
      <c r="P1569" s="1">
        <v>589620243.29999995</v>
      </c>
      <c r="Q1569" s="1">
        <v>621303383.60000002</v>
      </c>
      <c r="R1569" s="3">
        <f>AVERAGE('VTA_Proteome Morphine vs Saline'!N1569:Q1569)</f>
        <v>679538394.39999998</v>
      </c>
      <c r="S1569" s="3">
        <f>_xlfn.STDEV.S('VTA_Proteome Morphine vs Saline'!N1569:Q1569)</f>
        <v>96815828.61146158</v>
      </c>
      <c r="T1569" s="1">
        <v>926009988</v>
      </c>
      <c r="U1569" s="1">
        <v>780351114.70000005</v>
      </c>
      <c r="V1569" s="1">
        <v>706980247</v>
      </c>
      <c r="W1569" s="1">
        <v>623884665</v>
      </c>
      <c r="X1569" s="1">
        <f t="shared" si="97"/>
        <v>759306503.67499995</v>
      </c>
      <c r="Y1569" s="1">
        <f t="shared" si="98"/>
        <v>128205614.62877369</v>
      </c>
    </row>
    <row r="1570" spans="1:25" x14ac:dyDescent="0.5">
      <c r="A1570" s="1" t="s">
        <v>3140</v>
      </c>
      <c r="B1570" s="1" t="s">
        <v>3141</v>
      </c>
      <c r="C1570" s="1">
        <v>58307</v>
      </c>
      <c r="D1570" s="1">
        <v>15</v>
      </c>
      <c r="E1570" s="1">
        <v>15</v>
      </c>
      <c r="F1570" s="1">
        <v>883.76</v>
      </c>
      <c r="G1570" s="1">
        <v>0.140054236</v>
      </c>
      <c r="H1570" s="1">
        <v>0.977951083</v>
      </c>
      <c r="I1570" s="1">
        <v>0.34484916700000001</v>
      </c>
      <c r="K1570" s="1">
        <v>1.1807694310000001</v>
      </c>
      <c r="L1570" s="1" t="s">
        <v>1</v>
      </c>
      <c r="M1570" s="1" t="s">
        <v>2</v>
      </c>
      <c r="N1570" s="1">
        <v>5033095.5729999999</v>
      </c>
      <c r="O1570" s="1">
        <v>4526315.7769999998</v>
      </c>
      <c r="P1570" s="1">
        <v>7448681.875</v>
      </c>
      <c r="Q1570" s="1">
        <v>6281223.7000000002</v>
      </c>
      <c r="R1570" s="3">
        <f>AVERAGE('VTA_Proteome Morphine vs Saline'!N1570:Q1570)</f>
        <v>5822329.2312500002</v>
      </c>
      <c r="S1570" s="3">
        <f>_xlfn.STDEV.S('VTA_Proteome Morphine vs Saline'!N1570:Q1570)</f>
        <v>1311252.2889962425</v>
      </c>
      <c r="T1570" s="1">
        <v>3499524.1230000001</v>
      </c>
      <c r="U1570" s="1">
        <v>4763364.8679999998</v>
      </c>
      <c r="V1570" s="1">
        <v>6201926.7889999999</v>
      </c>
      <c r="W1570" s="1">
        <v>5259032.3470000001</v>
      </c>
      <c r="X1570" s="1">
        <f t="shared" si="97"/>
        <v>4930962.0317500001</v>
      </c>
      <c r="Y1570" s="1">
        <f t="shared" si="98"/>
        <v>1125475.4316618682</v>
      </c>
    </row>
    <row r="1571" spans="1:25" x14ac:dyDescent="0.5">
      <c r="A1571" s="1" t="s">
        <v>3142</v>
      </c>
      <c r="B1571" s="1" t="s">
        <v>7379</v>
      </c>
      <c r="C1571" s="1">
        <v>51763</v>
      </c>
      <c r="D1571" s="1">
        <v>13</v>
      </c>
      <c r="E1571" s="1">
        <v>13</v>
      </c>
      <c r="F1571" s="1">
        <v>844.86</v>
      </c>
      <c r="G1571" s="1">
        <v>6.0557245000000003E-2</v>
      </c>
      <c r="H1571" s="1">
        <v>0.99625991700000005</v>
      </c>
      <c r="I1571" s="1">
        <v>0.73432716499999995</v>
      </c>
      <c r="K1571" s="1">
        <v>1.0547263330000001</v>
      </c>
      <c r="L1571" s="1" t="s">
        <v>1</v>
      </c>
      <c r="M1571" s="1" t="s">
        <v>2</v>
      </c>
      <c r="N1571" s="1">
        <v>3060544.8330000001</v>
      </c>
      <c r="O1571" s="1">
        <v>3044436.389</v>
      </c>
      <c r="P1571" s="1">
        <v>4367676.0839999998</v>
      </c>
      <c r="Q1571" s="1">
        <v>4370431.4000000004</v>
      </c>
      <c r="R1571" s="3">
        <f>AVERAGE('VTA_Proteome Morphine vs Saline'!N1571:Q1571)</f>
        <v>3710772.1765000001</v>
      </c>
      <c r="S1571" s="3">
        <f>_xlfn.STDEV.S('VTA_Proteome Morphine vs Saline'!N1571:Q1571)</f>
        <v>760147.35737568652</v>
      </c>
      <c r="T1571" s="1">
        <v>3453419.946</v>
      </c>
      <c r="U1571" s="1">
        <v>2940078.014</v>
      </c>
      <c r="V1571" s="1">
        <v>3869918.8810000001</v>
      </c>
      <c r="W1571" s="1">
        <v>3809512.074</v>
      </c>
      <c r="X1571" s="1">
        <f t="shared" si="97"/>
        <v>3518232.2287499998</v>
      </c>
      <c r="Y1571" s="1">
        <f t="shared" si="98"/>
        <v>427001.31836179795</v>
      </c>
    </row>
    <row r="1572" spans="1:25" x14ac:dyDescent="0.5">
      <c r="A1572" s="1" t="s">
        <v>3143</v>
      </c>
      <c r="B1572" s="1" t="s">
        <v>7377</v>
      </c>
      <c r="C1572" s="1">
        <v>69599</v>
      </c>
      <c r="D1572" s="1">
        <v>38</v>
      </c>
      <c r="E1572" s="1">
        <v>20</v>
      </c>
      <c r="F1572" s="1">
        <v>2583.62</v>
      </c>
      <c r="G1572" s="1">
        <v>9.5513932999999995E-2</v>
      </c>
      <c r="H1572" s="1">
        <v>0.99461538400000005</v>
      </c>
      <c r="I1572" s="1">
        <v>0.49106356099999998</v>
      </c>
      <c r="K1572" s="1">
        <v>1.1993113900000001</v>
      </c>
      <c r="L1572" s="1" t="s">
        <v>2</v>
      </c>
      <c r="M1572" s="1" t="s">
        <v>1</v>
      </c>
      <c r="N1572" s="1">
        <v>2666026.3840000001</v>
      </c>
      <c r="O1572" s="1">
        <v>4375451.6859999998</v>
      </c>
      <c r="P1572" s="1">
        <v>4644409.0199999996</v>
      </c>
      <c r="Q1572" s="1">
        <v>6893891.0149999997</v>
      </c>
      <c r="R1572" s="3">
        <f>AVERAGE('VTA_Proteome Morphine vs Saline'!N1572:Q1572)</f>
        <v>4644944.5262500001</v>
      </c>
      <c r="S1572" s="3">
        <f>_xlfn.STDEV.S('VTA_Proteome Morphine vs Saline'!N1572:Q1572)</f>
        <v>1736519.8914975587</v>
      </c>
      <c r="T1572" s="1">
        <v>4614383.5159999998</v>
      </c>
      <c r="U1572" s="1">
        <v>3555885.5090000001</v>
      </c>
      <c r="V1572" s="1">
        <v>6173166.034</v>
      </c>
      <c r="W1572" s="1">
        <v>7939504.4570000004</v>
      </c>
      <c r="X1572" s="1">
        <f t="shared" si="97"/>
        <v>5570734.8790000007</v>
      </c>
      <c r="Y1572" s="1">
        <f t="shared" si="98"/>
        <v>1910341.8998942105</v>
      </c>
    </row>
    <row r="1573" spans="1:25" x14ac:dyDescent="0.5">
      <c r="A1573" s="1" t="s">
        <v>3144</v>
      </c>
      <c r="B1573" s="1" t="s">
        <v>7378</v>
      </c>
      <c r="C1573" s="1">
        <v>93997</v>
      </c>
      <c r="D1573" s="1">
        <v>79</v>
      </c>
      <c r="E1573" s="1">
        <v>73</v>
      </c>
      <c r="F1573" s="1">
        <v>5425.49</v>
      </c>
      <c r="G1573" s="1">
        <v>6.6978914000000001E-2</v>
      </c>
      <c r="H1573" s="1">
        <v>0.99625991700000005</v>
      </c>
      <c r="I1573" s="1">
        <v>0.66831581699999998</v>
      </c>
      <c r="K1573" s="1">
        <v>1.0378437519999999</v>
      </c>
      <c r="L1573" s="1" t="s">
        <v>2</v>
      </c>
      <c r="M1573" s="1" t="s">
        <v>1</v>
      </c>
      <c r="N1573" s="1">
        <v>210529329.09999999</v>
      </c>
      <c r="O1573" s="1">
        <v>253823830.30000001</v>
      </c>
      <c r="P1573" s="1">
        <v>224155082.5</v>
      </c>
      <c r="Q1573" s="1">
        <v>218102163.90000001</v>
      </c>
      <c r="R1573" s="3">
        <f>AVERAGE('VTA_Proteome Morphine vs Saline'!N1573:Q1573)</f>
        <v>226652601.44999999</v>
      </c>
      <c r="S1573" s="3">
        <f>_xlfn.STDEV.S('VTA_Proteome Morphine vs Saline'!N1573:Q1573)</f>
        <v>18952424.398067623</v>
      </c>
      <c r="T1573" s="1">
        <v>196382112.69999999</v>
      </c>
      <c r="U1573" s="1">
        <v>231735035.30000001</v>
      </c>
      <c r="V1573" s="1">
        <v>252579532.80000001</v>
      </c>
      <c r="W1573" s="1">
        <v>260223263.80000001</v>
      </c>
      <c r="X1573" s="1">
        <f t="shared" si="97"/>
        <v>235229986.14999998</v>
      </c>
      <c r="Y1573" s="1">
        <f t="shared" si="98"/>
        <v>28560127.507194735</v>
      </c>
    </row>
    <row r="1574" spans="1:25" x14ac:dyDescent="0.5">
      <c r="A1574" s="1" t="s">
        <v>3145</v>
      </c>
      <c r="B1574" s="1" t="s">
        <v>7374</v>
      </c>
      <c r="C1574" s="1">
        <v>70827</v>
      </c>
      <c r="D1574" s="1">
        <v>73</v>
      </c>
      <c r="E1574" s="1">
        <v>57</v>
      </c>
      <c r="F1574" s="1">
        <v>6698.98</v>
      </c>
      <c r="G1574" s="1">
        <v>5.6533141000000002E-2</v>
      </c>
      <c r="H1574" s="1">
        <v>0.99625991700000005</v>
      </c>
      <c r="I1574" s="1">
        <v>0.78889854999999998</v>
      </c>
      <c r="K1574" s="1">
        <v>1.0846202389999999</v>
      </c>
      <c r="L1574" s="1" t="s">
        <v>2</v>
      </c>
      <c r="M1574" s="1" t="s">
        <v>1</v>
      </c>
      <c r="N1574" s="1">
        <v>862612775.29999995</v>
      </c>
      <c r="O1574" s="1">
        <v>914938738.10000002</v>
      </c>
      <c r="P1574" s="1">
        <v>1480674878</v>
      </c>
      <c r="Q1574" s="1">
        <v>1656156280</v>
      </c>
      <c r="R1574" s="3">
        <f>AVERAGE('VTA_Proteome Morphine vs Saline'!N1574:Q1574)</f>
        <v>1228595667.8499999</v>
      </c>
      <c r="S1574" s="3">
        <f>_xlfn.STDEV.S('VTA_Proteome Morphine vs Saline'!N1574:Q1574)</f>
        <v>399448016.00516731</v>
      </c>
      <c r="T1574" s="1">
        <v>947329987.20000005</v>
      </c>
      <c r="U1574" s="1">
        <v>884810870.5</v>
      </c>
      <c r="V1574" s="1">
        <v>1693893320</v>
      </c>
      <c r="W1574" s="1">
        <v>1804204727</v>
      </c>
      <c r="X1574" s="1">
        <f t="shared" si="97"/>
        <v>1332559726.175</v>
      </c>
      <c r="Y1574" s="1">
        <f t="shared" si="98"/>
        <v>483698240.08318907</v>
      </c>
    </row>
    <row r="1575" spans="1:25" x14ac:dyDescent="0.5">
      <c r="A1575" s="1" t="s">
        <v>3146</v>
      </c>
      <c r="B1575" s="1" t="s">
        <v>7380</v>
      </c>
      <c r="C1575" s="1">
        <v>54429</v>
      </c>
      <c r="D1575" s="1">
        <v>8</v>
      </c>
      <c r="E1575" s="1">
        <v>8</v>
      </c>
      <c r="F1575" s="1">
        <v>469.83</v>
      </c>
      <c r="G1575" s="1">
        <v>0.17004592599999999</v>
      </c>
      <c r="H1575" s="1">
        <v>0.977951083</v>
      </c>
      <c r="I1575" s="1">
        <v>0.28252416200000002</v>
      </c>
      <c r="K1575" s="1">
        <v>1.2877106599999999</v>
      </c>
      <c r="L1575" s="1" t="s">
        <v>2</v>
      </c>
      <c r="M1575" s="1" t="s">
        <v>1</v>
      </c>
      <c r="N1575" s="1">
        <v>275874.94099999999</v>
      </c>
      <c r="O1575" s="1">
        <v>402210.69650000002</v>
      </c>
      <c r="P1575" s="1">
        <v>265044.33289999998</v>
      </c>
      <c r="Q1575" s="1">
        <v>580438.60589999997</v>
      </c>
      <c r="R1575" s="3">
        <f>AVERAGE('VTA_Proteome Morphine vs Saline'!N1575:Q1575)</f>
        <v>380892.14407499996</v>
      </c>
      <c r="S1575" s="3">
        <f>_xlfn.STDEV.S('VTA_Proteome Morphine vs Saline'!N1575:Q1575)</f>
        <v>146881.58427807063</v>
      </c>
      <c r="T1575" s="1">
        <v>419767.31890000001</v>
      </c>
      <c r="U1575" s="1">
        <v>337142.39799999999</v>
      </c>
      <c r="V1575" s="1">
        <v>583856.56839999999</v>
      </c>
      <c r="W1575" s="1">
        <v>621149.21100000001</v>
      </c>
      <c r="X1575" s="1">
        <f t="shared" si="97"/>
        <v>490478.87407500006</v>
      </c>
      <c r="Y1575" s="1">
        <f t="shared" si="98"/>
        <v>134544.08159894674</v>
      </c>
    </row>
    <row r="1576" spans="1:25" x14ac:dyDescent="0.5">
      <c r="A1576" s="1" t="s">
        <v>3147</v>
      </c>
      <c r="B1576" s="1" t="s">
        <v>3148</v>
      </c>
      <c r="C1576" s="1">
        <v>22879</v>
      </c>
      <c r="D1576" s="1">
        <v>9</v>
      </c>
      <c r="E1576" s="1">
        <v>9</v>
      </c>
      <c r="F1576" s="1">
        <v>525.94000000000005</v>
      </c>
      <c r="G1576" s="1">
        <v>0.23183627900000001</v>
      </c>
      <c r="H1576" s="1">
        <v>0.977951083</v>
      </c>
      <c r="I1576" s="1">
        <v>0.197545686</v>
      </c>
      <c r="K1576" s="1">
        <v>1.483153661</v>
      </c>
      <c r="L1576" s="1" t="s">
        <v>1</v>
      </c>
      <c r="M1576" s="1" t="s">
        <v>2</v>
      </c>
      <c r="N1576" s="1">
        <v>6333141.2620000001</v>
      </c>
      <c r="O1576" s="1">
        <v>4155092.3640000001</v>
      </c>
      <c r="P1576" s="1">
        <v>9705872.8900000006</v>
      </c>
      <c r="Q1576" s="1">
        <v>7290014.1710000001</v>
      </c>
      <c r="R1576" s="3">
        <f>AVERAGE('VTA_Proteome Morphine vs Saline'!N1576:Q1576)</f>
        <v>6871030.1717500007</v>
      </c>
      <c r="S1576" s="3">
        <f>_xlfn.STDEV.S('VTA_Proteome Morphine vs Saline'!N1576:Q1576)</f>
        <v>2300545.1153759528</v>
      </c>
      <c r="T1576" s="1">
        <v>4190019.2110000001</v>
      </c>
      <c r="U1576" s="1">
        <v>2921810.9759999998</v>
      </c>
      <c r="V1576" s="1">
        <v>8788507.1679999996</v>
      </c>
      <c r="W1576" s="1">
        <v>2630527.923</v>
      </c>
      <c r="X1576" s="1">
        <f t="shared" si="97"/>
        <v>4632716.3195000002</v>
      </c>
      <c r="Y1576" s="1">
        <f t="shared" si="98"/>
        <v>2852048.0229621362</v>
      </c>
    </row>
    <row r="1577" spans="1:25" x14ac:dyDescent="0.5">
      <c r="A1577" s="1" t="s">
        <v>3149</v>
      </c>
      <c r="B1577" s="1" t="s">
        <v>3150</v>
      </c>
      <c r="C1577" s="1">
        <v>21579</v>
      </c>
      <c r="D1577" s="1">
        <v>5</v>
      </c>
      <c r="E1577" s="1">
        <v>4</v>
      </c>
      <c r="F1577" s="1">
        <v>196.56</v>
      </c>
      <c r="G1577" s="1">
        <v>0.17209538599999999</v>
      </c>
      <c r="H1577" s="1">
        <v>0.977951083</v>
      </c>
      <c r="I1577" s="1">
        <v>0.27891148199999999</v>
      </c>
      <c r="K1577" s="1">
        <v>1.241108323</v>
      </c>
      <c r="L1577" s="1" t="s">
        <v>1</v>
      </c>
      <c r="M1577" s="1" t="s">
        <v>2</v>
      </c>
      <c r="N1577" s="1">
        <v>696478.73540000001</v>
      </c>
      <c r="O1577" s="1">
        <v>619039.13399999996</v>
      </c>
      <c r="P1577" s="1">
        <v>985783.08730000001</v>
      </c>
      <c r="Q1577" s="1">
        <v>691830.82499999995</v>
      </c>
      <c r="R1577" s="3">
        <f>AVERAGE('VTA_Proteome Morphine vs Saline'!N1577:Q1577)</f>
        <v>748282.94542500004</v>
      </c>
      <c r="S1577" s="3">
        <f>_xlfn.STDEV.S('VTA_Proteome Morphine vs Saline'!N1577:Q1577)</f>
        <v>162255.76338926467</v>
      </c>
      <c r="T1577" s="1">
        <v>552483.20250000001</v>
      </c>
      <c r="U1577" s="1">
        <v>754787.46739999996</v>
      </c>
      <c r="V1577" s="1">
        <v>750706.23549999995</v>
      </c>
      <c r="W1577" s="1">
        <v>353683.48489999998</v>
      </c>
      <c r="X1577" s="1">
        <f t="shared" si="97"/>
        <v>602915.09757500002</v>
      </c>
      <c r="Y1577" s="1">
        <f t="shared" si="98"/>
        <v>191108.35492189982</v>
      </c>
    </row>
    <row r="1578" spans="1:25" x14ac:dyDescent="0.5">
      <c r="A1578" s="1" t="s">
        <v>3151</v>
      </c>
      <c r="B1578" s="1" t="s">
        <v>3152</v>
      </c>
      <c r="C1578" s="1">
        <v>52160</v>
      </c>
      <c r="D1578" s="1">
        <v>1</v>
      </c>
      <c r="E1578" s="1">
        <v>1</v>
      </c>
      <c r="F1578" s="1">
        <v>39.79</v>
      </c>
      <c r="G1578" s="1">
        <v>0.13154605599999999</v>
      </c>
      <c r="H1578" s="1">
        <v>0.977951083</v>
      </c>
      <c r="I1578" s="1">
        <v>0.36656213199999998</v>
      </c>
      <c r="K1578" s="1">
        <v>1.077361858</v>
      </c>
      <c r="L1578" s="1" t="s">
        <v>2</v>
      </c>
      <c r="M1578" s="1" t="s">
        <v>1</v>
      </c>
      <c r="N1578" s="1">
        <v>462179.88630000001</v>
      </c>
      <c r="O1578" s="1">
        <v>413895.36170000001</v>
      </c>
      <c r="P1578" s="1">
        <v>350610.97200000001</v>
      </c>
      <c r="Q1578" s="1">
        <v>374440.52610000002</v>
      </c>
      <c r="R1578" s="3">
        <f>AVERAGE('VTA_Proteome Morphine vs Saline'!N1578:Q1578)</f>
        <v>400281.68652500003</v>
      </c>
      <c r="S1578" s="3">
        <f>_xlfn.STDEV.S('VTA_Proteome Morphine vs Saline'!N1578:Q1578)</f>
        <v>48825.078053157602</v>
      </c>
      <c r="T1578" s="1">
        <v>464620.37190000003</v>
      </c>
      <c r="U1578" s="1">
        <v>456726.62650000001</v>
      </c>
      <c r="V1578" s="1">
        <v>430518.24190000002</v>
      </c>
      <c r="W1578" s="1">
        <v>373127.6458</v>
      </c>
      <c r="X1578" s="1">
        <f t="shared" si="97"/>
        <v>431248.22152500006</v>
      </c>
      <c r="Y1578" s="1">
        <f t="shared" si="98"/>
        <v>41398.002099860219</v>
      </c>
    </row>
    <row r="1579" spans="1:25" x14ac:dyDescent="0.5">
      <c r="A1579" s="1" t="s">
        <v>3153</v>
      </c>
      <c r="B1579" s="1" t="s">
        <v>3154</v>
      </c>
      <c r="C1579" s="1">
        <v>72238</v>
      </c>
      <c r="D1579" s="1">
        <v>2</v>
      </c>
      <c r="E1579" s="1">
        <v>2</v>
      </c>
      <c r="F1579" s="1">
        <v>65.180000000000007</v>
      </c>
      <c r="G1579" s="1">
        <v>6.1369491999999998E-2</v>
      </c>
      <c r="H1579" s="1">
        <v>0.99625991700000005</v>
      </c>
      <c r="I1579" s="1">
        <v>0.724848563</v>
      </c>
      <c r="K1579" s="1">
        <v>1.5834696399999999</v>
      </c>
      <c r="L1579" s="1" t="s">
        <v>1</v>
      </c>
      <c r="M1579" s="1" t="s">
        <v>2</v>
      </c>
      <c r="N1579" s="1">
        <v>22705.831679999999</v>
      </c>
      <c r="O1579" s="1">
        <v>1833.9725089999999</v>
      </c>
      <c r="P1579" s="1">
        <v>50863.869259999999</v>
      </c>
      <c r="Q1579" s="1">
        <v>66066.00546</v>
      </c>
      <c r="R1579" s="3">
        <f>AVERAGE('VTA_Proteome Morphine vs Saline'!N1579:Q1579)</f>
        <v>35367.419727250002</v>
      </c>
      <c r="S1579" s="3">
        <f>_xlfn.STDEV.S('VTA_Proteome Morphine vs Saline'!N1579:Q1579)</f>
        <v>28678.394936080898</v>
      </c>
      <c r="T1579" s="1">
        <v>14369.435939999999</v>
      </c>
      <c r="U1579" s="1">
        <v>5243.9620089999999</v>
      </c>
      <c r="V1579" s="1">
        <v>62866.310230000003</v>
      </c>
      <c r="W1579" s="1">
        <v>6861.8714389999996</v>
      </c>
      <c r="X1579" s="1">
        <f t="shared" si="97"/>
        <v>22335.394904500001</v>
      </c>
      <c r="Y1579" s="1">
        <f t="shared" si="98"/>
        <v>27311.527518648651</v>
      </c>
    </row>
    <row r="1580" spans="1:25" x14ac:dyDescent="0.5">
      <c r="A1580" s="1" t="s">
        <v>3155</v>
      </c>
      <c r="B1580" s="1" t="s">
        <v>3156</v>
      </c>
      <c r="C1580" s="1">
        <v>37337</v>
      </c>
      <c r="D1580" s="1">
        <v>2</v>
      </c>
      <c r="E1580" s="1">
        <v>2</v>
      </c>
      <c r="F1580" s="1">
        <v>79.260000000000005</v>
      </c>
      <c r="G1580" s="1">
        <v>5.0167521E-2</v>
      </c>
      <c r="H1580" s="1">
        <v>0.99625991700000005</v>
      </c>
      <c r="I1580" s="1">
        <v>0.96564281200000002</v>
      </c>
      <c r="K1580" s="1">
        <v>1.0065605639999999</v>
      </c>
      <c r="L1580" s="1" t="s">
        <v>1</v>
      </c>
      <c r="M1580" s="1" t="s">
        <v>2</v>
      </c>
      <c r="N1580" s="1">
        <v>544518.89350000001</v>
      </c>
      <c r="O1580" s="1">
        <v>404255.32559999998</v>
      </c>
      <c r="P1580" s="1">
        <v>399889.50760000001</v>
      </c>
      <c r="Q1580" s="1">
        <v>350494.12270000001</v>
      </c>
      <c r="R1580" s="3">
        <f>AVERAGE('VTA_Proteome Morphine vs Saline'!N1580:Q1580)</f>
        <v>424789.46234999999</v>
      </c>
      <c r="S1580" s="3">
        <f>_xlfn.STDEV.S('VTA_Proteome Morphine vs Saline'!N1580:Q1580)</f>
        <v>83459.756161939702</v>
      </c>
      <c r="T1580" s="1">
        <v>454714.85259999998</v>
      </c>
      <c r="U1580" s="1">
        <v>411849.44209999999</v>
      </c>
      <c r="V1580" s="1">
        <v>379900.96960000001</v>
      </c>
      <c r="W1580" s="1">
        <v>441617.80820000003</v>
      </c>
      <c r="X1580" s="1">
        <f t="shared" si="97"/>
        <v>422020.768125</v>
      </c>
      <c r="Y1580" s="1">
        <f t="shared" si="98"/>
        <v>33319.065814500391</v>
      </c>
    </row>
    <row r="1581" spans="1:25" x14ac:dyDescent="0.5">
      <c r="A1581" s="1" t="s">
        <v>3157</v>
      </c>
      <c r="B1581" s="1" t="s">
        <v>3158</v>
      </c>
      <c r="C1581" s="1">
        <v>102342</v>
      </c>
      <c r="D1581" s="1">
        <v>77</v>
      </c>
      <c r="E1581" s="1">
        <v>69</v>
      </c>
      <c r="F1581" s="1">
        <v>5070.78</v>
      </c>
      <c r="G1581" s="1">
        <v>6.7651075000000005E-2</v>
      </c>
      <c r="H1581" s="1">
        <v>0.99625991700000005</v>
      </c>
      <c r="I1581" s="1">
        <v>0.66235995299999995</v>
      </c>
      <c r="K1581" s="1">
        <v>1.0280590940000001</v>
      </c>
      <c r="L1581" s="1" t="s">
        <v>1</v>
      </c>
      <c r="M1581" s="1" t="s">
        <v>2</v>
      </c>
      <c r="N1581" s="1">
        <v>771669619.5</v>
      </c>
      <c r="O1581" s="1">
        <v>768412425.29999995</v>
      </c>
      <c r="P1581" s="1">
        <v>675280399.60000002</v>
      </c>
      <c r="Q1581" s="1">
        <v>652776683</v>
      </c>
      <c r="R1581" s="3">
        <f>AVERAGE('VTA_Proteome Morphine vs Saline'!N1581:Q1581)</f>
        <v>717034781.85000002</v>
      </c>
      <c r="S1581" s="3">
        <f>_xlfn.STDEV.S('VTA_Proteome Morphine vs Saline'!N1581:Q1581)</f>
        <v>61906271.724310957</v>
      </c>
      <c r="T1581" s="1">
        <v>623504567.79999995</v>
      </c>
      <c r="U1581" s="1">
        <v>758400716.70000005</v>
      </c>
      <c r="V1581" s="1">
        <v>696425677.10000002</v>
      </c>
      <c r="W1581" s="1">
        <v>711527272.20000005</v>
      </c>
      <c r="X1581" s="1">
        <f t="shared" si="97"/>
        <v>697464558.45000005</v>
      </c>
      <c r="Y1581" s="1">
        <f t="shared" si="98"/>
        <v>55922967.230798721</v>
      </c>
    </row>
    <row r="1582" spans="1:25" x14ac:dyDescent="0.5">
      <c r="A1582" s="1" t="s">
        <v>3159</v>
      </c>
      <c r="B1582" s="1" t="s">
        <v>3160</v>
      </c>
      <c r="C1582" s="1">
        <v>102478</v>
      </c>
      <c r="D1582" s="1">
        <v>12</v>
      </c>
      <c r="E1582" s="1">
        <v>3</v>
      </c>
      <c r="F1582" s="1">
        <v>597.12</v>
      </c>
      <c r="G1582" s="1">
        <v>0.25761550100000002</v>
      </c>
      <c r="H1582" s="1">
        <v>0.977951083</v>
      </c>
      <c r="I1582" s="1">
        <v>0.17258024599999999</v>
      </c>
      <c r="K1582" s="1">
        <v>1.412946636</v>
      </c>
      <c r="L1582" s="1" t="s">
        <v>1</v>
      </c>
      <c r="M1582" s="1" t="s">
        <v>2</v>
      </c>
      <c r="N1582" s="1">
        <v>158203.9191</v>
      </c>
      <c r="O1582" s="1">
        <v>196468.4963</v>
      </c>
      <c r="P1582" s="1">
        <v>122583.2779</v>
      </c>
      <c r="Q1582" s="1">
        <v>177942.83119999999</v>
      </c>
      <c r="R1582" s="3">
        <f>AVERAGE('VTA_Proteome Morphine vs Saline'!N1582:Q1582)</f>
        <v>163799.63112499999</v>
      </c>
      <c r="S1582" s="3">
        <f>_xlfn.STDEV.S('VTA_Proteome Morphine vs Saline'!N1582:Q1582)</f>
        <v>31608.989367048303</v>
      </c>
      <c r="T1582" s="1">
        <v>107768.6332</v>
      </c>
      <c r="U1582" s="1">
        <v>191424.16649999999</v>
      </c>
      <c r="V1582" s="1">
        <v>55296.420590000002</v>
      </c>
      <c r="W1582" s="1">
        <v>109221.5156</v>
      </c>
      <c r="X1582" s="1">
        <f t="shared" si="97"/>
        <v>115927.68397249999</v>
      </c>
      <c r="Y1582" s="1">
        <f t="shared" si="98"/>
        <v>56235.84792974365</v>
      </c>
    </row>
    <row r="1583" spans="1:25" x14ac:dyDescent="0.5">
      <c r="A1583" s="1" t="s">
        <v>3161</v>
      </c>
      <c r="B1583" s="1" t="s">
        <v>3162</v>
      </c>
      <c r="C1583" s="1">
        <v>52548</v>
      </c>
      <c r="D1583" s="1">
        <v>12</v>
      </c>
      <c r="E1583" s="1">
        <v>12</v>
      </c>
      <c r="F1583" s="1">
        <v>579.29999999999995</v>
      </c>
      <c r="G1583" s="1">
        <v>0.28497099199999998</v>
      </c>
      <c r="H1583" s="1">
        <v>0.977951083</v>
      </c>
      <c r="I1583" s="1">
        <v>0.150507373</v>
      </c>
      <c r="K1583" s="1">
        <v>1.5476631270000001</v>
      </c>
      <c r="L1583" s="1" t="s">
        <v>1</v>
      </c>
      <c r="M1583" s="1" t="s">
        <v>2</v>
      </c>
      <c r="N1583" s="1">
        <v>6607701.4570000004</v>
      </c>
      <c r="O1583" s="1">
        <v>5665345.5920000002</v>
      </c>
      <c r="P1583" s="1">
        <v>6080536.0159999998</v>
      </c>
      <c r="Q1583" s="1">
        <v>6734535.6059999997</v>
      </c>
      <c r="R1583" s="3">
        <f>AVERAGE('VTA_Proteome Morphine vs Saline'!N1583:Q1583)</f>
        <v>6272029.66775</v>
      </c>
      <c r="S1583" s="3">
        <f>_xlfn.STDEV.S('VTA_Proteome Morphine vs Saline'!N1583:Q1583)</f>
        <v>493734.97595504648</v>
      </c>
      <c r="T1583" s="1">
        <v>6481833.7060000002</v>
      </c>
      <c r="U1583" s="1">
        <v>2163607.1</v>
      </c>
      <c r="V1583" s="1">
        <v>1397144.6029999999</v>
      </c>
      <c r="W1583" s="1">
        <v>6167737.2620000001</v>
      </c>
      <c r="X1583" s="1">
        <f t="shared" si="97"/>
        <v>4052580.66775</v>
      </c>
      <c r="Y1583" s="1">
        <f t="shared" si="98"/>
        <v>2645418.6546858242</v>
      </c>
    </row>
    <row r="1584" spans="1:25" x14ac:dyDescent="0.5">
      <c r="A1584" s="1" t="s">
        <v>3163</v>
      </c>
      <c r="B1584" s="1" t="s">
        <v>3164</v>
      </c>
      <c r="C1584" s="1">
        <v>62300</v>
      </c>
      <c r="D1584" s="1">
        <v>3</v>
      </c>
      <c r="E1584" s="1">
        <v>3</v>
      </c>
      <c r="F1584" s="1">
        <v>151.52000000000001</v>
      </c>
      <c r="G1584" s="1">
        <v>5.0104915E-2</v>
      </c>
      <c r="H1584" s="1">
        <v>0.99625991700000005</v>
      </c>
      <c r="I1584" s="1">
        <v>0.97280608099999999</v>
      </c>
      <c r="K1584" s="1">
        <v>1.0634855590000001</v>
      </c>
      <c r="L1584" s="1" t="s">
        <v>1</v>
      </c>
      <c r="M1584" s="1" t="s">
        <v>2</v>
      </c>
      <c r="N1584" s="1">
        <v>470185.11900000001</v>
      </c>
      <c r="O1584" s="1">
        <v>989.78577729999995</v>
      </c>
      <c r="P1584" s="1">
        <v>5091.7752129999999</v>
      </c>
      <c r="Q1584" s="1">
        <v>5118.942959</v>
      </c>
      <c r="R1584" s="3">
        <f>AVERAGE('VTA_Proteome Morphine vs Saline'!N1584:Q1584)</f>
        <v>120346.40573732501</v>
      </c>
      <c r="S1584" s="3">
        <f>_xlfn.STDEV.S('VTA_Proteome Morphine vs Saline'!N1584:Q1584)</f>
        <v>233233.87837190015</v>
      </c>
      <c r="T1584" s="1">
        <v>1021.574205</v>
      </c>
      <c r="U1584" s="1">
        <v>439745.31400000001</v>
      </c>
      <c r="V1584" s="1">
        <v>5528.4751310000001</v>
      </c>
      <c r="W1584" s="1">
        <v>6353.5881179999997</v>
      </c>
      <c r="X1584" s="1">
        <f t="shared" si="97"/>
        <v>113162.23786350001</v>
      </c>
      <c r="Y1584" s="1">
        <f t="shared" si="98"/>
        <v>217734.66161436096</v>
      </c>
    </row>
    <row r="1585" spans="1:25" x14ac:dyDescent="0.5">
      <c r="A1585" s="1" t="s">
        <v>3165</v>
      </c>
      <c r="B1585" s="1" t="s">
        <v>3166</v>
      </c>
      <c r="C1585" s="1">
        <v>111220</v>
      </c>
      <c r="D1585" s="1">
        <v>53</v>
      </c>
      <c r="E1585" s="1">
        <v>53</v>
      </c>
      <c r="F1585" s="1">
        <v>3386.28</v>
      </c>
      <c r="G1585" s="1">
        <v>0.125285585</v>
      </c>
      <c r="H1585" s="1">
        <v>0.977951083</v>
      </c>
      <c r="I1585" s="1">
        <v>0.38401564100000002</v>
      </c>
      <c r="K1585" s="1">
        <v>1.060329273</v>
      </c>
      <c r="L1585" s="1" t="s">
        <v>2</v>
      </c>
      <c r="M1585" s="1" t="s">
        <v>1</v>
      </c>
      <c r="N1585" s="1">
        <v>67366821.599999994</v>
      </c>
      <c r="O1585" s="1">
        <v>55281153.5</v>
      </c>
      <c r="P1585" s="1">
        <v>65461239.030000001</v>
      </c>
      <c r="Q1585" s="1">
        <v>59158115.369999997</v>
      </c>
      <c r="R1585" s="3">
        <f>AVERAGE('VTA_Proteome Morphine vs Saline'!N1585:Q1585)</f>
        <v>61816832.375</v>
      </c>
      <c r="S1585" s="3">
        <f>_xlfn.STDEV.S('VTA_Proteome Morphine vs Saline'!N1585:Q1585)</f>
        <v>5593685.5689971764</v>
      </c>
      <c r="T1585" s="1">
        <v>73697579.060000002</v>
      </c>
      <c r="U1585" s="1">
        <v>61161080.950000003</v>
      </c>
      <c r="V1585" s="1">
        <v>65610080.759999998</v>
      </c>
      <c r="W1585" s="1">
        <v>61716046.859999999</v>
      </c>
      <c r="X1585" s="1">
        <f t="shared" ref="X1585:X1616" si="99">AVERAGE(T1585:W1585)</f>
        <v>65546196.907499999</v>
      </c>
      <c r="Y1585" s="1">
        <f t="shared" ref="Y1585:Y1603" si="100">_xlfn.STDEV.S(T1585:W1585)</f>
        <v>5783551.4893472157</v>
      </c>
    </row>
    <row r="1586" spans="1:25" x14ac:dyDescent="0.5">
      <c r="A1586" s="1" t="s">
        <v>3167</v>
      </c>
      <c r="B1586" s="1" t="s">
        <v>3168</v>
      </c>
      <c r="C1586" s="1">
        <v>81444</v>
      </c>
      <c r="D1586" s="1">
        <v>2</v>
      </c>
      <c r="E1586" s="1">
        <v>2</v>
      </c>
      <c r="F1586" s="1">
        <v>93.02</v>
      </c>
      <c r="G1586" s="1">
        <v>0.20814069900000001</v>
      </c>
      <c r="H1586" s="1">
        <v>0.977951083</v>
      </c>
      <c r="I1586" s="1">
        <v>0.22512211200000001</v>
      </c>
      <c r="K1586" s="1">
        <v>1.341312587</v>
      </c>
      <c r="L1586" s="1" t="s">
        <v>1</v>
      </c>
      <c r="M1586" s="1" t="s">
        <v>2</v>
      </c>
      <c r="N1586" s="1">
        <v>169029.34580000001</v>
      </c>
      <c r="O1586" s="1">
        <v>139799.89480000001</v>
      </c>
      <c r="P1586" s="1">
        <v>90458.44283</v>
      </c>
      <c r="Q1586" s="1">
        <v>183257.87890000001</v>
      </c>
      <c r="R1586" s="3">
        <f>AVERAGE('VTA_Proteome Morphine vs Saline'!N1586:Q1586)</f>
        <v>145636.39058250003</v>
      </c>
      <c r="S1586" s="3">
        <f>_xlfn.STDEV.S('VTA_Proteome Morphine vs Saline'!N1586:Q1586)</f>
        <v>40992.996711749438</v>
      </c>
      <c r="T1586" s="1">
        <v>121158.61960000001</v>
      </c>
      <c r="U1586" s="1">
        <v>140694.69219999999</v>
      </c>
      <c r="V1586" s="1">
        <v>100333.4137</v>
      </c>
      <c r="W1586" s="1">
        <v>72123.343510000006</v>
      </c>
      <c r="X1586" s="1">
        <f t="shared" si="99"/>
        <v>108577.51725249999</v>
      </c>
      <c r="Y1586" s="1">
        <f t="shared" si="100"/>
        <v>29363.634479399432</v>
      </c>
    </row>
    <row r="1587" spans="1:25" x14ac:dyDescent="0.5">
      <c r="A1587" s="1" t="s">
        <v>3169</v>
      </c>
      <c r="B1587" s="1" t="s">
        <v>3170</v>
      </c>
      <c r="C1587" s="1">
        <v>27986</v>
      </c>
      <c r="D1587" s="1">
        <v>8</v>
      </c>
      <c r="E1587" s="1">
        <v>7</v>
      </c>
      <c r="F1587" s="1">
        <v>401.67</v>
      </c>
      <c r="G1587" s="1">
        <v>0.21318408599999999</v>
      </c>
      <c r="H1587" s="1">
        <v>0.977951083</v>
      </c>
      <c r="I1587" s="1">
        <v>0.21881799599999999</v>
      </c>
      <c r="K1587" s="1">
        <v>1.098024339</v>
      </c>
      <c r="L1587" s="1" t="s">
        <v>1</v>
      </c>
      <c r="M1587" s="1" t="s">
        <v>2</v>
      </c>
      <c r="N1587" s="1">
        <v>6754916.8810000001</v>
      </c>
      <c r="O1587" s="1">
        <v>7135908.0259999996</v>
      </c>
      <c r="P1587" s="1">
        <v>7955571.3080000002</v>
      </c>
      <c r="Q1587" s="1">
        <v>6324187.1210000003</v>
      </c>
      <c r="R1587" s="3">
        <f>AVERAGE('VTA_Proteome Morphine vs Saline'!N1587:Q1587)</f>
        <v>7042645.8339999998</v>
      </c>
      <c r="S1587" s="3">
        <f>_xlfn.STDEV.S('VTA_Proteome Morphine vs Saline'!N1587:Q1587)</f>
        <v>693085.28340430127</v>
      </c>
      <c r="T1587" s="1">
        <v>6425002.2350000003</v>
      </c>
      <c r="U1587" s="1">
        <v>7156757.5429999996</v>
      </c>
      <c r="V1587" s="1">
        <v>6403108.7910000002</v>
      </c>
      <c r="W1587" s="1">
        <v>5670831.7050000001</v>
      </c>
      <c r="X1587" s="1">
        <f t="shared" si="99"/>
        <v>6413925.068500001</v>
      </c>
      <c r="Y1587" s="1">
        <f t="shared" si="100"/>
        <v>606692.54364028608</v>
      </c>
    </row>
    <row r="1588" spans="1:25" x14ac:dyDescent="0.5">
      <c r="A1588" s="1" t="s">
        <v>3171</v>
      </c>
      <c r="B1588" s="1" t="s">
        <v>3172</v>
      </c>
      <c r="C1588" s="1">
        <v>30278</v>
      </c>
      <c r="D1588" s="1">
        <v>1</v>
      </c>
      <c r="E1588" s="1">
        <v>1</v>
      </c>
      <c r="F1588" s="1">
        <v>62.58</v>
      </c>
      <c r="G1588" s="1">
        <v>8.0515972000000005E-2</v>
      </c>
      <c r="H1588" s="1">
        <v>0.99625991700000005</v>
      </c>
      <c r="I1588" s="1">
        <v>0.56920465899999995</v>
      </c>
      <c r="K1588" s="1">
        <v>1.1480931969999999</v>
      </c>
      <c r="L1588" s="1" t="s">
        <v>1</v>
      </c>
      <c r="M1588" s="1" t="s">
        <v>2</v>
      </c>
      <c r="N1588" s="1">
        <v>34949.937449999998</v>
      </c>
      <c r="O1588" s="1">
        <v>50957.674610000002</v>
      </c>
      <c r="P1588" s="1">
        <v>26063.640719999999</v>
      </c>
      <c r="Q1588" s="1">
        <v>56750.50116</v>
      </c>
      <c r="R1588" s="3">
        <f>AVERAGE('VTA_Proteome Morphine vs Saline'!N1588:Q1588)</f>
        <v>42180.438484999999</v>
      </c>
      <c r="S1588" s="3">
        <f>_xlfn.STDEV.S('VTA_Proteome Morphine vs Saline'!N1588:Q1588)</f>
        <v>14158.129770117685</v>
      </c>
      <c r="T1588" s="1">
        <v>41927.023280000001</v>
      </c>
      <c r="U1588" s="1">
        <v>39022.265529999997</v>
      </c>
      <c r="V1588" s="1">
        <v>54277.372239999997</v>
      </c>
      <c r="W1588" s="1">
        <v>11731.577499999999</v>
      </c>
      <c r="X1588" s="1">
        <f t="shared" si="99"/>
        <v>36739.559637500002</v>
      </c>
      <c r="Y1588" s="1">
        <f t="shared" si="100"/>
        <v>17935.94683592923</v>
      </c>
    </row>
    <row r="1589" spans="1:25" x14ac:dyDescent="0.5">
      <c r="A1589" s="1" t="s">
        <v>3173</v>
      </c>
      <c r="B1589" s="1" t="s">
        <v>3174</v>
      </c>
      <c r="C1589" s="1">
        <v>54628</v>
      </c>
      <c r="D1589" s="1">
        <v>7</v>
      </c>
      <c r="E1589" s="1">
        <v>7</v>
      </c>
      <c r="F1589" s="1">
        <v>319.25</v>
      </c>
      <c r="G1589" s="1">
        <v>5.7456948000000001E-2</v>
      </c>
      <c r="H1589" s="1">
        <v>0.99625991700000005</v>
      </c>
      <c r="I1589" s="1">
        <v>0.77498912399999997</v>
      </c>
      <c r="K1589" s="1">
        <v>1.0236108660000001</v>
      </c>
      <c r="L1589" s="1" t="s">
        <v>2</v>
      </c>
      <c r="M1589" s="1" t="s">
        <v>1</v>
      </c>
      <c r="N1589" s="1">
        <v>305075.23690000002</v>
      </c>
      <c r="O1589" s="1">
        <v>382081.9044</v>
      </c>
      <c r="P1589" s="1">
        <v>613801.94770000002</v>
      </c>
      <c r="Q1589" s="1">
        <v>499059.35830000002</v>
      </c>
      <c r="R1589" s="3">
        <f>AVERAGE('VTA_Proteome Morphine vs Saline'!N1589:Q1589)</f>
        <v>450004.61182500003</v>
      </c>
      <c r="S1589" s="3">
        <f>_xlfn.STDEV.S('VTA_Proteome Morphine vs Saline'!N1589:Q1589)</f>
        <v>135220.74950683111</v>
      </c>
      <c r="T1589" s="1">
        <v>458548.3639</v>
      </c>
      <c r="U1589" s="1">
        <v>381684.21860000002</v>
      </c>
      <c r="V1589" s="1">
        <v>540631.74470000004</v>
      </c>
      <c r="W1589" s="1">
        <v>461654.11450000003</v>
      </c>
      <c r="X1589" s="1">
        <f t="shared" si="99"/>
        <v>460629.61042500008</v>
      </c>
      <c r="Y1589" s="1">
        <f t="shared" si="100"/>
        <v>64905.309424974759</v>
      </c>
    </row>
    <row r="1590" spans="1:25" x14ac:dyDescent="0.5">
      <c r="A1590" s="1" t="s">
        <v>3175</v>
      </c>
      <c r="B1590" s="1" t="s">
        <v>3176</v>
      </c>
      <c r="C1590" s="1">
        <v>77266</v>
      </c>
      <c r="D1590" s="1">
        <v>16</v>
      </c>
      <c r="E1590" s="1">
        <v>15</v>
      </c>
      <c r="F1590" s="1">
        <v>1203.19</v>
      </c>
      <c r="G1590" s="1">
        <v>5.1055753000000002E-2</v>
      </c>
      <c r="H1590" s="1">
        <v>0.99625991700000005</v>
      </c>
      <c r="I1590" s="1">
        <v>0.91394658200000001</v>
      </c>
      <c r="K1590" s="1">
        <v>1.003686732</v>
      </c>
      <c r="L1590" s="1" t="s">
        <v>2</v>
      </c>
      <c r="M1590" s="1" t="s">
        <v>1</v>
      </c>
      <c r="N1590" s="1">
        <v>4148449.193</v>
      </c>
      <c r="O1590" s="1">
        <v>6348241.7290000003</v>
      </c>
      <c r="P1590" s="1">
        <v>5697700.2259999998</v>
      </c>
      <c r="Q1590" s="1">
        <v>5715844.6789999995</v>
      </c>
      <c r="R1590" s="3">
        <f>AVERAGE('VTA_Proteome Morphine vs Saline'!N1590:Q1590)</f>
        <v>5477558.9567499999</v>
      </c>
      <c r="S1590" s="3">
        <f>_xlfn.STDEV.S('VTA_Proteome Morphine vs Saline'!N1590:Q1590)</f>
        <v>936280.49889687344</v>
      </c>
      <c r="T1590" s="1">
        <v>4698376.9869999997</v>
      </c>
      <c r="U1590" s="1">
        <v>5650612.4280000003</v>
      </c>
      <c r="V1590" s="1">
        <v>5878650.1919999998</v>
      </c>
      <c r="W1590" s="1">
        <v>5763373.3820000002</v>
      </c>
      <c r="X1590" s="1">
        <f t="shared" si="99"/>
        <v>5497753.24725</v>
      </c>
      <c r="Y1590" s="1">
        <f t="shared" si="100"/>
        <v>540988.25406082219</v>
      </c>
    </row>
    <row r="1591" spans="1:25" x14ac:dyDescent="0.5">
      <c r="A1591" s="1" t="s">
        <v>3177</v>
      </c>
      <c r="B1591" s="1" t="s">
        <v>3178</v>
      </c>
      <c r="C1591" s="1">
        <v>60104</v>
      </c>
      <c r="D1591" s="1">
        <v>4</v>
      </c>
      <c r="E1591" s="1">
        <v>4</v>
      </c>
      <c r="F1591" s="1">
        <v>129.16999999999999</v>
      </c>
      <c r="G1591" s="1">
        <v>0.194978498</v>
      </c>
      <c r="H1591" s="1">
        <v>0.977951083</v>
      </c>
      <c r="I1591" s="1">
        <v>0.24285162800000001</v>
      </c>
      <c r="K1591" s="1">
        <v>1.73922953</v>
      </c>
      <c r="L1591" s="1" t="s">
        <v>1</v>
      </c>
      <c r="M1591" s="1" t="s">
        <v>2</v>
      </c>
      <c r="N1591" s="1">
        <v>142020.8291</v>
      </c>
      <c r="O1591" s="1">
        <v>165734.7059</v>
      </c>
      <c r="P1591" s="1">
        <v>48601.415209999999</v>
      </c>
      <c r="Q1591" s="1">
        <v>59592.2883</v>
      </c>
      <c r="R1591" s="3">
        <f>AVERAGE('VTA_Proteome Morphine vs Saline'!N1591:Q1591)</f>
        <v>103987.30962750001</v>
      </c>
      <c r="S1591" s="3">
        <f>_xlfn.STDEV.S('VTA_Proteome Morphine vs Saline'!N1591:Q1591)</f>
        <v>58588.408321651834</v>
      </c>
      <c r="T1591" s="1">
        <v>54806.345650000003</v>
      </c>
      <c r="U1591" s="1">
        <v>74046.968949999995</v>
      </c>
      <c r="V1591" s="1">
        <v>77008.531010000006</v>
      </c>
      <c r="W1591" s="1">
        <v>33295.33941</v>
      </c>
      <c r="X1591" s="1">
        <f t="shared" si="99"/>
        <v>59789.296255000008</v>
      </c>
      <c r="Y1591" s="1">
        <f t="shared" si="100"/>
        <v>20219.980401096145</v>
      </c>
    </row>
    <row r="1592" spans="1:25" x14ac:dyDescent="0.5">
      <c r="A1592" s="1" t="s">
        <v>3179</v>
      </c>
      <c r="B1592" s="1" t="s">
        <v>3180</v>
      </c>
      <c r="C1592" s="1">
        <v>45658</v>
      </c>
      <c r="D1592" s="1">
        <v>2</v>
      </c>
      <c r="E1592" s="1">
        <v>2</v>
      </c>
      <c r="F1592" s="1">
        <v>97.43</v>
      </c>
      <c r="G1592" s="1">
        <v>0.18245470799999999</v>
      </c>
      <c r="H1592" s="1">
        <v>0.977951083</v>
      </c>
      <c r="I1592" s="1">
        <v>0.261668805</v>
      </c>
      <c r="K1592" s="1">
        <v>1.626821796</v>
      </c>
      <c r="L1592" s="1" t="s">
        <v>2</v>
      </c>
      <c r="M1592" s="1" t="s">
        <v>1</v>
      </c>
      <c r="N1592" s="1">
        <v>38979.434150000001</v>
      </c>
      <c r="O1592" s="1">
        <v>52524.983630000002</v>
      </c>
      <c r="P1592" s="1">
        <v>2981.2365420000001</v>
      </c>
      <c r="Q1592" s="1">
        <v>94078.467229999995</v>
      </c>
      <c r="R1592" s="3">
        <f>AVERAGE('VTA_Proteome Morphine vs Saline'!N1592:Q1592)</f>
        <v>47141.030387999999</v>
      </c>
      <c r="S1592" s="3">
        <f>_xlfn.STDEV.S('VTA_Proteome Morphine vs Saline'!N1592:Q1592)</f>
        <v>37633.358320697946</v>
      </c>
      <c r="T1592" s="1">
        <v>75331.975550000003</v>
      </c>
      <c r="U1592" s="1">
        <v>53255.237659999999</v>
      </c>
      <c r="V1592" s="1">
        <v>119902.3483</v>
      </c>
      <c r="W1592" s="1">
        <v>58270.661310000003</v>
      </c>
      <c r="X1592" s="1">
        <f t="shared" si="99"/>
        <v>76690.055705000006</v>
      </c>
      <c r="Y1592" s="1">
        <f t="shared" si="100"/>
        <v>30318.373965326184</v>
      </c>
    </row>
    <row r="1593" spans="1:25" x14ac:dyDescent="0.5">
      <c r="A1593" s="1" t="s">
        <v>3181</v>
      </c>
      <c r="B1593" s="1" t="s">
        <v>3182</v>
      </c>
      <c r="C1593" s="1">
        <v>26076</v>
      </c>
      <c r="D1593" s="1">
        <v>7</v>
      </c>
      <c r="E1593" s="1">
        <v>7</v>
      </c>
      <c r="F1593" s="1">
        <v>310.52</v>
      </c>
      <c r="G1593" s="1">
        <v>8.7169016000000002E-2</v>
      </c>
      <c r="H1593" s="1">
        <v>0.99625991700000005</v>
      </c>
      <c r="I1593" s="1">
        <v>0.53161738400000003</v>
      </c>
      <c r="K1593" s="1">
        <v>1.1237070819999999</v>
      </c>
      <c r="L1593" s="1" t="s">
        <v>1</v>
      </c>
      <c r="M1593" s="1" t="s">
        <v>2</v>
      </c>
      <c r="N1593" s="1">
        <v>700485.65339999995</v>
      </c>
      <c r="O1593" s="1">
        <v>747694.34100000001</v>
      </c>
      <c r="P1593" s="1">
        <v>1204220.1310000001</v>
      </c>
      <c r="Q1593" s="1">
        <v>938369.04410000006</v>
      </c>
      <c r="R1593" s="3">
        <f>AVERAGE('VTA_Proteome Morphine vs Saline'!N1593:Q1593)</f>
        <v>897692.29237500008</v>
      </c>
      <c r="S1593" s="3">
        <f>_xlfn.STDEV.S('VTA_Proteome Morphine vs Saline'!N1593:Q1593)</f>
        <v>228767.5369274262</v>
      </c>
      <c r="T1593" s="1">
        <v>1213427.358</v>
      </c>
      <c r="U1593" s="1">
        <v>622440.86880000005</v>
      </c>
      <c r="V1593" s="1">
        <v>571630.48930000002</v>
      </c>
      <c r="W1593" s="1">
        <v>787968.527</v>
      </c>
      <c r="X1593" s="1">
        <f t="shared" si="99"/>
        <v>798866.8107749999</v>
      </c>
      <c r="Y1593" s="1">
        <f t="shared" si="100"/>
        <v>291399.88486842171</v>
      </c>
    </row>
    <row r="1594" spans="1:25" x14ac:dyDescent="0.5">
      <c r="A1594" s="1" t="s">
        <v>3183</v>
      </c>
      <c r="B1594" s="1" t="s">
        <v>3184</v>
      </c>
      <c r="C1594" s="1">
        <v>117635</v>
      </c>
      <c r="D1594" s="1">
        <v>27</v>
      </c>
      <c r="E1594" s="1">
        <v>27</v>
      </c>
      <c r="F1594" s="1">
        <v>1344.11</v>
      </c>
      <c r="G1594" s="1">
        <v>0.103984773</v>
      </c>
      <c r="H1594" s="1">
        <v>0.99063050699999999</v>
      </c>
      <c r="I1594" s="1">
        <v>0.45557765500000003</v>
      </c>
      <c r="K1594" s="1">
        <v>1.0699541180000001</v>
      </c>
      <c r="L1594" s="1" t="s">
        <v>1</v>
      </c>
      <c r="M1594" s="1" t="s">
        <v>2</v>
      </c>
      <c r="N1594" s="1">
        <v>5587641.1239999998</v>
      </c>
      <c r="O1594" s="1">
        <v>7382999.0149999997</v>
      </c>
      <c r="P1594" s="1">
        <v>6456685.3849999998</v>
      </c>
      <c r="Q1594" s="1">
        <v>6514597.8279999997</v>
      </c>
      <c r="R1594" s="3">
        <f>AVERAGE('VTA_Proteome Morphine vs Saline'!N1594:Q1594)</f>
        <v>6485480.8379999995</v>
      </c>
      <c r="S1594" s="3">
        <f>_xlfn.STDEV.S('VTA_Proteome Morphine vs Saline'!N1594:Q1594)</f>
        <v>733333.03196231835</v>
      </c>
      <c r="T1594" s="1">
        <v>5292572.8729999997</v>
      </c>
      <c r="U1594" s="1">
        <v>6640171.6220000004</v>
      </c>
      <c r="V1594" s="1">
        <v>5476164.6210000003</v>
      </c>
      <c r="W1594" s="1">
        <v>6836918.7319999998</v>
      </c>
      <c r="X1594" s="1">
        <f t="shared" si="99"/>
        <v>6061456.9620000003</v>
      </c>
      <c r="Y1594" s="1">
        <f t="shared" si="100"/>
        <v>789514.93149930623</v>
      </c>
    </row>
    <row r="1595" spans="1:25" x14ac:dyDescent="0.5">
      <c r="A1595" s="1" t="s">
        <v>3185</v>
      </c>
      <c r="B1595" s="1" t="s">
        <v>3186</v>
      </c>
      <c r="C1595" s="1">
        <v>39588</v>
      </c>
      <c r="D1595" s="1">
        <v>18</v>
      </c>
      <c r="E1595" s="1">
        <v>18</v>
      </c>
      <c r="F1595" s="1">
        <v>1355.5</v>
      </c>
      <c r="G1595" s="1">
        <v>5.0084786999999999E-2</v>
      </c>
      <c r="H1595" s="1">
        <v>0.99706243100000003</v>
      </c>
      <c r="I1595" s="1">
        <v>0.97555221999999997</v>
      </c>
      <c r="K1595" s="1">
        <v>1.0191581359999999</v>
      </c>
      <c r="L1595" s="1" t="s">
        <v>2</v>
      </c>
      <c r="M1595" s="1" t="s">
        <v>1</v>
      </c>
      <c r="N1595" s="1">
        <v>195586188.09999999</v>
      </c>
      <c r="O1595" s="1">
        <v>186676776.09999999</v>
      </c>
      <c r="P1595" s="1">
        <v>165714777.5</v>
      </c>
      <c r="Q1595" s="1">
        <v>161787191.40000001</v>
      </c>
      <c r="R1595" s="3">
        <f>AVERAGE('VTA_Proteome Morphine vs Saline'!N1595:Q1595)</f>
        <v>177441233.27500001</v>
      </c>
      <c r="S1595" s="3">
        <f>_xlfn.STDEV.S('VTA_Proteome Morphine vs Saline'!N1595:Q1595)</f>
        <v>16300239.55796339</v>
      </c>
      <c r="T1595" s="1">
        <v>198303356.19999999</v>
      </c>
      <c r="U1595" s="1">
        <v>239984185.19999999</v>
      </c>
      <c r="V1595" s="1">
        <v>131830722.5</v>
      </c>
      <c r="W1595" s="1">
        <v>153244442.40000001</v>
      </c>
      <c r="X1595" s="1">
        <f t="shared" si="99"/>
        <v>180840676.57499999</v>
      </c>
      <c r="Y1595" s="1">
        <f t="shared" si="100"/>
        <v>48188613.908390872</v>
      </c>
    </row>
    <row r="1596" spans="1:25" x14ac:dyDescent="0.5">
      <c r="A1596" s="1" t="s">
        <v>3187</v>
      </c>
      <c r="B1596" s="1" t="s">
        <v>3188</v>
      </c>
      <c r="C1596" s="1">
        <v>42327</v>
      </c>
      <c r="D1596" s="1">
        <v>42</v>
      </c>
      <c r="E1596" s="1">
        <v>42</v>
      </c>
      <c r="F1596" s="1">
        <v>3457.9</v>
      </c>
      <c r="G1596" s="1">
        <v>7.3072637999999995E-2</v>
      </c>
      <c r="H1596" s="1">
        <v>0.99625991700000005</v>
      </c>
      <c r="I1596" s="1">
        <v>0.61890803900000002</v>
      </c>
      <c r="K1596" s="1">
        <v>1.060562692</v>
      </c>
      <c r="L1596" s="1" t="s">
        <v>1</v>
      </c>
      <c r="M1596" s="1" t="s">
        <v>2</v>
      </c>
      <c r="N1596" s="1">
        <v>168186071.80000001</v>
      </c>
      <c r="O1596" s="1">
        <v>168957849.80000001</v>
      </c>
      <c r="P1596" s="1">
        <v>135315603.69999999</v>
      </c>
      <c r="Q1596" s="1">
        <v>136945586.69999999</v>
      </c>
      <c r="R1596" s="3">
        <f>AVERAGE('VTA_Proteome Morphine vs Saline'!N1596:Q1596)</f>
        <v>152351278</v>
      </c>
      <c r="S1596" s="3">
        <f>_xlfn.STDEV.S('VTA_Proteome Morphine vs Saline'!N1596:Q1596)</f>
        <v>18744496.480510965</v>
      </c>
      <c r="T1596" s="1">
        <v>166429342.59999999</v>
      </c>
      <c r="U1596" s="1">
        <v>183025120.30000001</v>
      </c>
      <c r="V1596" s="1">
        <v>93161783</v>
      </c>
      <c r="W1596" s="1">
        <v>131989212.59999999</v>
      </c>
      <c r="X1596" s="1">
        <f t="shared" si="99"/>
        <v>143651364.625</v>
      </c>
      <c r="Y1596" s="1">
        <f t="shared" si="100"/>
        <v>39809264.24467022</v>
      </c>
    </row>
    <row r="1597" spans="1:25" x14ac:dyDescent="0.5">
      <c r="A1597" s="1" t="s">
        <v>3189</v>
      </c>
      <c r="B1597" s="1" t="s">
        <v>3190</v>
      </c>
      <c r="C1597" s="1">
        <v>46705</v>
      </c>
      <c r="D1597" s="1">
        <v>32</v>
      </c>
      <c r="E1597" s="1">
        <v>32</v>
      </c>
      <c r="F1597" s="1">
        <v>2248.09</v>
      </c>
      <c r="G1597" s="1">
        <v>0.130373353</v>
      </c>
      <c r="H1597" s="1">
        <v>0.977951083</v>
      </c>
      <c r="I1597" s="1">
        <v>0.369730116</v>
      </c>
      <c r="K1597" s="1">
        <v>1.077669253</v>
      </c>
      <c r="L1597" s="1" t="s">
        <v>2</v>
      </c>
      <c r="M1597" s="1" t="s">
        <v>1</v>
      </c>
      <c r="N1597" s="1">
        <v>37841239.490000002</v>
      </c>
      <c r="O1597" s="1">
        <v>49397202.020000003</v>
      </c>
      <c r="P1597" s="1">
        <v>37602599.770000003</v>
      </c>
      <c r="Q1597" s="1">
        <v>39547430.189999998</v>
      </c>
      <c r="R1597" s="3">
        <f>AVERAGE('VTA_Proteome Morphine vs Saline'!N1597:Q1597)</f>
        <v>41097117.8675</v>
      </c>
      <c r="S1597" s="3">
        <f>_xlfn.STDEV.S('VTA_Proteome Morphine vs Saline'!N1597:Q1597)</f>
        <v>5600753.8057897175</v>
      </c>
      <c r="T1597" s="1">
        <v>44074762.310000002</v>
      </c>
      <c r="U1597" s="1">
        <v>50504793.590000004</v>
      </c>
      <c r="V1597" s="1">
        <v>40796478.18</v>
      </c>
      <c r="W1597" s="1">
        <v>41780367.130000003</v>
      </c>
      <c r="X1597" s="1">
        <f t="shared" si="99"/>
        <v>44289100.302500002</v>
      </c>
      <c r="Y1597" s="1">
        <f t="shared" si="100"/>
        <v>4365506.2799435547</v>
      </c>
    </row>
    <row r="1598" spans="1:25" x14ac:dyDescent="0.5">
      <c r="A1598" s="1" t="s">
        <v>3191</v>
      </c>
      <c r="B1598" s="1" t="s">
        <v>3192</v>
      </c>
      <c r="C1598" s="1">
        <v>42824</v>
      </c>
      <c r="D1598" s="1">
        <v>25</v>
      </c>
      <c r="E1598" s="1">
        <v>25</v>
      </c>
      <c r="F1598" s="1">
        <v>1929.76</v>
      </c>
      <c r="G1598" s="1">
        <v>6.3672847000000005E-2</v>
      </c>
      <c r="H1598" s="1">
        <v>0.99625991700000005</v>
      </c>
      <c r="I1598" s="1">
        <v>0.69996068899999997</v>
      </c>
      <c r="K1598" s="1">
        <v>1.1010125710000001</v>
      </c>
      <c r="L1598" s="1" t="s">
        <v>1</v>
      </c>
      <c r="M1598" s="1" t="s">
        <v>2</v>
      </c>
      <c r="N1598" s="1">
        <v>68103805.900000006</v>
      </c>
      <c r="O1598" s="1">
        <v>74538436.680000007</v>
      </c>
      <c r="P1598" s="1">
        <v>47122224.770000003</v>
      </c>
      <c r="Q1598" s="1">
        <v>34923596.289999999</v>
      </c>
      <c r="R1598" s="3">
        <f>AVERAGE('VTA_Proteome Morphine vs Saline'!N1598:Q1598)</f>
        <v>56172015.910000004</v>
      </c>
      <c r="S1598" s="3">
        <f>_xlfn.STDEV.S('VTA_Proteome Morphine vs Saline'!N1598:Q1598)</f>
        <v>18376498.399598841</v>
      </c>
      <c r="T1598" s="1">
        <v>56611506.689999998</v>
      </c>
      <c r="U1598" s="1">
        <v>74159079.629999995</v>
      </c>
      <c r="V1598" s="1">
        <v>41457006.189999998</v>
      </c>
      <c r="W1598" s="1">
        <v>31846429.489999998</v>
      </c>
      <c r="X1598" s="1">
        <f t="shared" si="99"/>
        <v>51018505.5</v>
      </c>
      <c r="Y1598" s="1">
        <f t="shared" si="100"/>
        <v>18491066.320124377</v>
      </c>
    </row>
    <row r="1599" spans="1:25" x14ac:dyDescent="0.5">
      <c r="A1599" s="1" t="s">
        <v>3193</v>
      </c>
      <c r="B1599" s="1" t="s">
        <v>3194</v>
      </c>
      <c r="C1599" s="1">
        <v>50935</v>
      </c>
      <c r="D1599" s="1">
        <v>27</v>
      </c>
      <c r="E1599" s="1">
        <v>27</v>
      </c>
      <c r="F1599" s="1">
        <v>1881.29</v>
      </c>
      <c r="G1599" s="1">
        <v>0.47305641199999998</v>
      </c>
      <c r="H1599" s="1">
        <v>0.977951083</v>
      </c>
      <c r="I1599" s="1">
        <v>6.5144830000000001E-2</v>
      </c>
      <c r="K1599" s="1">
        <v>1.2312203719999999</v>
      </c>
      <c r="L1599" s="1" t="s">
        <v>1</v>
      </c>
      <c r="M1599" s="1" t="s">
        <v>2</v>
      </c>
      <c r="N1599" s="1">
        <v>48799630.039999999</v>
      </c>
      <c r="O1599" s="1">
        <v>47201084.520000003</v>
      </c>
      <c r="P1599" s="1">
        <v>41480284.030000001</v>
      </c>
      <c r="Q1599" s="1">
        <v>39367927.560000002</v>
      </c>
      <c r="R1599" s="3">
        <f>AVERAGE('VTA_Proteome Morphine vs Saline'!N1599:Q1599)</f>
        <v>44212231.537500001</v>
      </c>
      <c r="S1599" s="3">
        <f>_xlfn.STDEV.S('VTA_Proteome Morphine vs Saline'!N1599:Q1599)</f>
        <v>4505858.6078532673</v>
      </c>
      <c r="T1599" s="1">
        <v>43101470.969999999</v>
      </c>
      <c r="U1599" s="1">
        <v>38085412.530000001</v>
      </c>
      <c r="V1599" s="1">
        <v>31867994.370000001</v>
      </c>
      <c r="W1599" s="1">
        <v>30582224.120000001</v>
      </c>
      <c r="X1599" s="1">
        <f t="shared" si="99"/>
        <v>35909275.497500002</v>
      </c>
      <c r="Y1599" s="1">
        <f t="shared" si="100"/>
        <v>5807256.3122608364</v>
      </c>
    </row>
    <row r="1600" spans="1:25" x14ac:dyDescent="0.5">
      <c r="A1600" s="1" t="s">
        <v>3195</v>
      </c>
      <c r="B1600" s="1" t="s">
        <v>3196</v>
      </c>
      <c r="C1600" s="1">
        <v>26379</v>
      </c>
      <c r="D1600" s="1">
        <v>7</v>
      </c>
      <c r="E1600" s="1">
        <v>7</v>
      </c>
      <c r="F1600" s="1">
        <v>340.93</v>
      </c>
      <c r="G1600" s="1">
        <v>0.33996542899999999</v>
      </c>
      <c r="H1600" s="1">
        <v>0.977951083</v>
      </c>
      <c r="I1600" s="1">
        <v>0.116089282</v>
      </c>
      <c r="K1600" s="1">
        <v>1.285033946</v>
      </c>
      <c r="L1600" s="1" t="s">
        <v>2</v>
      </c>
      <c r="M1600" s="1" t="s">
        <v>1</v>
      </c>
      <c r="N1600" s="1">
        <v>2454508.7519999999</v>
      </c>
      <c r="O1600" s="1">
        <v>3648156.1490000002</v>
      </c>
      <c r="P1600" s="1">
        <v>2669642.5970000001</v>
      </c>
      <c r="Q1600" s="1">
        <v>2538517.6630000002</v>
      </c>
      <c r="R1600" s="3">
        <f>AVERAGE('VTA_Proteome Morphine vs Saline'!N1600:Q1600)</f>
        <v>2827706.2902500001</v>
      </c>
      <c r="S1600" s="3">
        <f>_xlfn.STDEV.S('VTA_Proteome Morphine vs Saline'!N1600:Q1600)</f>
        <v>554084.39986862661</v>
      </c>
      <c r="T1600" s="1">
        <v>4731395.3949999996</v>
      </c>
      <c r="U1600" s="1">
        <v>3430163.1</v>
      </c>
      <c r="V1600" s="1">
        <v>2938548.7140000002</v>
      </c>
      <c r="W1600" s="1">
        <v>3434687.0759999999</v>
      </c>
      <c r="X1600" s="1">
        <f t="shared" si="99"/>
        <v>3633698.5712499996</v>
      </c>
      <c r="Y1600" s="1">
        <f t="shared" si="100"/>
        <v>767941.81728482107</v>
      </c>
    </row>
    <row r="1601" spans="1:25" x14ac:dyDescent="0.5">
      <c r="A1601" s="1" t="s">
        <v>3197</v>
      </c>
      <c r="B1601" s="1" t="s">
        <v>3198</v>
      </c>
      <c r="C1601" s="1">
        <v>197478</v>
      </c>
      <c r="D1601" s="1">
        <v>2</v>
      </c>
      <c r="E1601" s="1">
        <v>2</v>
      </c>
      <c r="F1601" s="1">
        <v>56.84</v>
      </c>
      <c r="G1601" s="1">
        <v>5.2965802999999999E-2</v>
      </c>
      <c r="H1601" s="1">
        <v>0.99625991700000005</v>
      </c>
      <c r="I1601" s="1">
        <v>0.85647442200000001</v>
      </c>
      <c r="K1601" s="1">
        <v>1.0255322659999999</v>
      </c>
      <c r="L1601" s="1" t="s">
        <v>2</v>
      </c>
      <c r="M1601" s="1" t="s">
        <v>1</v>
      </c>
      <c r="N1601" s="1">
        <v>80147.754629999996</v>
      </c>
      <c r="O1601" s="1">
        <v>92738.237110000002</v>
      </c>
      <c r="P1601" s="1">
        <v>102059.80439999999</v>
      </c>
      <c r="Q1601" s="1">
        <v>97836.415980000005</v>
      </c>
      <c r="R1601" s="3">
        <f>AVERAGE('VTA_Proteome Morphine vs Saline'!N1601:Q1601)</f>
        <v>93195.553029999995</v>
      </c>
      <c r="S1601" s="3">
        <f>_xlfn.STDEV.S('VTA_Proteome Morphine vs Saline'!N1601:Q1601)</f>
        <v>9496.78440682174</v>
      </c>
      <c r="T1601" s="1">
        <v>98247.245680000007</v>
      </c>
      <c r="U1601" s="1">
        <v>106032.63559999999</v>
      </c>
      <c r="V1601" s="1">
        <v>104436.2194</v>
      </c>
      <c r="W1601" s="1">
        <v>73584.086079999994</v>
      </c>
      <c r="X1601" s="1">
        <f t="shared" si="99"/>
        <v>95575.046690000003</v>
      </c>
      <c r="Y1601" s="1">
        <f t="shared" si="100"/>
        <v>15040.218788299275</v>
      </c>
    </row>
    <row r="1602" spans="1:25" x14ac:dyDescent="0.5">
      <c r="A1602" s="1" t="s">
        <v>3199</v>
      </c>
      <c r="B1602" s="1" t="s">
        <v>3200</v>
      </c>
      <c r="C1602" s="1">
        <v>16492</v>
      </c>
      <c r="D1602" s="1">
        <v>5</v>
      </c>
      <c r="E1602" s="1">
        <v>5</v>
      </c>
      <c r="F1602" s="1">
        <v>223.65</v>
      </c>
      <c r="G1602" s="1">
        <v>0.35067332299999998</v>
      </c>
      <c r="H1602" s="1">
        <v>0.977951083</v>
      </c>
      <c r="I1602" s="1">
        <v>0.110575857</v>
      </c>
      <c r="K1602" s="1">
        <v>1.3992157810000001</v>
      </c>
      <c r="L1602" s="1" t="s">
        <v>2</v>
      </c>
      <c r="M1602" s="1" t="s">
        <v>1</v>
      </c>
      <c r="N1602" s="1">
        <v>1911518.6950000001</v>
      </c>
      <c r="O1602" s="1">
        <v>2434568.6809999999</v>
      </c>
      <c r="P1602" s="1">
        <v>2041253.888</v>
      </c>
      <c r="Q1602" s="1">
        <v>2087602.9709999999</v>
      </c>
      <c r="R1602" s="3">
        <f>AVERAGE('VTA_Proteome Morphine vs Saline'!N1602:Q1602)</f>
        <v>2118736.0587499999</v>
      </c>
      <c r="S1602" s="3">
        <f>_xlfn.STDEV.S('VTA_Proteome Morphine vs Saline'!N1602:Q1602)</f>
        <v>223354.75299307471</v>
      </c>
      <c r="T1602" s="1">
        <v>3382241.2030000002</v>
      </c>
      <c r="U1602" s="1">
        <v>2272356.1340000001</v>
      </c>
      <c r="V1602" s="1">
        <v>2146437.077</v>
      </c>
      <c r="W1602" s="1">
        <v>4057241.3020000001</v>
      </c>
      <c r="X1602" s="1">
        <f t="shared" si="99"/>
        <v>2964568.9290000005</v>
      </c>
      <c r="Y1602" s="1">
        <f t="shared" si="100"/>
        <v>915947.83767134568</v>
      </c>
    </row>
    <row r="1603" spans="1:25" x14ac:dyDescent="0.5">
      <c r="A1603" s="1" t="s">
        <v>3201</v>
      </c>
      <c r="B1603" s="1" t="s">
        <v>3202</v>
      </c>
      <c r="C1603" s="1">
        <v>36085</v>
      </c>
      <c r="D1603" s="1">
        <v>15</v>
      </c>
      <c r="E1603" s="1">
        <v>15</v>
      </c>
      <c r="F1603" s="1">
        <v>741.46</v>
      </c>
      <c r="G1603" s="1">
        <v>0.153727109</v>
      </c>
      <c r="H1603" s="1">
        <v>0.977951083</v>
      </c>
      <c r="I1603" s="1">
        <v>0.31402350200000001</v>
      </c>
      <c r="K1603" s="1">
        <v>1.2087616219999999</v>
      </c>
      <c r="L1603" s="1" t="s">
        <v>1</v>
      </c>
      <c r="M1603" s="1" t="s">
        <v>2</v>
      </c>
      <c r="N1603" s="1">
        <v>4286056.3269999996</v>
      </c>
      <c r="O1603" s="1">
        <v>4780183.3049999997</v>
      </c>
      <c r="P1603" s="1">
        <v>7730431.9390000002</v>
      </c>
      <c r="Q1603" s="1">
        <v>4351535.5259999996</v>
      </c>
      <c r="R1603" s="3">
        <f>AVERAGE('VTA_Proteome Morphine vs Saline'!N1603:Q1603)</f>
        <v>5287051.7742499998</v>
      </c>
      <c r="S1603" s="3">
        <f>_xlfn.STDEV.S('VTA_Proteome Morphine vs Saline'!N1603:Q1603)</f>
        <v>1643594.1115705911</v>
      </c>
      <c r="T1603" s="1">
        <v>4212393.7549999999</v>
      </c>
      <c r="U1603" s="1">
        <v>4479087.7019999996</v>
      </c>
      <c r="V1603" s="1">
        <v>4894432.0420000004</v>
      </c>
      <c r="W1603" s="1">
        <v>3909849.6940000001</v>
      </c>
      <c r="X1603" s="1">
        <f t="shared" si="99"/>
        <v>4373940.7982499991</v>
      </c>
      <c r="Y1603" s="1">
        <f t="shared" si="100"/>
        <v>417710.02957212465</v>
      </c>
    </row>
    <row r="1604" spans="1:25" x14ac:dyDescent="0.5">
      <c r="A1604" s="1" t="s">
        <v>3203</v>
      </c>
      <c r="B1604" s="1" t="s">
        <v>3204</v>
      </c>
      <c r="C1604" s="1">
        <v>63397</v>
      </c>
      <c r="D1604" s="1">
        <v>1</v>
      </c>
      <c r="E1604" s="1">
        <v>0</v>
      </c>
      <c r="F1604" s="1">
        <v>28.92</v>
      </c>
      <c r="K1604" s="1">
        <v>1</v>
      </c>
      <c r="L1604" s="1" t="s">
        <v>364</v>
      </c>
      <c r="M1604" s="1" t="s">
        <v>364</v>
      </c>
      <c r="R1604" s="3"/>
      <c r="S1604" s="3"/>
    </row>
    <row r="1605" spans="1:25" x14ac:dyDescent="0.5">
      <c r="A1605" s="1" t="s">
        <v>3205</v>
      </c>
      <c r="B1605" s="1" t="s">
        <v>3206</v>
      </c>
      <c r="C1605" s="1">
        <v>51047</v>
      </c>
      <c r="D1605" s="1">
        <v>9</v>
      </c>
      <c r="E1605" s="1">
        <v>9</v>
      </c>
      <c r="F1605" s="1">
        <v>655.1</v>
      </c>
      <c r="G1605" s="1">
        <v>0.40942127</v>
      </c>
      <c r="H1605" s="1">
        <v>0.977951083</v>
      </c>
      <c r="I1605" s="1">
        <v>8.5347863999999996E-2</v>
      </c>
      <c r="K1605" s="1">
        <v>1.4801865080000001</v>
      </c>
      <c r="L1605" s="1" t="s">
        <v>1</v>
      </c>
      <c r="M1605" s="1" t="s">
        <v>2</v>
      </c>
      <c r="N1605" s="1">
        <v>2465536.102</v>
      </c>
      <c r="O1605" s="1">
        <v>3786455.5989999999</v>
      </c>
      <c r="P1605" s="1">
        <v>2371577.17</v>
      </c>
      <c r="Q1605" s="1">
        <v>1781428.1029999999</v>
      </c>
      <c r="R1605" s="3">
        <f>AVERAGE('VTA_Proteome Morphine vs Saline'!N1605:Q1605)</f>
        <v>2601249.2434999999</v>
      </c>
      <c r="S1605" s="3">
        <f>_xlfn.STDEV.S('VTA_Proteome Morphine vs Saline'!N1605:Q1605)</f>
        <v>846165.49320053426</v>
      </c>
      <c r="T1605" s="1">
        <v>1595447.327</v>
      </c>
      <c r="U1605" s="1">
        <v>1501846.301</v>
      </c>
      <c r="V1605" s="1">
        <v>2229635.4139999999</v>
      </c>
      <c r="W1605" s="1">
        <v>1702588.466</v>
      </c>
      <c r="X1605" s="1">
        <f t="shared" ref="X1605:X1668" si="101">AVERAGE(T1605:W1605)</f>
        <v>1757379.3769999999</v>
      </c>
      <c r="Y1605" s="1">
        <f t="shared" ref="Y1605:Y1668" si="102">_xlfn.STDEV.S(T1605:W1605)</f>
        <v>325344.40733801917</v>
      </c>
    </row>
    <row r="1606" spans="1:25" x14ac:dyDescent="0.5">
      <c r="A1606" s="1" t="s">
        <v>3207</v>
      </c>
      <c r="B1606" s="1" t="s">
        <v>3208</v>
      </c>
      <c r="C1606" s="1">
        <v>137602</v>
      </c>
      <c r="D1606" s="1">
        <v>23</v>
      </c>
      <c r="E1606" s="1">
        <v>21</v>
      </c>
      <c r="F1606" s="1">
        <v>1049.6400000000001</v>
      </c>
      <c r="G1606" s="1">
        <v>9.6057192E-2</v>
      </c>
      <c r="H1606" s="1">
        <v>0.99371272200000005</v>
      </c>
      <c r="I1606" s="1">
        <v>0.48863250800000002</v>
      </c>
      <c r="K1606" s="1">
        <v>1.0438590459999999</v>
      </c>
      <c r="L1606" s="1" t="s">
        <v>1</v>
      </c>
      <c r="M1606" s="1" t="s">
        <v>2</v>
      </c>
      <c r="N1606" s="1">
        <v>2941947.2379999999</v>
      </c>
      <c r="O1606" s="1">
        <v>2489234.798</v>
      </c>
      <c r="P1606" s="1">
        <v>2668269.747</v>
      </c>
      <c r="Q1606" s="1">
        <v>2997328.449</v>
      </c>
      <c r="R1606" s="3">
        <f>AVERAGE('VTA_Proteome Morphine vs Saline'!N1606:Q1606)</f>
        <v>2774195.0580000002</v>
      </c>
      <c r="S1606" s="3">
        <f>_xlfn.STDEV.S('VTA_Proteome Morphine vs Saline'!N1606:Q1606)</f>
        <v>238293.81399414295</v>
      </c>
      <c r="T1606" s="1">
        <v>2800654.9449999998</v>
      </c>
      <c r="U1606" s="1">
        <v>2824017.8829999999</v>
      </c>
      <c r="V1606" s="1">
        <v>2596102.0079999999</v>
      </c>
      <c r="W1606" s="1">
        <v>2409760.2719999999</v>
      </c>
      <c r="X1606" s="1">
        <f t="shared" si="101"/>
        <v>2657633.7769999998</v>
      </c>
      <c r="Y1606" s="1">
        <f t="shared" si="102"/>
        <v>194393.20830279184</v>
      </c>
    </row>
    <row r="1607" spans="1:25" x14ac:dyDescent="0.5">
      <c r="A1607" s="1" t="s">
        <v>3209</v>
      </c>
      <c r="B1607" s="1" t="s">
        <v>3210</v>
      </c>
      <c r="C1607" s="1">
        <v>46373</v>
      </c>
      <c r="D1607" s="1">
        <v>31</v>
      </c>
      <c r="E1607" s="1">
        <v>29</v>
      </c>
      <c r="F1607" s="1">
        <v>2127.1799999999998</v>
      </c>
      <c r="G1607" s="1">
        <v>0.16741083700000001</v>
      </c>
      <c r="H1607" s="1">
        <v>0.977951083</v>
      </c>
      <c r="I1607" s="1">
        <v>0.287274117</v>
      </c>
      <c r="K1607" s="1">
        <v>1.0864287509999999</v>
      </c>
      <c r="L1607" s="1" t="s">
        <v>1</v>
      </c>
      <c r="M1607" s="1" t="s">
        <v>2</v>
      </c>
      <c r="N1607" s="1">
        <v>42850212.649999999</v>
      </c>
      <c r="O1607" s="1">
        <v>53018368.619999997</v>
      </c>
      <c r="P1607" s="1">
        <v>43935201</v>
      </c>
      <c r="Q1607" s="1">
        <v>41079269.159999996</v>
      </c>
      <c r="R1607" s="3">
        <f>AVERAGE('VTA_Proteome Morphine vs Saline'!N1607:Q1607)</f>
        <v>45220762.857499994</v>
      </c>
      <c r="S1607" s="3">
        <f>_xlfn.STDEV.S('VTA_Proteome Morphine vs Saline'!N1607:Q1607)</f>
        <v>5330003.2285651257</v>
      </c>
      <c r="T1607" s="1">
        <v>44921770.5</v>
      </c>
      <c r="U1607" s="1">
        <v>43799364.170000002</v>
      </c>
      <c r="V1607" s="1">
        <v>39704181.350000001</v>
      </c>
      <c r="W1607" s="1">
        <v>38067931.909999996</v>
      </c>
      <c r="X1607" s="1">
        <f t="shared" si="101"/>
        <v>41623311.982500002</v>
      </c>
      <c r="Y1607" s="1">
        <f t="shared" si="102"/>
        <v>3262862.830854821</v>
      </c>
    </row>
    <row r="1608" spans="1:25" x14ac:dyDescent="0.5">
      <c r="A1608" s="1" t="s">
        <v>3211</v>
      </c>
      <c r="B1608" s="1" t="s">
        <v>3212</v>
      </c>
      <c r="C1608" s="1">
        <v>46811</v>
      </c>
      <c r="D1608" s="1">
        <v>19</v>
      </c>
      <c r="E1608" s="1">
        <v>17</v>
      </c>
      <c r="F1608" s="1">
        <v>1030.78</v>
      </c>
      <c r="G1608" s="1">
        <v>0.151059007</v>
      </c>
      <c r="H1608" s="1">
        <v>0.977951083</v>
      </c>
      <c r="I1608" s="1">
        <v>0.31968815900000003</v>
      </c>
      <c r="K1608" s="1">
        <v>1.131288944</v>
      </c>
      <c r="L1608" s="1" t="s">
        <v>1</v>
      </c>
      <c r="M1608" s="1" t="s">
        <v>2</v>
      </c>
      <c r="N1608" s="1">
        <v>2599875.2680000002</v>
      </c>
      <c r="O1608" s="1">
        <v>2795532.9449999998</v>
      </c>
      <c r="P1608" s="1">
        <v>2488837.9369999999</v>
      </c>
      <c r="Q1608" s="1">
        <v>2726566.2609999999</v>
      </c>
      <c r="R1608" s="3">
        <f>AVERAGE('VTA_Proteome Morphine vs Saline'!N1608:Q1608)</f>
        <v>2652703.1027499996</v>
      </c>
      <c r="S1608" s="3">
        <f>_xlfn.STDEV.S('VTA_Proteome Morphine vs Saline'!N1608:Q1608)</f>
        <v>136013.11536572818</v>
      </c>
      <c r="T1608" s="1">
        <v>2598579.5449999999</v>
      </c>
      <c r="U1608" s="1">
        <v>3061151.8360000001</v>
      </c>
      <c r="V1608" s="1">
        <v>1645599.23</v>
      </c>
      <c r="W1608" s="1">
        <v>2074070.1769999999</v>
      </c>
      <c r="X1608" s="1">
        <f t="shared" si="101"/>
        <v>2344850.1969999997</v>
      </c>
      <c r="Y1608" s="1">
        <f t="shared" si="102"/>
        <v>616371.19610189286</v>
      </c>
    </row>
    <row r="1609" spans="1:25" x14ac:dyDescent="0.5">
      <c r="A1609" s="1" t="s">
        <v>3213</v>
      </c>
      <c r="B1609" s="1" t="s">
        <v>3214</v>
      </c>
      <c r="C1609" s="1">
        <v>25037</v>
      </c>
      <c r="D1609" s="1">
        <v>3</v>
      </c>
      <c r="E1609" s="1">
        <v>3</v>
      </c>
      <c r="F1609" s="1">
        <v>232.26</v>
      </c>
      <c r="G1609" s="1">
        <v>0.224891445</v>
      </c>
      <c r="H1609" s="1">
        <v>0.977951083</v>
      </c>
      <c r="I1609" s="1">
        <v>0.205113514</v>
      </c>
      <c r="K1609" s="1">
        <v>1.191664233</v>
      </c>
      <c r="L1609" s="1" t="s">
        <v>1</v>
      </c>
      <c r="M1609" s="1" t="s">
        <v>2</v>
      </c>
      <c r="N1609" s="1">
        <v>6317122.3320000004</v>
      </c>
      <c r="O1609" s="1">
        <v>7410224.0300000003</v>
      </c>
      <c r="P1609" s="1">
        <v>6460095.1100000003</v>
      </c>
      <c r="Q1609" s="1">
        <v>6291833.7460000003</v>
      </c>
      <c r="R1609" s="3">
        <f>AVERAGE('VTA_Proteome Morphine vs Saline'!N1609:Q1609)</f>
        <v>6619818.8044999996</v>
      </c>
      <c r="S1609" s="3">
        <f>_xlfn.STDEV.S('VTA_Proteome Morphine vs Saline'!N1609:Q1609)</f>
        <v>532118.85644268943</v>
      </c>
      <c r="T1609" s="1">
        <v>3698629.9980000001</v>
      </c>
      <c r="U1609" s="1">
        <v>6701725.8099999996</v>
      </c>
      <c r="V1609" s="1">
        <v>6323644.3490000004</v>
      </c>
      <c r="W1609" s="1">
        <v>5496416.0439999998</v>
      </c>
      <c r="X1609" s="1">
        <f t="shared" si="101"/>
        <v>5555104.0502500003</v>
      </c>
      <c r="Y1609" s="1">
        <f t="shared" si="102"/>
        <v>1336080.8158553443</v>
      </c>
    </row>
    <row r="1610" spans="1:25" x14ac:dyDescent="0.5">
      <c r="A1610" s="1" t="s">
        <v>3215</v>
      </c>
      <c r="B1610" s="1" t="s">
        <v>3216</v>
      </c>
      <c r="C1610" s="1">
        <v>27307</v>
      </c>
      <c r="D1610" s="1">
        <v>9</v>
      </c>
      <c r="E1610" s="1">
        <v>8</v>
      </c>
      <c r="F1610" s="1">
        <v>404.32</v>
      </c>
      <c r="G1610" s="1">
        <v>0.14413163300000001</v>
      </c>
      <c r="H1610" s="1">
        <v>0.977951083</v>
      </c>
      <c r="I1610" s="1">
        <v>0.33517066699999998</v>
      </c>
      <c r="K1610" s="1">
        <v>1.131087996</v>
      </c>
      <c r="L1610" s="1" t="s">
        <v>2</v>
      </c>
      <c r="M1610" s="1" t="s">
        <v>1</v>
      </c>
      <c r="N1610" s="1">
        <v>19924600.84</v>
      </c>
      <c r="O1610" s="1">
        <v>22760799.82</v>
      </c>
      <c r="P1610" s="1">
        <v>17705713.82</v>
      </c>
      <c r="Q1610" s="1">
        <v>19261889.829999998</v>
      </c>
      <c r="R1610" s="3">
        <f>AVERAGE('VTA_Proteome Morphine vs Saline'!N1610:Q1610)</f>
        <v>19913251.077500001</v>
      </c>
      <c r="S1610" s="3">
        <f>_xlfn.STDEV.S('VTA_Proteome Morphine vs Saline'!N1610:Q1610)</f>
        <v>2113934.315915667</v>
      </c>
      <c r="T1610" s="1">
        <v>26276814.98</v>
      </c>
      <c r="U1610" s="1">
        <v>23919900.609999999</v>
      </c>
      <c r="V1610" s="1">
        <v>16890316.73</v>
      </c>
      <c r="W1610" s="1">
        <v>23007524.699999999</v>
      </c>
      <c r="X1610" s="1">
        <f t="shared" si="101"/>
        <v>22523639.255000003</v>
      </c>
      <c r="Y1610" s="1">
        <f t="shared" si="102"/>
        <v>4000180.8954408756</v>
      </c>
    </row>
    <row r="1611" spans="1:25" x14ac:dyDescent="0.5">
      <c r="A1611" s="1" t="s">
        <v>3217</v>
      </c>
      <c r="B1611" s="1" t="s">
        <v>3218</v>
      </c>
      <c r="C1611" s="1">
        <v>48924</v>
      </c>
      <c r="D1611" s="1">
        <v>19</v>
      </c>
      <c r="E1611" s="1">
        <v>19</v>
      </c>
      <c r="F1611" s="1">
        <v>915.52</v>
      </c>
      <c r="G1611" s="1">
        <v>0.129477861</v>
      </c>
      <c r="H1611" s="1">
        <v>0.977951083</v>
      </c>
      <c r="I1611" s="1">
        <v>0.37217981700000002</v>
      </c>
      <c r="K1611" s="1">
        <v>1.0394779350000001</v>
      </c>
      <c r="L1611" s="1" t="s">
        <v>1</v>
      </c>
      <c r="M1611" s="1" t="s">
        <v>2</v>
      </c>
      <c r="N1611" s="1">
        <v>7792752.8119999999</v>
      </c>
      <c r="O1611" s="1">
        <v>8660342.4179999996</v>
      </c>
      <c r="P1611" s="1">
        <v>8839178.8080000002</v>
      </c>
      <c r="Q1611" s="1">
        <v>7904070.4570000004</v>
      </c>
      <c r="R1611" s="3">
        <f>AVERAGE('VTA_Proteome Morphine vs Saline'!N1611:Q1611)</f>
        <v>8299086.1237500012</v>
      </c>
      <c r="S1611" s="3">
        <f>_xlfn.STDEV.S('VTA_Proteome Morphine vs Saline'!N1611:Q1611)</f>
        <v>527452.05699389789</v>
      </c>
      <c r="T1611" s="1">
        <v>7877265.0130000003</v>
      </c>
      <c r="U1611" s="1">
        <v>8487412.7430000007</v>
      </c>
      <c r="V1611" s="1">
        <v>7585345.9349999996</v>
      </c>
      <c r="W1611" s="1">
        <v>7985569.5259999996</v>
      </c>
      <c r="X1611" s="1">
        <f t="shared" si="101"/>
        <v>7983898.30425</v>
      </c>
      <c r="Y1611" s="1">
        <f t="shared" si="102"/>
        <v>375829.85194963863</v>
      </c>
    </row>
    <row r="1612" spans="1:25" x14ac:dyDescent="0.5">
      <c r="A1612" s="1" t="s">
        <v>3219</v>
      </c>
      <c r="B1612" s="1" t="s">
        <v>3220</v>
      </c>
      <c r="C1612" s="1">
        <v>16821</v>
      </c>
      <c r="D1612" s="1">
        <v>12</v>
      </c>
      <c r="E1612" s="1">
        <v>12</v>
      </c>
      <c r="F1612" s="1">
        <v>717.37</v>
      </c>
      <c r="G1612" s="1">
        <v>5.1808407000000001E-2</v>
      </c>
      <c r="H1612" s="1">
        <v>0.99625991700000005</v>
      </c>
      <c r="I1612" s="1">
        <v>0.88759283700000002</v>
      </c>
      <c r="K1612" s="1">
        <v>1.099074831</v>
      </c>
      <c r="L1612" s="1" t="s">
        <v>2</v>
      </c>
      <c r="M1612" s="1" t="s">
        <v>1</v>
      </c>
      <c r="N1612" s="1">
        <v>6591046.9709999999</v>
      </c>
      <c r="O1612" s="1">
        <v>6006947.71</v>
      </c>
      <c r="P1612" s="1">
        <v>17037463.489999998</v>
      </c>
      <c r="Q1612" s="1">
        <v>20937889.109999999</v>
      </c>
      <c r="R1612" s="3">
        <f>AVERAGE('VTA_Proteome Morphine vs Saline'!N1612:Q1612)</f>
        <v>12643336.820249999</v>
      </c>
      <c r="S1612" s="3">
        <f>_xlfn.STDEV.S('VTA_Proteome Morphine vs Saline'!N1612:Q1612)</f>
        <v>7500662.6311543221</v>
      </c>
      <c r="T1612" s="1">
        <v>9783511.2410000004</v>
      </c>
      <c r="U1612" s="1">
        <v>4555746.375</v>
      </c>
      <c r="V1612" s="1">
        <v>18669856.899999999</v>
      </c>
      <c r="W1612" s="1">
        <v>22574778.59</v>
      </c>
      <c r="X1612" s="1">
        <f t="shared" si="101"/>
        <v>13895973.2765</v>
      </c>
      <c r="Y1612" s="1">
        <f t="shared" si="102"/>
        <v>8211045.5908548478</v>
      </c>
    </row>
    <row r="1613" spans="1:25" x14ac:dyDescent="0.5">
      <c r="A1613" s="1" t="s">
        <v>3221</v>
      </c>
      <c r="B1613" s="1" t="s">
        <v>3222</v>
      </c>
      <c r="C1613" s="1">
        <v>26554</v>
      </c>
      <c r="D1613" s="1">
        <v>6</v>
      </c>
      <c r="E1613" s="1">
        <v>6</v>
      </c>
      <c r="F1613" s="1">
        <v>385.82</v>
      </c>
      <c r="G1613" s="1">
        <v>5.4443538E-2</v>
      </c>
      <c r="H1613" s="1">
        <v>0.99625991700000005</v>
      </c>
      <c r="I1613" s="1">
        <v>0.82497986199999995</v>
      </c>
      <c r="K1613" s="1">
        <v>1.0267822820000001</v>
      </c>
      <c r="L1613" s="1" t="s">
        <v>1</v>
      </c>
      <c r="M1613" s="1" t="s">
        <v>2</v>
      </c>
      <c r="N1613" s="1">
        <v>3518877.8130000001</v>
      </c>
      <c r="O1613" s="1">
        <v>4224657.9989999998</v>
      </c>
      <c r="P1613" s="1">
        <v>2606363.4890000001</v>
      </c>
      <c r="Q1613" s="1">
        <v>2987375.3480000002</v>
      </c>
      <c r="R1613" s="3">
        <f>AVERAGE('VTA_Proteome Morphine vs Saline'!N1613:Q1613)</f>
        <v>3334318.6622500001</v>
      </c>
      <c r="S1613" s="3">
        <f>_xlfn.STDEV.S('VTA_Proteome Morphine vs Saline'!N1613:Q1613)</f>
        <v>701677.65919834422</v>
      </c>
      <c r="T1613" s="1">
        <v>4233319.7070000004</v>
      </c>
      <c r="U1613" s="1">
        <v>3709685.14</v>
      </c>
      <c r="V1613" s="1">
        <v>2889938.1919999998</v>
      </c>
      <c r="W1613" s="1">
        <v>2156446.1260000002</v>
      </c>
      <c r="X1613" s="1">
        <f t="shared" si="101"/>
        <v>3247347.2912500002</v>
      </c>
      <c r="Y1613" s="1">
        <f t="shared" si="102"/>
        <v>913547.02626213396</v>
      </c>
    </row>
    <row r="1614" spans="1:25" x14ac:dyDescent="0.5">
      <c r="A1614" s="1" t="s">
        <v>3223</v>
      </c>
      <c r="B1614" s="1" t="s">
        <v>3224</v>
      </c>
      <c r="C1614" s="1">
        <v>20834</v>
      </c>
      <c r="D1614" s="1">
        <v>4</v>
      </c>
      <c r="E1614" s="1">
        <v>4</v>
      </c>
      <c r="F1614" s="1">
        <v>173.83</v>
      </c>
      <c r="G1614" s="1">
        <v>9.5945538999999996E-2</v>
      </c>
      <c r="H1614" s="1">
        <v>0.99372709599999998</v>
      </c>
      <c r="I1614" s="1">
        <v>0.48913026300000001</v>
      </c>
      <c r="K1614" s="1">
        <v>1.09925582</v>
      </c>
      <c r="L1614" s="1" t="s">
        <v>1</v>
      </c>
      <c r="M1614" s="1" t="s">
        <v>2</v>
      </c>
      <c r="N1614" s="1">
        <v>914853.20860000001</v>
      </c>
      <c r="O1614" s="1">
        <v>1261916.6059999999</v>
      </c>
      <c r="P1614" s="1">
        <v>1359662.818</v>
      </c>
      <c r="Q1614" s="1">
        <v>1105130.852</v>
      </c>
      <c r="R1614" s="3">
        <f>AVERAGE('VTA_Proteome Morphine vs Saline'!N1614:Q1614)</f>
        <v>1160390.87115</v>
      </c>
      <c r="S1614" s="3">
        <f>_xlfn.STDEV.S('VTA_Proteome Morphine vs Saline'!N1614:Q1614)</f>
        <v>194387.23988060383</v>
      </c>
      <c r="T1614" s="1">
        <v>973496.10400000005</v>
      </c>
      <c r="U1614" s="1">
        <v>1110358.2849999999</v>
      </c>
      <c r="V1614" s="1">
        <v>1326489.5689999999</v>
      </c>
      <c r="W1614" s="1">
        <v>812115.81810000003</v>
      </c>
      <c r="X1614" s="1">
        <f t="shared" si="101"/>
        <v>1055614.9440249999</v>
      </c>
      <c r="Y1614" s="1">
        <f t="shared" si="102"/>
        <v>217872.45814141139</v>
      </c>
    </row>
    <row r="1615" spans="1:25" x14ac:dyDescent="0.5">
      <c r="A1615" s="1" t="s">
        <v>3225</v>
      </c>
      <c r="B1615" s="1" t="s">
        <v>3226</v>
      </c>
      <c r="C1615" s="1">
        <v>78979</v>
      </c>
      <c r="D1615" s="1">
        <v>4</v>
      </c>
      <c r="E1615" s="1">
        <v>4</v>
      </c>
      <c r="F1615" s="1">
        <v>154.22999999999999</v>
      </c>
      <c r="G1615" s="1">
        <v>0.13259121800000001</v>
      </c>
      <c r="H1615" s="1">
        <v>0.977951083</v>
      </c>
      <c r="I1615" s="1">
        <v>0.363776198</v>
      </c>
      <c r="K1615" s="1">
        <v>1.483524165</v>
      </c>
      <c r="L1615" s="1" t="s">
        <v>1</v>
      </c>
      <c r="M1615" s="1" t="s">
        <v>2</v>
      </c>
      <c r="N1615" s="1">
        <v>100074.2598</v>
      </c>
      <c r="O1615" s="1">
        <v>282450.43089999998</v>
      </c>
      <c r="P1615" s="1">
        <v>94777.807780000003</v>
      </c>
      <c r="Q1615" s="1">
        <v>102300.6963</v>
      </c>
      <c r="R1615" s="3">
        <f>AVERAGE('VTA_Proteome Morphine vs Saline'!N1615:Q1615)</f>
        <v>144900.79869499998</v>
      </c>
      <c r="S1615" s="3">
        <f>_xlfn.STDEV.S('VTA_Proteome Morphine vs Saline'!N1615:Q1615)</f>
        <v>91754.024164911316</v>
      </c>
      <c r="T1615" s="1">
        <v>150262.43890000001</v>
      </c>
      <c r="U1615" s="1">
        <v>114655.66439999999</v>
      </c>
      <c r="V1615" s="1">
        <v>88740.082639999993</v>
      </c>
      <c r="W1615" s="1">
        <v>37035.277909999997</v>
      </c>
      <c r="X1615" s="1">
        <f t="shared" si="101"/>
        <v>97673.3659625</v>
      </c>
      <c r="Y1615" s="1">
        <f t="shared" si="102"/>
        <v>47647.281581180148</v>
      </c>
    </row>
    <row r="1616" spans="1:25" x14ac:dyDescent="0.5">
      <c r="A1616" s="1" t="s">
        <v>3227</v>
      </c>
      <c r="B1616" s="1" t="s">
        <v>3228</v>
      </c>
      <c r="C1616" s="1">
        <v>39111</v>
      </c>
      <c r="D1616" s="1">
        <v>7</v>
      </c>
      <c r="E1616" s="1">
        <v>7</v>
      </c>
      <c r="F1616" s="1">
        <v>419.81</v>
      </c>
      <c r="G1616" s="1">
        <v>9.4635089000000006E-2</v>
      </c>
      <c r="H1616" s="1">
        <v>0.99625991700000005</v>
      </c>
      <c r="I1616" s="1">
        <v>0.49504592400000003</v>
      </c>
      <c r="K1616" s="1">
        <v>1.2492068110000001</v>
      </c>
      <c r="L1616" s="1" t="s">
        <v>2</v>
      </c>
      <c r="M1616" s="1" t="s">
        <v>1</v>
      </c>
      <c r="N1616" s="1">
        <v>306691.25219999999</v>
      </c>
      <c r="O1616" s="1">
        <v>505946.52549999999</v>
      </c>
      <c r="P1616" s="1">
        <v>268294.103</v>
      </c>
      <c r="Q1616" s="1">
        <v>353515.78470000002</v>
      </c>
      <c r="R1616" s="3">
        <f>AVERAGE('VTA_Proteome Morphine vs Saline'!N1616:Q1616)</f>
        <v>358611.91635000001</v>
      </c>
      <c r="S1616" s="3">
        <f>_xlfn.STDEV.S('VTA_Proteome Morphine vs Saline'!N1616:Q1616)</f>
        <v>104221.75138501535</v>
      </c>
      <c r="T1616" s="1">
        <v>420961.73009999999</v>
      </c>
      <c r="U1616" s="1">
        <v>725992.59939999995</v>
      </c>
      <c r="V1616" s="1">
        <v>259951.6655</v>
      </c>
      <c r="W1616" s="1">
        <v>385015.79820000002</v>
      </c>
      <c r="X1616" s="1">
        <f t="shared" si="101"/>
        <v>447980.44830000005</v>
      </c>
      <c r="Y1616" s="1">
        <f t="shared" si="102"/>
        <v>197771.02721403609</v>
      </c>
    </row>
    <row r="1617" spans="1:25" x14ac:dyDescent="0.5">
      <c r="A1617" s="1" t="s">
        <v>3229</v>
      </c>
      <c r="B1617" s="1" t="s">
        <v>3230</v>
      </c>
      <c r="C1617" s="1">
        <v>155296</v>
      </c>
      <c r="D1617" s="1">
        <v>1</v>
      </c>
      <c r="E1617" s="1">
        <v>1</v>
      </c>
      <c r="F1617" s="1">
        <v>31.39</v>
      </c>
      <c r="G1617" s="1">
        <v>8.3433283999999996E-2</v>
      </c>
      <c r="H1617" s="1">
        <v>0.99625991700000005</v>
      </c>
      <c r="I1617" s="1">
        <v>0.55205235699999999</v>
      </c>
      <c r="K1617" s="1">
        <v>1.050317282</v>
      </c>
      <c r="L1617" s="1" t="s">
        <v>2</v>
      </c>
      <c r="M1617" s="1" t="s">
        <v>1</v>
      </c>
      <c r="N1617" s="1">
        <v>1745.981442</v>
      </c>
      <c r="O1617" s="1">
        <v>21655.027389999999</v>
      </c>
      <c r="P1617" s="1">
        <v>15473.697770000001</v>
      </c>
      <c r="Q1617" s="1">
        <v>7770.306587</v>
      </c>
      <c r="R1617" s="3">
        <f>AVERAGE('VTA_Proteome Morphine vs Saline'!N1617:Q1617)</f>
        <v>11661.253297249999</v>
      </c>
      <c r="S1617" s="3">
        <f>_xlfn.STDEV.S('VTA_Proteome Morphine vs Saline'!N1617:Q1617)</f>
        <v>8715.1656274229081</v>
      </c>
      <c r="T1617" s="1">
        <v>16016.3148</v>
      </c>
      <c r="U1617" s="1">
        <v>13630.02658</v>
      </c>
      <c r="V1617" s="1">
        <v>7720.8256670000001</v>
      </c>
      <c r="W1617" s="1">
        <v>11624.896409999999</v>
      </c>
      <c r="X1617" s="1">
        <f t="shared" si="101"/>
        <v>12248.015864249999</v>
      </c>
      <c r="Y1617" s="1">
        <f t="shared" si="102"/>
        <v>3511.5884071629553</v>
      </c>
    </row>
    <row r="1618" spans="1:25" x14ac:dyDescent="0.5">
      <c r="A1618" s="1" t="s">
        <v>3231</v>
      </c>
      <c r="B1618" s="1" t="s">
        <v>3232</v>
      </c>
      <c r="C1618" s="1">
        <v>20073</v>
      </c>
      <c r="D1618" s="1">
        <v>1</v>
      </c>
      <c r="E1618" s="1">
        <v>1</v>
      </c>
      <c r="F1618" s="1">
        <v>97.53</v>
      </c>
      <c r="G1618" s="1">
        <v>0.37810421799999999</v>
      </c>
      <c r="H1618" s="1">
        <v>0.977951083</v>
      </c>
      <c r="I1618" s="1">
        <v>9.7833917000000006E-2</v>
      </c>
      <c r="K1618" s="1">
        <v>1.9322464779999999</v>
      </c>
      <c r="L1618" s="1" t="s">
        <v>1</v>
      </c>
      <c r="M1618" s="1" t="s">
        <v>2</v>
      </c>
      <c r="N1618" s="1">
        <v>185848.38579999999</v>
      </c>
      <c r="O1618" s="1">
        <v>78165.743489999993</v>
      </c>
      <c r="P1618" s="1">
        <v>182187.8388</v>
      </c>
      <c r="Q1618" s="1">
        <v>170461.97690000001</v>
      </c>
      <c r="R1618" s="3">
        <f>AVERAGE('VTA_Proteome Morphine vs Saline'!N1618:Q1618)</f>
        <v>154165.9862475</v>
      </c>
      <c r="S1618" s="3">
        <f>_xlfn.STDEV.S('VTA_Proteome Morphine vs Saline'!N1618:Q1618)</f>
        <v>51090.099733782685</v>
      </c>
      <c r="T1618" s="1">
        <v>44307.753559999997</v>
      </c>
      <c r="U1618" s="1">
        <v>52981.463580000003</v>
      </c>
      <c r="V1618" s="1">
        <v>188859.0864</v>
      </c>
      <c r="W1618" s="1">
        <v>32995.217909999999</v>
      </c>
      <c r="X1618" s="1">
        <f t="shared" si="101"/>
        <v>79785.8803625</v>
      </c>
      <c r="Y1618" s="1">
        <f t="shared" si="102"/>
        <v>73174.459589183054</v>
      </c>
    </row>
    <row r="1619" spans="1:25" x14ac:dyDescent="0.5">
      <c r="A1619" s="1" t="s">
        <v>3233</v>
      </c>
      <c r="B1619" s="1" t="s">
        <v>3234</v>
      </c>
      <c r="C1619" s="1">
        <v>45992</v>
      </c>
      <c r="D1619" s="1">
        <v>4</v>
      </c>
      <c r="E1619" s="1">
        <v>4</v>
      </c>
      <c r="F1619" s="1">
        <v>126.64</v>
      </c>
      <c r="G1619" s="1">
        <v>0.23539527700000001</v>
      </c>
      <c r="H1619" s="1">
        <v>0.977951083</v>
      </c>
      <c r="I1619" s="1">
        <v>0.19381680100000001</v>
      </c>
      <c r="K1619" s="1">
        <v>1.27904277</v>
      </c>
      <c r="L1619" s="1" t="s">
        <v>1</v>
      </c>
      <c r="M1619" s="1" t="s">
        <v>2</v>
      </c>
      <c r="N1619" s="1">
        <v>186293.41409999999</v>
      </c>
      <c r="O1619" s="1">
        <v>240518.02220000001</v>
      </c>
      <c r="P1619" s="1">
        <v>335227.08029999997</v>
      </c>
      <c r="Q1619" s="1">
        <v>317520.5894</v>
      </c>
      <c r="R1619" s="3">
        <f>AVERAGE('VTA_Proteome Morphine vs Saline'!N1619:Q1619)</f>
        <v>269889.77649999998</v>
      </c>
      <c r="S1619" s="3">
        <f>_xlfn.STDEV.S('VTA_Proteome Morphine vs Saline'!N1619:Q1619)</f>
        <v>69254.865924207901</v>
      </c>
      <c r="T1619" s="1">
        <v>191067.91500000001</v>
      </c>
      <c r="U1619" s="1">
        <v>218327.34899999999</v>
      </c>
      <c r="V1619" s="1">
        <v>179889.19519999999</v>
      </c>
      <c r="W1619" s="1">
        <v>254752.2934</v>
      </c>
      <c r="X1619" s="1">
        <f t="shared" si="101"/>
        <v>211009.18814999997</v>
      </c>
      <c r="Y1619" s="1">
        <f t="shared" si="102"/>
        <v>33332.282006037647</v>
      </c>
    </row>
    <row r="1620" spans="1:25" x14ac:dyDescent="0.5">
      <c r="A1620" s="1" t="s">
        <v>3235</v>
      </c>
      <c r="B1620" s="1" t="s">
        <v>3236</v>
      </c>
      <c r="C1620" s="1">
        <v>52012</v>
      </c>
      <c r="D1620" s="1">
        <v>7</v>
      </c>
      <c r="E1620" s="1">
        <v>7</v>
      </c>
      <c r="F1620" s="1">
        <v>330.74</v>
      </c>
      <c r="G1620" s="1">
        <v>0.45840671</v>
      </c>
      <c r="H1620" s="1">
        <v>0.977951083</v>
      </c>
      <c r="I1620" s="1">
        <v>6.9280709999999995E-2</v>
      </c>
      <c r="K1620" s="1">
        <v>1.1307015330000001</v>
      </c>
      <c r="L1620" s="1" t="s">
        <v>2</v>
      </c>
      <c r="M1620" s="1" t="s">
        <v>1</v>
      </c>
      <c r="N1620" s="1">
        <v>1979909.541</v>
      </c>
      <c r="O1620" s="1">
        <v>2025100.4180000001</v>
      </c>
      <c r="P1620" s="1">
        <v>1952958.9180000001</v>
      </c>
      <c r="Q1620" s="1">
        <v>2004879.6240000001</v>
      </c>
      <c r="R1620" s="3">
        <f>AVERAGE('VTA_Proteome Morphine vs Saline'!N1620:Q1620)</f>
        <v>1990712.12525</v>
      </c>
      <c r="S1620" s="3">
        <f>_xlfn.STDEV.S('VTA_Proteome Morphine vs Saline'!N1620:Q1620)</f>
        <v>31226.448102160437</v>
      </c>
      <c r="T1620" s="1">
        <v>2406038.9819999998</v>
      </c>
      <c r="U1620" s="1">
        <v>2504555.923</v>
      </c>
      <c r="V1620" s="1">
        <v>2040550.0430000001</v>
      </c>
      <c r="W1620" s="1">
        <v>2052460.058</v>
      </c>
      <c r="X1620" s="1">
        <f t="shared" si="101"/>
        <v>2250901.2514999998</v>
      </c>
      <c r="Y1620" s="1">
        <f t="shared" si="102"/>
        <v>239468.12313512515</v>
      </c>
    </row>
    <row r="1621" spans="1:25" x14ac:dyDescent="0.5">
      <c r="A1621" s="1" t="s">
        <v>3237</v>
      </c>
      <c r="B1621" s="1" t="s">
        <v>3238</v>
      </c>
      <c r="C1621" s="1">
        <v>147198</v>
      </c>
      <c r="D1621" s="1">
        <v>9</v>
      </c>
      <c r="E1621" s="1">
        <v>8</v>
      </c>
      <c r="F1621" s="1">
        <v>433.76</v>
      </c>
      <c r="G1621" s="1">
        <v>8.5516337999999997E-2</v>
      </c>
      <c r="H1621" s="1">
        <v>0.99625991700000005</v>
      </c>
      <c r="I1621" s="1">
        <v>0.540460685</v>
      </c>
      <c r="K1621" s="1">
        <v>1.1526420829999999</v>
      </c>
      <c r="L1621" s="1" t="s">
        <v>1</v>
      </c>
      <c r="M1621" s="1" t="s">
        <v>2</v>
      </c>
      <c r="N1621" s="1">
        <v>701925.96510000003</v>
      </c>
      <c r="O1621" s="1">
        <v>934425.24080000003</v>
      </c>
      <c r="P1621" s="1">
        <v>1338239.0390000001</v>
      </c>
      <c r="Q1621" s="1">
        <v>1343408.0249999999</v>
      </c>
      <c r="R1621" s="3">
        <f>AVERAGE('VTA_Proteome Morphine vs Saline'!N1621:Q1621)</f>
        <v>1079499.5674749999</v>
      </c>
      <c r="S1621" s="3">
        <f>_xlfn.STDEV.S('VTA_Proteome Morphine vs Saline'!N1621:Q1621)</f>
        <v>316334.3028869413</v>
      </c>
      <c r="T1621" s="1">
        <v>1167696.3019999999</v>
      </c>
      <c r="U1621" s="1">
        <v>844010.97730000003</v>
      </c>
      <c r="V1621" s="1">
        <v>1042110.124</v>
      </c>
      <c r="W1621" s="1">
        <v>692357.00089999998</v>
      </c>
      <c r="X1621" s="1">
        <f t="shared" si="101"/>
        <v>936543.60104999994</v>
      </c>
      <c r="Y1621" s="1">
        <f t="shared" si="102"/>
        <v>210368.91728192515</v>
      </c>
    </row>
    <row r="1622" spans="1:25" x14ac:dyDescent="0.5">
      <c r="A1622" s="1" t="s">
        <v>3239</v>
      </c>
      <c r="B1622" s="1" t="s">
        <v>3240</v>
      </c>
      <c r="C1622" s="1">
        <v>34995</v>
      </c>
      <c r="D1622" s="1">
        <v>1</v>
      </c>
      <c r="E1622" s="1">
        <v>1</v>
      </c>
      <c r="F1622" s="1">
        <v>38.979999999999997</v>
      </c>
      <c r="G1622" s="1">
        <v>0.123417178</v>
      </c>
      <c r="H1622" s="1">
        <v>0.977951083</v>
      </c>
      <c r="I1622" s="1">
        <v>0.38949524800000002</v>
      </c>
      <c r="K1622" s="1">
        <v>1.420747132</v>
      </c>
      <c r="L1622" s="1" t="s">
        <v>1</v>
      </c>
      <c r="M1622" s="1" t="s">
        <v>2</v>
      </c>
      <c r="N1622" s="1">
        <v>12611.080449999999</v>
      </c>
      <c r="O1622" s="1">
        <v>28083.79178</v>
      </c>
      <c r="P1622" s="1">
        <v>42185.510730000002</v>
      </c>
      <c r="Q1622" s="1">
        <v>15272.17324</v>
      </c>
      <c r="R1622" s="3">
        <f>AVERAGE('VTA_Proteome Morphine vs Saline'!N1622:Q1622)</f>
        <v>24538.139050000002</v>
      </c>
      <c r="S1622" s="3">
        <f>_xlfn.STDEV.S('VTA_Proteome Morphine vs Saline'!N1622:Q1622)</f>
        <v>13566.063414930473</v>
      </c>
      <c r="T1622" s="1">
        <v>33216.035530000001</v>
      </c>
      <c r="U1622" s="1">
        <v>12590.588159999999</v>
      </c>
      <c r="V1622" s="1">
        <v>19533.876120000001</v>
      </c>
      <c r="W1622" s="1">
        <v>3744.6694990000001</v>
      </c>
      <c r="X1622" s="1">
        <f t="shared" si="101"/>
        <v>17271.292327250001</v>
      </c>
      <c r="Y1622" s="1">
        <f t="shared" si="102"/>
        <v>12439.622688006561</v>
      </c>
    </row>
    <row r="1623" spans="1:25" x14ac:dyDescent="0.5">
      <c r="A1623" s="1" t="s">
        <v>3241</v>
      </c>
      <c r="B1623" s="1" t="s">
        <v>3242</v>
      </c>
      <c r="C1623" s="1">
        <v>86811</v>
      </c>
      <c r="D1623" s="1">
        <v>1</v>
      </c>
      <c r="E1623" s="1">
        <v>1</v>
      </c>
      <c r="F1623" s="1">
        <v>39.47</v>
      </c>
      <c r="G1623" s="1">
        <v>7.4750037000000005E-2</v>
      </c>
      <c r="H1623" s="1">
        <v>0.99625991700000005</v>
      </c>
      <c r="I1623" s="1">
        <v>0.60684361899999995</v>
      </c>
      <c r="K1623" s="1">
        <v>1.0495202729999999</v>
      </c>
      <c r="L1623" s="1" t="s">
        <v>1</v>
      </c>
      <c r="M1623" s="1" t="s">
        <v>2</v>
      </c>
      <c r="N1623" s="1">
        <v>8280.3316730000006</v>
      </c>
      <c r="O1623" s="1">
        <v>22702.595939999999</v>
      </c>
      <c r="P1623" s="1">
        <v>10753.277179999999</v>
      </c>
      <c r="Q1623" s="1">
        <v>13596.93391</v>
      </c>
      <c r="R1623" s="3">
        <f>AVERAGE('VTA_Proteome Morphine vs Saline'!N1623:Q1623)</f>
        <v>13833.284675749999</v>
      </c>
      <c r="S1623" s="3">
        <f>_xlfn.STDEV.S('VTA_Proteome Morphine vs Saline'!N1623:Q1623)</f>
        <v>6299.2665501958509</v>
      </c>
      <c r="T1623" s="1">
        <v>11866.84007</v>
      </c>
      <c r="U1623" s="1">
        <v>21363.39371</v>
      </c>
      <c r="V1623" s="1">
        <v>18065.06711</v>
      </c>
      <c r="W1623" s="1">
        <v>1427.014353</v>
      </c>
      <c r="X1623" s="1">
        <f t="shared" si="101"/>
        <v>13180.578810749999</v>
      </c>
      <c r="Y1623" s="1">
        <f t="shared" si="102"/>
        <v>8769.0530192324532</v>
      </c>
    </row>
    <row r="1624" spans="1:25" x14ac:dyDescent="0.5">
      <c r="A1624" s="1" t="s">
        <v>3243</v>
      </c>
      <c r="B1624" s="1" t="s">
        <v>3244</v>
      </c>
      <c r="C1624" s="1">
        <v>65556</v>
      </c>
      <c r="D1624" s="1">
        <v>4</v>
      </c>
      <c r="E1624" s="1">
        <v>4</v>
      </c>
      <c r="F1624" s="1">
        <v>121.38</v>
      </c>
      <c r="G1624" s="1">
        <v>0.24595051200000001</v>
      </c>
      <c r="H1624" s="1">
        <v>0.977951083</v>
      </c>
      <c r="I1624" s="1">
        <v>0.183310423</v>
      </c>
      <c r="K1624" s="1">
        <v>1.2058480709999999</v>
      </c>
      <c r="L1624" s="1" t="s">
        <v>2</v>
      </c>
      <c r="M1624" s="1" t="s">
        <v>1</v>
      </c>
      <c r="N1624" s="1">
        <v>35508.148569999998</v>
      </c>
      <c r="O1624" s="1">
        <v>40435.710079999997</v>
      </c>
      <c r="P1624" s="1">
        <v>52858.380169999997</v>
      </c>
      <c r="Q1624" s="1">
        <v>35313.744610000002</v>
      </c>
      <c r="R1624" s="3">
        <f>AVERAGE('VTA_Proteome Morphine vs Saline'!N1624:Q1624)</f>
        <v>41028.995857499998</v>
      </c>
      <c r="S1624" s="3">
        <f>_xlfn.STDEV.S('VTA_Proteome Morphine vs Saline'!N1624:Q1624)</f>
        <v>8234.6862482337674</v>
      </c>
      <c r="T1624" s="1">
        <v>49618.093339999999</v>
      </c>
      <c r="U1624" s="1">
        <v>38373.208689999999</v>
      </c>
      <c r="V1624" s="1">
        <v>54835.949619999999</v>
      </c>
      <c r="W1624" s="1">
        <v>55071.690349999997</v>
      </c>
      <c r="X1624" s="1">
        <f t="shared" si="101"/>
        <v>49474.735499999995</v>
      </c>
      <c r="Y1624" s="1">
        <f t="shared" si="102"/>
        <v>7817.3518409767194</v>
      </c>
    </row>
    <row r="1625" spans="1:25" x14ac:dyDescent="0.5">
      <c r="A1625" s="1" t="s">
        <v>3245</v>
      </c>
      <c r="B1625" s="1" t="s">
        <v>3246</v>
      </c>
      <c r="C1625" s="1">
        <v>15197</v>
      </c>
      <c r="D1625" s="1">
        <v>1</v>
      </c>
      <c r="E1625" s="1">
        <v>1</v>
      </c>
      <c r="F1625" s="1">
        <v>28.25</v>
      </c>
      <c r="G1625" s="1">
        <v>0.33922793899999998</v>
      </c>
      <c r="H1625" s="1">
        <v>0.977951083</v>
      </c>
      <c r="I1625" s="1">
        <v>0.11648127799999999</v>
      </c>
      <c r="K1625" s="1">
        <v>1.1641329739999999</v>
      </c>
      <c r="L1625" s="1" t="s">
        <v>2</v>
      </c>
      <c r="M1625" s="1" t="s">
        <v>1</v>
      </c>
      <c r="N1625" s="1">
        <v>2181335.4339999999</v>
      </c>
      <c r="O1625" s="1">
        <v>2800097.3840000001</v>
      </c>
      <c r="P1625" s="1">
        <v>2254113.8679999998</v>
      </c>
      <c r="Q1625" s="1">
        <v>2098229.3769999999</v>
      </c>
      <c r="R1625" s="3">
        <f>AVERAGE('VTA_Proteome Morphine vs Saline'!N1625:Q1625)</f>
        <v>2333444.0157499998</v>
      </c>
      <c r="S1625" s="3">
        <f>_xlfn.STDEV.S('VTA_Proteome Morphine vs Saline'!N1625:Q1625)</f>
        <v>317553.97723085253</v>
      </c>
      <c r="T1625" s="1">
        <v>2956419.7</v>
      </c>
      <c r="U1625" s="1">
        <v>2911146.1439999999</v>
      </c>
      <c r="V1625" s="1">
        <v>2338200.159</v>
      </c>
      <c r="W1625" s="1">
        <v>2659990.483</v>
      </c>
      <c r="X1625" s="1">
        <f t="shared" si="101"/>
        <v>2716439.1215000004</v>
      </c>
      <c r="Y1625" s="1">
        <f t="shared" si="102"/>
        <v>283873.60110302042</v>
      </c>
    </row>
    <row r="1626" spans="1:25" x14ac:dyDescent="0.5">
      <c r="A1626" s="1" t="s">
        <v>3247</v>
      </c>
      <c r="B1626" s="1" t="s">
        <v>3248</v>
      </c>
      <c r="C1626" s="1">
        <v>102386</v>
      </c>
      <c r="D1626" s="1">
        <v>8</v>
      </c>
      <c r="E1626" s="1">
        <v>8</v>
      </c>
      <c r="F1626" s="1">
        <v>385.49</v>
      </c>
      <c r="G1626" s="1">
        <v>5.0179033999999997E-2</v>
      </c>
      <c r="H1626" s="1">
        <v>0.99625991700000005</v>
      </c>
      <c r="I1626" s="1">
        <v>0.96448293100000004</v>
      </c>
      <c r="K1626" s="1">
        <v>1.0372957890000001</v>
      </c>
      <c r="L1626" s="1" t="s">
        <v>1</v>
      </c>
      <c r="M1626" s="1" t="s">
        <v>2</v>
      </c>
      <c r="N1626" s="1">
        <v>413301.10070000001</v>
      </c>
      <c r="O1626" s="1">
        <v>443912.43849999999</v>
      </c>
      <c r="P1626" s="1">
        <v>998798.47169999999</v>
      </c>
      <c r="Q1626" s="1">
        <v>620122.17449999996</v>
      </c>
      <c r="R1626" s="3">
        <f>AVERAGE('VTA_Proteome Morphine vs Saline'!N1626:Q1626)</f>
        <v>619033.54634999996</v>
      </c>
      <c r="S1626" s="3">
        <f>_xlfn.STDEV.S('VTA_Proteome Morphine vs Saline'!N1626:Q1626)</f>
        <v>269082.28310629062</v>
      </c>
      <c r="T1626" s="1">
        <v>478154.25569999998</v>
      </c>
      <c r="U1626" s="1">
        <v>490892.41200000001</v>
      </c>
      <c r="V1626" s="1">
        <v>911209.01549999998</v>
      </c>
      <c r="W1626" s="1">
        <v>506849.52990000002</v>
      </c>
      <c r="X1626" s="1">
        <f t="shared" si="101"/>
        <v>596776.30327499995</v>
      </c>
      <c r="Y1626" s="1">
        <f t="shared" si="102"/>
        <v>209950.26688022271</v>
      </c>
    </row>
    <row r="1627" spans="1:25" x14ac:dyDescent="0.5">
      <c r="A1627" s="1" t="s">
        <v>3249</v>
      </c>
      <c r="B1627" s="1" t="s">
        <v>3250</v>
      </c>
      <c r="C1627" s="1">
        <v>42700</v>
      </c>
      <c r="D1627" s="1">
        <v>8</v>
      </c>
      <c r="E1627" s="1">
        <v>8</v>
      </c>
      <c r="F1627" s="1">
        <v>350.15</v>
      </c>
      <c r="G1627" s="1">
        <v>0.28863964600000003</v>
      </c>
      <c r="H1627" s="1">
        <v>0.977951083</v>
      </c>
      <c r="I1627" s="1">
        <v>0.14783522199999999</v>
      </c>
      <c r="K1627" s="1">
        <v>1.5433594319999999</v>
      </c>
      <c r="L1627" s="1" t="s">
        <v>1</v>
      </c>
      <c r="M1627" s="1" t="s">
        <v>2</v>
      </c>
      <c r="N1627" s="1">
        <v>523934.49359999999</v>
      </c>
      <c r="O1627" s="1">
        <v>380343.98440000002</v>
      </c>
      <c r="P1627" s="1">
        <v>229411.0422</v>
      </c>
      <c r="Q1627" s="1">
        <v>488116.82530000003</v>
      </c>
      <c r="R1627" s="3">
        <f>AVERAGE('VTA_Proteome Morphine vs Saline'!N1627:Q1627)</f>
        <v>405451.58637499996</v>
      </c>
      <c r="S1627" s="3">
        <f>_xlfn.STDEV.S('VTA_Proteome Morphine vs Saline'!N1627:Q1627)</f>
        <v>132277.9975422727</v>
      </c>
      <c r="T1627" s="1">
        <v>378789.08490000002</v>
      </c>
      <c r="U1627" s="1">
        <v>276675.75180000003</v>
      </c>
      <c r="V1627" s="1">
        <v>156709.42019999999</v>
      </c>
      <c r="W1627" s="1">
        <v>238654.4173</v>
      </c>
      <c r="X1627" s="1">
        <f t="shared" si="101"/>
        <v>262707.16855000006</v>
      </c>
      <c r="Y1627" s="1">
        <f t="shared" si="102"/>
        <v>92166.859769776216</v>
      </c>
    </row>
    <row r="1628" spans="1:25" x14ac:dyDescent="0.5">
      <c r="A1628" s="1" t="s">
        <v>3251</v>
      </c>
      <c r="B1628" s="1" t="s">
        <v>3252</v>
      </c>
      <c r="C1628" s="1">
        <v>51348</v>
      </c>
      <c r="D1628" s="1">
        <v>10</v>
      </c>
      <c r="E1628" s="1">
        <v>10</v>
      </c>
      <c r="F1628" s="1">
        <v>693.68</v>
      </c>
      <c r="G1628" s="1">
        <v>0.14998323099999999</v>
      </c>
      <c r="H1628" s="1">
        <v>0.977951083</v>
      </c>
      <c r="I1628" s="1">
        <v>0.322017567</v>
      </c>
      <c r="K1628" s="1">
        <v>1.0798613939999999</v>
      </c>
      <c r="L1628" s="1" t="s">
        <v>1</v>
      </c>
      <c r="M1628" s="1" t="s">
        <v>2</v>
      </c>
      <c r="N1628" s="1">
        <v>5623601.2920000004</v>
      </c>
      <c r="O1628" s="1">
        <v>5359758.1009999998</v>
      </c>
      <c r="P1628" s="1">
        <v>5491388.1550000003</v>
      </c>
      <c r="Q1628" s="1">
        <v>4886719.4529999997</v>
      </c>
      <c r="R1628" s="3">
        <f>AVERAGE('VTA_Proteome Morphine vs Saline'!N1628:Q1628)</f>
        <v>5340366.7502500005</v>
      </c>
      <c r="S1628" s="3">
        <f>_xlfn.STDEV.S('VTA_Proteome Morphine vs Saline'!N1628:Q1628)</f>
        <v>321040.58160879277</v>
      </c>
      <c r="T1628" s="1">
        <v>5980391.9950000001</v>
      </c>
      <c r="U1628" s="1">
        <v>4857577.5839999998</v>
      </c>
      <c r="V1628" s="1">
        <v>4295524.4129999997</v>
      </c>
      <c r="W1628" s="1">
        <v>4648180.8779999996</v>
      </c>
      <c r="X1628" s="1">
        <f t="shared" si="101"/>
        <v>4945418.7174999993</v>
      </c>
      <c r="Y1628" s="1">
        <f t="shared" si="102"/>
        <v>727919.10954579466</v>
      </c>
    </row>
    <row r="1629" spans="1:25" x14ac:dyDescent="0.5">
      <c r="A1629" s="1" t="s">
        <v>3253</v>
      </c>
      <c r="B1629" s="1" t="s">
        <v>3254</v>
      </c>
      <c r="C1629" s="1">
        <v>95875</v>
      </c>
      <c r="D1629" s="1">
        <v>27</v>
      </c>
      <c r="E1629" s="1">
        <v>25</v>
      </c>
      <c r="F1629" s="1">
        <v>1689.93</v>
      </c>
      <c r="G1629" s="1">
        <v>6.2109894999999998E-2</v>
      </c>
      <c r="H1629" s="1">
        <v>0.99625991700000005</v>
      </c>
      <c r="I1629" s="1">
        <v>0.716547398</v>
      </c>
      <c r="K1629" s="1">
        <v>1.0114979019999999</v>
      </c>
      <c r="L1629" s="1" t="s">
        <v>2</v>
      </c>
      <c r="M1629" s="1" t="s">
        <v>1</v>
      </c>
      <c r="N1629" s="1">
        <v>7477728.6310000001</v>
      </c>
      <c r="O1629" s="1">
        <v>8434083.0659999996</v>
      </c>
      <c r="P1629" s="1">
        <v>8145583.5829999996</v>
      </c>
      <c r="Q1629" s="1">
        <v>8247784.4040000001</v>
      </c>
      <c r="R1629" s="3">
        <f>AVERAGE('VTA_Proteome Morphine vs Saline'!N1629:Q1629)</f>
        <v>8076294.9210000001</v>
      </c>
      <c r="S1629" s="3">
        <f>_xlfn.STDEV.S('VTA_Proteome Morphine vs Saline'!N1629:Q1629)</f>
        <v>416534.72111708461</v>
      </c>
      <c r="T1629" s="1">
        <v>8235111.6529999999</v>
      </c>
      <c r="U1629" s="1">
        <v>7908664.6490000002</v>
      </c>
      <c r="V1629" s="1">
        <v>7989593.7989999996</v>
      </c>
      <c r="W1629" s="1">
        <v>8543251.3609999996</v>
      </c>
      <c r="X1629" s="1">
        <f t="shared" si="101"/>
        <v>8169155.3654999994</v>
      </c>
      <c r="Y1629" s="1">
        <f t="shared" si="102"/>
        <v>285421.21811837773</v>
      </c>
    </row>
    <row r="1630" spans="1:25" x14ac:dyDescent="0.5">
      <c r="A1630" s="1" t="s">
        <v>3255</v>
      </c>
      <c r="B1630" s="1" t="s">
        <v>3256</v>
      </c>
      <c r="C1630" s="1">
        <v>51340</v>
      </c>
      <c r="D1630" s="1">
        <v>17</v>
      </c>
      <c r="E1630" s="1">
        <v>17</v>
      </c>
      <c r="F1630" s="1">
        <v>740.98</v>
      </c>
      <c r="G1630" s="1">
        <v>0.19392921599999999</v>
      </c>
      <c r="H1630" s="1">
        <v>0.977951083</v>
      </c>
      <c r="I1630" s="1">
        <v>0.244350914</v>
      </c>
      <c r="K1630" s="1">
        <v>1.308822218</v>
      </c>
      <c r="L1630" s="1" t="s">
        <v>1</v>
      </c>
      <c r="M1630" s="1" t="s">
        <v>2</v>
      </c>
      <c r="N1630" s="1">
        <v>1853643.8570000001</v>
      </c>
      <c r="O1630" s="1">
        <v>1532634.122</v>
      </c>
      <c r="P1630" s="1">
        <v>2497451.8829999999</v>
      </c>
      <c r="Q1630" s="1">
        <v>2526165.1469999999</v>
      </c>
      <c r="R1630" s="3">
        <f>AVERAGE('VTA_Proteome Morphine vs Saline'!N1630:Q1630)</f>
        <v>2102473.7522499999</v>
      </c>
      <c r="S1630" s="3">
        <f>_xlfn.STDEV.S('VTA_Proteome Morphine vs Saline'!N1630:Q1630)</f>
        <v>490630.76501226012</v>
      </c>
      <c r="T1630" s="1">
        <v>2465179.2940000002</v>
      </c>
      <c r="U1630" s="1">
        <v>977384.37959999999</v>
      </c>
      <c r="V1630" s="1">
        <v>1157443.855</v>
      </c>
      <c r="W1630" s="1">
        <v>1825536.6710000001</v>
      </c>
      <c r="X1630" s="1">
        <f t="shared" si="101"/>
        <v>1606386.0499</v>
      </c>
      <c r="Y1630" s="1">
        <f t="shared" si="102"/>
        <v>678907.21664602065</v>
      </c>
    </row>
    <row r="1631" spans="1:25" x14ac:dyDescent="0.5">
      <c r="A1631" s="1" t="s">
        <v>3257</v>
      </c>
      <c r="B1631" s="1" t="s">
        <v>3258</v>
      </c>
      <c r="C1631" s="1">
        <v>42718</v>
      </c>
      <c r="D1631" s="1">
        <v>4</v>
      </c>
      <c r="E1631" s="1">
        <v>4</v>
      </c>
      <c r="F1631" s="1">
        <v>184.53</v>
      </c>
      <c r="G1631" s="1">
        <v>8.0742169000000003E-2</v>
      </c>
      <c r="H1631" s="1">
        <v>0.99625991700000005</v>
      </c>
      <c r="I1631" s="1">
        <v>0.56783362699999995</v>
      </c>
      <c r="K1631" s="1">
        <v>1.5459740879999999</v>
      </c>
      <c r="L1631" s="1" t="s">
        <v>2</v>
      </c>
      <c r="M1631" s="1" t="s">
        <v>1</v>
      </c>
      <c r="N1631" s="1">
        <v>125645.0383</v>
      </c>
      <c r="O1631" s="1">
        <v>299318.83429999999</v>
      </c>
      <c r="P1631" s="1">
        <v>104785.78290000001</v>
      </c>
      <c r="Q1631" s="1">
        <v>101290.02340000001</v>
      </c>
      <c r="R1631" s="3">
        <f>AVERAGE('VTA_Proteome Morphine vs Saline'!N1631:Q1631)</f>
        <v>157759.91972499999</v>
      </c>
      <c r="S1631" s="3">
        <f>_xlfn.STDEV.S('VTA_Proteome Morphine vs Saline'!N1631:Q1631)</f>
        <v>94983.156871633517</v>
      </c>
      <c r="T1631" s="1">
        <v>311789.88959999999</v>
      </c>
      <c r="U1631" s="1">
        <v>473101.2806</v>
      </c>
      <c r="V1631" s="1">
        <v>110388.7975</v>
      </c>
      <c r="W1631" s="1">
        <v>80291.024399999995</v>
      </c>
      <c r="X1631" s="1">
        <f t="shared" si="101"/>
        <v>243892.74802500001</v>
      </c>
      <c r="Y1631" s="1">
        <f t="shared" si="102"/>
        <v>184151.56983500757</v>
      </c>
    </row>
    <row r="1632" spans="1:25" x14ac:dyDescent="0.5">
      <c r="A1632" s="1" t="s">
        <v>3259</v>
      </c>
      <c r="B1632" s="1" t="s">
        <v>3260</v>
      </c>
      <c r="C1632" s="1">
        <v>60098</v>
      </c>
      <c r="D1632" s="1">
        <v>8</v>
      </c>
      <c r="E1632" s="1">
        <v>3</v>
      </c>
      <c r="F1632" s="1">
        <v>554.89</v>
      </c>
      <c r="G1632" s="1">
        <v>5.0213780999999999E-2</v>
      </c>
      <c r="H1632" s="1">
        <v>0.99625991700000005</v>
      </c>
      <c r="I1632" s="1">
        <v>0.96119250499999997</v>
      </c>
      <c r="K1632" s="1">
        <v>1.0350146710000001</v>
      </c>
      <c r="L1632" s="1" t="s">
        <v>1</v>
      </c>
      <c r="M1632" s="1" t="s">
        <v>2</v>
      </c>
      <c r="N1632" s="1">
        <v>865152.40879999998</v>
      </c>
      <c r="O1632" s="1">
        <v>1231060.169</v>
      </c>
      <c r="P1632" s="1">
        <v>1752278.7860000001</v>
      </c>
      <c r="Q1632" s="1">
        <v>1393341.3570000001</v>
      </c>
      <c r="R1632" s="3">
        <f>AVERAGE('VTA_Proteome Morphine vs Saline'!N1632:Q1632)</f>
        <v>1310458.1802000001</v>
      </c>
      <c r="S1632" s="3">
        <f>_xlfn.STDEV.S('VTA_Proteome Morphine vs Saline'!N1632:Q1632)</f>
        <v>368183.08078572474</v>
      </c>
      <c r="T1632" s="1">
        <v>1212024.5260000001</v>
      </c>
      <c r="U1632" s="1">
        <v>1087251.868</v>
      </c>
      <c r="V1632" s="1">
        <v>1354178.588</v>
      </c>
      <c r="W1632" s="1">
        <v>1411045.906</v>
      </c>
      <c r="X1632" s="1">
        <f t="shared" si="101"/>
        <v>1266125.2220000001</v>
      </c>
      <c r="Y1632" s="1">
        <f t="shared" si="102"/>
        <v>145691.41131612335</v>
      </c>
    </row>
    <row r="1633" spans="1:25" x14ac:dyDescent="0.5">
      <c r="A1633" s="1" t="s">
        <v>3261</v>
      </c>
      <c r="B1633" s="1" t="s">
        <v>3262</v>
      </c>
      <c r="C1633" s="1">
        <v>60261</v>
      </c>
      <c r="D1633" s="1">
        <v>7</v>
      </c>
      <c r="E1633" s="1">
        <v>2</v>
      </c>
      <c r="F1633" s="1">
        <v>316.66000000000003</v>
      </c>
      <c r="G1633" s="1">
        <v>0.248544026</v>
      </c>
      <c r="H1633" s="1">
        <v>0.977951083</v>
      </c>
      <c r="I1633" s="1">
        <v>0.180848327</v>
      </c>
      <c r="K1633" s="1">
        <v>1.3406351750000001</v>
      </c>
      <c r="L1633" s="1" t="s">
        <v>2</v>
      </c>
      <c r="M1633" s="1" t="s">
        <v>1</v>
      </c>
      <c r="N1633" s="1">
        <v>34682.813199999997</v>
      </c>
      <c r="O1633" s="1">
        <v>86583.236480000007</v>
      </c>
      <c r="P1633" s="1">
        <v>78049.093770000007</v>
      </c>
      <c r="Q1633" s="1">
        <v>70725.841100000005</v>
      </c>
      <c r="R1633" s="3">
        <f>AVERAGE('VTA_Proteome Morphine vs Saline'!N1633:Q1633)</f>
        <v>67510.246137499998</v>
      </c>
      <c r="S1633" s="3">
        <f>_xlfn.STDEV.S('VTA_Proteome Morphine vs Saline'!N1633:Q1633)</f>
        <v>22824.158796145995</v>
      </c>
      <c r="T1633" s="1">
        <v>88542.143070000006</v>
      </c>
      <c r="U1633" s="1">
        <v>76124.559880000001</v>
      </c>
      <c r="V1633" s="1">
        <v>84288.603019999995</v>
      </c>
      <c r="W1633" s="1">
        <v>113071.13649999999</v>
      </c>
      <c r="X1633" s="1">
        <f t="shared" si="101"/>
        <v>90506.610617500002</v>
      </c>
      <c r="Y1633" s="1">
        <f t="shared" si="102"/>
        <v>15900.984906034193</v>
      </c>
    </row>
    <row r="1634" spans="1:25" x14ac:dyDescent="0.5">
      <c r="A1634" s="1" t="s">
        <v>3263</v>
      </c>
      <c r="B1634" s="1" t="s">
        <v>3264</v>
      </c>
      <c r="C1634" s="1">
        <v>97062</v>
      </c>
      <c r="D1634" s="1">
        <v>38</v>
      </c>
      <c r="E1634" s="1">
        <v>36</v>
      </c>
      <c r="F1634" s="1">
        <v>2814.66</v>
      </c>
      <c r="G1634" s="1">
        <v>0.12731473099999999</v>
      </c>
      <c r="H1634" s="1">
        <v>0.977951083</v>
      </c>
      <c r="I1634" s="1">
        <v>0.37820966700000003</v>
      </c>
      <c r="K1634" s="1">
        <v>1.112784207</v>
      </c>
      <c r="L1634" s="1" t="s">
        <v>2</v>
      </c>
      <c r="M1634" s="1" t="s">
        <v>1</v>
      </c>
      <c r="N1634" s="1">
        <v>80450359.209999993</v>
      </c>
      <c r="O1634" s="1">
        <v>94242096.609999999</v>
      </c>
      <c r="P1634" s="1">
        <v>64171453.420000002</v>
      </c>
      <c r="Q1634" s="1">
        <v>68607489.900000006</v>
      </c>
      <c r="R1634" s="3">
        <f>AVERAGE('VTA_Proteome Morphine vs Saline'!N1634:Q1634)</f>
        <v>76867849.784999996</v>
      </c>
      <c r="S1634" s="3">
        <f>_xlfn.STDEV.S('VTA_Proteome Morphine vs Saline'!N1634:Q1634)</f>
        <v>13467626.029397808</v>
      </c>
      <c r="T1634" s="1">
        <v>98162907.530000001</v>
      </c>
      <c r="U1634" s="1">
        <v>93700235.219999999</v>
      </c>
      <c r="V1634" s="1">
        <v>80056126.010000005</v>
      </c>
      <c r="W1634" s="1">
        <v>70230048.409999996</v>
      </c>
      <c r="X1634" s="1">
        <f t="shared" si="101"/>
        <v>85537329.292499989</v>
      </c>
      <c r="Y1634" s="1">
        <f t="shared" si="102"/>
        <v>12785339.214015037</v>
      </c>
    </row>
    <row r="1635" spans="1:25" x14ac:dyDescent="0.5">
      <c r="A1635" s="1" t="s">
        <v>3265</v>
      </c>
      <c r="B1635" s="1" t="s">
        <v>3266</v>
      </c>
      <c r="C1635" s="1">
        <v>55257</v>
      </c>
      <c r="D1635" s="1">
        <v>16</v>
      </c>
      <c r="E1635" s="1">
        <v>14</v>
      </c>
      <c r="F1635" s="1">
        <v>877.78</v>
      </c>
      <c r="G1635" s="1">
        <v>0.24766352999999999</v>
      </c>
      <c r="H1635" s="1">
        <v>0.977951083</v>
      </c>
      <c r="I1635" s="1">
        <v>0.18167914299999999</v>
      </c>
      <c r="K1635" s="1">
        <v>1.2740242770000001</v>
      </c>
      <c r="L1635" s="1" t="s">
        <v>1</v>
      </c>
      <c r="M1635" s="1" t="s">
        <v>2</v>
      </c>
      <c r="N1635" s="1">
        <v>2234881.7590000001</v>
      </c>
      <c r="O1635" s="1">
        <v>2012836.2069999999</v>
      </c>
      <c r="P1635" s="1">
        <v>2250556.4330000002</v>
      </c>
      <c r="Q1635" s="1">
        <v>2177400.2940000002</v>
      </c>
      <c r="R1635" s="3">
        <f>AVERAGE('VTA_Proteome Morphine vs Saline'!N1635:Q1635)</f>
        <v>2168918.67325</v>
      </c>
      <c r="S1635" s="3">
        <f>_xlfn.STDEV.S('VTA_Proteome Morphine vs Saline'!N1635:Q1635)</f>
        <v>108703.76666256765</v>
      </c>
      <c r="T1635" s="1">
        <v>1566714.3330000001</v>
      </c>
      <c r="U1635" s="1">
        <v>1660343.9839999999</v>
      </c>
      <c r="V1635" s="1">
        <v>2587935.0419999999</v>
      </c>
      <c r="W1635" s="1">
        <v>994668.63309999998</v>
      </c>
      <c r="X1635" s="1">
        <f t="shared" si="101"/>
        <v>1702415.4980249999</v>
      </c>
      <c r="Y1635" s="1">
        <f t="shared" si="102"/>
        <v>659604.75691996934</v>
      </c>
    </row>
    <row r="1636" spans="1:25" x14ac:dyDescent="0.5">
      <c r="A1636" s="1" t="s">
        <v>3267</v>
      </c>
      <c r="B1636" s="1" t="s">
        <v>3268</v>
      </c>
      <c r="C1636" s="1">
        <v>55780</v>
      </c>
      <c r="D1636" s="1">
        <v>14</v>
      </c>
      <c r="E1636" s="1">
        <v>13</v>
      </c>
      <c r="F1636" s="1">
        <v>1043.56</v>
      </c>
      <c r="G1636" s="1">
        <v>5.0083903999999999E-2</v>
      </c>
      <c r="H1636" s="1">
        <v>0.99706243100000003</v>
      </c>
      <c r="I1636" s="1">
        <v>0.97567969600000004</v>
      </c>
      <c r="K1636" s="1">
        <v>1.0152919540000001</v>
      </c>
      <c r="L1636" s="1" t="s">
        <v>1</v>
      </c>
      <c r="M1636" s="1" t="s">
        <v>2</v>
      </c>
      <c r="N1636" s="1">
        <v>3039759.895</v>
      </c>
      <c r="O1636" s="1">
        <v>3272184.6570000001</v>
      </c>
      <c r="P1636" s="1">
        <v>5676310.1050000004</v>
      </c>
      <c r="Q1636" s="1">
        <v>3835040.5610000002</v>
      </c>
      <c r="R1636" s="3">
        <f>AVERAGE('VTA_Proteome Morphine vs Saline'!N1636:Q1636)</f>
        <v>3955823.8045000006</v>
      </c>
      <c r="S1636" s="3">
        <f>_xlfn.STDEV.S('VTA_Proteome Morphine vs Saline'!N1636:Q1636)</f>
        <v>1194598.5758685484</v>
      </c>
      <c r="T1636" s="1">
        <v>3611938.8459999999</v>
      </c>
      <c r="U1636" s="1">
        <v>3219603.4130000002</v>
      </c>
      <c r="V1636" s="1">
        <v>4761791.5609999998</v>
      </c>
      <c r="W1636" s="1">
        <v>3991636.7489999998</v>
      </c>
      <c r="X1636" s="1">
        <f t="shared" si="101"/>
        <v>3896242.64225</v>
      </c>
      <c r="Y1636" s="1">
        <f t="shared" si="102"/>
        <v>657506.46675504697</v>
      </c>
    </row>
    <row r="1637" spans="1:25" x14ac:dyDescent="0.5">
      <c r="A1637" s="1" t="s">
        <v>3269</v>
      </c>
      <c r="B1637" s="1" t="s">
        <v>3270</v>
      </c>
      <c r="C1637" s="1">
        <v>30491</v>
      </c>
      <c r="D1637" s="1">
        <v>10</v>
      </c>
      <c r="E1637" s="1">
        <v>10</v>
      </c>
      <c r="F1637" s="1">
        <v>621.79</v>
      </c>
      <c r="G1637" s="1">
        <v>0.38355313099999999</v>
      </c>
      <c r="H1637" s="1">
        <v>0.977951083</v>
      </c>
      <c r="I1637" s="1">
        <v>9.5515612999999999E-2</v>
      </c>
      <c r="K1637" s="1">
        <v>1.22671441</v>
      </c>
      <c r="L1637" s="1" t="s">
        <v>1</v>
      </c>
      <c r="M1637" s="1" t="s">
        <v>2</v>
      </c>
      <c r="N1637" s="1">
        <v>10642005.1</v>
      </c>
      <c r="O1637" s="1">
        <v>10752867.289999999</v>
      </c>
      <c r="P1637" s="1">
        <v>15701506.029999999</v>
      </c>
      <c r="Q1637" s="1">
        <v>11474663.550000001</v>
      </c>
      <c r="R1637" s="3">
        <f>AVERAGE('VTA_Proteome Morphine vs Saline'!N1637:Q1637)</f>
        <v>12142760.4925</v>
      </c>
      <c r="S1637" s="3">
        <f>_xlfn.STDEV.S('VTA_Proteome Morphine vs Saline'!N1637:Q1637)</f>
        <v>2401047.9092629189</v>
      </c>
      <c r="T1637" s="1">
        <v>9578577.1070000008</v>
      </c>
      <c r="U1637" s="1">
        <v>9564771.8849999998</v>
      </c>
      <c r="V1637" s="1">
        <v>10925480.550000001</v>
      </c>
      <c r="W1637" s="1">
        <v>9525587.5219999999</v>
      </c>
      <c r="X1637" s="1">
        <f t="shared" si="101"/>
        <v>9898604.2659999989</v>
      </c>
      <c r="Y1637" s="1">
        <f t="shared" si="102"/>
        <v>684952.02631224517</v>
      </c>
    </row>
    <row r="1638" spans="1:25" x14ac:dyDescent="0.5">
      <c r="A1638" s="1" t="s">
        <v>3271</v>
      </c>
      <c r="B1638" s="1" t="s">
        <v>3272</v>
      </c>
      <c r="C1638" s="1">
        <v>38545</v>
      </c>
      <c r="D1638" s="1">
        <v>4</v>
      </c>
      <c r="E1638" s="1">
        <v>4</v>
      </c>
      <c r="F1638" s="1">
        <v>165.74</v>
      </c>
      <c r="G1638" s="1">
        <v>0.27268959300000001</v>
      </c>
      <c r="H1638" s="1">
        <v>0.977951083</v>
      </c>
      <c r="I1638" s="1">
        <v>0.15992547600000001</v>
      </c>
      <c r="K1638" s="1">
        <v>1.3082225350000001</v>
      </c>
      <c r="L1638" s="1" t="s">
        <v>2</v>
      </c>
      <c r="M1638" s="1" t="s">
        <v>1</v>
      </c>
      <c r="N1638" s="1">
        <v>396980.42660000001</v>
      </c>
      <c r="O1638" s="1">
        <v>666607.10979999998</v>
      </c>
      <c r="P1638" s="1">
        <v>530741.18189999997</v>
      </c>
      <c r="Q1638" s="1">
        <v>530827.74349999998</v>
      </c>
      <c r="R1638" s="3">
        <f>AVERAGE('VTA_Proteome Morphine vs Saline'!N1638:Q1638)</f>
        <v>531289.11545000004</v>
      </c>
      <c r="S1638" s="3">
        <f>_xlfn.STDEV.S('VTA_Proteome Morphine vs Saline'!N1638:Q1638)</f>
        <v>110076.18057624745</v>
      </c>
      <c r="T1638" s="1">
        <v>673339.51170000003</v>
      </c>
      <c r="U1638" s="1">
        <v>857238.35</v>
      </c>
      <c r="V1638" s="1">
        <v>767977.49179999996</v>
      </c>
      <c r="W1638" s="1">
        <v>481622.22100000002</v>
      </c>
      <c r="X1638" s="1">
        <f t="shared" si="101"/>
        <v>695044.39362500003</v>
      </c>
      <c r="Y1638" s="1">
        <f t="shared" si="102"/>
        <v>160879.08706161156</v>
      </c>
    </row>
    <row r="1639" spans="1:25" x14ac:dyDescent="0.5">
      <c r="A1639" s="1" t="s">
        <v>3273</v>
      </c>
      <c r="B1639" s="1" t="s">
        <v>3274</v>
      </c>
      <c r="C1639" s="1">
        <v>35972</v>
      </c>
      <c r="D1639" s="1">
        <v>25</v>
      </c>
      <c r="E1639" s="1">
        <v>24</v>
      </c>
      <c r="F1639" s="1">
        <v>1950.97</v>
      </c>
      <c r="G1639" s="1">
        <v>6.5906535000000002E-2</v>
      </c>
      <c r="H1639" s="1">
        <v>0.99625991700000005</v>
      </c>
      <c r="I1639" s="1">
        <v>0.67812980199999995</v>
      </c>
      <c r="K1639" s="1">
        <v>1.037637634</v>
      </c>
      <c r="L1639" s="1" t="s">
        <v>1</v>
      </c>
      <c r="M1639" s="1" t="s">
        <v>2</v>
      </c>
      <c r="N1639" s="1">
        <v>132393589</v>
      </c>
      <c r="O1639" s="1">
        <v>164494927.59999999</v>
      </c>
      <c r="P1639" s="1">
        <v>149200606.80000001</v>
      </c>
      <c r="Q1639" s="1">
        <v>144825076.90000001</v>
      </c>
      <c r="R1639" s="3">
        <f>AVERAGE('VTA_Proteome Morphine vs Saline'!N1639:Q1639)</f>
        <v>147728550.07500002</v>
      </c>
      <c r="S1639" s="3">
        <f>_xlfn.STDEV.S('VTA_Proteome Morphine vs Saline'!N1639:Q1639)</f>
        <v>13252289.789091196</v>
      </c>
      <c r="T1639" s="1">
        <v>177318509.69999999</v>
      </c>
      <c r="U1639" s="1">
        <v>127973887</v>
      </c>
      <c r="V1639" s="1">
        <v>107314712.7</v>
      </c>
      <c r="W1639" s="1">
        <v>156873199.5</v>
      </c>
      <c r="X1639" s="1">
        <f t="shared" si="101"/>
        <v>142370077.22499999</v>
      </c>
      <c r="Y1639" s="1">
        <f t="shared" si="102"/>
        <v>30918507.742980525</v>
      </c>
    </row>
    <row r="1640" spans="1:25" x14ac:dyDescent="0.5">
      <c r="A1640" s="1" t="s">
        <v>3275</v>
      </c>
      <c r="B1640" s="1" t="s">
        <v>3276</v>
      </c>
      <c r="C1640" s="1">
        <v>60845</v>
      </c>
      <c r="D1640" s="1">
        <v>15</v>
      </c>
      <c r="E1640" s="1">
        <v>15</v>
      </c>
      <c r="F1640" s="1">
        <v>892.15</v>
      </c>
      <c r="G1640" s="1">
        <v>5.0298387E-2</v>
      </c>
      <c r="H1640" s="1">
        <v>0.99625991700000005</v>
      </c>
      <c r="I1640" s="1">
        <v>0.95416201700000003</v>
      </c>
      <c r="K1640" s="1">
        <v>1.0031356520000001</v>
      </c>
      <c r="L1640" s="1" t="s">
        <v>2</v>
      </c>
      <c r="M1640" s="1" t="s">
        <v>1</v>
      </c>
      <c r="N1640" s="1">
        <v>6909310.7309999997</v>
      </c>
      <c r="O1640" s="1">
        <v>7688225.9220000003</v>
      </c>
      <c r="P1640" s="1">
        <v>10473754.949999999</v>
      </c>
      <c r="Q1640" s="1">
        <v>10288947.15</v>
      </c>
      <c r="R1640" s="3">
        <f>AVERAGE('VTA_Proteome Morphine vs Saline'!N1640:Q1640)</f>
        <v>8840059.6882499997</v>
      </c>
      <c r="S1640" s="3">
        <f>_xlfn.STDEV.S('VTA_Proteome Morphine vs Saline'!N1640:Q1640)</f>
        <v>1809488.6612960005</v>
      </c>
      <c r="T1640" s="1">
        <v>8304625.3880000003</v>
      </c>
      <c r="U1640" s="1">
        <v>7026541.585</v>
      </c>
      <c r="V1640" s="1">
        <v>10296879.17</v>
      </c>
      <c r="W1640" s="1">
        <v>9843070</v>
      </c>
      <c r="X1640" s="1">
        <f t="shared" si="101"/>
        <v>8867779.0357499998</v>
      </c>
      <c r="Y1640" s="1">
        <f t="shared" si="102"/>
        <v>1494525.2356160425</v>
      </c>
    </row>
    <row r="1641" spans="1:25" x14ac:dyDescent="0.5">
      <c r="A1641" s="1" t="s">
        <v>3277</v>
      </c>
      <c r="B1641" s="1" t="s">
        <v>3278</v>
      </c>
      <c r="C1641" s="1">
        <v>105522</v>
      </c>
      <c r="D1641" s="1">
        <v>33</v>
      </c>
      <c r="E1641" s="1">
        <v>33</v>
      </c>
      <c r="F1641" s="1">
        <v>2707.43</v>
      </c>
      <c r="G1641" s="1">
        <v>9.9981326999999995E-2</v>
      </c>
      <c r="H1641" s="1">
        <v>0.99094768200000005</v>
      </c>
      <c r="I1641" s="1">
        <v>0.47172958599999998</v>
      </c>
      <c r="K1641" s="1">
        <v>1.078536905</v>
      </c>
      <c r="L1641" s="1" t="s">
        <v>1</v>
      </c>
      <c r="M1641" s="1" t="s">
        <v>2</v>
      </c>
      <c r="N1641" s="1">
        <v>14862983.51</v>
      </c>
      <c r="O1641" s="1">
        <v>20414782.510000002</v>
      </c>
      <c r="P1641" s="1">
        <v>15963017.630000001</v>
      </c>
      <c r="Q1641" s="1">
        <v>17345830.059999999</v>
      </c>
      <c r="R1641" s="3">
        <f>AVERAGE('VTA_Proteome Morphine vs Saline'!N1641:Q1641)</f>
        <v>17146653.427500002</v>
      </c>
      <c r="S1641" s="3">
        <f>_xlfn.STDEV.S('VTA_Proteome Morphine vs Saline'!N1641:Q1641)</f>
        <v>2403919.0934828348</v>
      </c>
      <c r="T1641" s="1">
        <v>16146015.41</v>
      </c>
      <c r="U1641" s="1">
        <v>19126261.920000002</v>
      </c>
      <c r="V1641" s="1">
        <v>13688071.83</v>
      </c>
      <c r="W1641" s="1">
        <v>14631924.24</v>
      </c>
      <c r="X1641" s="1">
        <f t="shared" si="101"/>
        <v>15898068.35</v>
      </c>
      <c r="Y1641" s="1">
        <f t="shared" si="102"/>
        <v>2378368.9786386527</v>
      </c>
    </row>
    <row r="1642" spans="1:25" x14ac:dyDescent="0.5">
      <c r="A1642" s="1" t="s">
        <v>3279</v>
      </c>
      <c r="B1642" s="1" t="s">
        <v>3280</v>
      </c>
      <c r="C1642" s="1">
        <v>156656</v>
      </c>
      <c r="D1642" s="1">
        <v>3</v>
      </c>
      <c r="E1642" s="1">
        <v>3</v>
      </c>
      <c r="F1642" s="1">
        <v>120.86</v>
      </c>
      <c r="G1642" s="1">
        <v>9.6014108000000001E-2</v>
      </c>
      <c r="H1642" s="1">
        <v>0.99371272200000005</v>
      </c>
      <c r="I1642" s="1">
        <v>0.48882446400000001</v>
      </c>
      <c r="K1642" s="1">
        <v>1.133923421</v>
      </c>
      <c r="L1642" s="1" t="s">
        <v>1</v>
      </c>
      <c r="M1642" s="1" t="s">
        <v>2</v>
      </c>
      <c r="N1642" s="1">
        <v>285435.32049999997</v>
      </c>
      <c r="O1642" s="1">
        <v>442659.9926</v>
      </c>
      <c r="P1642" s="1">
        <v>294745.99229999998</v>
      </c>
      <c r="Q1642" s="1">
        <v>256242.1151</v>
      </c>
      <c r="R1642" s="3">
        <f>AVERAGE('VTA_Proteome Morphine vs Saline'!N1642:Q1642)</f>
        <v>319770.855125</v>
      </c>
      <c r="S1642" s="3">
        <f>_xlfn.STDEV.S('VTA_Proteome Morphine vs Saline'!N1642:Q1642)</f>
        <v>83552.006989475602</v>
      </c>
      <c r="T1642" s="1">
        <v>292012.95860000001</v>
      </c>
      <c r="U1642" s="1">
        <v>282403.10499999998</v>
      </c>
      <c r="V1642" s="1">
        <v>349683.6937</v>
      </c>
      <c r="W1642" s="1">
        <v>203915.94159999999</v>
      </c>
      <c r="X1642" s="1">
        <f t="shared" si="101"/>
        <v>282003.92472499999</v>
      </c>
      <c r="Y1642" s="1">
        <f t="shared" si="102"/>
        <v>59940.593760384902</v>
      </c>
    </row>
    <row r="1643" spans="1:25" x14ac:dyDescent="0.5">
      <c r="A1643" s="1" t="s">
        <v>3281</v>
      </c>
      <c r="B1643" s="1" t="s">
        <v>3282</v>
      </c>
      <c r="C1643" s="1">
        <v>144753</v>
      </c>
      <c r="D1643" s="1">
        <v>2</v>
      </c>
      <c r="E1643" s="1">
        <v>2</v>
      </c>
      <c r="F1643" s="1">
        <v>61.08</v>
      </c>
      <c r="G1643" s="1">
        <v>6.0765874999999997E-2</v>
      </c>
      <c r="H1643" s="1">
        <v>0.99625991700000005</v>
      </c>
      <c r="I1643" s="1">
        <v>0.73185320600000003</v>
      </c>
      <c r="K1643" s="1">
        <v>1.2316291960000001</v>
      </c>
      <c r="L1643" s="1" t="s">
        <v>2</v>
      </c>
      <c r="M1643" s="1" t="s">
        <v>1</v>
      </c>
      <c r="N1643" s="1">
        <v>549000.56460000004</v>
      </c>
      <c r="O1643" s="1">
        <v>157342.0442</v>
      </c>
      <c r="P1643" s="1">
        <v>396385.14360000001</v>
      </c>
      <c r="Q1643" s="1">
        <v>532903.1703</v>
      </c>
      <c r="R1643" s="3">
        <f>AVERAGE('VTA_Proteome Morphine vs Saline'!N1643:Q1643)</f>
        <v>408907.730675</v>
      </c>
      <c r="S1643" s="3">
        <f>_xlfn.STDEV.S('VTA_Proteome Morphine vs Saline'!N1643:Q1643)</f>
        <v>181147.25222281058</v>
      </c>
      <c r="T1643" s="1">
        <v>81399.242079999996</v>
      </c>
      <c r="U1643" s="1">
        <v>183666.9927</v>
      </c>
      <c r="V1643" s="1">
        <v>1421486.18</v>
      </c>
      <c r="W1643" s="1">
        <v>327938.38290000003</v>
      </c>
      <c r="X1643" s="1">
        <f t="shared" si="101"/>
        <v>503622.69942000002</v>
      </c>
      <c r="Y1643" s="1">
        <f t="shared" si="102"/>
        <v>620210.3541660601</v>
      </c>
    </row>
    <row r="1644" spans="1:25" x14ac:dyDescent="0.5">
      <c r="A1644" s="1" t="s">
        <v>3283</v>
      </c>
      <c r="B1644" s="1" t="s">
        <v>3284</v>
      </c>
      <c r="C1644" s="1">
        <v>105076</v>
      </c>
      <c r="D1644" s="1">
        <v>1</v>
      </c>
      <c r="E1644" s="1">
        <v>1</v>
      </c>
      <c r="F1644" s="1">
        <v>25.65</v>
      </c>
      <c r="G1644" s="1">
        <v>5.4491290999999997E-2</v>
      </c>
      <c r="H1644" s="1">
        <v>0.99625991700000005</v>
      </c>
      <c r="I1644" s="1">
        <v>0.82406325800000002</v>
      </c>
      <c r="K1644" s="1">
        <v>1.34441224</v>
      </c>
      <c r="L1644" s="1" t="s">
        <v>1</v>
      </c>
      <c r="M1644" s="1" t="s">
        <v>2</v>
      </c>
      <c r="N1644" s="1">
        <v>38838.465349999999</v>
      </c>
      <c r="O1644" s="1">
        <v>37067.329389999999</v>
      </c>
      <c r="P1644" s="1">
        <v>7424.5947040000001</v>
      </c>
      <c r="Q1644" s="1">
        <v>226597.9423</v>
      </c>
      <c r="R1644" s="3">
        <f>AVERAGE('VTA_Proteome Morphine vs Saline'!N1644:Q1644)</f>
        <v>77482.082935999992</v>
      </c>
      <c r="S1644" s="3">
        <f>_xlfn.STDEV.S('VTA_Proteome Morphine vs Saline'!N1644:Q1644)</f>
        <v>100449.44442447649</v>
      </c>
      <c r="T1644" s="1">
        <v>51053.525739999997</v>
      </c>
      <c r="U1644" s="1">
        <v>28065.64919</v>
      </c>
      <c r="V1644" s="1">
        <v>28356.270929999999</v>
      </c>
      <c r="W1644" s="1">
        <v>123055.2816</v>
      </c>
      <c r="X1644" s="1">
        <f t="shared" si="101"/>
        <v>57632.681864999999</v>
      </c>
      <c r="Y1644" s="1">
        <f t="shared" si="102"/>
        <v>44924.824280282031</v>
      </c>
    </row>
    <row r="1645" spans="1:25" x14ac:dyDescent="0.5">
      <c r="A1645" s="1" t="s">
        <v>3285</v>
      </c>
      <c r="B1645" s="1" t="s">
        <v>3286</v>
      </c>
      <c r="C1645" s="1">
        <v>50839</v>
      </c>
      <c r="D1645" s="1">
        <v>1</v>
      </c>
      <c r="E1645" s="1">
        <v>1</v>
      </c>
      <c r="F1645" s="1">
        <v>39.200000000000003</v>
      </c>
      <c r="G1645" s="1">
        <v>9.4221019000000003E-2</v>
      </c>
      <c r="H1645" s="1">
        <v>0.99625991700000005</v>
      </c>
      <c r="I1645" s="1">
        <v>0.49694389500000002</v>
      </c>
      <c r="K1645" s="1">
        <v>1.4419776049999999</v>
      </c>
      <c r="L1645" s="1" t="s">
        <v>1</v>
      </c>
      <c r="M1645" s="1" t="s">
        <v>2</v>
      </c>
      <c r="N1645" s="1">
        <v>2682.8387809999999</v>
      </c>
      <c r="O1645" s="1">
        <v>2930.3350220000002</v>
      </c>
      <c r="P1645" s="1">
        <v>7728.9945159999997</v>
      </c>
      <c r="Q1645" s="1">
        <v>12533.44857</v>
      </c>
      <c r="R1645" s="3">
        <f>AVERAGE('VTA_Proteome Morphine vs Saline'!N1645:Q1645)</f>
        <v>6468.9042222500002</v>
      </c>
      <c r="S1645" s="3">
        <f>_xlfn.STDEV.S('VTA_Proteome Morphine vs Saline'!N1645:Q1645)</f>
        <v>4662.6991183438986</v>
      </c>
      <c r="T1645" s="1">
        <v>6176.2018440000002</v>
      </c>
      <c r="U1645" s="1">
        <v>480.7001166</v>
      </c>
      <c r="V1645" s="1">
        <v>6493.9671200000003</v>
      </c>
      <c r="W1645" s="1">
        <v>4793.6654230000004</v>
      </c>
      <c r="X1645" s="1">
        <f t="shared" si="101"/>
        <v>4486.1336259</v>
      </c>
      <c r="Y1645" s="1">
        <f t="shared" si="102"/>
        <v>2770.4271226360502</v>
      </c>
    </row>
    <row r="1646" spans="1:25" x14ac:dyDescent="0.5">
      <c r="A1646" s="1" t="s">
        <v>3287</v>
      </c>
      <c r="B1646" s="1" t="s">
        <v>3288</v>
      </c>
      <c r="C1646" s="1">
        <v>101756</v>
      </c>
      <c r="D1646" s="1">
        <v>11</v>
      </c>
      <c r="E1646" s="1">
        <v>11</v>
      </c>
      <c r="F1646" s="1">
        <v>470.51</v>
      </c>
      <c r="G1646" s="1">
        <v>0.166588982</v>
      </c>
      <c r="H1646" s="1">
        <v>0.977951083</v>
      </c>
      <c r="I1646" s="1">
        <v>0.288780388</v>
      </c>
      <c r="K1646" s="1">
        <v>1.136107094</v>
      </c>
      <c r="L1646" s="1" t="s">
        <v>1</v>
      </c>
      <c r="M1646" s="1" t="s">
        <v>2</v>
      </c>
      <c r="N1646" s="1">
        <v>1045003.6360000001</v>
      </c>
      <c r="O1646" s="1">
        <v>1259137.5970000001</v>
      </c>
      <c r="P1646" s="1">
        <v>1002942.403</v>
      </c>
      <c r="Q1646" s="1">
        <v>1135149.3089999999</v>
      </c>
      <c r="R1646" s="3">
        <f>AVERAGE('VTA_Proteome Morphine vs Saline'!N1646:Q1646)</f>
        <v>1110558.2362500001</v>
      </c>
      <c r="S1646" s="3">
        <f>_xlfn.STDEV.S('VTA_Proteome Morphine vs Saline'!N1646:Q1646)</f>
        <v>113371.24926526939</v>
      </c>
      <c r="T1646" s="1">
        <v>1030147.683</v>
      </c>
      <c r="U1646" s="1">
        <v>1211456.2479999999</v>
      </c>
      <c r="V1646" s="1">
        <v>955266.04169999994</v>
      </c>
      <c r="W1646" s="1">
        <v>713177.73930000002</v>
      </c>
      <c r="X1646" s="1">
        <f t="shared" si="101"/>
        <v>977511.92799999996</v>
      </c>
      <c r="Y1646" s="1">
        <f t="shared" si="102"/>
        <v>206452.5048993449</v>
      </c>
    </row>
    <row r="1647" spans="1:25" x14ac:dyDescent="0.5">
      <c r="A1647" s="1" t="s">
        <v>3289</v>
      </c>
      <c r="B1647" s="1" t="s">
        <v>3290</v>
      </c>
      <c r="C1647" s="1">
        <v>49334</v>
      </c>
      <c r="D1647" s="1">
        <v>7</v>
      </c>
      <c r="E1647" s="1">
        <v>7</v>
      </c>
      <c r="F1647" s="1">
        <v>282.44</v>
      </c>
      <c r="G1647" s="1">
        <v>8.2274847999999998E-2</v>
      </c>
      <c r="H1647" s="1">
        <v>0.99625991700000005</v>
      </c>
      <c r="I1647" s="1">
        <v>0.55872895300000003</v>
      </c>
      <c r="K1647" s="1">
        <v>1.0743475</v>
      </c>
      <c r="L1647" s="1" t="s">
        <v>2</v>
      </c>
      <c r="M1647" s="1" t="s">
        <v>1</v>
      </c>
      <c r="N1647" s="1">
        <v>326356.38069999998</v>
      </c>
      <c r="O1647" s="1">
        <v>489175.46500000003</v>
      </c>
      <c r="P1647" s="1">
        <v>657240.34340000001</v>
      </c>
      <c r="Q1647" s="1">
        <v>471438.7403</v>
      </c>
      <c r="R1647" s="3">
        <f>AVERAGE('VTA_Proteome Morphine vs Saline'!N1647:Q1647)</f>
        <v>486052.73235000001</v>
      </c>
      <c r="S1647" s="3">
        <f>_xlfn.STDEV.S('VTA_Proteome Morphine vs Saline'!N1647:Q1647)</f>
        <v>135439.33836490216</v>
      </c>
      <c r="T1647" s="1">
        <v>489363.35479999997</v>
      </c>
      <c r="U1647" s="1">
        <v>450452.33510000003</v>
      </c>
      <c r="V1647" s="1">
        <v>571133.93949999998</v>
      </c>
      <c r="W1647" s="1">
        <v>577808.522</v>
      </c>
      <c r="X1647" s="1">
        <f t="shared" si="101"/>
        <v>522189.53784999996</v>
      </c>
      <c r="Y1647" s="1">
        <f t="shared" si="102"/>
        <v>62484.159066602289</v>
      </c>
    </row>
    <row r="1648" spans="1:25" x14ac:dyDescent="0.5">
      <c r="A1648" s="1" t="s">
        <v>3291</v>
      </c>
      <c r="B1648" s="1" t="s">
        <v>3292</v>
      </c>
      <c r="C1648" s="1">
        <v>108118</v>
      </c>
      <c r="D1648" s="1">
        <v>4</v>
      </c>
      <c r="E1648" s="1">
        <v>4</v>
      </c>
      <c r="F1648" s="1">
        <v>157.5</v>
      </c>
      <c r="G1648" s="1">
        <v>9.1801824000000004E-2</v>
      </c>
      <c r="H1648" s="1">
        <v>0.99625991700000005</v>
      </c>
      <c r="I1648" s="1">
        <v>0.50832197400000001</v>
      </c>
      <c r="K1648" s="1">
        <v>1.2596349680000001</v>
      </c>
      <c r="L1648" s="1" t="s">
        <v>1</v>
      </c>
      <c r="M1648" s="1" t="s">
        <v>2</v>
      </c>
      <c r="N1648" s="1">
        <v>240717.0796</v>
      </c>
      <c r="O1648" s="1">
        <v>389803.7732</v>
      </c>
      <c r="P1648" s="1">
        <v>153336.34460000001</v>
      </c>
      <c r="Q1648" s="1">
        <v>157524.82819999999</v>
      </c>
      <c r="R1648" s="3">
        <f>AVERAGE('VTA_Proteome Morphine vs Saline'!N1648:Q1648)</f>
        <v>235345.50639999998</v>
      </c>
      <c r="S1648" s="3">
        <f>_xlfn.STDEV.S('VTA_Proteome Morphine vs Saline'!N1648:Q1648)</f>
        <v>110555.82384199924</v>
      </c>
      <c r="T1648" s="1">
        <v>224830.0025</v>
      </c>
      <c r="U1648" s="1">
        <v>214361.14799999999</v>
      </c>
      <c r="V1648" s="1">
        <v>176187.18040000001</v>
      </c>
      <c r="W1648" s="1">
        <v>131966.7727</v>
      </c>
      <c r="X1648" s="1">
        <f t="shared" si="101"/>
        <v>186836.27589999998</v>
      </c>
      <c r="Y1648" s="1">
        <f t="shared" si="102"/>
        <v>42131.569562739365</v>
      </c>
    </row>
    <row r="1649" spans="1:25" x14ac:dyDescent="0.5">
      <c r="A1649" s="1" t="s">
        <v>3293</v>
      </c>
      <c r="B1649" s="1" t="s">
        <v>3294</v>
      </c>
      <c r="C1649" s="1">
        <v>23057</v>
      </c>
      <c r="D1649" s="1">
        <v>11</v>
      </c>
      <c r="E1649" s="1">
        <v>11</v>
      </c>
      <c r="F1649" s="1">
        <v>592.49</v>
      </c>
      <c r="G1649" s="1">
        <v>5.2792959E-2</v>
      </c>
      <c r="H1649" s="1">
        <v>0.99625991700000005</v>
      </c>
      <c r="I1649" s="1">
        <v>0.86065791199999997</v>
      </c>
      <c r="K1649" s="1">
        <v>1.016633447</v>
      </c>
      <c r="L1649" s="1" t="s">
        <v>1</v>
      </c>
      <c r="M1649" s="1" t="s">
        <v>2</v>
      </c>
      <c r="N1649" s="1">
        <v>2805551.9670000002</v>
      </c>
      <c r="O1649" s="1">
        <v>3895596.6979999999</v>
      </c>
      <c r="P1649" s="1">
        <v>2658402.0389999999</v>
      </c>
      <c r="Q1649" s="1">
        <v>2695798.213</v>
      </c>
      <c r="R1649" s="3">
        <f>AVERAGE('VTA_Proteome Morphine vs Saline'!N1649:Q1649)</f>
        <v>3013837.2292499999</v>
      </c>
      <c r="S1649" s="3">
        <f>_xlfn.STDEV.S('VTA_Proteome Morphine vs Saline'!N1649:Q1649)</f>
        <v>591147.33119196724</v>
      </c>
      <c r="T1649" s="1">
        <v>3762707.7710000002</v>
      </c>
      <c r="U1649" s="1">
        <v>3483597.7420000001</v>
      </c>
      <c r="V1649" s="1">
        <v>2271210.3760000002</v>
      </c>
      <c r="W1649" s="1">
        <v>2340591.8280000002</v>
      </c>
      <c r="X1649" s="1">
        <f t="shared" si="101"/>
        <v>2964526.92925</v>
      </c>
      <c r="Y1649" s="1">
        <f t="shared" si="102"/>
        <v>769525.83200479078</v>
      </c>
    </row>
    <row r="1650" spans="1:25" x14ac:dyDescent="0.5">
      <c r="A1650" s="1" t="s">
        <v>3295</v>
      </c>
      <c r="B1650" s="1" t="s">
        <v>3296</v>
      </c>
      <c r="C1650" s="1">
        <v>95565</v>
      </c>
      <c r="D1650" s="1">
        <v>1</v>
      </c>
      <c r="E1650" s="1">
        <v>1</v>
      </c>
      <c r="F1650" s="1">
        <v>26.74</v>
      </c>
      <c r="G1650" s="1">
        <v>0.133623046</v>
      </c>
      <c r="H1650" s="1">
        <v>0.977951083</v>
      </c>
      <c r="I1650" s="1">
        <v>0.36105975299999998</v>
      </c>
      <c r="K1650" s="1">
        <v>11.517706909999999</v>
      </c>
      <c r="L1650" s="1" t="s">
        <v>2</v>
      </c>
      <c r="M1650" s="1" t="s">
        <v>1</v>
      </c>
      <c r="N1650" s="1">
        <v>523.79800150000005</v>
      </c>
      <c r="O1650" s="1">
        <v>3075.936659</v>
      </c>
      <c r="P1650" s="1">
        <v>211.91297610000001</v>
      </c>
      <c r="Q1650" s="1">
        <v>414.04114770000001</v>
      </c>
      <c r="R1650" s="3">
        <f>AVERAGE('VTA_Proteome Morphine vs Saline'!N1650:Q1650)</f>
        <v>1056.4221960750001</v>
      </c>
      <c r="S1650" s="3">
        <f>_xlfn.STDEV.S('VTA_Proteome Morphine vs Saline'!N1650:Q1650)</f>
        <v>1352.5255921847427</v>
      </c>
      <c r="T1650" s="1">
        <v>1155.5884490000001</v>
      </c>
      <c r="U1650" s="1">
        <v>2893.0837459999998</v>
      </c>
      <c r="V1650" s="1">
        <v>44459.811399999999</v>
      </c>
      <c r="W1650" s="1">
        <v>161.76129169999999</v>
      </c>
      <c r="X1650" s="1">
        <f t="shared" si="101"/>
        <v>12167.561221675</v>
      </c>
      <c r="Y1650" s="1">
        <f t="shared" si="102"/>
        <v>21557.737437952197</v>
      </c>
    </row>
    <row r="1651" spans="1:25" x14ac:dyDescent="0.5">
      <c r="A1651" s="1" t="s">
        <v>3297</v>
      </c>
      <c r="B1651" s="1" t="s">
        <v>3298</v>
      </c>
      <c r="C1651" s="1">
        <v>128937</v>
      </c>
      <c r="D1651" s="1">
        <v>28</v>
      </c>
      <c r="E1651" s="1">
        <v>28</v>
      </c>
      <c r="F1651" s="1">
        <v>1612.62</v>
      </c>
      <c r="G1651" s="1">
        <v>0.106447889</v>
      </c>
      <c r="H1651" s="1">
        <v>0.98920471200000004</v>
      </c>
      <c r="I1651" s="1">
        <v>0.44613581000000002</v>
      </c>
      <c r="K1651" s="1">
        <v>1.0572400529999999</v>
      </c>
      <c r="L1651" s="1" t="s">
        <v>1</v>
      </c>
      <c r="M1651" s="1" t="s">
        <v>2</v>
      </c>
      <c r="N1651" s="1">
        <v>12683297.83</v>
      </c>
      <c r="O1651" s="1">
        <v>10318434.810000001</v>
      </c>
      <c r="P1651" s="1">
        <v>10352488.59</v>
      </c>
      <c r="Q1651" s="1">
        <v>10051405.24</v>
      </c>
      <c r="R1651" s="3">
        <f>AVERAGE('VTA_Proteome Morphine vs Saline'!N1651:Q1651)</f>
        <v>10851406.6175</v>
      </c>
      <c r="S1651" s="3">
        <f>_xlfn.STDEV.S('VTA_Proteome Morphine vs Saline'!N1651:Q1651)</f>
        <v>1228658.5861812774</v>
      </c>
      <c r="T1651" s="1">
        <v>10435755.76</v>
      </c>
      <c r="U1651" s="1">
        <v>11166301.98</v>
      </c>
      <c r="V1651" s="1">
        <v>10097308.93</v>
      </c>
      <c r="W1651" s="1">
        <v>9356234.9859999996</v>
      </c>
      <c r="X1651" s="1">
        <f t="shared" si="101"/>
        <v>10263900.414000001</v>
      </c>
      <c r="Y1651" s="1">
        <f t="shared" si="102"/>
        <v>751769.48993597308</v>
      </c>
    </row>
    <row r="1652" spans="1:25" x14ac:dyDescent="0.5">
      <c r="A1652" s="1" t="s">
        <v>3299</v>
      </c>
      <c r="B1652" s="1" t="s">
        <v>3300</v>
      </c>
      <c r="C1652" s="1">
        <v>104736</v>
      </c>
      <c r="D1652" s="1">
        <v>8</v>
      </c>
      <c r="E1652" s="1">
        <v>7</v>
      </c>
      <c r="F1652" s="1">
        <v>246.21</v>
      </c>
      <c r="G1652" s="1">
        <v>6.7830277999999994E-2</v>
      </c>
      <c r="H1652" s="1">
        <v>0.99625991700000005</v>
      </c>
      <c r="I1652" s="1">
        <v>0.66079616799999996</v>
      </c>
      <c r="K1652" s="1">
        <v>1.0651085419999999</v>
      </c>
      <c r="L1652" s="1" t="s">
        <v>1</v>
      </c>
      <c r="M1652" s="1" t="s">
        <v>2</v>
      </c>
      <c r="N1652" s="1">
        <v>619454.10600000003</v>
      </c>
      <c r="O1652" s="1">
        <v>927570.80559999996</v>
      </c>
      <c r="P1652" s="1">
        <v>799194.77099999995</v>
      </c>
      <c r="Q1652" s="1">
        <v>982978.47420000006</v>
      </c>
      <c r="R1652" s="3">
        <f>AVERAGE('VTA_Proteome Morphine vs Saline'!N1652:Q1652)</f>
        <v>832299.5392</v>
      </c>
      <c r="S1652" s="3">
        <f>_xlfn.STDEV.S('VTA_Proteome Morphine vs Saline'!N1652:Q1652)</f>
        <v>161430.95507147448</v>
      </c>
      <c r="T1652" s="1">
        <v>746790.41780000005</v>
      </c>
      <c r="U1652" s="1">
        <v>815972.96660000004</v>
      </c>
      <c r="V1652" s="1">
        <v>790322.39119999995</v>
      </c>
      <c r="W1652" s="1">
        <v>772603.32019999996</v>
      </c>
      <c r="X1652" s="1">
        <f t="shared" si="101"/>
        <v>781422.27395000006</v>
      </c>
      <c r="Y1652" s="1">
        <f t="shared" si="102"/>
        <v>29155.34173639222</v>
      </c>
    </row>
    <row r="1653" spans="1:25" x14ac:dyDescent="0.5">
      <c r="A1653" s="1" t="s">
        <v>3301</v>
      </c>
      <c r="B1653" s="1" t="s">
        <v>3302</v>
      </c>
      <c r="C1653" s="1">
        <v>46308</v>
      </c>
      <c r="D1653" s="1">
        <v>2</v>
      </c>
      <c r="E1653" s="1">
        <v>2</v>
      </c>
      <c r="F1653" s="1">
        <v>67.11</v>
      </c>
      <c r="G1653" s="1">
        <v>0.31662562799999999</v>
      </c>
      <c r="H1653" s="1">
        <v>0.977951083</v>
      </c>
      <c r="I1653" s="1">
        <v>0.129333004</v>
      </c>
      <c r="K1653" s="1">
        <v>2.3478645650000001</v>
      </c>
      <c r="L1653" s="1" t="s">
        <v>1</v>
      </c>
      <c r="M1653" s="1" t="s">
        <v>2</v>
      </c>
      <c r="N1653" s="1">
        <v>215631.90489999999</v>
      </c>
      <c r="O1653" s="1">
        <v>125373.58470000001</v>
      </c>
      <c r="P1653" s="1">
        <v>102762.2325</v>
      </c>
      <c r="Q1653" s="1">
        <v>72589.430640000006</v>
      </c>
      <c r="R1653" s="3">
        <f>AVERAGE('VTA_Proteome Morphine vs Saline'!N1653:Q1653)</f>
        <v>129089.28818499998</v>
      </c>
      <c r="S1653" s="3">
        <f>_xlfn.STDEV.S('VTA_Proteome Morphine vs Saline'!N1653:Q1653)</f>
        <v>61613.793704316602</v>
      </c>
      <c r="T1653" s="1">
        <v>76478.117069999993</v>
      </c>
      <c r="U1653" s="1">
        <v>83927.286789999998</v>
      </c>
      <c r="V1653" s="1">
        <v>6586.6753790000002</v>
      </c>
      <c r="W1653" s="1">
        <v>52934.214780000002</v>
      </c>
      <c r="X1653" s="1">
        <f t="shared" si="101"/>
        <v>54981.573504749998</v>
      </c>
      <c r="Y1653" s="1">
        <f t="shared" si="102"/>
        <v>34862.652151904716</v>
      </c>
    </row>
    <row r="1654" spans="1:25" x14ac:dyDescent="0.5">
      <c r="A1654" s="1" t="s">
        <v>3303</v>
      </c>
      <c r="B1654" s="1" t="s">
        <v>3304</v>
      </c>
      <c r="C1654" s="1">
        <v>31982</v>
      </c>
      <c r="D1654" s="1">
        <v>5</v>
      </c>
      <c r="E1654" s="1">
        <v>5</v>
      </c>
      <c r="F1654" s="1">
        <v>311.02</v>
      </c>
      <c r="G1654" s="1">
        <v>0.417386329</v>
      </c>
      <c r="H1654" s="1">
        <v>0.977951083</v>
      </c>
      <c r="I1654" s="1">
        <v>8.2472230999999993E-2</v>
      </c>
      <c r="K1654" s="1">
        <v>1.3382269870000001</v>
      </c>
      <c r="L1654" s="1" t="s">
        <v>1</v>
      </c>
      <c r="M1654" s="1" t="s">
        <v>2</v>
      </c>
      <c r="N1654" s="1">
        <v>2943776.6579999998</v>
      </c>
      <c r="O1654" s="1">
        <v>3021756.7480000001</v>
      </c>
      <c r="P1654" s="1">
        <v>4835331.2570000002</v>
      </c>
      <c r="Q1654" s="1">
        <v>3318915.298</v>
      </c>
      <c r="R1654" s="3">
        <f>AVERAGE('VTA_Proteome Morphine vs Saline'!N1654:Q1654)</f>
        <v>3529944.9902499998</v>
      </c>
      <c r="S1654" s="3">
        <f>_xlfn.STDEV.S('VTA_Proteome Morphine vs Saline'!N1654:Q1654)</f>
        <v>885139.43152562866</v>
      </c>
      <c r="T1654" s="1">
        <v>2371624.0559999999</v>
      </c>
      <c r="U1654" s="1">
        <v>2332358.1869999999</v>
      </c>
      <c r="V1654" s="1">
        <v>3107473.0049999999</v>
      </c>
      <c r="W1654" s="1">
        <v>2739654.6129999999</v>
      </c>
      <c r="X1654" s="1">
        <f t="shared" si="101"/>
        <v>2637777.4652499999</v>
      </c>
      <c r="Y1654" s="1">
        <f t="shared" si="102"/>
        <v>362910.19370126416</v>
      </c>
    </row>
    <row r="1655" spans="1:25" x14ac:dyDescent="0.5">
      <c r="A1655" s="1" t="s">
        <v>3305</v>
      </c>
      <c r="B1655" s="1" t="s">
        <v>3306</v>
      </c>
      <c r="C1655" s="1">
        <v>23142</v>
      </c>
      <c r="D1655" s="1">
        <v>1</v>
      </c>
      <c r="E1655" s="1">
        <v>1</v>
      </c>
      <c r="F1655" s="1">
        <v>26.43</v>
      </c>
      <c r="G1655" s="1">
        <v>5.2048779000000003E-2</v>
      </c>
      <c r="H1655" s="1">
        <v>0.99625991700000005</v>
      </c>
      <c r="I1655" s="1">
        <v>0.88042912100000004</v>
      </c>
      <c r="K1655" s="1">
        <v>7.2408854390000004</v>
      </c>
      <c r="L1655" s="1" t="s">
        <v>2</v>
      </c>
      <c r="M1655" s="1" t="s">
        <v>1</v>
      </c>
      <c r="N1655" s="1">
        <v>0</v>
      </c>
      <c r="O1655" s="1">
        <v>0</v>
      </c>
      <c r="P1655" s="1">
        <v>7634.8165429999999</v>
      </c>
      <c r="Q1655" s="1">
        <v>7620.8791769999998</v>
      </c>
      <c r="R1655" s="3">
        <f>AVERAGE('VTA_Proteome Morphine vs Saline'!N1655:Q1655)</f>
        <v>3813.9239299999999</v>
      </c>
      <c r="S1655" s="3">
        <f>_xlfn.STDEV.S('VTA_Proteome Morphine vs Saline'!N1655:Q1655)</f>
        <v>4403.9436909960632</v>
      </c>
      <c r="T1655" s="1">
        <v>102292.71610000001</v>
      </c>
      <c r="U1655" s="1">
        <v>0</v>
      </c>
      <c r="V1655" s="1">
        <v>8172.0289339999999</v>
      </c>
      <c r="W1655" s="1">
        <v>0</v>
      </c>
      <c r="X1655" s="1">
        <f t="shared" si="101"/>
        <v>27616.186258500002</v>
      </c>
      <c r="Y1655" s="1">
        <f t="shared" si="102"/>
        <v>49933.178182302385</v>
      </c>
    </row>
    <row r="1656" spans="1:25" x14ac:dyDescent="0.5">
      <c r="A1656" s="1" t="s">
        <v>3307</v>
      </c>
      <c r="B1656" s="1" t="s">
        <v>3308</v>
      </c>
      <c r="C1656" s="1">
        <v>49160</v>
      </c>
      <c r="D1656" s="1">
        <v>4</v>
      </c>
      <c r="E1656" s="1">
        <v>4</v>
      </c>
      <c r="F1656" s="1">
        <v>216.59</v>
      </c>
      <c r="G1656" s="1">
        <v>0.110760889</v>
      </c>
      <c r="H1656" s="1">
        <v>0.98771611599999998</v>
      </c>
      <c r="I1656" s="1">
        <v>0.43042709099999998</v>
      </c>
      <c r="K1656" s="1">
        <v>1.1100406709999999</v>
      </c>
      <c r="L1656" s="1" t="s">
        <v>1</v>
      </c>
      <c r="M1656" s="1" t="s">
        <v>2</v>
      </c>
      <c r="N1656" s="1">
        <v>441869.98540000001</v>
      </c>
      <c r="O1656" s="1">
        <v>483544.45819999999</v>
      </c>
      <c r="P1656" s="1">
        <v>343037.46799999999</v>
      </c>
      <c r="Q1656" s="1">
        <v>375172.57530000003</v>
      </c>
      <c r="R1656" s="3">
        <f>AVERAGE('VTA_Proteome Morphine vs Saline'!N1656:Q1656)</f>
        <v>410906.12172499998</v>
      </c>
      <c r="S1656" s="3">
        <f>_xlfn.STDEV.S('VTA_Proteome Morphine vs Saline'!N1656:Q1656)</f>
        <v>63556.088819485376</v>
      </c>
      <c r="T1656" s="1">
        <v>487597.92839999998</v>
      </c>
      <c r="U1656" s="1">
        <v>342558.92310000001</v>
      </c>
      <c r="V1656" s="1">
        <v>286487.64449999999</v>
      </c>
      <c r="W1656" s="1">
        <v>364044.03240000003</v>
      </c>
      <c r="X1656" s="1">
        <f t="shared" si="101"/>
        <v>370172.13210000005</v>
      </c>
      <c r="Y1656" s="1">
        <f t="shared" si="102"/>
        <v>84837.008470702916</v>
      </c>
    </row>
    <row r="1657" spans="1:25" x14ac:dyDescent="0.5">
      <c r="A1657" s="1" t="s">
        <v>3309</v>
      </c>
      <c r="B1657" s="1" t="s">
        <v>3310</v>
      </c>
      <c r="C1657" s="1">
        <v>39917</v>
      </c>
      <c r="D1657" s="1">
        <v>13</v>
      </c>
      <c r="E1657" s="1">
        <v>13</v>
      </c>
      <c r="F1657" s="1">
        <v>791.01</v>
      </c>
      <c r="G1657" s="1">
        <v>0.154309166</v>
      </c>
      <c r="H1657" s="1">
        <v>0.977951083</v>
      </c>
      <c r="I1657" s="1">
        <v>0.31280857200000001</v>
      </c>
      <c r="K1657" s="1">
        <v>1.161735022</v>
      </c>
      <c r="L1657" s="1" t="s">
        <v>2</v>
      </c>
      <c r="M1657" s="1" t="s">
        <v>1</v>
      </c>
      <c r="N1657" s="1">
        <v>7068126.6770000001</v>
      </c>
      <c r="O1657" s="1">
        <v>8688145.7799999993</v>
      </c>
      <c r="P1657" s="1">
        <v>7003462.5889999997</v>
      </c>
      <c r="Q1657" s="1">
        <v>7747547.5250000004</v>
      </c>
      <c r="R1657" s="3">
        <f>AVERAGE('VTA_Proteome Morphine vs Saline'!N1657:Q1657)</f>
        <v>7626820.6427499987</v>
      </c>
      <c r="S1657" s="3">
        <f>_xlfn.STDEV.S('VTA_Proteome Morphine vs Saline'!N1657:Q1657)</f>
        <v>783517.75933860953</v>
      </c>
      <c r="T1657" s="1">
        <v>8704967.4890000001</v>
      </c>
      <c r="U1657" s="1">
        <v>11649037.43</v>
      </c>
      <c r="V1657" s="1">
        <v>6783481.7249999996</v>
      </c>
      <c r="W1657" s="1">
        <v>8303891.9539999999</v>
      </c>
      <c r="X1657" s="1">
        <f t="shared" si="101"/>
        <v>8860344.6495000012</v>
      </c>
      <c r="Y1657" s="1">
        <f t="shared" si="102"/>
        <v>2035022.4155612052</v>
      </c>
    </row>
    <row r="1658" spans="1:25" x14ac:dyDescent="0.5">
      <c r="A1658" s="1" t="s">
        <v>3311</v>
      </c>
      <c r="B1658" s="1" t="s">
        <v>3312</v>
      </c>
      <c r="C1658" s="1">
        <v>130726</v>
      </c>
      <c r="D1658" s="1">
        <v>12</v>
      </c>
      <c r="E1658" s="1">
        <v>12</v>
      </c>
      <c r="F1658" s="1">
        <v>442.21</v>
      </c>
      <c r="G1658" s="1">
        <v>0.42907542100000001</v>
      </c>
      <c r="H1658" s="1">
        <v>0.977951083</v>
      </c>
      <c r="I1658" s="1">
        <v>7.8448644999999997E-2</v>
      </c>
      <c r="K1658" s="1">
        <v>1.415713223</v>
      </c>
      <c r="L1658" s="1" t="s">
        <v>1</v>
      </c>
      <c r="M1658" s="1" t="s">
        <v>2</v>
      </c>
      <c r="N1658" s="1">
        <v>1067550.791</v>
      </c>
      <c r="O1658" s="1">
        <v>608624.09609999997</v>
      </c>
      <c r="P1658" s="1">
        <v>968732.69929999998</v>
      </c>
      <c r="Q1658" s="1">
        <v>913299.98010000004</v>
      </c>
      <c r="R1658" s="3">
        <f>AVERAGE('VTA_Proteome Morphine vs Saline'!N1658:Q1658)</f>
        <v>889551.89162499993</v>
      </c>
      <c r="S1658" s="3">
        <f>_xlfn.STDEV.S('VTA_Proteome Morphine vs Saline'!N1658:Q1658)</f>
        <v>197853.14965695329</v>
      </c>
      <c r="T1658" s="1">
        <v>550556.45539999998</v>
      </c>
      <c r="U1658" s="1">
        <v>538389.84479999996</v>
      </c>
      <c r="V1658" s="1">
        <v>843307.19609999994</v>
      </c>
      <c r="W1658" s="1">
        <v>581113.97679999995</v>
      </c>
      <c r="X1658" s="1">
        <f t="shared" si="101"/>
        <v>628341.8682749999</v>
      </c>
      <c r="Y1658" s="1">
        <f t="shared" si="102"/>
        <v>144432.80200317531</v>
      </c>
    </row>
    <row r="1659" spans="1:25" x14ac:dyDescent="0.5">
      <c r="A1659" s="1" t="s">
        <v>3313</v>
      </c>
      <c r="B1659" s="1" t="s">
        <v>3314</v>
      </c>
      <c r="C1659" s="1">
        <v>124117</v>
      </c>
      <c r="D1659" s="1">
        <v>3</v>
      </c>
      <c r="E1659" s="1">
        <v>3</v>
      </c>
      <c r="F1659" s="1">
        <v>138.88</v>
      </c>
      <c r="G1659" s="1">
        <v>5.2878868000000002E-2</v>
      </c>
      <c r="H1659" s="1">
        <v>0.99625991700000005</v>
      </c>
      <c r="I1659" s="1">
        <v>0.85856216799999996</v>
      </c>
      <c r="K1659" s="1">
        <v>1.0917840139999999</v>
      </c>
      <c r="L1659" s="1" t="s">
        <v>1</v>
      </c>
      <c r="M1659" s="1" t="s">
        <v>2</v>
      </c>
      <c r="N1659" s="1">
        <v>293924.93640000001</v>
      </c>
      <c r="O1659" s="1">
        <v>429699.5257</v>
      </c>
      <c r="P1659" s="1">
        <v>766199.75540000002</v>
      </c>
      <c r="Q1659" s="1">
        <v>524759.92420000001</v>
      </c>
      <c r="R1659" s="3">
        <f>AVERAGE('VTA_Proteome Morphine vs Saline'!N1659:Q1659)</f>
        <v>503646.03542500001</v>
      </c>
      <c r="S1659" s="3">
        <f>_xlfn.STDEV.S('VTA_Proteome Morphine vs Saline'!N1659:Q1659)</f>
        <v>199023.68188122488</v>
      </c>
      <c r="T1659" s="1">
        <v>435539.85159999999</v>
      </c>
      <c r="U1659" s="1">
        <v>362935.53860000003</v>
      </c>
      <c r="V1659" s="1">
        <v>555978.65689999994</v>
      </c>
      <c r="W1659" s="1">
        <v>490768.19160000002</v>
      </c>
      <c r="X1659" s="1">
        <f t="shared" si="101"/>
        <v>461305.55967500003</v>
      </c>
      <c r="Y1659" s="1">
        <f t="shared" si="102"/>
        <v>81999.135721104394</v>
      </c>
    </row>
    <row r="1660" spans="1:25" x14ac:dyDescent="0.5">
      <c r="A1660" s="1" t="s">
        <v>3315</v>
      </c>
      <c r="B1660" s="1" t="s">
        <v>3316</v>
      </c>
      <c r="C1660" s="1">
        <v>200462</v>
      </c>
      <c r="D1660" s="1">
        <v>15</v>
      </c>
      <c r="E1660" s="1">
        <v>15</v>
      </c>
      <c r="F1660" s="1">
        <v>708.17</v>
      </c>
      <c r="G1660" s="1">
        <v>0.190090643</v>
      </c>
      <c r="H1660" s="1">
        <v>0.977951083</v>
      </c>
      <c r="I1660" s="1">
        <v>0.24995218599999999</v>
      </c>
      <c r="K1660" s="1">
        <v>1.4489726940000001</v>
      </c>
      <c r="L1660" s="1" t="s">
        <v>1</v>
      </c>
      <c r="M1660" s="1" t="s">
        <v>2</v>
      </c>
      <c r="N1660" s="1">
        <v>843157.08279999997</v>
      </c>
      <c r="O1660" s="1">
        <v>555412.36230000004</v>
      </c>
      <c r="P1660" s="1">
        <v>1061797.844</v>
      </c>
      <c r="Q1660" s="1">
        <v>727436.1655</v>
      </c>
      <c r="R1660" s="3">
        <f>AVERAGE('VTA_Proteome Morphine vs Saline'!N1660:Q1660)</f>
        <v>796950.86365000007</v>
      </c>
      <c r="S1660" s="3">
        <f>_xlfn.STDEV.S('VTA_Proteome Morphine vs Saline'!N1660:Q1660)</f>
        <v>212486.92397568095</v>
      </c>
      <c r="T1660" s="1">
        <v>426877.83649999998</v>
      </c>
      <c r="U1660" s="1">
        <v>582068.08039999998</v>
      </c>
      <c r="V1660" s="1">
        <v>1062564.05</v>
      </c>
      <c r="W1660" s="1">
        <v>128533.8772</v>
      </c>
      <c r="X1660" s="1">
        <f t="shared" si="101"/>
        <v>550010.96102499997</v>
      </c>
      <c r="Y1660" s="1">
        <f t="shared" si="102"/>
        <v>390103.8436388243</v>
      </c>
    </row>
    <row r="1661" spans="1:25" x14ac:dyDescent="0.5">
      <c r="A1661" s="1" t="s">
        <v>3317</v>
      </c>
      <c r="B1661" s="1" t="s">
        <v>3318</v>
      </c>
      <c r="C1661" s="1">
        <v>99036</v>
      </c>
      <c r="D1661" s="1">
        <v>10</v>
      </c>
      <c r="E1661" s="1">
        <v>10</v>
      </c>
      <c r="F1661" s="1">
        <v>588.58000000000004</v>
      </c>
      <c r="G1661" s="1">
        <v>5.0549917999999999E-2</v>
      </c>
      <c r="H1661" s="1">
        <v>0.99625991700000005</v>
      </c>
      <c r="I1661" s="1">
        <v>0.93781257100000004</v>
      </c>
      <c r="K1661" s="1">
        <v>1.006088512</v>
      </c>
      <c r="L1661" s="1" t="s">
        <v>1</v>
      </c>
      <c r="M1661" s="1" t="s">
        <v>2</v>
      </c>
      <c r="N1661" s="1">
        <v>3517974.5359999998</v>
      </c>
      <c r="O1661" s="1">
        <v>2145791.5920000002</v>
      </c>
      <c r="P1661" s="1">
        <v>3003467.432</v>
      </c>
      <c r="Q1661" s="1">
        <v>3240604.5890000002</v>
      </c>
      <c r="R1661" s="3">
        <f>AVERAGE('VTA_Proteome Morphine vs Saline'!N1661:Q1661)</f>
        <v>2976959.5372500001</v>
      </c>
      <c r="S1661" s="3">
        <f>_xlfn.STDEV.S('VTA_Proteome Morphine vs Saline'!N1661:Q1661)</f>
        <v>592663.13193918916</v>
      </c>
      <c r="T1661" s="1">
        <v>4039497.6260000002</v>
      </c>
      <c r="U1661" s="1">
        <v>2236467.969</v>
      </c>
      <c r="V1661" s="1">
        <v>2924343.963</v>
      </c>
      <c r="W1661" s="1">
        <v>2635466.3229999999</v>
      </c>
      <c r="X1661" s="1">
        <f t="shared" si="101"/>
        <v>2958943.9702500002</v>
      </c>
      <c r="Y1661" s="1">
        <f t="shared" si="102"/>
        <v>773606.86055837793</v>
      </c>
    </row>
    <row r="1662" spans="1:25" x14ac:dyDescent="0.5">
      <c r="A1662" s="1" t="s">
        <v>3319</v>
      </c>
      <c r="B1662" s="1" t="s">
        <v>3320</v>
      </c>
      <c r="C1662" s="1">
        <v>30294</v>
      </c>
      <c r="D1662" s="1">
        <v>5</v>
      </c>
      <c r="E1662" s="1">
        <v>5</v>
      </c>
      <c r="F1662" s="1">
        <v>185.23</v>
      </c>
      <c r="G1662" s="1">
        <v>0.210995825</v>
      </c>
      <c r="H1662" s="1">
        <v>0.977951083</v>
      </c>
      <c r="I1662" s="1">
        <v>0.22152205899999999</v>
      </c>
      <c r="K1662" s="1">
        <v>1.1234835160000001</v>
      </c>
      <c r="L1662" s="1" t="s">
        <v>2</v>
      </c>
      <c r="M1662" s="1" t="s">
        <v>1</v>
      </c>
      <c r="N1662" s="1">
        <v>1231208.6059999999</v>
      </c>
      <c r="O1662" s="1">
        <v>1459689.2919999999</v>
      </c>
      <c r="P1662" s="1">
        <v>1555897.6329999999</v>
      </c>
      <c r="Q1662" s="1">
        <v>1488388.3770000001</v>
      </c>
      <c r="R1662" s="3">
        <f>AVERAGE('VTA_Proteome Morphine vs Saline'!N1662:Q1662)</f>
        <v>1433795.977</v>
      </c>
      <c r="S1662" s="3">
        <f>_xlfn.STDEV.S('VTA_Proteome Morphine vs Saline'!N1662:Q1662)</f>
        <v>140950.64288145126</v>
      </c>
      <c r="T1662" s="1">
        <v>1714847.925</v>
      </c>
      <c r="U1662" s="1">
        <v>1777306.0789999999</v>
      </c>
      <c r="V1662" s="1">
        <v>1323179.8529999999</v>
      </c>
      <c r="W1662" s="1">
        <v>1628050.726</v>
      </c>
      <c r="X1662" s="1">
        <f t="shared" si="101"/>
        <v>1610846.1457499999</v>
      </c>
      <c r="Y1662" s="1">
        <f t="shared" si="102"/>
        <v>201306.70880596532</v>
      </c>
    </row>
    <row r="1663" spans="1:25" x14ac:dyDescent="0.5">
      <c r="A1663" s="1" t="s">
        <v>3321</v>
      </c>
      <c r="B1663" s="1" t="s">
        <v>3322</v>
      </c>
      <c r="C1663" s="1">
        <v>30461</v>
      </c>
      <c r="D1663" s="1">
        <v>8</v>
      </c>
      <c r="E1663" s="1">
        <v>8</v>
      </c>
      <c r="F1663" s="1">
        <v>505.13</v>
      </c>
      <c r="G1663" s="1">
        <v>5.1062628999999998E-2</v>
      </c>
      <c r="H1663" s="1">
        <v>0.99625991700000005</v>
      </c>
      <c r="I1663" s="1">
        <v>0.91366836699999998</v>
      </c>
      <c r="K1663" s="1">
        <v>1.0071960339999999</v>
      </c>
      <c r="L1663" s="1" t="s">
        <v>2</v>
      </c>
      <c r="M1663" s="1" t="s">
        <v>1</v>
      </c>
      <c r="N1663" s="1">
        <v>3570896.997</v>
      </c>
      <c r="O1663" s="1">
        <v>3022873.156</v>
      </c>
      <c r="P1663" s="1">
        <v>3516585.628</v>
      </c>
      <c r="Q1663" s="1">
        <v>3386244.7280000001</v>
      </c>
      <c r="R1663" s="3">
        <f>AVERAGE('VTA_Proteome Morphine vs Saline'!N1663:Q1663)</f>
        <v>3374150.1272499999</v>
      </c>
      <c r="S1663" s="3">
        <f>_xlfn.STDEV.S('VTA_Proteome Morphine vs Saline'!N1663:Q1663)</f>
        <v>246670.49041734601</v>
      </c>
      <c r="T1663" s="1">
        <v>3569102.4550000001</v>
      </c>
      <c r="U1663" s="1">
        <v>3563559.6540000001</v>
      </c>
      <c r="V1663" s="1">
        <v>3483033.412</v>
      </c>
      <c r="W1663" s="1">
        <v>2978026.9840000002</v>
      </c>
      <c r="X1663" s="1">
        <f t="shared" si="101"/>
        <v>3398430.6262499997</v>
      </c>
      <c r="Y1663" s="1">
        <f t="shared" si="102"/>
        <v>283015.50175932993</v>
      </c>
    </row>
    <row r="1664" spans="1:25" x14ac:dyDescent="0.5">
      <c r="A1664" s="1" t="s">
        <v>3323</v>
      </c>
      <c r="B1664" s="1" t="s">
        <v>3324</v>
      </c>
      <c r="C1664" s="1">
        <v>21913</v>
      </c>
      <c r="D1664" s="1">
        <v>9</v>
      </c>
      <c r="E1664" s="1">
        <v>9</v>
      </c>
      <c r="F1664" s="1">
        <v>494.33</v>
      </c>
      <c r="G1664" s="1">
        <v>0.23270194199999999</v>
      </c>
      <c r="H1664" s="1">
        <v>0.977951083</v>
      </c>
      <c r="I1664" s="1">
        <v>0.19662964299999999</v>
      </c>
      <c r="K1664" s="1">
        <v>1.146118363</v>
      </c>
      <c r="L1664" s="1" t="s">
        <v>2</v>
      </c>
      <c r="M1664" s="1" t="s">
        <v>1</v>
      </c>
      <c r="N1664" s="1">
        <v>10939141.300000001</v>
      </c>
      <c r="O1664" s="1">
        <v>12908681.26</v>
      </c>
      <c r="P1664" s="1">
        <v>14002280.84</v>
      </c>
      <c r="Q1664" s="1">
        <v>11631879.810000001</v>
      </c>
      <c r="R1664" s="3">
        <f>AVERAGE('VTA_Proteome Morphine vs Saline'!N1664:Q1664)</f>
        <v>12370495.802500002</v>
      </c>
      <c r="S1664" s="3">
        <f>_xlfn.STDEV.S('VTA_Proteome Morphine vs Saline'!N1664:Q1664)</f>
        <v>1359742.0455705486</v>
      </c>
      <c r="T1664" s="1">
        <v>13864544.18</v>
      </c>
      <c r="U1664" s="1">
        <v>11895715.75</v>
      </c>
      <c r="V1664" s="1">
        <v>13949643.18</v>
      </c>
      <c r="W1664" s="1">
        <v>17002306.460000001</v>
      </c>
      <c r="X1664" s="1">
        <f t="shared" si="101"/>
        <v>14178052.3925</v>
      </c>
      <c r="Y1664" s="1">
        <f t="shared" si="102"/>
        <v>2108390.3619545391</v>
      </c>
    </row>
    <row r="1665" spans="1:25" x14ac:dyDescent="0.5">
      <c r="A1665" s="1" t="s">
        <v>3325</v>
      </c>
      <c r="B1665" s="1" t="s">
        <v>3326</v>
      </c>
      <c r="C1665" s="1">
        <v>194076</v>
      </c>
      <c r="D1665" s="1">
        <v>70</v>
      </c>
      <c r="E1665" s="1">
        <v>70</v>
      </c>
      <c r="F1665" s="1">
        <v>3763.11</v>
      </c>
      <c r="G1665" s="1">
        <v>0.24225118600000001</v>
      </c>
      <c r="H1665" s="1">
        <v>0.977951083</v>
      </c>
      <c r="I1665" s="1">
        <v>0.18690190300000001</v>
      </c>
      <c r="K1665" s="1">
        <v>1.072205616</v>
      </c>
      <c r="L1665" s="1" t="s">
        <v>2</v>
      </c>
      <c r="M1665" s="1" t="s">
        <v>1</v>
      </c>
      <c r="N1665" s="1">
        <v>31638559.960000001</v>
      </c>
      <c r="O1665" s="1">
        <v>28593516.300000001</v>
      </c>
      <c r="P1665" s="1">
        <v>34429607.200000003</v>
      </c>
      <c r="Q1665" s="1">
        <v>29988021.719999999</v>
      </c>
      <c r="R1665" s="3">
        <f>AVERAGE('VTA_Proteome Morphine vs Saline'!N1665:Q1665)</f>
        <v>31162426.295000002</v>
      </c>
      <c r="S1665" s="3">
        <f>_xlfn.STDEV.S('VTA_Proteome Morphine vs Saline'!N1665:Q1665)</f>
        <v>2508631.6988307126</v>
      </c>
      <c r="T1665" s="1">
        <v>35721798.560000002</v>
      </c>
      <c r="U1665" s="1">
        <v>31567480.309999999</v>
      </c>
      <c r="V1665" s="1">
        <v>33705726.719999999</v>
      </c>
      <c r="W1665" s="1">
        <v>32655108.379999999</v>
      </c>
      <c r="X1665" s="1">
        <f t="shared" si="101"/>
        <v>33412528.4925</v>
      </c>
      <c r="Y1665" s="1">
        <f t="shared" si="102"/>
        <v>1769800.5036186685</v>
      </c>
    </row>
    <row r="1666" spans="1:25" x14ac:dyDescent="0.5">
      <c r="A1666" s="1" t="s">
        <v>3327</v>
      </c>
      <c r="B1666" s="1" t="s">
        <v>3328</v>
      </c>
      <c r="C1666" s="1">
        <v>85396</v>
      </c>
      <c r="D1666" s="1">
        <v>2</v>
      </c>
      <c r="E1666" s="1">
        <v>2</v>
      </c>
      <c r="F1666" s="1">
        <v>70.45</v>
      </c>
      <c r="G1666" s="1">
        <v>5.0009642E-2</v>
      </c>
      <c r="H1666" s="1">
        <v>0.99959859299999998</v>
      </c>
      <c r="I1666" s="1">
        <v>0.99175453400000002</v>
      </c>
      <c r="K1666" s="1">
        <v>1.0672378</v>
      </c>
      <c r="L1666" s="1" t="s">
        <v>2</v>
      </c>
      <c r="M1666" s="1" t="s">
        <v>1</v>
      </c>
      <c r="N1666" s="1">
        <v>19947.445739999999</v>
      </c>
      <c r="O1666" s="1">
        <v>29225.87833</v>
      </c>
      <c r="P1666" s="1">
        <v>30842.064399999999</v>
      </c>
      <c r="Q1666" s="1">
        <v>36616.925080000001</v>
      </c>
      <c r="R1666" s="3">
        <f>AVERAGE('VTA_Proteome Morphine vs Saline'!N1666:Q1666)</f>
        <v>29158.078387500002</v>
      </c>
      <c r="S1666" s="3">
        <f>_xlfn.STDEV.S('VTA_Proteome Morphine vs Saline'!N1666:Q1666)</f>
        <v>6911.5978247172588</v>
      </c>
      <c r="T1666" s="1">
        <v>26623.526099999999</v>
      </c>
      <c r="U1666" s="1">
        <v>24137.702440000001</v>
      </c>
      <c r="V1666" s="1">
        <v>54807.915390000002</v>
      </c>
      <c r="W1666" s="1">
        <v>18905.269789999998</v>
      </c>
      <c r="X1666" s="1">
        <f t="shared" si="101"/>
        <v>31118.603429999996</v>
      </c>
      <c r="Y1666" s="1">
        <f t="shared" si="102"/>
        <v>16117.151511924798</v>
      </c>
    </row>
    <row r="1667" spans="1:25" x14ac:dyDescent="0.5">
      <c r="A1667" s="1" t="s">
        <v>3329</v>
      </c>
      <c r="B1667" s="1" t="s">
        <v>3330</v>
      </c>
      <c r="C1667" s="1">
        <v>32349</v>
      </c>
      <c r="D1667" s="1">
        <v>1</v>
      </c>
      <c r="E1667" s="1">
        <v>1</v>
      </c>
      <c r="F1667" s="1">
        <v>34.25</v>
      </c>
      <c r="G1667" s="1">
        <v>5.4406988000000003E-2</v>
      </c>
      <c r="H1667" s="1">
        <v>0.99625991700000005</v>
      </c>
      <c r="I1667" s="1">
        <v>0.82568497500000004</v>
      </c>
      <c r="K1667" s="1">
        <v>1.3146124850000001</v>
      </c>
      <c r="L1667" s="1" t="s">
        <v>1</v>
      </c>
      <c r="M1667" s="1" t="s">
        <v>2</v>
      </c>
      <c r="N1667" s="1">
        <v>93626.011050000001</v>
      </c>
      <c r="O1667" s="1">
        <v>182.63693459999999</v>
      </c>
      <c r="P1667" s="1">
        <v>9400.9427439999999</v>
      </c>
      <c r="Q1667" s="1">
        <v>47258.855360000001</v>
      </c>
      <c r="R1667" s="3">
        <f>AVERAGE('VTA_Proteome Morphine vs Saline'!N1667:Q1667)</f>
        <v>37617.11152215</v>
      </c>
      <c r="S1667" s="3">
        <f>_xlfn.STDEV.S('VTA_Proteome Morphine vs Saline'!N1667:Q1667)</f>
        <v>42534.112265797856</v>
      </c>
      <c r="T1667" s="1">
        <v>14863.69802</v>
      </c>
      <c r="U1667" s="1">
        <v>1066.6561079999999</v>
      </c>
      <c r="V1667" s="1">
        <v>34646.940470000001</v>
      </c>
      <c r="W1667" s="1">
        <v>63881.108740000003</v>
      </c>
      <c r="X1667" s="1">
        <f t="shared" si="101"/>
        <v>28614.600834500001</v>
      </c>
      <c r="Y1667" s="1">
        <f t="shared" si="102"/>
        <v>27252.475656319384</v>
      </c>
    </row>
    <row r="1668" spans="1:25" x14ac:dyDescent="0.5">
      <c r="A1668" s="1" t="s">
        <v>3331</v>
      </c>
      <c r="B1668" s="1" t="s">
        <v>3332</v>
      </c>
      <c r="C1668" s="1">
        <v>34761</v>
      </c>
      <c r="D1668" s="1">
        <v>8</v>
      </c>
      <c r="E1668" s="1">
        <v>8</v>
      </c>
      <c r="F1668" s="1">
        <v>343.75</v>
      </c>
      <c r="G1668" s="1">
        <v>6.9024439000000007E-2</v>
      </c>
      <c r="H1668" s="1">
        <v>0.99625991700000005</v>
      </c>
      <c r="I1668" s="1">
        <v>0.65062069199999994</v>
      </c>
      <c r="K1668" s="1">
        <v>1.1089463239999999</v>
      </c>
      <c r="L1668" s="1" t="s">
        <v>2</v>
      </c>
      <c r="M1668" s="1" t="s">
        <v>1</v>
      </c>
      <c r="N1668" s="1">
        <v>3140361.7059999998</v>
      </c>
      <c r="O1668" s="1">
        <v>4158568.8909999998</v>
      </c>
      <c r="P1668" s="1">
        <v>2735223.5359999998</v>
      </c>
      <c r="Q1668" s="1">
        <v>3485011.1379999998</v>
      </c>
      <c r="R1668" s="3">
        <f>AVERAGE('VTA_Proteome Morphine vs Saline'!N1668:Q1668)</f>
        <v>3379791.3177499999</v>
      </c>
      <c r="S1668" s="3">
        <f>_xlfn.STDEV.S('VTA_Proteome Morphine vs Saline'!N1668:Q1668)</f>
        <v>602870.87711589586</v>
      </c>
      <c r="T1668" s="1">
        <v>4058679.0240000002</v>
      </c>
      <c r="U1668" s="1">
        <v>3842660.5240000002</v>
      </c>
      <c r="V1668" s="1">
        <v>2352359.5639999998</v>
      </c>
      <c r="W1668" s="1">
        <v>4738329.5209999997</v>
      </c>
      <c r="X1668" s="1">
        <f t="shared" si="101"/>
        <v>3748007.1582499999</v>
      </c>
      <c r="Y1668" s="1">
        <f t="shared" si="102"/>
        <v>1005658.4670942293</v>
      </c>
    </row>
    <row r="1669" spans="1:25" x14ac:dyDescent="0.5">
      <c r="A1669" s="1" t="s">
        <v>3333</v>
      </c>
      <c r="B1669" s="1" t="s">
        <v>3334</v>
      </c>
      <c r="C1669" s="1">
        <v>77270</v>
      </c>
      <c r="D1669" s="1">
        <v>5</v>
      </c>
      <c r="E1669" s="1">
        <v>4</v>
      </c>
      <c r="F1669" s="1">
        <v>283.51</v>
      </c>
      <c r="G1669" s="1">
        <v>5.8043576E-2</v>
      </c>
      <c r="H1669" s="1">
        <v>0.99625991700000005</v>
      </c>
      <c r="I1669" s="1">
        <v>0.76664882000000001</v>
      </c>
      <c r="K1669" s="1">
        <v>1.0234267539999999</v>
      </c>
      <c r="L1669" s="1" t="s">
        <v>1</v>
      </c>
      <c r="M1669" s="1" t="s">
        <v>2</v>
      </c>
      <c r="N1669" s="1">
        <v>514182.36479999998</v>
      </c>
      <c r="O1669" s="1">
        <v>655663.55299999996</v>
      </c>
      <c r="P1669" s="1">
        <v>594246.60179999995</v>
      </c>
      <c r="Q1669" s="1">
        <v>608297.23789999995</v>
      </c>
      <c r="R1669" s="3">
        <f>AVERAGE('VTA_Proteome Morphine vs Saline'!N1669:Q1669)</f>
        <v>593097.43937499996</v>
      </c>
      <c r="S1669" s="3">
        <f>_xlfn.STDEV.S('VTA_Proteome Morphine vs Saline'!N1669:Q1669)</f>
        <v>58806.071168414353</v>
      </c>
      <c r="T1669" s="1">
        <v>547753.9523</v>
      </c>
      <c r="U1669" s="1">
        <v>606817.17579999997</v>
      </c>
      <c r="V1669" s="1">
        <v>493628.92200000002</v>
      </c>
      <c r="W1669" s="1">
        <v>669884.51080000005</v>
      </c>
      <c r="X1669" s="1">
        <f t="shared" ref="X1669:X1679" si="103">AVERAGE(T1669:W1669)</f>
        <v>579521.14022499998</v>
      </c>
      <c r="Y1669" s="1">
        <f t="shared" ref="Y1669:Y1679" si="104">_xlfn.STDEV.S(T1669:W1669)</f>
        <v>75932.51319441454</v>
      </c>
    </row>
    <row r="1670" spans="1:25" x14ac:dyDescent="0.5">
      <c r="A1670" s="1" t="s">
        <v>3335</v>
      </c>
      <c r="B1670" s="1" t="s">
        <v>3336</v>
      </c>
      <c r="C1670" s="1">
        <v>90419</v>
      </c>
      <c r="D1670" s="1">
        <v>4</v>
      </c>
      <c r="E1670" s="1">
        <v>4</v>
      </c>
      <c r="F1670" s="1">
        <v>148.63</v>
      </c>
      <c r="G1670" s="1">
        <v>0.16345828500000001</v>
      </c>
      <c r="H1670" s="1">
        <v>0.977951083</v>
      </c>
      <c r="I1670" s="1">
        <v>0.29462989000000001</v>
      </c>
      <c r="K1670" s="1">
        <v>1.09798003</v>
      </c>
      <c r="L1670" s="1" t="s">
        <v>2</v>
      </c>
      <c r="M1670" s="1" t="s">
        <v>1</v>
      </c>
      <c r="N1670" s="1">
        <v>163675.36139999999</v>
      </c>
      <c r="O1670" s="1">
        <v>157088.77009999999</v>
      </c>
      <c r="P1670" s="1">
        <v>178681.74679999999</v>
      </c>
      <c r="Q1670" s="1">
        <v>155806.6378</v>
      </c>
      <c r="R1670" s="3">
        <f>AVERAGE('VTA_Proteome Morphine vs Saline'!N1670:Q1670)</f>
        <v>163813.129025</v>
      </c>
      <c r="S1670" s="3">
        <f>_xlfn.STDEV.S('VTA_Proteome Morphine vs Saline'!N1670:Q1670)</f>
        <v>10494.691978102917</v>
      </c>
      <c r="T1670" s="1">
        <v>153453.799</v>
      </c>
      <c r="U1670" s="1">
        <v>201101.80059999999</v>
      </c>
      <c r="V1670" s="1">
        <v>163980.74179999999</v>
      </c>
      <c r="W1670" s="1">
        <v>200917.83609999999</v>
      </c>
      <c r="X1670" s="1">
        <f t="shared" si="103"/>
        <v>179863.54437499997</v>
      </c>
      <c r="Y1670" s="1">
        <f t="shared" si="104"/>
        <v>24793.042007311513</v>
      </c>
    </row>
    <row r="1671" spans="1:25" x14ac:dyDescent="0.5">
      <c r="A1671" s="1" t="s">
        <v>3337</v>
      </c>
      <c r="B1671" s="1" t="s">
        <v>3338</v>
      </c>
      <c r="C1671" s="1">
        <v>145559</v>
      </c>
      <c r="D1671" s="1">
        <v>21</v>
      </c>
      <c r="E1671" s="1">
        <v>21</v>
      </c>
      <c r="F1671" s="1">
        <v>880.04</v>
      </c>
      <c r="G1671" s="1">
        <v>6.9016523999999996E-2</v>
      </c>
      <c r="H1671" s="1">
        <v>0.99625991700000005</v>
      </c>
      <c r="I1671" s="1">
        <v>0.65068678000000002</v>
      </c>
      <c r="K1671" s="1">
        <v>1.0532751570000001</v>
      </c>
      <c r="L1671" s="1" t="s">
        <v>2</v>
      </c>
      <c r="M1671" s="1" t="s">
        <v>1</v>
      </c>
      <c r="N1671" s="1">
        <v>2072723.567</v>
      </c>
      <c r="O1671" s="1">
        <v>1723951.9809999999</v>
      </c>
      <c r="P1671" s="1">
        <v>1993666.8060000001</v>
      </c>
      <c r="Q1671" s="1">
        <v>2087165.7050000001</v>
      </c>
      <c r="R1671" s="3">
        <f>AVERAGE('VTA_Proteome Morphine vs Saline'!N1671:Q1671)</f>
        <v>1969377.0147500001</v>
      </c>
      <c r="S1671" s="3">
        <f>_xlfn.STDEV.S('VTA_Proteome Morphine vs Saline'!N1671:Q1671)</f>
        <v>168699.06793155844</v>
      </c>
      <c r="T1671" s="1">
        <v>2601960.2820000001</v>
      </c>
      <c r="U1671" s="1">
        <v>1942129.2560000001</v>
      </c>
      <c r="V1671" s="1">
        <v>1964987.9380000001</v>
      </c>
      <c r="W1671" s="1">
        <v>1788106.061</v>
      </c>
      <c r="X1671" s="1">
        <f t="shared" si="103"/>
        <v>2074295.8842500001</v>
      </c>
      <c r="Y1671" s="1">
        <f t="shared" si="104"/>
        <v>360439.81296979554</v>
      </c>
    </row>
    <row r="1672" spans="1:25" x14ac:dyDescent="0.5">
      <c r="A1672" s="1" t="s">
        <v>3339</v>
      </c>
      <c r="B1672" s="1" t="s">
        <v>3340</v>
      </c>
      <c r="C1672" s="1">
        <v>73062</v>
      </c>
      <c r="D1672" s="1">
        <v>14</v>
      </c>
      <c r="E1672" s="1">
        <v>14</v>
      </c>
      <c r="F1672" s="1">
        <v>527.63</v>
      </c>
      <c r="G1672" s="1">
        <v>5.0058034000000001E-2</v>
      </c>
      <c r="H1672" s="1">
        <v>0.99770195299999997</v>
      </c>
      <c r="I1672" s="1">
        <v>0.97977219000000004</v>
      </c>
      <c r="K1672" s="1">
        <v>1.0087440560000001</v>
      </c>
      <c r="L1672" s="1" t="s">
        <v>1</v>
      </c>
      <c r="M1672" s="1" t="s">
        <v>2</v>
      </c>
      <c r="N1672" s="1">
        <v>560712.94799999997</v>
      </c>
      <c r="O1672" s="1">
        <v>804091.88809999998</v>
      </c>
      <c r="P1672" s="1">
        <v>504815.45750000002</v>
      </c>
      <c r="Q1672" s="1">
        <v>773477.0048</v>
      </c>
      <c r="R1672" s="3">
        <f>AVERAGE('VTA_Proteome Morphine vs Saline'!N1672:Q1672)</f>
        <v>660774.32459999993</v>
      </c>
      <c r="S1672" s="3">
        <f>_xlfn.STDEV.S('VTA_Proteome Morphine vs Saline'!N1672:Q1672)</f>
        <v>150085.82594196225</v>
      </c>
      <c r="T1672" s="1">
        <v>594666.36809999996</v>
      </c>
      <c r="U1672" s="1">
        <v>613378</v>
      </c>
      <c r="V1672" s="1">
        <v>800633.44530000002</v>
      </c>
      <c r="W1672" s="1">
        <v>611508.43030000001</v>
      </c>
      <c r="X1672" s="1">
        <f t="shared" si="103"/>
        <v>655046.560925</v>
      </c>
      <c r="Y1672" s="1">
        <f t="shared" si="104"/>
        <v>97422.013897414188</v>
      </c>
    </row>
    <row r="1673" spans="1:25" x14ac:dyDescent="0.5">
      <c r="A1673" s="1" t="s">
        <v>3341</v>
      </c>
      <c r="B1673" s="1" t="s">
        <v>3342</v>
      </c>
      <c r="C1673" s="1">
        <v>66401</v>
      </c>
      <c r="D1673" s="1">
        <v>2</v>
      </c>
      <c r="E1673" s="1">
        <v>2</v>
      </c>
      <c r="F1673" s="1">
        <v>117.06</v>
      </c>
      <c r="G1673" s="1">
        <v>8.0949168000000002E-2</v>
      </c>
      <c r="H1673" s="1">
        <v>0.99625991700000005</v>
      </c>
      <c r="I1673" s="1">
        <v>0.56658524700000001</v>
      </c>
      <c r="K1673" s="1">
        <v>1.413551623</v>
      </c>
      <c r="L1673" s="1" t="s">
        <v>2</v>
      </c>
      <c r="M1673" s="1" t="s">
        <v>1</v>
      </c>
      <c r="N1673" s="1">
        <v>47018.878909999999</v>
      </c>
      <c r="O1673" s="1">
        <v>51821.573949999998</v>
      </c>
      <c r="P1673" s="1">
        <v>30751.689740000002</v>
      </c>
      <c r="Q1673" s="1">
        <v>13840.580889999999</v>
      </c>
      <c r="R1673" s="3">
        <f>AVERAGE('VTA_Proteome Morphine vs Saline'!N1673:Q1673)</f>
        <v>35858.180872500001</v>
      </c>
      <c r="S1673" s="3">
        <f>_xlfn.STDEV.S('VTA_Proteome Morphine vs Saline'!N1673:Q1673)</f>
        <v>17226.356355951717</v>
      </c>
      <c r="T1673" s="1">
        <v>89096.935530000002</v>
      </c>
      <c r="U1673" s="1">
        <v>66921.234230000002</v>
      </c>
      <c r="V1673" s="1">
        <v>20534.254819999998</v>
      </c>
      <c r="W1673" s="1">
        <v>26197.134460000001</v>
      </c>
      <c r="X1673" s="1">
        <f t="shared" si="103"/>
        <v>50687.389760000005</v>
      </c>
      <c r="Y1673" s="1">
        <f t="shared" si="104"/>
        <v>32902.963716069207</v>
      </c>
    </row>
    <row r="1674" spans="1:25" x14ac:dyDescent="0.5">
      <c r="A1674" s="1" t="s">
        <v>3343</v>
      </c>
      <c r="B1674" s="1" t="s">
        <v>3344</v>
      </c>
      <c r="C1674" s="1">
        <v>15566</v>
      </c>
      <c r="D1674" s="1">
        <v>3</v>
      </c>
      <c r="E1674" s="1">
        <v>3</v>
      </c>
      <c r="F1674" s="1">
        <v>136.03</v>
      </c>
      <c r="G1674" s="1">
        <v>6.9354363000000002E-2</v>
      </c>
      <c r="H1674" s="1">
        <v>0.99625991700000005</v>
      </c>
      <c r="I1674" s="1">
        <v>0.64788132600000004</v>
      </c>
      <c r="K1674" s="1">
        <v>1.0659036390000001</v>
      </c>
      <c r="L1674" s="1" t="s">
        <v>2</v>
      </c>
      <c r="M1674" s="1" t="s">
        <v>1</v>
      </c>
      <c r="N1674" s="1">
        <v>3450787.906</v>
      </c>
      <c r="O1674" s="1">
        <v>3899703.33</v>
      </c>
      <c r="P1674" s="1">
        <v>960644.99219999998</v>
      </c>
      <c r="Q1674" s="1">
        <v>2157813.4619999998</v>
      </c>
      <c r="R1674" s="3">
        <f>AVERAGE('VTA_Proteome Morphine vs Saline'!N1674:Q1674)</f>
        <v>2617237.4225499998</v>
      </c>
      <c r="S1674" s="3">
        <f>_xlfn.STDEV.S('VTA_Proteome Morphine vs Saline'!N1674:Q1674)</f>
        <v>1328519.7361539463</v>
      </c>
      <c r="T1674" s="1">
        <v>3694489.4959999998</v>
      </c>
      <c r="U1674" s="1">
        <v>2934535.72</v>
      </c>
      <c r="V1674" s="1">
        <v>1908283.7109999999</v>
      </c>
      <c r="W1674" s="1">
        <v>2621582.642</v>
      </c>
      <c r="X1674" s="1">
        <f t="shared" si="103"/>
        <v>2789722.8922499996</v>
      </c>
      <c r="Y1674" s="1">
        <f t="shared" si="104"/>
        <v>740445.70729146339</v>
      </c>
    </row>
    <row r="1675" spans="1:25" x14ac:dyDescent="0.5">
      <c r="A1675" s="1" t="s">
        <v>3345</v>
      </c>
      <c r="B1675" s="1" t="s">
        <v>3346</v>
      </c>
      <c r="C1675" s="1">
        <v>20058</v>
      </c>
      <c r="D1675" s="1">
        <v>3</v>
      </c>
      <c r="E1675" s="1">
        <v>3</v>
      </c>
      <c r="F1675" s="1">
        <v>212.29</v>
      </c>
      <c r="G1675" s="1">
        <v>6.3643782999999995E-2</v>
      </c>
      <c r="H1675" s="1">
        <v>0.99625991700000005</v>
      </c>
      <c r="I1675" s="1">
        <v>0.70025849299999998</v>
      </c>
      <c r="K1675" s="1">
        <v>1.1104741810000001</v>
      </c>
      <c r="L1675" s="1" t="s">
        <v>1</v>
      </c>
      <c r="M1675" s="1" t="s">
        <v>2</v>
      </c>
      <c r="N1675" s="1">
        <v>1317983.142</v>
      </c>
      <c r="O1675" s="1">
        <v>2331825.3659999999</v>
      </c>
      <c r="P1675" s="1">
        <v>861406.89690000005</v>
      </c>
      <c r="Q1675" s="1">
        <v>1222568.3289999999</v>
      </c>
      <c r="R1675" s="3">
        <f>AVERAGE('VTA_Proteome Morphine vs Saline'!N1675:Q1675)</f>
        <v>1433445.9334749999</v>
      </c>
      <c r="S1675" s="3">
        <f>_xlfn.STDEV.S('VTA_Proteome Morphine vs Saline'!N1675:Q1675)</f>
        <v>630374.30267894804</v>
      </c>
      <c r="T1675" s="1">
        <v>1022587.571</v>
      </c>
      <c r="U1675" s="1">
        <v>2281600.176</v>
      </c>
      <c r="V1675" s="1">
        <v>782397.76950000005</v>
      </c>
      <c r="W1675" s="1">
        <v>1076779.676</v>
      </c>
      <c r="X1675" s="1">
        <f t="shared" si="103"/>
        <v>1290841.298125</v>
      </c>
      <c r="Y1675" s="1">
        <f t="shared" si="104"/>
        <v>672780.40401308006</v>
      </c>
    </row>
    <row r="1676" spans="1:25" x14ac:dyDescent="0.5">
      <c r="A1676" s="1" t="s">
        <v>3347</v>
      </c>
      <c r="B1676" s="1" t="s">
        <v>3348</v>
      </c>
      <c r="C1676" s="1">
        <v>45929</v>
      </c>
      <c r="D1676" s="1">
        <v>2</v>
      </c>
      <c r="E1676" s="1">
        <v>2</v>
      </c>
      <c r="F1676" s="1">
        <v>94.97</v>
      </c>
      <c r="G1676" s="1">
        <v>7.7679229000000002E-2</v>
      </c>
      <c r="H1676" s="1">
        <v>0.99625991700000005</v>
      </c>
      <c r="I1676" s="1">
        <v>0.58704133599999997</v>
      </c>
      <c r="K1676" s="1">
        <v>1.437755541</v>
      </c>
      <c r="L1676" s="1" t="s">
        <v>1</v>
      </c>
      <c r="M1676" s="1" t="s">
        <v>2</v>
      </c>
      <c r="N1676" s="1">
        <v>34533.308850000001</v>
      </c>
      <c r="O1676" s="1">
        <v>46186.37169</v>
      </c>
      <c r="P1676" s="1">
        <v>162337.6795</v>
      </c>
      <c r="Q1676" s="1">
        <v>70655.090970000005</v>
      </c>
      <c r="R1676" s="3">
        <f>AVERAGE('VTA_Proteome Morphine vs Saline'!N1676:Q1676)</f>
        <v>78428.112752500005</v>
      </c>
      <c r="S1676" s="3">
        <f>_xlfn.STDEV.S('VTA_Proteome Morphine vs Saline'!N1676:Q1676)</f>
        <v>57929.60940015794</v>
      </c>
      <c r="T1676" s="1">
        <v>44959.455419999998</v>
      </c>
      <c r="U1676" s="1">
        <v>46974.693449999999</v>
      </c>
      <c r="V1676" s="1">
        <v>49696.752670000002</v>
      </c>
      <c r="W1676" s="1">
        <v>76565.05876</v>
      </c>
      <c r="X1676" s="1">
        <f t="shared" si="103"/>
        <v>54548.990074999994</v>
      </c>
      <c r="Y1676" s="1">
        <f t="shared" si="104"/>
        <v>14805.186393513748</v>
      </c>
    </row>
    <row r="1677" spans="1:25" x14ac:dyDescent="0.5">
      <c r="A1677" s="1" t="s">
        <v>3349</v>
      </c>
      <c r="B1677" s="1" t="s">
        <v>3350</v>
      </c>
      <c r="C1677" s="1">
        <v>147740</v>
      </c>
      <c r="D1677" s="1">
        <v>19</v>
      </c>
      <c r="E1677" s="1">
        <v>19</v>
      </c>
      <c r="F1677" s="1">
        <v>1040.3699999999999</v>
      </c>
      <c r="G1677" s="1">
        <v>7.5236065000000005E-2</v>
      </c>
      <c r="H1677" s="1">
        <v>0.99625991700000005</v>
      </c>
      <c r="I1677" s="1">
        <v>0.60345114200000005</v>
      </c>
      <c r="K1677" s="1">
        <v>1.03059379</v>
      </c>
      <c r="L1677" s="1" t="s">
        <v>2</v>
      </c>
      <c r="M1677" s="1" t="s">
        <v>1</v>
      </c>
      <c r="N1677" s="1">
        <v>6098214.358</v>
      </c>
      <c r="O1677" s="1">
        <v>6825484.4040000001</v>
      </c>
      <c r="P1677" s="1">
        <v>6124236.4160000002</v>
      </c>
      <c r="Q1677" s="1">
        <v>6031354.5880000005</v>
      </c>
      <c r="R1677" s="3">
        <f>AVERAGE('VTA_Proteome Morphine vs Saline'!N1677:Q1677)</f>
        <v>6269822.4414999997</v>
      </c>
      <c r="S1677" s="3">
        <f>_xlfn.STDEV.S('VTA_Proteome Morphine vs Saline'!N1677:Q1677)</f>
        <v>372501.34624619293</v>
      </c>
      <c r="T1677" s="1">
        <v>6281582.3710000003</v>
      </c>
      <c r="U1677" s="1">
        <v>7326268.5729999999</v>
      </c>
      <c r="V1677" s="1">
        <v>6139798.3449999997</v>
      </c>
      <c r="W1677" s="1">
        <v>6098910.9939999999</v>
      </c>
      <c r="X1677" s="1">
        <f t="shared" si="103"/>
        <v>6461640.07075</v>
      </c>
      <c r="Y1677" s="1">
        <f t="shared" si="104"/>
        <v>581709.46404999145</v>
      </c>
    </row>
    <row r="1678" spans="1:25" x14ac:dyDescent="0.5">
      <c r="A1678" s="1" t="s">
        <v>3351</v>
      </c>
      <c r="B1678" s="1" t="s">
        <v>3352</v>
      </c>
      <c r="C1678" s="1">
        <v>56470</v>
      </c>
      <c r="D1678" s="1">
        <v>22</v>
      </c>
      <c r="E1678" s="1">
        <v>16</v>
      </c>
      <c r="F1678" s="1">
        <v>1825.42</v>
      </c>
      <c r="G1678" s="1">
        <v>7.3875089000000005E-2</v>
      </c>
      <c r="H1678" s="1">
        <v>0.99625991700000005</v>
      </c>
      <c r="I1678" s="1">
        <v>0.61306575699999999</v>
      </c>
      <c r="K1678" s="1">
        <v>1.116133907</v>
      </c>
      <c r="L1678" s="1" t="s">
        <v>1</v>
      </c>
      <c r="M1678" s="1" t="s">
        <v>2</v>
      </c>
      <c r="N1678" s="1">
        <v>545486598.5</v>
      </c>
      <c r="O1678" s="1">
        <v>379433123</v>
      </c>
      <c r="P1678" s="1">
        <v>626380836.89999998</v>
      </c>
      <c r="Q1678" s="1">
        <v>991660270</v>
      </c>
      <c r="R1678" s="3">
        <f>AVERAGE('VTA_Proteome Morphine vs Saline'!N1678:Q1678)</f>
        <v>635740207.10000002</v>
      </c>
      <c r="S1678" s="3">
        <f>_xlfn.STDEV.S('VTA_Proteome Morphine vs Saline'!N1678:Q1678)</f>
        <v>258589587.44855854</v>
      </c>
      <c r="T1678" s="1">
        <v>209292088.40000001</v>
      </c>
      <c r="U1678" s="1">
        <v>358234718.39999998</v>
      </c>
      <c r="V1678" s="1">
        <v>834423058</v>
      </c>
      <c r="W1678" s="1">
        <v>876415492.60000002</v>
      </c>
      <c r="X1678" s="1">
        <f t="shared" si="103"/>
        <v>569591339.35000002</v>
      </c>
      <c r="Y1678" s="1">
        <f t="shared" si="104"/>
        <v>336037731.84729588</v>
      </c>
    </row>
    <row r="1679" spans="1:25" x14ac:dyDescent="0.5">
      <c r="A1679" s="1" t="s">
        <v>3353</v>
      </c>
      <c r="B1679" s="1" t="s">
        <v>3354</v>
      </c>
      <c r="C1679" s="1">
        <v>48790</v>
      </c>
      <c r="D1679" s="1">
        <v>5</v>
      </c>
      <c r="E1679" s="1">
        <v>1</v>
      </c>
      <c r="F1679" s="1">
        <v>236.79</v>
      </c>
      <c r="G1679" s="1">
        <v>0.14217041399999999</v>
      </c>
      <c r="H1679" s="1">
        <v>0.977951083</v>
      </c>
      <c r="I1679" s="1">
        <v>0.33977094000000002</v>
      </c>
      <c r="K1679" s="1">
        <v>1.1718225499999999</v>
      </c>
      <c r="L1679" s="1" t="s">
        <v>1</v>
      </c>
      <c r="M1679" s="1" t="s">
        <v>2</v>
      </c>
      <c r="N1679" s="1">
        <v>127644.61259999999</v>
      </c>
      <c r="O1679" s="1">
        <v>51122.287700000001</v>
      </c>
      <c r="P1679" s="1">
        <v>282388.24040000001</v>
      </c>
      <c r="Q1679" s="1">
        <v>314455.21960000001</v>
      </c>
      <c r="R1679" s="3">
        <f>AVERAGE('VTA_Proteome Morphine vs Saline'!N1679:Q1679)</f>
        <v>193902.59007500001</v>
      </c>
      <c r="S1679" s="3">
        <f>_xlfn.STDEV.S('VTA_Proteome Morphine vs Saline'!N1679:Q1679)</f>
        <v>125351.48067760521</v>
      </c>
      <c r="T1679" s="1">
        <v>13697.02714</v>
      </c>
      <c r="U1679" s="1">
        <v>838.63202390000004</v>
      </c>
      <c r="V1679" s="1">
        <v>280855.94669999997</v>
      </c>
      <c r="W1679" s="1">
        <v>366492.1925</v>
      </c>
      <c r="X1679" s="1">
        <f t="shared" si="103"/>
        <v>165470.94959097501</v>
      </c>
      <c r="Y1679" s="1">
        <f t="shared" si="104"/>
        <v>186066.61995299757</v>
      </c>
    </row>
    <row r="1680" spans="1:25" x14ac:dyDescent="0.5">
      <c r="A1680" s="1" t="s">
        <v>3355</v>
      </c>
      <c r="B1680" s="1" t="s">
        <v>3356</v>
      </c>
      <c r="C1680" s="1">
        <v>47699</v>
      </c>
      <c r="D1680" s="1">
        <v>14</v>
      </c>
      <c r="E1680" s="1">
        <v>0</v>
      </c>
      <c r="F1680" s="1">
        <v>823.42</v>
      </c>
      <c r="K1680" s="1">
        <v>1</v>
      </c>
      <c r="L1680" s="1" t="s">
        <v>364</v>
      </c>
      <c r="M1680" s="1" t="s">
        <v>364</v>
      </c>
      <c r="R1680" s="3"/>
      <c r="S1680" s="3"/>
    </row>
    <row r="1681" spans="1:25" x14ac:dyDescent="0.5">
      <c r="A1681" s="1" t="s">
        <v>3357</v>
      </c>
      <c r="B1681" s="1" t="s">
        <v>3358</v>
      </c>
      <c r="C1681" s="1">
        <v>52651</v>
      </c>
      <c r="D1681" s="1">
        <v>25</v>
      </c>
      <c r="E1681" s="1">
        <v>9</v>
      </c>
      <c r="F1681" s="1">
        <v>1898.69</v>
      </c>
      <c r="G1681" s="1">
        <v>6.1473027999999999E-2</v>
      </c>
      <c r="H1681" s="1">
        <v>0.99625991700000005</v>
      </c>
      <c r="I1681" s="1">
        <v>0.723669063</v>
      </c>
      <c r="K1681" s="1">
        <v>1.103943052</v>
      </c>
      <c r="L1681" s="1" t="s">
        <v>2</v>
      </c>
      <c r="M1681" s="1" t="s">
        <v>1</v>
      </c>
      <c r="N1681" s="1">
        <v>4989123.0609999998</v>
      </c>
      <c r="O1681" s="1">
        <v>3323846.7779999999</v>
      </c>
      <c r="P1681" s="1">
        <v>6364235.9189999998</v>
      </c>
      <c r="Q1681" s="1">
        <v>7659696.2110000001</v>
      </c>
      <c r="R1681" s="3">
        <f>AVERAGE('VTA_Proteome Morphine vs Saline'!N1681:Q1681)</f>
        <v>5584225.4922500001</v>
      </c>
      <c r="S1681" s="3">
        <f>_xlfn.STDEV.S('VTA_Proteome Morphine vs Saline'!N1681:Q1681)</f>
        <v>1860058.5838212613</v>
      </c>
      <c r="T1681" s="1">
        <v>1568879.7339999999</v>
      </c>
      <c r="U1681" s="1">
        <v>2286367.577</v>
      </c>
      <c r="V1681" s="1">
        <v>12763558.41</v>
      </c>
      <c r="W1681" s="1">
        <v>8039862.0089999996</v>
      </c>
      <c r="X1681" s="1">
        <f>AVERAGE(T1681:W1681)</f>
        <v>6164666.9325000001</v>
      </c>
      <c r="Y1681" s="1">
        <f>_xlfn.STDEV.S(T1681:W1681)</f>
        <v>5267010.2579331826</v>
      </c>
    </row>
    <row r="1682" spans="1:25" x14ac:dyDescent="0.5">
      <c r="A1682" s="1" t="s">
        <v>3359</v>
      </c>
      <c r="B1682" s="1" t="s">
        <v>3360</v>
      </c>
      <c r="C1682" s="1">
        <v>48840</v>
      </c>
      <c r="D1682" s="1">
        <v>15</v>
      </c>
      <c r="E1682" s="1">
        <v>2</v>
      </c>
      <c r="F1682" s="1">
        <v>877.98</v>
      </c>
      <c r="G1682" s="1">
        <v>0.26093702699999999</v>
      </c>
      <c r="H1682" s="1">
        <v>0.977951083</v>
      </c>
      <c r="I1682" s="1">
        <v>0.169680147</v>
      </c>
      <c r="K1682" s="1">
        <v>1.503510433</v>
      </c>
      <c r="L1682" s="1" t="s">
        <v>2</v>
      </c>
      <c r="M1682" s="1" t="s">
        <v>1</v>
      </c>
      <c r="N1682" s="1">
        <v>468428.5612</v>
      </c>
      <c r="O1682" s="1">
        <v>222296.19880000001</v>
      </c>
      <c r="P1682" s="1">
        <v>1021286.772</v>
      </c>
      <c r="Q1682" s="1">
        <v>242271.4663</v>
      </c>
      <c r="R1682" s="3">
        <f>AVERAGE('VTA_Proteome Morphine vs Saline'!N1682:Q1682)</f>
        <v>488570.74957500002</v>
      </c>
      <c r="S1682" s="3">
        <f>_xlfn.STDEV.S('VTA_Proteome Morphine vs Saline'!N1682:Q1682)</f>
        <v>372271.20115719124</v>
      </c>
      <c r="T1682" s="1">
        <v>615857.66280000005</v>
      </c>
      <c r="U1682" s="1">
        <v>1024777.304</v>
      </c>
      <c r="V1682" s="1">
        <v>675662.72699999996</v>
      </c>
      <c r="W1682" s="1">
        <v>621987.18189999997</v>
      </c>
      <c r="X1682" s="1">
        <f>AVERAGE(T1682:W1682)</f>
        <v>734571.21892499994</v>
      </c>
      <c r="Y1682" s="1">
        <f>_xlfn.STDEV.S(T1682:W1682)</f>
        <v>195326.9532827173</v>
      </c>
    </row>
    <row r="1683" spans="1:25" x14ac:dyDescent="0.5">
      <c r="A1683" s="1" t="s">
        <v>3361</v>
      </c>
      <c r="B1683" s="1" t="s">
        <v>3362</v>
      </c>
      <c r="C1683" s="1">
        <v>48093</v>
      </c>
      <c r="D1683" s="1">
        <v>32</v>
      </c>
      <c r="E1683" s="1">
        <v>10</v>
      </c>
      <c r="F1683" s="1">
        <v>1965.6</v>
      </c>
      <c r="G1683" s="1">
        <v>6.0546152999999998E-2</v>
      </c>
      <c r="H1683" s="1">
        <v>0.99625991700000005</v>
      </c>
      <c r="I1683" s="1">
        <v>0.734459482</v>
      </c>
      <c r="K1683" s="1">
        <v>1.0056306660000001</v>
      </c>
      <c r="L1683" s="1" t="s">
        <v>2</v>
      </c>
      <c r="M1683" s="1" t="s">
        <v>1</v>
      </c>
      <c r="N1683" s="1">
        <v>1671052.517</v>
      </c>
      <c r="O1683" s="1">
        <v>804352.88179999997</v>
      </c>
      <c r="P1683" s="1">
        <v>1500958.7379999999</v>
      </c>
      <c r="Q1683" s="1">
        <v>2423890.8569999998</v>
      </c>
      <c r="R1683" s="3">
        <f>AVERAGE('VTA_Proteome Morphine vs Saline'!N1683:Q1683)</f>
        <v>1600063.7484499998</v>
      </c>
      <c r="S1683" s="3">
        <f>_xlfn.STDEV.S('VTA_Proteome Morphine vs Saline'!N1683:Q1683)</f>
        <v>665008.29479621002</v>
      </c>
      <c r="T1683" s="1">
        <v>506414.61800000002</v>
      </c>
      <c r="U1683" s="1">
        <v>816368.88939999999</v>
      </c>
      <c r="V1683" s="1">
        <v>3273233.216</v>
      </c>
      <c r="W1683" s="1">
        <v>1840275.9709999999</v>
      </c>
      <c r="X1683" s="1">
        <f>AVERAGE(T1683:W1683)</f>
        <v>1609073.1736000001</v>
      </c>
      <c r="Y1683" s="1">
        <f>_xlfn.STDEV.S(T1683:W1683)</f>
        <v>1247279.6201698673</v>
      </c>
    </row>
    <row r="1684" spans="1:25" x14ac:dyDescent="0.5">
      <c r="A1684" s="1" t="s">
        <v>3363</v>
      </c>
      <c r="B1684" s="1" t="s">
        <v>3364</v>
      </c>
      <c r="C1684" s="1">
        <v>47732</v>
      </c>
      <c r="D1684" s="1">
        <v>5</v>
      </c>
      <c r="E1684" s="1">
        <v>3</v>
      </c>
      <c r="F1684" s="1">
        <v>174.83</v>
      </c>
      <c r="G1684" s="1">
        <v>6.8304023000000005E-2</v>
      </c>
      <c r="H1684" s="1">
        <v>0.99625991700000005</v>
      </c>
      <c r="I1684" s="1">
        <v>0.65670922300000001</v>
      </c>
      <c r="K1684" s="1">
        <v>1.0346583499999999</v>
      </c>
      <c r="L1684" s="1" t="s">
        <v>1</v>
      </c>
      <c r="M1684" s="1" t="s">
        <v>2</v>
      </c>
      <c r="N1684" s="1">
        <v>1265132.0419999999</v>
      </c>
      <c r="O1684" s="1">
        <v>1426812.4040000001</v>
      </c>
      <c r="P1684" s="1">
        <v>1413919.0490000001</v>
      </c>
      <c r="Q1684" s="1">
        <v>1192280.06</v>
      </c>
      <c r="R1684" s="3">
        <f>AVERAGE('VTA_Proteome Morphine vs Saline'!N1684:Q1684)</f>
        <v>1324535.8887499999</v>
      </c>
      <c r="S1684" s="3">
        <f>_xlfn.STDEV.S('VTA_Proteome Morphine vs Saline'!N1684:Q1684)</f>
        <v>114702.88597794376</v>
      </c>
      <c r="T1684" s="1">
        <v>1340607.327</v>
      </c>
      <c r="U1684" s="1">
        <v>1499089.4580000001</v>
      </c>
      <c r="V1684" s="1">
        <v>1084868.575</v>
      </c>
      <c r="W1684" s="1">
        <v>1196104.2350000001</v>
      </c>
      <c r="X1684" s="1">
        <f>AVERAGE(T1684:W1684)</f>
        <v>1280167.3987500002</v>
      </c>
      <c r="Y1684" s="1">
        <f>_xlfn.STDEV.S(T1684:W1684)</f>
        <v>179618.20528639536</v>
      </c>
    </row>
    <row r="1685" spans="1:25" x14ac:dyDescent="0.5">
      <c r="A1685" s="1" t="s">
        <v>3365</v>
      </c>
      <c r="B1685" s="1" t="s">
        <v>3366</v>
      </c>
      <c r="C1685" s="1">
        <v>44609</v>
      </c>
      <c r="D1685" s="1">
        <v>13</v>
      </c>
      <c r="E1685" s="1">
        <v>0</v>
      </c>
      <c r="F1685" s="1">
        <v>787.68</v>
      </c>
      <c r="K1685" s="1">
        <v>1</v>
      </c>
      <c r="L1685" s="1" t="s">
        <v>364</v>
      </c>
      <c r="M1685" s="1" t="s">
        <v>364</v>
      </c>
      <c r="R1685" s="3"/>
      <c r="S1685" s="3"/>
    </row>
    <row r="1686" spans="1:25" x14ac:dyDescent="0.5">
      <c r="A1686" s="1" t="s">
        <v>3367</v>
      </c>
      <c r="B1686" s="1" t="s">
        <v>3368</v>
      </c>
      <c r="C1686" s="1">
        <v>49357</v>
      </c>
      <c r="D1686" s="1">
        <v>6</v>
      </c>
      <c r="E1686" s="1">
        <v>0</v>
      </c>
      <c r="F1686" s="1">
        <v>317.82</v>
      </c>
      <c r="K1686" s="1">
        <v>1</v>
      </c>
      <c r="L1686" s="1" t="s">
        <v>364</v>
      </c>
      <c r="M1686" s="1" t="s">
        <v>364</v>
      </c>
      <c r="R1686" s="3"/>
      <c r="S1686" s="3"/>
    </row>
    <row r="1687" spans="1:25" x14ac:dyDescent="0.5">
      <c r="A1687" s="1" t="s">
        <v>3369</v>
      </c>
      <c r="B1687" s="1" t="s">
        <v>3370</v>
      </c>
      <c r="C1687" s="1">
        <v>48913</v>
      </c>
      <c r="D1687" s="1">
        <v>3</v>
      </c>
      <c r="E1687" s="1">
        <v>1</v>
      </c>
      <c r="F1687" s="1">
        <v>229.48</v>
      </c>
      <c r="G1687" s="1">
        <v>5.4465725999999999E-2</v>
      </c>
      <c r="H1687" s="1">
        <v>0.99625991700000005</v>
      </c>
      <c r="I1687" s="1">
        <v>0.82455331300000001</v>
      </c>
      <c r="K1687" s="1">
        <v>1.1220543160000001</v>
      </c>
      <c r="L1687" s="1" t="s">
        <v>1</v>
      </c>
      <c r="M1687" s="1" t="s">
        <v>2</v>
      </c>
      <c r="N1687" s="1">
        <v>15298.359560000001</v>
      </c>
      <c r="O1687" s="1">
        <v>1344.3073750000001</v>
      </c>
      <c r="P1687" s="1">
        <v>93774.384510000004</v>
      </c>
      <c r="Q1687" s="1">
        <v>48963.990550000002</v>
      </c>
      <c r="R1687" s="3">
        <f>AVERAGE('VTA_Proteome Morphine vs Saline'!N1687:Q1687)</f>
        <v>39845.260498750002</v>
      </c>
      <c r="S1687" s="3">
        <f>_xlfn.STDEV.S('VTA_Proteome Morphine vs Saline'!N1687:Q1687)</f>
        <v>41135.448587572057</v>
      </c>
      <c r="T1687" s="1">
        <v>28370.173019999998</v>
      </c>
      <c r="U1687" s="1">
        <v>3200.877219</v>
      </c>
      <c r="V1687" s="1">
        <v>60283.187729999998</v>
      </c>
      <c r="W1687" s="1">
        <v>50189.725259999999</v>
      </c>
      <c r="X1687" s="1">
        <f t="shared" ref="X1687:X1714" si="105">AVERAGE(T1687:W1687)</f>
        <v>35510.990807249997</v>
      </c>
      <c r="Y1687" s="1">
        <f t="shared" ref="Y1687:Y1714" si="106">_xlfn.STDEV.S(T1687:W1687)</f>
        <v>25324.965970823985</v>
      </c>
    </row>
    <row r="1688" spans="1:25" x14ac:dyDescent="0.5">
      <c r="A1688" s="1" t="s">
        <v>3371</v>
      </c>
      <c r="B1688" s="1" t="s">
        <v>3372</v>
      </c>
      <c r="C1688" s="1">
        <v>54303</v>
      </c>
      <c r="D1688" s="1">
        <v>2</v>
      </c>
      <c r="E1688" s="1">
        <v>1</v>
      </c>
      <c r="F1688" s="1">
        <v>52.56</v>
      </c>
      <c r="G1688" s="1">
        <v>0.10331718400000001</v>
      </c>
      <c r="H1688" s="1">
        <v>0.99063050699999999</v>
      </c>
      <c r="I1688" s="1">
        <v>0.45819971500000001</v>
      </c>
      <c r="K1688" s="1">
        <v>1.270911482</v>
      </c>
      <c r="L1688" s="1" t="s">
        <v>2</v>
      </c>
      <c r="M1688" s="1" t="s">
        <v>1</v>
      </c>
      <c r="N1688" s="1">
        <v>30348.418600000001</v>
      </c>
      <c r="O1688" s="1">
        <v>84869.000469999999</v>
      </c>
      <c r="P1688" s="1">
        <v>32019.86724</v>
      </c>
      <c r="Q1688" s="1">
        <v>50840.960279999999</v>
      </c>
      <c r="R1688" s="3">
        <f>AVERAGE('VTA_Proteome Morphine vs Saline'!N1688:Q1688)</f>
        <v>49519.561647499999</v>
      </c>
      <c r="S1688" s="3">
        <f>_xlfn.STDEV.S('VTA_Proteome Morphine vs Saline'!N1688:Q1688)</f>
        <v>25331.804446290029</v>
      </c>
      <c r="T1688" s="1">
        <v>54116.815929999997</v>
      </c>
      <c r="U1688" s="1">
        <v>103909.16409999999</v>
      </c>
      <c r="V1688" s="1">
        <v>36126.0651</v>
      </c>
      <c r="W1688" s="1">
        <v>57587.87283</v>
      </c>
      <c r="X1688" s="1">
        <f t="shared" si="105"/>
        <v>62934.979489999998</v>
      </c>
      <c r="Y1688" s="1">
        <f t="shared" si="106"/>
        <v>28890.32856296976</v>
      </c>
    </row>
    <row r="1689" spans="1:25" x14ac:dyDescent="0.5">
      <c r="A1689" s="1" t="s">
        <v>3373</v>
      </c>
      <c r="B1689" s="1" t="s">
        <v>3374</v>
      </c>
      <c r="C1689" s="1">
        <v>50182</v>
      </c>
      <c r="D1689" s="1">
        <v>25</v>
      </c>
      <c r="E1689" s="1">
        <v>6</v>
      </c>
      <c r="F1689" s="1">
        <v>1551.78</v>
      </c>
      <c r="G1689" s="1">
        <v>6.1864890999999998E-2</v>
      </c>
      <c r="H1689" s="1">
        <v>0.99625991700000005</v>
      </c>
      <c r="I1689" s="1">
        <v>0.71926044200000006</v>
      </c>
      <c r="K1689" s="1">
        <v>1.037359548</v>
      </c>
      <c r="L1689" s="1" t="s">
        <v>1</v>
      </c>
      <c r="M1689" s="1" t="s">
        <v>2</v>
      </c>
      <c r="N1689" s="1">
        <v>15662772.369999999</v>
      </c>
      <c r="O1689" s="1">
        <v>9387764.4030000009</v>
      </c>
      <c r="P1689" s="1">
        <v>18434782.100000001</v>
      </c>
      <c r="Q1689" s="1">
        <v>23225567.649999999</v>
      </c>
      <c r="R1689" s="3">
        <f>AVERAGE('VTA_Proteome Morphine vs Saline'!N1689:Q1689)</f>
        <v>16677721.63075</v>
      </c>
      <c r="S1689" s="3">
        <f>_xlfn.STDEV.S('VTA_Proteome Morphine vs Saline'!N1689:Q1689)</f>
        <v>5777402.7431228524</v>
      </c>
      <c r="T1689" s="1">
        <v>5650414.5530000003</v>
      </c>
      <c r="U1689" s="1">
        <v>10582638.98</v>
      </c>
      <c r="V1689" s="1">
        <v>22413358.34</v>
      </c>
      <c r="W1689" s="1">
        <v>25661943.550000001</v>
      </c>
      <c r="X1689" s="1">
        <f t="shared" si="105"/>
        <v>16077088.855749998</v>
      </c>
      <c r="Y1689" s="1">
        <f t="shared" si="106"/>
        <v>9503021.7464355491</v>
      </c>
    </row>
    <row r="1690" spans="1:25" x14ac:dyDescent="0.5">
      <c r="A1690" s="1" t="s">
        <v>3375</v>
      </c>
      <c r="B1690" s="1" t="s">
        <v>3376</v>
      </c>
      <c r="C1690" s="1">
        <v>69085</v>
      </c>
      <c r="D1690" s="1">
        <v>17</v>
      </c>
      <c r="E1690" s="1">
        <v>9</v>
      </c>
      <c r="F1690" s="1">
        <v>1083.83</v>
      </c>
      <c r="G1690" s="1">
        <v>9.4845973E-2</v>
      </c>
      <c r="H1690" s="1">
        <v>0.99625991700000005</v>
      </c>
      <c r="I1690" s="1">
        <v>0.49408466600000001</v>
      </c>
      <c r="K1690" s="1">
        <v>1.1930216659999999</v>
      </c>
      <c r="L1690" s="1" t="s">
        <v>1</v>
      </c>
      <c r="M1690" s="1" t="s">
        <v>2</v>
      </c>
      <c r="N1690" s="1">
        <v>180004193.80000001</v>
      </c>
      <c r="O1690" s="1">
        <v>125072979.40000001</v>
      </c>
      <c r="P1690" s="1">
        <v>208308716.90000001</v>
      </c>
      <c r="Q1690" s="1">
        <v>303169418.30000001</v>
      </c>
      <c r="R1690" s="3">
        <f>AVERAGE('VTA_Proteome Morphine vs Saline'!N1690:Q1690)</f>
        <v>204138827.10000002</v>
      </c>
      <c r="S1690" s="3">
        <f>_xlfn.STDEV.S('VTA_Proteome Morphine vs Saline'!N1690:Q1690)</f>
        <v>74516966.236803457</v>
      </c>
      <c r="T1690" s="1">
        <v>75217586.769999996</v>
      </c>
      <c r="U1690" s="1">
        <v>107034074.5</v>
      </c>
      <c r="V1690" s="1">
        <v>224416903.80000001</v>
      </c>
      <c r="W1690" s="1">
        <v>277774418.39999998</v>
      </c>
      <c r="X1690" s="1">
        <f t="shared" si="105"/>
        <v>171110745.86750001</v>
      </c>
      <c r="Y1690" s="1">
        <f t="shared" si="106"/>
        <v>95777525.698676705</v>
      </c>
    </row>
    <row r="1691" spans="1:25" x14ac:dyDescent="0.5">
      <c r="A1691" s="1" t="s">
        <v>3377</v>
      </c>
      <c r="B1691" s="1" t="s">
        <v>3378</v>
      </c>
      <c r="C1691" s="1">
        <v>64791</v>
      </c>
      <c r="D1691" s="1">
        <v>22</v>
      </c>
      <c r="E1691" s="1">
        <v>13</v>
      </c>
      <c r="F1691" s="1">
        <v>1488.81</v>
      </c>
      <c r="G1691" s="1">
        <v>6.1511044000000001E-2</v>
      </c>
      <c r="H1691" s="1">
        <v>0.99625991700000005</v>
      </c>
      <c r="I1691" s="1">
        <v>0.72323753400000002</v>
      </c>
      <c r="K1691" s="1">
        <v>1.035118405</v>
      </c>
      <c r="L1691" s="1" t="s">
        <v>1</v>
      </c>
      <c r="M1691" s="1" t="s">
        <v>2</v>
      </c>
      <c r="N1691" s="1">
        <v>609590228.20000005</v>
      </c>
      <c r="O1691" s="1">
        <v>368660118.60000002</v>
      </c>
      <c r="P1691" s="1">
        <v>820214816.39999998</v>
      </c>
      <c r="Q1691" s="1">
        <v>1061039952</v>
      </c>
      <c r="R1691" s="3">
        <f>AVERAGE('VTA_Proteome Morphine vs Saline'!N1691:Q1691)</f>
        <v>714876278.79999995</v>
      </c>
      <c r="S1691" s="3">
        <f>_xlfn.STDEV.S('VTA_Proteome Morphine vs Saline'!N1691:Q1691)</f>
        <v>295452352.71901375</v>
      </c>
      <c r="T1691" s="1">
        <v>207311473.09999999</v>
      </c>
      <c r="U1691" s="1">
        <v>419093822.5</v>
      </c>
      <c r="V1691" s="1">
        <v>1105221315</v>
      </c>
      <c r="W1691" s="1">
        <v>1030864231</v>
      </c>
      <c r="X1691" s="1">
        <f t="shared" si="105"/>
        <v>690622710.39999998</v>
      </c>
      <c r="Y1691" s="1">
        <f t="shared" si="106"/>
        <v>445336570.97418469</v>
      </c>
    </row>
    <row r="1692" spans="1:25" x14ac:dyDescent="0.5">
      <c r="A1692" s="1" t="s">
        <v>3379</v>
      </c>
      <c r="B1692" s="1" t="s">
        <v>3380</v>
      </c>
      <c r="C1692" s="1">
        <v>57220</v>
      </c>
      <c r="D1692" s="1">
        <v>13</v>
      </c>
      <c r="E1692" s="1">
        <v>3</v>
      </c>
      <c r="F1692" s="1">
        <v>753.7</v>
      </c>
      <c r="G1692" s="1">
        <v>0.102900701</v>
      </c>
      <c r="H1692" s="1">
        <v>0.99063050699999999</v>
      </c>
      <c r="I1692" s="1">
        <v>0.45984957799999998</v>
      </c>
      <c r="K1692" s="1">
        <v>1.637273698</v>
      </c>
      <c r="L1692" s="1" t="s">
        <v>2</v>
      </c>
      <c r="M1692" s="1" t="s">
        <v>1</v>
      </c>
      <c r="N1692" s="1">
        <v>806733.84909999999</v>
      </c>
      <c r="O1692" s="1">
        <v>622160.8051</v>
      </c>
      <c r="P1692" s="1">
        <v>1638028.2549999999</v>
      </c>
      <c r="Q1692" s="1">
        <v>1864823.949</v>
      </c>
      <c r="R1692" s="3">
        <f>AVERAGE('VTA_Proteome Morphine vs Saline'!N1692:Q1692)</f>
        <v>1232936.7145499999</v>
      </c>
      <c r="S1692" s="3">
        <f>_xlfn.STDEV.S('VTA_Proteome Morphine vs Saline'!N1692:Q1692)</f>
        <v>610485.25160653691</v>
      </c>
      <c r="T1692" s="1">
        <v>668302.39370000002</v>
      </c>
      <c r="U1692" s="1">
        <v>3924603.0410000002</v>
      </c>
      <c r="V1692" s="1">
        <v>1105653.432</v>
      </c>
      <c r="W1692" s="1">
        <v>2376060.5499999998</v>
      </c>
      <c r="X1692" s="1">
        <f t="shared" si="105"/>
        <v>2018654.854175</v>
      </c>
      <c r="Y1692" s="1">
        <f t="shared" si="106"/>
        <v>1462577.7115164534</v>
      </c>
    </row>
    <row r="1693" spans="1:25" x14ac:dyDescent="0.5">
      <c r="A1693" s="1" t="s">
        <v>3381</v>
      </c>
      <c r="B1693" s="1" t="s">
        <v>3382</v>
      </c>
      <c r="C1693" s="1">
        <v>57631</v>
      </c>
      <c r="D1693" s="1">
        <v>15</v>
      </c>
      <c r="E1693" s="1">
        <v>2</v>
      </c>
      <c r="F1693" s="1">
        <v>767.67</v>
      </c>
      <c r="G1693" s="1">
        <v>6.0425344999999998E-2</v>
      </c>
      <c r="H1693" s="1">
        <v>0.99625991700000005</v>
      </c>
      <c r="I1693" s="1">
        <v>0.73590588199999996</v>
      </c>
      <c r="K1693" s="1">
        <v>1.4512061869999999</v>
      </c>
      <c r="L1693" s="1" t="s">
        <v>2</v>
      </c>
      <c r="M1693" s="1" t="s">
        <v>1</v>
      </c>
      <c r="N1693" s="1">
        <v>3081.1901549999998</v>
      </c>
      <c r="O1693" s="1">
        <v>66.203250100000005</v>
      </c>
      <c r="P1693" s="1">
        <v>156167.4241</v>
      </c>
      <c r="Q1693" s="1">
        <v>3900.22379</v>
      </c>
      <c r="R1693" s="3">
        <f>AVERAGE('VTA_Proteome Morphine vs Saline'!N1693:Q1693)</f>
        <v>40803.760323775001</v>
      </c>
      <c r="S1693" s="3">
        <f>_xlfn.STDEV.S('VTA_Proteome Morphine vs Saline'!N1693:Q1693)</f>
        <v>76926.776406837351</v>
      </c>
      <c r="T1693" s="1">
        <v>3021.0032249999999</v>
      </c>
      <c r="U1693" s="1">
        <v>1251.548333</v>
      </c>
      <c r="V1693" s="1">
        <v>2357.4719479999999</v>
      </c>
      <c r="W1693" s="1">
        <v>230228.65429999999</v>
      </c>
      <c r="X1693" s="1">
        <f t="shared" si="105"/>
        <v>59214.669451499998</v>
      </c>
      <c r="Y1693" s="1">
        <f t="shared" si="106"/>
        <v>114011.65942640571</v>
      </c>
    </row>
    <row r="1694" spans="1:25" x14ac:dyDescent="0.5">
      <c r="A1694" s="1" t="s">
        <v>3383</v>
      </c>
      <c r="B1694" s="1" t="s">
        <v>3384</v>
      </c>
      <c r="C1694" s="1">
        <v>61788</v>
      </c>
      <c r="D1694" s="1">
        <v>47</v>
      </c>
      <c r="E1694" s="1">
        <v>29</v>
      </c>
      <c r="F1694" s="1">
        <v>2887.16</v>
      </c>
      <c r="G1694" s="1">
        <v>7.6395472000000006E-2</v>
      </c>
      <c r="H1694" s="1">
        <v>0.99625991700000005</v>
      </c>
      <c r="I1694" s="1">
        <v>0.59553405400000003</v>
      </c>
      <c r="K1694" s="1">
        <v>1.113574759</v>
      </c>
      <c r="L1694" s="1" t="s">
        <v>1</v>
      </c>
      <c r="M1694" s="1" t="s">
        <v>2</v>
      </c>
      <c r="N1694" s="1">
        <v>116203121.90000001</v>
      </c>
      <c r="O1694" s="1">
        <v>87283384.359999999</v>
      </c>
      <c r="P1694" s="1">
        <v>146404446.59999999</v>
      </c>
      <c r="Q1694" s="1">
        <v>227249876.80000001</v>
      </c>
      <c r="R1694" s="3">
        <f>AVERAGE('VTA_Proteome Morphine vs Saline'!N1694:Q1694)</f>
        <v>144285207.41500002</v>
      </c>
      <c r="S1694" s="3">
        <f>_xlfn.STDEV.S('VTA_Proteome Morphine vs Saline'!N1694:Q1694)</f>
        <v>60347435.458769031</v>
      </c>
      <c r="T1694" s="1">
        <v>42457918.390000001</v>
      </c>
      <c r="U1694" s="1">
        <v>74575520.049999997</v>
      </c>
      <c r="V1694" s="1">
        <v>199087197.69999999</v>
      </c>
      <c r="W1694" s="1">
        <v>202156942.5</v>
      </c>
      <c r="X1694" s="1">
        <f t="shared" si="105"/>
        <v>129569394.66</v>
      </c>
      <c r="Y1694" s="1">
        <f t="shared" si="106"/>
        <v>83095151.449992746</v>
      </c>
    </row>
    <row r="1695" spans="1:25" x14ac:dyDescent="0.5">
      <c r="A1695" s="1" t="s">
        <v>3385</v>
      </c>
      <c r="B1695" s="1" t="s">
        <v>3386</v>
      </c>
      <c r="C1695" s="1">
        <v>59213</v>
      </c>
      <c r="D1695" s="1">
        <v>18</v>
      </c>
      <c r="E1695" s="1">
        <v>3</v>
      </c>
      <c r="F1695" s="1">
        <v>1181.05</v>
      </c>
      <c r="G1695" s="1">
        <v>6.8713394999999997E-2</v>
      </c>
      <c r="H1695" s="1">
        <v>0.99625991700000005</v>
      </c>
      <c r="I1695" s="1">
        <v>0.65323117399999997</v>
      </c>
      <c r="K1695" s="1">
        <v>1.0574508629999999</v>
      </c>
      <c r="L1695" s="1" t="s">
        <v>1</v>
      </c>
      <c r="M1695" s="1" t="s">
        <v>2</v>
      </c>
      <c r="N1695" s="1">
        <v>295304727.69999999</v>
      </c>
      <c r="O1695" s="1">
        <v>157570710.69999999</v>
      </c>
      <c r="P1695" s="1">
        <v>306909330.80000001</v>
      </c>
      <c r="Q1695" s="1">
        <v>373036211.60000002</v>
      </c>
      <c r="R1695" s="3">
        <f>AVERAGE('VTA_Proteome Morphine vs Saline'!N1695:Q1695)</f>
        <v>283205245.20000005</v>
      </c>
      <c r="S1695" s="3">
        <f>_xlfn.STDEV.S('VTA_Proteome Morphine vs Saline'!N1695:Q1695)</f>
        <v>90483736.907596588</v>
      </c>
      <c r="T1695" s="1">
        <v>85558177.5</v>
      </c>
      <c r="U1695" s="1">
        <v>166259100.90000001</v>
      </c>
      <c r="V1695" s="1">
        <v>413615568.89999998</v>
      </c>
      <c r="W1695" s="1">
        <v>405842443.5</v>
      </c>
      <c r="X1695" s="1">
        <f t="shared" si="105"/>
        <v>267818822.69999999</v>
      </c>
      <c r="Y1695" s="1">
        <f t="shared" si="106"/>
        <v>167173094.90670943</v>
      </c>
    </row>
    <row r="1696" spans="1:25" x14ac:dyDescent="0.5">
      <c r="A1696" s="1" t="s">
        <v>3387</v>
      </c>
      <c r="B1696" s="1" t="s">
        <v>3388</v>
      </c>
      <c r="C1696" s="1">
        <v>56816</v>
      </c>
      <c r="D1696" s="1">
        <v>9</v>
      </c>
      <c r="E1696" s="1">
        <v>1</v>
      </c>
      <c r="F1696" s="1">
        <v>362.79</v>
      </c>
      <c r="G1696" s="1">
        <v>5.622572E-2</v>
      </c>
      <c r="H1696" s="1">
        <v>0.99625991700000005</v>
      </c>
      <c r="I1696" s="1">
        <v>0.79376561000000001</v>
      </c>
      <c r="K1696" s="1">
        <v>1.021736894</v>
      </c>
      <c r="L1696" s="1" t="s">
        <v>1</v>
      </c>
      <c r="M1696" s="1" t="s">
        <v>2</v>
      </c>
      <c r="N1696" s="1">
        <v>1734323.1159999999</v>
      </c>
      <c r="O1696" s="1">
        <v>2448162.108</v>
      </c>
      <c r="P1696" s="1">
        <v>2118171.4300000002</v>
      </c>
      <c r="Q1696" s="1">
        <v>6715276.2949999999</v>
      </c>
      <c r="R1696" s="3">
        <f>AVERAGE('VTA_Proteome Morphine vs Saline'!N1696:Q1696)</f>
        <v>3253983.2372500002</v>
      </c>
      <c r="S1696" s="3">
        <f>_xlfn.STDEV.S('VTA_Proteome Morphine vs Saline'!N1696:Q1696)</f>
        <v>2325892.8514716062</v>
      </c>
      <c r="T1696" s="1">
        <v>750773.97530000005</v>
      </c>
      <c r="U1696" s="1">
        <v>1830891.892</v>
      </c>
      <c r="V1696" s="1">
        <v>3733683.5290000001</v>
      </c>
      <c r="W1696" s="1">
        <v>6423676.693</v>
      </c>
      <c r="X1696" s="1">
        <f t="shared" si="105"/>
        <v>3184756.5223249998</v>
      </c>
      <c r="Y1696" s="1">
        <f t="shared" si="106"/>
        <v>2486573.6269768155</v>
      </c>
    </row>
    <row r="1697" spans="1:25" x14ac:dyDescent="0.5">
      <c r="A1697" s="1" t="s">
        <v>3389</v>
      </c>
      <c r="B1697" s="1" t="s">
        <v>3390</v>
      </c>
      <c r="C1697" s="1">
        <v>60349</v>
      </c>
      <c r="D1697" s="1">
        <v>13</v>
      </c>
      <c r="E1697" s="1">
        <v>4</v>
      </c>
      <c r="F1697" s="1">
        <v>700.91</v>
      </c>
      <c r="G1697" s="1">
        <v>8.0563432000000004E-2</v>
      </c>
      <c r="H1697" s="1">
        <v>0.99625991700000005</v>
      </c>
      <c r="I1697" s="1">
        <v>0.56891639100000002</v>
      </c>
      <c r="K1697" s="1">
        <v>1.1997697140000001</v>
      </c>
      <c r="L1697" s="1" t="s">
        <v>1</v>
      </c>
      <c r="M1697" s="1" t="s">
        <v>2</v>
      </c>
      <c r="N1697" s="1">
        <v>441515.35430000001</v>
      </c>
      <c r="O1697" s="1">
        <v>262520.65820000001</v>
      </c>
      <c r="P1697" s="1">
        <v>622917.97750000004</v>
      </c>
      <c r="Q1697" s="1">
        <v>730652.0956</v>
      </c>
      <c r="R1697" s="3">
        <f>AVERAGE('VTA_Proteome Morphine vs Saline'!N1697:Q1697)</f>
        <v>514401.52139999997</v>
      </c>
      <c r="S1697" s="3">
        <f>_xlfn.STDEV.S('VTA_Proteome Morphine vs Saline'!N1697:Q1697)</f>
        <v>205990.6912842094</v>
      </c>
      <c r="T1697" s="1">
        <v>208555.27470000001</v>
      </c>
      <c r="U1697" s="1">
        <v>323171.03009999997</v>
      </c>
      <c r="V1697" s="1">
        <v>500983.10499999998</v>
      </c>
      <c r="W1697" s="1">
        <v>682291.446</v>
      </c>
      <c r="X1697" s="1">
        <f t="shared" si="105"/>
        <v>428750.21395</v>
      </c>
      <c r="Y1697" s="1">
        <f t="shared" si="106"/>
        <v>207471.70267502061</v>
      </c>
    </row>
    <row r="1698" spans="1:25" x14ac:dyDescent="0.5">
      <c r="A1698" s="1" t="s">
        <v>3391</v>
      </c>
      <c r="B1698" s="1" t="s">
        <v>3392</v>
      </c>
      <c r="C1698" s="1">
        <v>58991</v>
      </c>
      <c r="D1698" s="1">
        <v>20</v>
      </c>
      <c r="E1698" s="1">
        <v>3</v>
      </c>
      <c r="F1698" s="1">
        <v>1172.6600000000001</v>
      </c>
      <c r="G1698" s="1">
        <v>6.3427438000000003E-2</v>
      </c>
      <c r="H1698" s="1">
        <v>0.99625991700000005</v>
      </c>
      <c r="I1698" s="1">
        <v>0.70248735399999995</v>
      </c>
      <c r="K1698" s="1">
        <v>1.0339395689999999</v>
      </c>
      <c r="L1698" s="1" t="s">
        <v>2</v>
      </c>
      <c r="M1698" s="1" t="s">
        <v>1</v>
      </c>
      <c r="N1698" s="1">
        <v>8358463.2139999997</v>
      </c>
      <c r="O1698" s="1">
        <v>3644833.324</v>
      </c>
      <c r="P1698" s="1">
        <v>6189539.5959999999</v>
      </c>
      <c r="Q1698" s="1">
        <v>10304615.060000001</v>
      </c>
      <c r="R1698" s="3">
        <f>AVERAGE('VTA_Proteome Morphine vs Saline'!N1698:Q1698)</f>
        <v>7124362.7984999996</v>
      </c>
      <c r="S1698" s="3">
        <f>_xlfn.STDEV.S('VTA_Proteome Morphine vs Saline'!N1698:Q1698)</f>
        <v>2864613.2994501358</v>
      </c>
      <c r="T1698" s="1">
        <v>1311255.0660000001</v>
      </c>
      <c r="U1698" s="1">
        <v>4676207.6449999996</v>
      </c>
      <c r="V1698" s="1">
        <v>14966115.970000001</v>
      </c>
      <c r="W1698" s="1">
        <v>8511063.7229999993</v>
      </c>
      <c r="X1698" s="1">
        <f t="shared" si="105"/>
        <v>7366160.6009999998</v>
      </c>
      <c r="Y1698" s="1">
        <f t="shared" si="106"/>
        <v>5858550.8080873843</v>
      </c>
    </row>
    <row r="1699" spans="1:25" x14ac:dyDescent="0.5">
      <c r="A1699" s="1" t="s">
        <v>3393</v>
      </c>
      <c r="B1699" s="1" t="s">
        <v>3394</v>
      </c>
      <c r="C1699" s="1">
        <v>53985</v>
      </c>
      <c r="D1699" s="1">
        <v>18</v>
      </c>
      <c r="E1699" s="1">
        <v>1</v>
      </c>
      <c r="F1699" s="1">
        <v>978.3</v>
      </c>
      <c r="G1699" s="1">
        <v>0.10036853799999999</v>
      </c>
      <c r="H1699" s="1">
        <v>0.99094768200000005</v>
      </c>
      <c r="I1699" s="1">
        <v>0.470121236</v>
      </c>
      <c r="K1699" s="1">
        <v>1.2601941940000001</v>
      </c>
      <c r="L1699" s="1" t="s">
        <v>1</v>
      </c>
      <c r="M1699" s="1" t="s">
        <v>2</v>
      </c>
      <c r="N1699" s="1">
        <v>18459592.539999999</v>
      </c>
      <c r="O1699" s="1">
        <v>9899650.9890000001</v>
      </c>
      <c r="P1699" s="1">
        <v>22449515.210000001</v>
      </c>
      <c r="Q1699" s="1">
        <v>27592807.359999999</v>
      </c>
      <c r="R1699" s="3">
        <f>AVERAGE('VTA_Proteome Morphine vs Saline'!N1699:Q1699)</f>
        <v>19600391.524750002</v>
      </c>
      <c r="S1699" s="3">
        <f>_xlfn.STDEV.S('VTA_Proteome Morphine vs Saline'!N1699:Q1699)</f>
        <v>7469984.5141061535</v>
      </c>
      <c r="T1699" s="1">
        <v>6440850.6069999998</v>
      </c>
      <c r="U1699" s="1">
        <v>12302974.5</v>
      </c>
      <c r="V1699" s="1">
        <v>18106220.68</v>
      </c>
      <c r="W1699" s="1">
        <v>25363830.84</v>
      </c>
      <c r="X1699" s="1">
        <f t="shared" si="105"/>
        <v>15553469.156750001</v>
      </c>
      <c r="Y1699" s="1">
        <f t="shared" si="106"/>
        <v>8090431.9835725883</v>
      </c>
    </row>
    <row r="1700" spans="1:25" x14ac:dyDescent="0.5">
      <c r="A1700" s="1" t="s">
        <v>3395</v>
      </c>
      <c r="B1700" s="1" t="s">
        <v>3396</v>
      </c>
      <c r="C1700" s="1">
        <v>50519</v>
      </c>
      <c r="D1700" s="1">
        <v>3</v>
      </c>
      <c r="E1700" s="1">
        <v>3</v>
      </c>
      <c r="F1700" s="1">
        <v>111.35</v>
      </c>
      <c r="G1700" s="1">
        <v>7.2757724999999995E-2</v>
      </c>
      <c r="H1700" s="1">
        <v>0.99625991700000005</v>
      </c>
      <c r="I1700" s="1">
        <v>0.62123769900000003</v>
      </c>
      <c r="K1700" s="1">
        <v>1.0879819690000001</v>
      </c>
      <c r="L1700" s="1" t="s">
        <v>2</v>
      </c>
      <c r="M1700" s="1" t="s">
        <v>1</v>
      </c>
      <c r="N1700" s="1">
        <v>222879.34839999999</v>
      </c>
      <c r="O1700" s="1">
        <v>242587.47659999999</v>
      </c>
      <c r="P1700" s="1">
        <v>253189.41889999999</v>
      </c>
      <c r="Q1700" s="1">
        <v>220873.53349999999</v>
      </c>
      <c r="R1700" s="3">
        <f>AVERAGE('VTA_Proteome Morphine vs Saline'!N1700:Q1700)</f>
        <v>234882.44434999998</v>
      </c>
      <c r="S1700" s="3">
        <f>_xlfn.STDEV.S('VTA_Proteome Morphine vs Saline'!N1700:Q1700)</f>
        <v>15650.737306764409</v>
      </c>
      <c r="T1700" s="1">
        <v>183021.93460000001</v>
      </c>
      <c r="U1700" s="1">
        <v>245168.12760000001</v>
      </c>
      <c r="V1700" s="1">
        <v>326234.77260000003</v>
      </c>
      <c r="W1700" s="1">
        <v>267766.62209999998</v>
      </c>
      <c r="X1700" s="1">
        <f t="shared" si="105"/>
        <v>255547.86422500003</v>
      </c>
      <c r="Y1700" s="1">
        <f t="shared" si="106"/>
        <v>59199.342507605303</v>
      </c>
    </row>
    <row r="1701" spans="1:25" x14ac:dyDescent="0.5">
      <c r="A1701" s="1" t="s">
        <v>3397</v>
      </c>
      <c r="B1701" s="1" t="s">
        <v>3398</v>
      </c>
      <c r="C1701" s="1">
        <v>11725</v>
      </c>
      <c r="D1701" s="1">
        <v>1</v>
      </c>
      <c r="E1701" s="1">
        <v>1</v>
      </c>
      <c r="F1701" s="1">
        <v>72.569999999999993</v>
      </c>
      <c r="G1701" s="1">
        <v>9.0949294E-2</v>
      </c>
      <c r="H1701" s="1">
        <v>0.99625991700000005</v>
      </c>
      <c r="I1701" s="1">
        <v>0.51245441700000005</v>
      </c>
      <c r="K1701" s="1">
        <v>3.124832439</v>
      </c>
      <c r="L1701" s="1" t="s">
        <v>1</v>
      </c>
      <c r="M1701" s="1" t="s">
        <v>2</v>
      </c>
      <c r="N1701" s="1">
        <v>665718.79850000003</v>
      </c>
      <c r="O1701" s="1">
        <v>263904.33760000003</v>
      </c>
      <c r="P1701" s="1">
        <v>1918.340019</v>
      </c>
      <c r="Q1701" s="1">
        <v>3955.109195</v>
      </c>
      <c r="R1701" s="3">
        <f>AVERAGE('VTA_Proteome Morphine vs Saline'!N1701:Q1701)</f>
        <v>233874.14632850001</v>
      </c>
      <c r="S1701" s="3">
        <f>_xlfn.STDEV.S('VTA_Proteome Morphine vs Saline'!N1701:Q1701)</f>
        <v>313080.32819816528</v>
      </c>
      <c r="T1701" s="1">
        <v>128962.3796</v>
      </c>
      <c r="U1701" s="1">
        <v>158264.54440000001</v>
      </c>
      <c r="V1701" s="1">
        <v>12148.035620000001</v>
      </c>
      <c r="W1701" s="1">
        <v>0</v>
      </c>
      <c r="X1701" s="1">
        <f t="shared" si="105"/>
        <v>74843.739904999995</v>
      </c>
      <c r="Y1701" s="1">
        <f t="shared" si="106"/>
        <v>80457.430822743583</v>
      </c>
    </row>
    <row r="1702" spans="1:25" x14ac:dyDescent="0.5">
      <c r="A1702" s="1" t="s">
        <v>3399</v>
      </c>
      <c r="B1702" s="1" t="s">
        <v>3400</v>
      </c>
      <c r="C1702" s="1">
        <v>21570</v>
      </c>
      <c r="D1702" s="1">
        <v>19</v>
      </c>
      <c r="E1702" s="1">
        <v>19</v>
      </c>
      <c r="F1702" s="1">
        <v>1226.83</v>
      </c>
      <c r="G1702" s="1">
        <v>9.5742028000000007E-2</v>
      </c>
      <c r="H1702" s="1">
        <v>0.99461538400000005</v>
      </c>
      <c r="I1702" s="1">
        <v>0.49004002800000002</v>
      </c>
      <c r="K1702" s="1">
        <v>1.1315794640000001</v>
      </c>
      <c r="L1702" s="1" t="s">
        <v>2</v>
      </c>
      <c r="M1702" s="1" t="s">
        <v>1</v>
      </c>
      <c r="N1702" s="1">
        <v>89411465.609999999</v>
      </c>
      <c r="O1702" s="1">
        <v>112545392</v>
      </c>
      <c r="P1702" s="1">
        <v>123093546.09999999</v>
      </c>
      <c r="Q1702" s="1">
        <v>112022572.8</v>
      </c>
      <c r="R1702" s="3">
        <f>AVERAGE('VTA_Proteome Morphine vs Saline'!N1702:Q1702)</f>
        <v>109268244.12750001</v>
      </c>
      <c r="S1702" s="3">
        <f>_xlfn.STDEV.S('VTA_Proteome Morphine vs Saline'!N1702:Q1702)</f>
        <v>14186339.113600802</v>
      </c>
      <c r="T1702" s="1">
        <v>96330338.549999997</v>
      </c>
      <c r="U1702" s="1">
        <v>109119270.8</v>
      </c>
      <c r="V1702" s="1">
        <v>116499370.59999999</v>
      </c>
      <c r="W1702" s="1">
        <v>172633824.69999999</v>
      </c>
      <c r="X1702" s="1">
        <f t="shared" si="105"/>
        <v>123645701.16249999</v>
      </c>
      <c r="Y1702" s="1">
        <f t="shared" si="106"/>
        <v>33704858.70989918</v>
      </c>
    </row>
    <row r="1703" spans="1:25" x14ac:dyDescent="0.5">
      <c r="A1703" s="1" t="s">
        <v>3401</v>
      </c>
      <c r="B1703" s="1" t="s">
        <v>3402</v>
      </c>
      <c r="C1703" s="1">
        <v>26363</v>
      </c>
      <c r="D1703" s="1">
        <v>10</v>
      </c>
      <c r="E1703" s="1">
        <v>10</v>
      </c>
      <c r="F1703" s="1">
        <v>475.8</v>
      </c>
      <c r="G1703" s="1">
        <v>0.35416110899999997</v>
      </c>
      <c r="H1703" s="1">
        <v>0.977951083</v>
      </c>
      <c r="I1703" s="1">
        <v>0.108849314</v>
      </c>
      <c r="K1703" s="1">
        <v>1.1623777500000001</v>
      </c>
      <c r="L1703" s="1" t="s">
        <v>1</v>
      </c>
      <c r="M1703" s="1" t="s">
        <v>2</v>
      </c>
      <c r="N1703" s="1">
        <v>3635839.7779999999</v>
      </c>
      <c r="O1703" s="1">
        <v>3691631.6669999999</v>
      </c>
      <c r="P1703" s="1">
        <v>4018947.1549999998</v>
      </c>
      <c r="Q1703" s="1">
        <v>3549369.2940000002</v>
      </c>
      <c r="R1703" s="3">
        <f>AVERAGE('VTA_Proteome Morphine vs Saline'!N1703:Q1703)</f>
        <v>3723946.9734999998</v>
      </c>
      <c r="S1703" s="3">
        <f>_xlfn.STDEV.S('VTA_Proteome Morphine vs Saline'!N1703:Q1703)</f>
        <v>205190.66758968486</v>
      </c>
      <c r="T1703" s="1">
        <v>3088661.0159999998</v>
      </c>
      <c r="U1703" s="1">
        <v>3900719.9879999999</v>
      </c>
      <c r="V1703" s="1">
        <v>3183929.048</v>
      </c>
      <c r="W1703" s="1">
        <v>2641618.5619999999</v>
      </c>
      <c r="X1703" s="1">
        <f t="shared" si="105"/>
        <v>3203732.1535</v>
      </c>
      <c r="Y1703" s="1">
        <f t="shared" si="106"/>
        <v>521343.54024418094</v>
      </c>
    </row>
    <row r="1704" spans="1:25" x14ac:dyDescent="0.5">
      <c r="A1704" s="1" t="s">
        <v>3403</v>
      </c>
      <c r="B1704" s="1" t="s">
        <v>3404</v>
      </c>
      <c r="C1704" s="1">
        <v>25422</v>
      </c>
      <c r="D1704" s="1">
        <v>13</v>
      </c>
      <c r="E1704" s="1">
        <v>12</v>
      </c>
      <c r="F1704" s="1">
        <v>555.86</v>
      </c>
      <c r="G1704" s="1">
        <v>0.10707855600000001</v>
      </c>
      <c r="H1704" s="1">
        <v>0.98920471200000004</v>
      </c>
      <c r="I1704" s="1">
        <v>0.443775103</v>
      </c>
      <c r="K1704" s="1">
        <v>1.1051665479999999</v>
      </c>
      <c r="L1704" s="1" t="s">
        <v>1</v>
      </c>
      <c r="M1704" s="1" t="s">
        <v>2</v>
      </c>
      <c r="N1704" s="1">
        <v>7031902.8200000003</v>
      </c>
      <c r="O1704" s="1">
        <v>6063008.1830000002</v>
      </c>
      <c r="P1704" s="1">
        <v>6817095.5539999995</v>
      </c>
      <c r="Q1704" s="1">
        <v>5110600.6399999997</v>
      </c>
      <c r="R1704" s="3">
        <f>AVERAGE('VTA_Proteome Morphine vs Saline'!N1704:Q1704)</f>
        <v>6255651.7992500002</v>
      </c>
      <c r="S1704" s="3">
        <f>_xlfn.STDEV.S('VTA_Proteome Morphine vs Saline'!N1704:Q1704)</f>
        <v>869106.52533599362</v>
      </c>
      <c r="T1704" s="1">
        <v>7388885.5939999996</v>
      </c>
      <c r="U1704" s="1">
        <v>5825824.5410000002</v>
      </c>
      <c r="V1704" s="1">
        <v>5229170.6220000004</v>
      </c>
      <c r="W1704" s="1">
        <v>4197600.0659999996</v>
      </c>
      <c r="X1704" s="1">
        <f t="shared" si="105"/>
        <v>5660370.2057499997</v>
      </c>
      <c r="Y1704" s="1">
        <f t="shared" si="106"/>
        <v>1334262.6112376952</v>
      </c>
    </row>
    <row r="1705" spans="1:25" x14ac:dyDescent="0.5">
      <c r="A1705" s="1" t="s">
        <v>3405</v>
      </c>
      <c r="B1705" s="1" t="s">
        <v>3406</v>
      </c>
      <c r="C1705" s="1">
        <v>25187</v>
      </c>
      <c r="D1705" s="1">
        <v>16</v>
      </c>
      <c r="E1705" s="1">
        <v>16</v>
      </c>
      <c r="F1705" s="1">
        <v>973.15</v>
      </c>
      <c r="G1705" s="1">
        <v>8.3196334999999996E-2</v>
      </c>
      <c r="H1705" s="1">
        <v>0.99625991700000005</v>
      </c>
      <c r="I1705" s="1">
        <v>0.55340416699999995</v>
      </c>
      <c r="K1705" s="1">
        <v>1.057701258</v>
      </c>
      <c r="L1705" s="1" t="s">
        <v>1</v>
      </c>
      <c r="M1705" s="1" t="s">
        <v>2</v>
      </c>
      <c r="N1705" s="1">
        <v>14103899.560000001</v>
      </c>
      <c r="O1705" s="1">
        <v>15567146.310000001</v>
      </c>
      <c r="P1705" s="1">
        <v>19495675.699999999</v>
      </c>
      <c r="Q1705" s="1">
        <v>16112953.41</v>
      </c>
      <c r="R1705" s="3">
        <f>AVERAGE('VTA_Proteome Morphine vs Saline'!N1705:Q1705)</f>
        <v>16319918.745000001</v>
      </c>
      <c r="S1705" s="3">
        <f>_xlfn.STDEV.S('VTA_Proteome Morphine vs Saline'!N1705:Q1705)</f>
        <v>2280765.5333466618</v>
      </c>
      <c r="T1705" s="1">
        <v>16443354.85</v>
      </c>
      <c r="U1705" s="1">
        <v>15845376.029999999</v>
      </c>
      <c r="V1705" s="1">
        <v>16147043.789999999</v>
      </c>
      <c r="W1705" s="1">
        <v>13282668.51</v>
      </c>
      <c r="X1705" s="1">
        <f t="shared" si="105"/>
        <v>15429610.795</v>
      </c>
      <c r="Y1705" s="1">
        <f t="shared" si="106"/>
        <v>1451965.2219340676</v>
      </c>
    </row>
    <row r="1706" spans="1:25" x14ac:dyDescent="0.5">
      <c r="A1706" s="1" t="s">
        <v>3407</v>
      </c>
      <c r="B1706" s="1" t="s">
        <v>3408</v>
      </c>
      <c r="C1706" s="1">
        <v>19932</v>
      </c>
      <c r="D1706" s="1">
        <v>1</v>
      </c>
      <c r="E1706" s="1">
        <v>1</v>
      </c>
      <c r="F1706" s="1">
        <v>29.41</v>
      </c>
      <c r="G1706" s="1">
        <v>0.118896275</v>
      </c>
      <c r="H1706" s="1">
        <v>0.98248697799999996</v>
      </c>
      <c r="I1706" s="1">
        <v>0.40331663899999998</v>
      </c>
      <c r="K1706" s="1">
        <v>1.0238982379999999</v>
      </c>
      <c r="L1706" s="1" t="s">
        <v>1</v>
      </c>
      <c r="M1706" s="1" t="s">
        <v>2</v>
      </c>
      <c r="N1706" s="1">
        <v>37761.252639999999</v>
      </c>
      <c r="O1706" s="1">
        <v>54686.192909999998</v>
      </c>
      <c r="P1706" s="1">
        <v>30507.71617</v>
      </c>
      <c r="Q1706" s="1">
        <v>32385.398260000002</v>
      </c>
      <c r="R1706" s="3">
        <f>AVERAGE('VTA_Proteome Morphine vs Saline'!N1706:Q1706)</f>
        <v>38835.139995000005</v>
      </c>
      <c r="S1706" s="3">
        <f>_xlfn.STDEV.S('VTA_Proteome Morphine vs Saline'!N1706:Q1706)</f>
        <v>11005.366396668122</v>
      </c>
      <c r="T1706" s="1">
        <v>52029.382290000001</v>
      </c>
      <c r="U1706" s="1">
        <v>45220.82445</v>
      </c>
      <c r="V1706" s="1">
        <v>54464.635820000003</v>
      </c>
      <c r="W1706" s="1">
        <v>0</v>
      </c>
      <c r="X1706" s="1">
        <f t="shared" si="105"/>
        <v>37928.710639999998</v>
      </c>
      <c r="Y1706" s="1">
        <f t="shared" si="106"/>
        <v>25586.635685910427</v>
      </c>
    </row>
    <row r="1707" spans="1:25" x14ac:dyDescent="0.5">
      <c r="A1707" s="1" t="s">
        <v>3409</v>
      </c>
      <c r="B1707" s="1" t="s">
        <v>3410</v>
      </c>
      <c r="C1707" s="1">
        <v>336375</v>
      </c>
      <c r="D1707" s="1">
        <v>12</v>
      </c>
      <c r="E1707" s="1">
        <v>4</v>
      </c>
      <c r="F1707" s="1">
        <v>495.67</v>
      </c>
      <c r="G1707" s="1">
        <v>5.5668133000000002E-2</v>
      </c>
      <c r="H1707" s="1">
        <v>0.99625991700000005</v>
      </c>
      <c r="I1707" s="1">
        <v>0.80294065000000003</v>
      </c>
      <c r="K1707" s="1">
        <v>1.0402855870000001</v>
      </c>
      <c r="L1707" s="1" t="s">
        <v>2</v>
      </c>
      <c r="M1707" s="1" t="s">
        <v>1</v>
      </c>
      <c r="N1707" s="1">
        <v>200685.08499999999</v>
      </c>
      <c r="O1707" s="1">
        <v>296527.73330000002</v>
      </c>
      <c r="P1707" s="1">
        <v>147537.80369999999</v>
      </c>
      <c r="Q1707" s="1">
        <v>253567.05679999999</v>
      </c>
      <c r="R1707" s="3">
        <f>AVERAGE('VTA_Proteome Morphine vs Saline'!N1707:Q1707)</f>
        <v>224579.4197</v>
      </c>
      <c r="S1707" s="3">
        <f>_xlfn.STDEV.S('VTA_Proteome Morphine vs Saline'!N1707:Q1707)</f>
        <v>64609.578137126344</v>
      </c>
      <c r="T1707" s="1">
        <v>281707.06530000002</v>
      </c>
      <c r="U1707" s="1">
        <v>282498.97320000001</v>
      </c>
      <c r="V1707" s="1">
        <v>187912.9375</v>
      </c>
      <c r="W1707" s="1">
        <v>182387.95809999999</v>
      </c>
      <c r="X1707" s="1">
        <f t="shared" si="105"/>
        <v>233626.73352499999</v>
      </c>
      <c r="Y1707" s="1">
        <f t="shared" si="106"/>
        <v>56021.952151258352</v>
      </c>
    </row>
    <row r="1708" spans="1:25" x14ac:dyDescent="0.5">
      <c r="A1708" s="1" t="s">
        <v>3411</v>
      </c>
      <c r="B1708" s="1" t="s">
        <v>3412</v>
      </c>
      <c r="C1708" s="1">
        <v>43068</v>
      </c>
      <c r="D1708" s="1">
        <v>19</v>
      </c>
      <c r="E1708" s="1">
        <v>14</v>
      </c>
      <c r="F1708" s="1">
        <v>1134.3</v>
      </c>
      <c r="G1708" s="1">
        <v>5.1717526999999999E-2</v>
      </c>
      <c r="H1708" s="1">
        <v>0.99625991700000005</v>
      </c>
      <c r="I1708" s="1">
        <v>0.89042812800000004</v>
      </c>
      <c r="K1708" s="1">
        <v>1.0404036590000001</v>
      </c>
      <c r="L1708" s="1" t="s">
        <v>1</v>
      </c>
      <c r="M1708" s="1" t="s">
        <v>2</v>
      </c>
      <c r="N1708" s="1">
        <v>14740028.720000001</v>
      </c>
      <c r="O1708" s="1">
        <v>23541889.489999998</v>
      </c>
      <c r="P1708" s="1">
        <v>14712726.6</v>
      </c>
      <c r="Q1708" s="1">
        <v>13603620</v>
      </c>
      <c r="R1708" s="3">
        <f>AVERAGE('VTA_Proteome Morphine vs Saline'!N1708:Q1708)</f>
        <v>16649566.202500001</v>
      </c>
      <c r="S1708" s="3">
        <f>_xlfn.STDEV.S('VTA_Proteome Morphine vs Saline'!N1708:Q1708)</f>
        <v>4625277.995638879</v>
      </c>
      <c r="T1708" s="1">
        <v>18068214.390000001</v>
      </c>
      <c r="U1708" s="1">
        <v>17284996.890000001</v>
      </c>
      <c r="V1708" s="1">
        <v>14684849.18</v>
      </c>
      <c r="W1708" s="1">
        <v>13973887.41</v>
      </c>
      <c r="X1708" s="1">
        <f t="shared" si="105"/>
        <v>16002986.967500001</v>
      </c>
      <c r="Y1708" s="1">
        <f t="shared" si="106"/>
        <v>1980189.0472979571</v>
      </c>
    </row>
    <row r="1709" spans="1:25" x14ac:dyDescent="0.5">
      <c r="A1709" s="1" t="s">
        <v>3413</v>
      </c>
      <c r="B1709" s="1" t="s">
        <v>3414</v>
      </c>
      <c r="C1709" s="1">
        <v>43255</v>
      </c>
      <c r="D1709" s="1">
        <v>11</v>
      </c>
      <c r="E1709" s="1">
        <v>6</v>
      </c>
      <c r="F1709" s="1">
        <v>734.44</v>
      </c>
      <c r="G1709" s="1">
        <v>9.5442614999999995E-2</v>
      </c>
      <c r="H1709" s="1">
        <v>0.99461538400000005</v>
      </c>
      <c r="I1709" s="1">
        <v>0.49138442700000001</v>
      </c>
      <c r="K1709" s="1">
        <v>1.0889624200000001</v>
      </c>
      <c r="L1709" s="1" t="s">
        <v>2</v>
      </c>
      <c r="M1709" s="1" t="s">
        <v>1</v>
      </c>
      <c r="N1709" s="1">
        <v>2280593.4840000002</v>
      </c>
      <c r="O1709" s="1">
        <v>2573633.3790000002</v>
      </c>
      <c r="P1709" s="1">
        <v>2643423.423</v>
      </c>
      <c r="Q1709" s="1">
        <v>2583767.1529999999</v>
      </c>
      <c r="R1709" s="3">
        <f>AVERAGE('VTA_Proteome Morphine vs Saline'!N1709:Q1709)</f>
        <v>2520354.3597499998</v>
      </c>
      <c r="S1709" s="3">
        <f>_xlfn.STDEV.S('VTA_Proteome Morphine vs Saline'!N1709:Q1709)</f>
        <v>162779.10196505411</v>
      </c>
      <c r="T1709" s="1">
        <v>3077455.6120000002</v>
      </c>
      <c r="U1709" s="1">
        <v>2254865.159</v>
      </c>
      <c r="V1709" s="1">
        <v>3290704.9249999998</v>
      </c>
      <c r="W1709" s="1">
        <v>2355259.0329999998</v>
      </c>
      <c r="X1709" s="1">
        <f t="shared" si="105"/>
        <v>2744571.1822499996</v>
      </c>
      <c r="Y1709" s="1">
        <f t="shared" si="106"/>
        <v>516543.01121368317</v>
      </c>
    </row>
    <row r="1710" spans="1:25" x14ac:dyDescent="0.5">
      <c r="A1710" s="1" t="s">
        <v>3415</v>
      </c>
      <c r="B1710" s="1" t="s">
        <v>3416</v>
      </c>
      <c r="C1710" s="1">
        <v>45452</v>
      </c>
      <c r="D1710" s="1">
        <v>20</v>
      </c>
      <c r="E1710" s="1">
        <v>17</v>
      </c>
      <c r="F1710" s="1">
        <v>1612.33</v>
      </c>
      <c r="G1710" s="1">
        <v>8.6013924000000005E-2</v>
      </c>
      <c r="H1710" s="1">
        <v>0.99625991700000005</v>
      </c>
      <c r="I1710" s="1">
        <v>0.537766407</v>
      </c>
      <c r="K1710" s="1">
        <v>1.119065676</v>
      </c>
      <c r="L1710" s="1" t="s">
        <v>1</v>
      </c>
      <c r="M1710" s="1" t="s">
        <v>2</v>
      </c>
      <c r="N1710" s="1">
        <v>17539404.530000001</v>
      </c>
      <c r="O1710" s="1">
        <v>19281177.07</v>
      </c>
      <c r="P1710" s="1">
        <v>31538648.27</v>
      </c>
      <c r="Q1710" s="1">
        <v>21559723.02</v>
      </c>
      <c r="R1710" s="3">
        <f>AVERAGE('VTA_Proteome Morphine vs Saline'!N1710:Q1710)</f>
        <v>22479738.2225</v>
      </c>
      <c r="S1710" s="3">
        <f>_xlfn.STDEV.S('VTA_Proteome Morphine vs Saline'!N1710:Q1710)</f>
        <v>6259605.1435922785</v>
      </c>
      <c r="T1710" s="1">
        <v>20655244.890000001</v>
      </c>
      <c r="U1710" s="1">
        <v>17422058.109999999</v>
      </c>
      <c r="V1710" s="1">
        <v>21250725.059999999</v>
      </c>
      <c r="W1710" s="1">
        <v>21023782.210000001</v>
      </c>
      <c r="X1710" s="1">
        <f t="shared" si="105"/>
        <v>20087952.567500003</v>
      </c>
      <c r="Y1710" s="1">
        <f t="shared" si="106"/>
        <v>1794122.8893986987</v>
      </c>
    </row>
    <row r="1711" spans="1:25" x14ac:dyDescent="0.5">
      <c r="A1711" s="1" t="s">
        <v>3417</v>
      </c>
      <c r="B1711" s="1" t="s">
        <v>3418</v>
      </c>
      <c r="C1711" s="1">
        <v>46094</v>
      </c>
      <c r="D1711" s="1">
        <v>21</v>
      </c>
      <c r="E1711" s="1">
        <v>18</v>
      </c>
      <c r="F1711" s="1">
        <v>1669.8</v>
      </c>
      <c r="G1711" s="1">
        <v>5.3782470999999998E-2</v>
      </c>
      <c r="H1711" s="1">
        <v>0.99625991700000005</v>
      </c>
      <c r="I1711" s="1">
        <v>0.83825110700000005</v>
      </c>
      <c r="K1711" s="1">
        <v>1.017881273</v>
      </c>
      <c r="L1711" s="1" t="s">
        <v>2</v>
      </c>
      <c r="M1711" s="1" t="s">
        <v>1</v>
      </c>
      <c r="N1711" s="1">
        <v>19059594.890000001</v>
      </c>
      <c r="O1711" s="1">
        <v>22202401.379999999</v>
      </c>
      <c r="P1711" s="1">
        <v>25408147.559999999</v>
      </c>
      <c r="Q1711" s="1">
        <v>25530863.300000001</v>
      </c>
      <c r="R1711" s="3">
        <f>AVERAGE('VTA_Proteome Morphine vs Saline'!N1711:Q1711)</f>
        <v>23050251.782499999</v>
      </c>
      <c r="S1711" s="3">
        <f>_xlfn.STDEV.S('VTA_Proteome Morphine vs Saline'!N1711:Q1711)</f>
        <v>3074480.9175416641</v>
      </c>
      <c r="T1711" s="1">
        <v>27527180.710000001</v>
      </c>
      <c r="U1711" s="1">
        <v>21220836.390000001</v>
      </c>
      <c r="V1711" s="1">
        <v>21676605.870000001</v>
      </c>
      <c r="W1711" s="1">
        <v>23425055.559999999</v>
      </c>
      <c r="X1711" s="1">
        <f t="shared" si="105"/>
        <v>23462419.6325</v>
      </c>
      <c r="Y1711" s="1">
        <f t="shared" si="106"/>
        <v>2871556.1935684658</v>
      </c>
    </row>
    <row r="1712" spans="1:25" x14ac:dyDescent="0.5">
      <c r="A1712" s="1" t="s">
        <v>3419</v>
      </c>
      <c r="B1712" s="1" t="s">
        <v>3420</v>
      </c>
      <c r="C1712" s="1">
        <v>40594</v>
      </c>
      <c r="D1712" s="1">
        <v>28</v>
      </c>
      <c r="E1712" s="1">
        <v>9</v>
      </c>
      <c r="F1712" s="1">
        <v>1593.08</v>
      </c>
      <c r="G1712" s="1">
        <v>0.242402332</v>
      </c>
      <c r="H1712" s="1">
        <v>0.977951083</v>
      </c>
      <c r="I1712" s="1">
        <v>0.18675329099999999</v>
      </c>
      <c r="K1712" s="1">
        <v>1.3246116649999999</v>
      </c>
      <c r="L1712" s="1" t="s">
        <v>2</v>
      </c>
      <c r="M1712" s="1" t="s">
        <v>1</v>
      </c>
      <c r="N1712" s="1">
        <v>6960177.4900000002</v>
      </c>
      <c r="O1712" s="1">
        <v>7568364.3150000004</v>
      </c>
      <c r="P1712" s="1">
        <v>6084367.5259999996</v>
      </c>
      <c r="Q1712" s="1">
        <v>5582473.8650000002</v>
      </c>
      <c r="R1712" s="3">
        <f>AVERAGE('VTA_Proteome Morphine vs Saline'!N1712:Q1712)</f>
        <v>6548845.7990000006</v>
      </c>
      <c r="S1712" s="3">
        <f>_xlfn.STDEV.S('VTA_Proteome Morphine vs Saline'!N1712:Q1712)</f>
        <v>886608.99788646388</v>
      </c>
      <c r="T1712" s="1">
        <v>5778103.4500000002</v>
      </c>
      <c r="U1712" s="1">
        <v>10834809.970000001</v>
      </c>
      <c r="V1712" s="1">
        <v>10824755.810000001</v>
      </c>
      <c r="W1712" s="1">
        <v>7261040.9270000001</v>
      </c>
      <c r="X1712" s="1">
        <f t="shared" si="105"/>
        <v>8674677.5392500013</v>
      </c>
      <c r="Y1712" s="1">
        <f t="shared" si="106"/>
        <v>2561088.220186701</v>
      </c>
    </row>
    <row r="1713" spans="1:25" x14ac:dyDescent="0.5">
      <c r="A1713" s="1" t="s">
        <v>3421</v>
      </c>
      <c r="B1713" s="1" t="s">
        <v>3422</v>
      </c>
      <c r="C1713" s="1">
        <v>51619</v>
      </c>
      <c r="D1713" s="1">
        <v>11</v>
      </c>
      <c r="E1713" s="1">
        <v>10</v>
      </c>
      <c r="F1713" s="1">
        <v>555.86</v>
      </c>
      <c r="G1713" s="1">
        <v>0.136138273</v>
      </c>
      <c r="H1713" s="1">
        <v>0.977951083</v>
      </c>
      <c r="I1713" s="1">
        <v>0.354575258</v>
      </c>
      <c r="K1713" s="1">
        <v>1.114638657</v>
      </c>
      <c r="L1713" s="1" t="s">
        <v>1</v>
      </c>
      <c r="M1713" s="1" t="s">
        <v>2</v>
      </c>
      <c r="N1713" s="1">
        <v>2409292.8590000002</v>
      </c>
      <c r="O1713" s="1">
        <v>2809316.4470000002</v>
      </c>
      <c r="P1713" s="1">
        <v>2534029.0989999999</v>
      </c>
      <c r="Q1713" s="1">
        <v>2645784.4879999999</v>
      </c>
      <c r="R1713" s="3">
        <f>AVERAGE('VTA_Proteome Morphine vs Saline'!N1713:Q1713)</f>
        <v>2599605.7232499998</v>
      </c>
      <c r="S1713" s="3">
        <f>_xlfn.STDEV.S('VTA_Proteome Morphine vs Saline'!N1713:Q1713)</f>
        <v>169931.69796190591</v>
      </c>
      <c r="T1713" s="1">
        <v>2178229.1579999998</v>
      </c>
      <c r="U1713" s="1">
        <v>3177248.5440000002</v>
      </c>
      <c r="V1713" s="1">
        <v>1712792.7620000001</v>
      </c>
      <c r="W1713" s="1">
        <v>2260692.6329999999</v>
      </c>
      <c r="X1713" s="1">
        <f t="shared" si="105"/>
        <v>2332240.7742499998</v>
      </c>
      <c r="Y1713" s="1">
        <f t="shared" si="106"/>
        <v>612805.75641188212</v>
      </c>
    </row>
    <row r="1714" spans="1:25" x14ac:dyDescent="0.5">
      <c r="A1714" s="1" t="s">
        <v>3423</v>
      </c>
      <c r="B1714" s="1" t="s">
        <v>3424</v>
      </c>
      <c r="C1714" s="1">
        <v>51011</v>
      </c>
      <c r="D1714" s="1">
        <v>10</v>
      </c>
      <c r="E1714" s="1">
        <v>9</v>
      </c>
      <c r="F1714" s="1">
        <v>622.27</v>
      </c>
      <c r="G1714" s="1">
        <v>6.3322516999999995E-2</v>
      </c>
      <c r="H1714" s="1">
        <v>0.99625991700000005</v>
      </c>
      <c r="I1714" s="1">
        <v>0.70357603300000005</v>
      </c>
      <c r="K1714" s="1">
        <v>1.0554873380000001</v>
      </c>
      <c r="L1714" s="1" t="s">
        <v>1</v>
      </c>
      <c r="M1714" s="1" t="s">
        <v>2</v>
      </c>
      <c r="N1714" s="1">
        <v>3902956.9389999998</v>
      </c>
      <c r="O1714" s="1">
        <v>3302768.4539999999</v>
      </c>
      <c r="P1714" s="1">
        <v>2526474.7859999998</v>
      </c>
      <c r="Q1714" s="1">
        <v>2764798.9380000001</v>
      </c>
      <c r="R1714" s="3">
        <f>AVERAGE('VTA_Proteome Morphine vs Saline'!N1714:Q1714)</f>
        <v>3124249.7792499997</v>
      </c>
      <c r="S1714" s="3">
        <f>_xlfn.STDEV.S('VTA_Proteome Morphine vs Saline'!N1714:Q1714)</f>
        <v>612316.26025303337</v>
      </c>
      <c r="T1714" s="1">
        <v>3643267.3870000001</v>
      </c>
      <c r="U1714" s="1">
        <v>3363291.4569999999</v>
      </c>
      <c r="V1714" s="1">
        <v>3026149.2149999999</v>
      </c>
      <c r="W1714" s="1">
        <v>1807319.4450000001</v>
      </c>
      <c r="X1714" s="1">
        <f t="shared" si="105"/>
        <v>2960006.8760000002</v>
      </c>
      <c r="Y1714" s="1">
        <f t="shared" si="106"/>
        <v>808815.28623827279</v>
      </c>
    </row>
    <row r="1715" spans="1:25" x14ac:dyDescent="0.5">
      <c r="A1715" s="1" t="s">
        <v>3425</v>
      </c>
      <c r="B1715" s="1" t="s">
        <v>3426</v>
      </c>
      <c r="C1715" s="1">
        <v>58561</v>
      </c>
      <c r="D1715" s="1">
        <v>1</v>
      </c>
      <c r="E1715" s="1">
        <v>0</v>
      </c>
      <c r="F1715" s="1">
        <v>26.91</v>
      </c>
      <c r="K1715" s="1">
        <v>1</v>
      </c>
      <c r="L1715" s="1" t="s">
        <v>364</v>
      </c>
      <c r="M1715" s="1" t="s">
        <v>364</v>
      </c>
      <c r="R1715" s="3"/>
      <c r="S1715" s="3"/>
    </row>
    <row r="1716" spans="1:25" x14ac:dyDescent="0.5">
      <c r="A1716" s="1" t="s">
        <v>3427</v>
      </c>
      <c r="B1716" s="1" t="s">
        <v>3428</v>
      </c>
      <c r="C1716" s="1">
        <v>70470</v>
      </c>
      <c r="D1716" s="1">
        <v>2</v>
      </c>
      <c r="E1716" s="1">
        <v>2</v>
      </c>
      <c r="F1716" s="1">
        <v>80.400000000000006</v>
      </c>
      <c r="G1716" s="1">
        <v>5.9025589000000003E-2</v>
      </c>
      <c r="H1716" s="1">
        <v>0.99625991700000005</v>
      </c>
      <c r="I1716" s="1">
        <v>0.75341900699999997</v>
      </c>
      <c r="K1716" s="1">
        <v>1.050870405</v>
      </c>
      <c r="L1716" s="1" t="s">
        <v>1</v>
      </c>
      <c r="M1716" s="1" t="s">
        <v>2</v>
      </c>
      <c r="N1716" s="1">
        <v>137411.31090000001</v>
      </c>
      <c r="O1716" s="1">
        <v>242697.12520000001</v>
      </c>
      <c r="P1716" s="1">
        <v>38073.99452</v>
      </c>
      <c r="Q1716" s="1">
        <v>109612.21739999999</v>
      </c>
      <c r="R1716" s="3">
        <f>AVERAGE('VTA_Proteome Morphine vs Saline'!N1716:Q1716)</f>
        <v>131948.66200500002</v>
      </c>
      <c r="S1716" s="3">
        <f>_xlfn.STDEV.S('VTA_Proteome Morphine vs Saline'!N1716:Q1716)</f>
        <v>84865.447594051016</v>
      </c>
      <c r="T1716" s="1">
        <v>131754.50339999999</v>
      </c>
      <c r="U1716" s="1">
        <v>144852.23730000001</v>
      </c>
      <c r="V1716" s="1">
        <v>132629.9872</v>
      </c>
      <c r="W1716" s="1">
        <v>93008.501799999998</v>
      </c>
      <c r="X1716" s="1">
        <f t="shared" ref="X1716:X1738" si="107">AVERAGE(T1716:W1716)</f>
        <v>125561.30742499998</v>
      </c>
      <c r="Y1716" s="1">
        <f t="shared" ref="Y1716:Y1738" si="108">_xlfn.STDEV.S(T1716:W1716)</f>
        <v>22510.346063143767</v>
      </c>
    </row>
    <row r="1717" spans="1:25" x14ac:dyDescent="0.5">
      <c r="A1717" s="1" t="s">
        <v>3429</v>
      </c>
      <c r="B1717" s="1" t="s">
        <v>3430</v>
      </c>
      <c r="C1717" s="1">
        <v>55166</v>
      </c>
      <c r="D1717" s="1">
        <v>12</v>
      </c>
      <c r="E1717" s="1">
        <v>12</v>
      </c>
      <c r="F1717" s="1">
        <v>507.42</v>
      </c>
      <c r="G1717" s="1">
        <v>5.4646038000000001E-2</v>
      </c>
      <c r="H1717" s="1">
        <v>0.99625991700000005</v>
      </c>
      <c r="I1717" s="1">
        <v>0.82112823999999995</v>
      </c>
      <c r="K1717" s="1">
        <v>1.013818879</v>
      </c>
      <c r="L1717" s="1" t="s">
        <v>2</v>
      </c>
      <c r="M1717" s="1" t="s">
        <v>1</v>
      </c>
      <c r="N1717" s="1">
        <v>510711.38929999998</v>
      </c>
      <c r="O1717" s="1">
        <v>580745.00159999996</v>
      </c>
      <c r="P1717" s="1">
        <v>892218.07310000004</v>
      </c>
      <c r="Q1717" s="1">
        <v>726014.67209999997</v>
      </c>
      <c r="R1717" s="3">
        <f>AVERAGE('VTA_Proteome Morphine vs Saline'!N1717:Q1717)</f>
        <v>677422.28402500006</v>
      </c>
      <c r="S1717" s="3">
        <f>_xlfn.STDEV.S('VTA_Proteome Morphine vs Saline'!N1717:Q1717)</f>
        <v>168955.09318580892</v>
      </c>
      <c r="T1717" s="1">
        <v>615760.02269999997</v>
      </c>
      <c r="U1717" s="1">
        <v>664917.67090000003</v>
      </c>
      <c r="V1717" s="1">
        <v>666365.17749999999</v>
      </c>
      <c r="W1717" s="1">
        <v>800091.13159999996</v>
      </c>
      <c r="X1717" s="1">
        <f t="shared" si="107"/>
        <v>686783.50067500002</v>
      </c>
      <c r="Y1717" s="1">
        <f t="shared" si="108"/>
        <v>79115.898281212183</v>
      </c>
    </row>
    <row r="1718" spans="1:25" x14ac:dyDescent="0.5">
      <c r="A1718" s="1" t="s">
        <v>3431</v>
      </c>
      <c r="B1718" s="1" t="s">
        <v>3432</v>
      </c>
      <c r="C1718" s="1">
        <v>86920</v>
      </c>
      <c r="D1718" s="1">
        <v>8</v>
      </c>
      <c r="E1718" s="1">
        <v>8</v>
      </c>
      <c r="F1718" s="1">
        <v>641.41999999999996</v>
      </c>
      <c r="G1718" s="1">
        <v>0.13741067700000001</v>
      </c>
      <c r="H1718" s="1">
        <v>0.977951083</v>
      </c>
      <c r="I1718" s="1">
        <v>0.35136677500000002</v>
      </c>
      <c r="K1718" s="1">
        <v>1.1294203730000001</v>
      </c>
      <c r="L1718" s="1" t="s">
        <v>2</v>
      </c>
      <c r="M1718" s="1" t="s">
        <v>1</v>
      </c>
      <c r="N1718" s="1">
        <v>339719.34379999997</v>
      </c>
      <c r="O1718" s="1">
        <v>554250.64199999999</v>
      </c>
      <c r="P1718" s="1">
        <v>675413.65460000001</v>
      </c>
      <c r="Q1718" s="1">
        <v>425445.65340000001</v>
      </c>
      <c r="R1718" s="3">
        <f>AVERAGE('VTA_Proteome Morphine vs Saline'!N1718:Q1718)</f>
        <v>498707.32344999997</v>
      </c>
      <c r="S1718" s="3">
        <f>_xlfn.STDEV.S('VTA_Proteome Morphine vs Saline'!N1718:Q1718)</f>
        <v>147144.64275642097</v>
      </c>
      <c r="T1718" s="1">
        <v>601041.64569999999</v>
      </c>
      <c r="U1718" s="1">
        <v>563818.97820000001</v>
      </c>
      <c r="V1718" s="1">
        <v>529375.35340000002</v>
      </c>
      <c r="W1718" s="1">
        <v>558764.86849999998</v>
      </c>
      <c r="X1718" s="1">
        <f t="shared" si="107"/>
        <v>563250.21144999994</v>
      </c>
      <c r="Y1718" s="1">
        <f t="shared" si="108"/>
        <v>29417.343566762</v>
      </c>
    </row>
    <row r="1719" spans="1:25" x14ac:dyDescent="0.5">
      <c r="A1719" s="1" t="s">
        <v>3433</v>
      </c>
      <c r="B1719" s="1" t="s">
        <v>3434</v>
      </c>
      <c r="C1719" s="1">
        <v>71251</v>
      </c>
      <c r="D1719" s="1">
        <v>23</v>
      </c>
      <c r="E1719" s="1">
        <v>23</v>
      </c>
      <c r="F1719" s="1">
        <v>1167.69</v>
      </c>
      <c r="G1719" s="1">
        <v>5.4646781999999998E-2</v>
      </c>
      <c r="H1719" s="1">
        <v>0.99625991700000005</v>
      </c>
      <c r="I1719" s="1">
        <v>0.82111425299999996</v>
      </c>
      <c r="K1719" s="1">
        <v>1.0339988410000001</v>
      </c>
      <c r="L1719" s="1" t="s">
        <v>2</v>
      </c>
      <c r="M1719" s="1" t="s">
        <v>1</v>
      </c>
      <c r="N1719" s="1">
        <v>8555785.4739999995</v>
      </c>
      <c r="O1719" s="1">
        <v>10736467.550000001</v>
      </c>
      <c r="P1719" s="1">
        <v>6693218.9790000003</v>
      </c>
      <c r="Q1719" s="1">
        <v>7501400.5559999999</v>
      </c>
      <c r="R1719" s="3">
        <f>AVERAGE('VTA_Proteome Morphine vs Saline'!N1719:Q1719)</f>
        <v>8371718.1397500001</v>
      </c>
      <c r="S1719" s="3">
        <f>_xlfn.STDEV.S('VTA_Proteome Morphine vs Saline'!N1719:Q1719)</f>
        <v>1751259.8023554834</v>
      </c>
      <c r="T1719" s="1">
        <v>10730479.52</v>
      </c>
      <c r="U1719" s="1">
        <v>9293423.1610000003</v>
      </c>
      <c r="V1719" s="1">
        <v>7884078.0760000004</v>
      </c>
      <c r="W1719" s="1">
        <v>6717406.6449999996</v>
      </c>
      <c r="X1719" s="1">
        <f t="shared" si="107"/>
        <v>8656346.8505000006</v>
      </c>
      <c r="Y1719" s="1">
        <f t="shared" si="108"/>
        <v>1738177.2767911758</v>
      </c>
    </row>
    <row r="1720" spans="1:25" x14ac:dyDescent="0.5">
      <c r="A1720" s="1" t="s">
        <v>3435</v>
      </c>
      <c r="B1720" s="1" t="s">
        <v>3436</v>
      </c>
      <c r="C1720" s="1">
        <v>37471</v>
      </c>
      <c r="D1720" s="1">
        <v>9</v>
      </c>
      <c r="E1720" s="1">
        <v>9</v>
      </c>
      <c r="F1720" s="1">
        <v>334.77</v>
      </c>
      <c r="G1720" s="1">
        <v>6.3551548999999999E-2</v>
      </c>
      <c r="H1720" s="1">
        <v>0.99625991700000005</v>
      </c>
      <c r="I1720" s="1">
        <v>0.70120610299999997</v>
      </c>
      <c r="K1720" s="1">
        <v>1.022574012</v>
      </c>
      <c r="L1720" s="1" t="s">
        <v>1</v>
      </c>
      <c r="M1720" s="1" t="s">
        <v>2</v>
      </c>
      <c r="N1720" s="1">
        <v>2094719.4750000001</v>
      </c>
      <c r="O1720" s="1">
        <v>2156389.7579999999</v>
      </c>
      <c r="P1720" s="1">
        <v>1956708.0390000001</v>
      </c>
      <c r="Q1720" s="1">
        <v>2089314.054</v>
      </c>
      <c r="R1720" s="3">
        <f>AVERAGE('VTA_Proteome Morphine vs Saline'!N1720:Q1720)</f>
        <v>2074282.8314999999</v>
      </c>
      <c r="S1720" s="3">
        <f>_xlfn.STDEV.S('VTA_Proteome Morphine vs Saline'!N1720:Q1720)</f>
        <v>84081.256845357668</v>
      </c>
      <c r="T1720" s="1">
        <v>2124205.4040000001</v>
      </c>
      <c r="U1720" s="1">
        <v>2386447.1940000001</v>
      </c>
      <c r="V1720" s="1">
        <v>1812588.621</v>
      </c>
      <c r="W1720" s="1">
        <v>1790725.33</v>
      </c>
      <c r="X1720" s="1">
        <f t="shared" si="107"/>
        <v>2028491.6372500001</v>
      </c>
      <c r="Y1720" s="1">
        <f t="shared" si="108"/>
        <v>283102.0046101312</v>
      </c>
    </row>
    <row r="1721" spans="1:25" x14ac:dyDescent="0.5">
      <c r="A1721" s="1" t="s">
        <v>3437</v>
      </c>
      <c r="B1721" s="1" t="s">
        <v>3438</v>
      </c>
      <c r="C1721" s="1">
        <v>47286</v>
      </c>
      <c r="D1721" s="1">
        <v>9</v>
      </c>
      <c r="E1721" s="1">
        <v>8</v>
      </c>
      <c r="F1721" s="1">
        <v>612.09</v>
      </c>
      <c r="G1721" s="1">
        <v>0.231485257</v>
      </c>
      <c r="H1721" s="1">
        <v>0.977951083</v>
      </c>
      <c r="I1721" s="1">
        <v>0.197918818</v>
      </c>
      <c r="K1721" s="1">
        <v>1.1114247559999999</v>
      </c>
      <c r="L1721" s="1" t="s">
        <v>2</v>
      </c>
      <c r="M1721" s="1" t="s">
        <v>1</v>
      </c>
      <c r="N1721" s="1">
        <v>2542807.6490000002</v>
      </c>
      <c r="O1721" s="1">
        <v>2725732.51</v>
      </c>
      <c r="P1721" s="1">
        <v>2464948.9870000002</v>
      </c>
      <c r="Q1721" s="1">
        <v>2632019.7459999998</v>
      </c>
      <c r="R1721" s="3">
        <f>AVERAGE('VTA_Proteome Morphine vs Saline'!N1721:Q1721)</f>
        <v>2591377.2229999998</v>
      </c>
      <c r="S1721" s="3">
        <f>_xlfn.STDEV.S('VTA_Proteome Morphine vs Saline'!N1721:Q1721)</f>
        <v>112614.7713775757</v>
      </c>
      <c r="T1721" s="1">
        <v>2844447.8840000001</v>
      </c>
      <c r="U1721" s="1">
        <v>3287581.3849999998</v>
      </c>
      <c r="V1721" s="1">
        <v>2985661.9470000002</v>
      </c>
      <c r="W1721" s="1">
        <v>2402791.9750000001</v>
      </c>
      <c r="X1721" s="1">
        <f t="shared" si="107"/>
        <v>2880120.7977499999</v>
      </c>
      <c r="Y1721" s="1">
        <f t="shared" si="108"/>
        <v>368002.91038271482</v>
      </c>
    </row>
    <row r="1722" spans="1:25" x14ac:dyDescent="0.5">
      <c r="A1722" s="1" t="s">
        <v>3439</v>
      </c>
      <c r="B1722" s="1" t="s">
        <v>3440</v>
      </c>
      <c r="C1722" s="1">
        <v>45098</v>
      </c>
      <c r="D1722" s="1">
        <v>3</v>
      </c>
      <c r="E1722" s="1">
        <v>1</v>
      </c>
      <c r="F1722" s="1">
        <v>117.05</v>
      </c>
      <c r="G1722" s="1">
        <v>5.3573832000000002E-2</v>
      </c>
      <c r="H1722" s="1">
        <v>0.99625991700000005</v>
      </c>
      <c r="I1722" s="1">
        <v>0.842691788</v>
      </c>
      <c r="K1722" s="1">
        <v>1.0279068499999999</v>
      </c>
      <c r="L1722" s="1" t="s">
        <v>2</v>
      </c>
      <c r="M1722" s="1" t="s">
        <v>1</v>
      </c>
      <c r="N1722" s="1">
        <v>24859.578389999999</v>
      </c>
      <c r="O1722" s="1">
        <v>46111.268750000003</v>
      </c>
      <c r="P1722" s="1">
        <v>51825.685340000004</v>
      </c>
      <c r="Q1722" s="1">
        <v>39425.730329999999</v>
      </c>
      <c r="R1722" s="3">
        <f>AVERAGE('VTA_Proteome Morphine vs Saline'!N1722:Q1722)</f>
        <v>40555.565702499996</v>
      </c>
      <c r="S1722" s="3">
        <f>_xlfn.STDEV.S('VTA_Proteome Morphine vs Saline'!N1722:Q1722)</f>
        <v>11626.43508960906</v>
      </c>
      <c r="T1722" s="1">
        <v>53116.50922</v>
      </c>
      <c r="U1722" s="1">
        <v>35050.001709999997</v>
      </c>
      <c r="V1722" s="1">
        <v>31730.661810000001</v>
      </c>
      <c r="W1722" s="1">
        <v>46852.202380000002</v>
      </c>
      <c r="X1722" s="1">
        <f t="shared" si="107"/>
        <v>41687.343779999996</v>
      </c>
      <c r="Y1722" s="1">
        <f t="shared" si="108"/>
        <v>10008.186859080271</v>
      </c>
    </row>
    <row r="1723" spans="1:25" x14ac:dyDescent="0.5">
      <c r="A1723" s="1" t="s">
        <v>3441</v>
      </c>
      <c r="B1723" s="1" t="s">
        <v>3442</v>
      </c>
      <c r="C1723" s="1">
        <v>44681</v>
      </c>
      <c r="D1723" s="1">
        <v>7</v>
      </c>
      <c r="E1723" s="1">
        <v>1</v>
      </c>
      <c r="F1723" s="1">
        <v>289.88</v>
      </c>
      <c r="G1723" s="1">
        <v>0.25348403000000003</v>
      </c>
      <c r="H1723" s="1">
        <v>0.977951083</v>
      </c>
      <c r="I1723" s="1">
        <v>0.17628117400000001</v>
      </c>
      <c r="K1723" s="1">
        <v>1.9187841329999999</v>
      </c>
      <c r="L1723" s="1" t="s">
        <v>1</v>
      </c>
      <c r="M1723" s="1" t="s">
        <v>2</v>
      </c>
      <c r="N1723" s="1">
        <v>9618.0499309999996</v>
      </c>
      <c r="O1723" s="1">
        <v>5601.9675939999997</v>
      </c>
      <c r="P1723" s="1">
        <v>14299.161550000001</v>
      </c>
      <c r="Q1723" s="1">
        <v>12380.735210000001</v>
      </c>
      <c r="R1723" s="3">
        <f>AVERAGE('VTA_Proteome Morphine vs Saline'!N1723:Q1723)</f>
        <v>10474.97857125</v>
      </c>
      <c r="S1723" s="3">
        <f>_xlfn.STDEV.S('VTA_Proteome Morphine vs Saline'!N1723:Q1723)</f>
        <v>3774.3364317444652</v>
      </c>
      <c r="T1723" s="1">
        <v>2265.2531090000002</v>
      </c>
      <c r="U1723" s="1">
        <v>314.06584340000001</v>
      </c>
      <c r="V1723" s="1">
        <v>13076.331620000001</v>
      </c>
      <c r="W1723" s="1">
        <v>6181.0498470000002</v>
      </c>
      <c r="X1723" s="1">
        <f t="shared" si="107"/>
        <v>5459.1751048500009</v>
      </c>
      <c r="Y1723" s="1">
        <f t="shared" si="108"/>
        <v>5633.6922039777555</v>
      </c>
    </row>
    <row r="1724" spans="1:25" x14ac:dyDescent="0.5">
      <c r="A1724" s="1" t="s">
        <v>3443</v>
      </c>
      <c r="B1724" s="1" t="s">
        <v>3444</v>
      </c>
      <c r="C1724" s="1">
        <v>40995</v>
      </c>
      <c r="D1724" s="1">
        <v>20</v>
      </c>
      <c r="E1724" s="1">
        <v>14</v>
      </c>
      <c r="F1724" s="1">
        <v>1118.75</v>
      </c>
      <c r="G1724" s="1">
        <v>9.6790895000000002E-2</v>
      </c>
      <c r="H1724" s="1">
        <v>0.99332116299999995</v>
      </c>
      <c r="I1724" s="1">
        <v>0.48538554099999998</v>
      </c>
      <c r="K1724" s="1">
        <v>1.131602201</v>
      </c>
      <c r="L1724" s="1" t="s">
        <v>2</v>
      </c>
      <c r="M1724" s="1" t="s">
        <v>1</v>
      </c>
      <c r="N1724" s="1">
        <v>7671378.426</v>
      </c>
      <c r="O1724" s="1">
        <v>10075434.390000001</v>
      </c>
      <c r="P1724" s="1">
        <v>6144358.5980000002</v>
      </c>
      <c r="Q1724" s="1">
        <v>5956301.7690000003</v>
      </c>
      <c r="R1724" s="3">
        <f>AVERAGE('VTA_Proteome Morphine vs Saline'!N1724:Q1724)</f>
        <v>7461868.2957500005</v>
      </c>
      <c r="S1724" s="3">
        <f>_xlfn.STDEV.S('VTA_Proteome Morphine vs Saline'!N1724:Q1724)</f>
        <v>1904134.5010114121</v>
      </c>
      <c r="T1724" s="1">
        <v>9018205.0610000007</v>
      </c>
      <c r="U1724" s="1">
        <v>11054200.17</v>
      </c>
      <c r="V1724" s="1">
        <v>6623195.4639999997</v>
      </c>
      <c r="W1724" s="1">
        <v>7079865.6579999998</v>
      </c>
      <c r="X1724" s="1">
        <f t="shared" si="107"/>
        <v>8443866.58825</v>
      </c>
      <c r="Y1724" s="1">
        <f t="shared" si="108"/>
        <v>2026412.9202191399</v>
      </c>
    </row>
    <row r="1725" spans="1:25" x14ac:dyDescent="0.5">
      <c r="A1725" s="1" t="s">
        <v>3445</v>
      </c>
      <c r="B1725" s="1" t="s">
        <v>3446</v>
      </c>
      <c r="C1725" s="1">
        <v>43662</v>
      </c>
      <c r="D1725" s="1">
        <v>1</v>
      </c>
      <c r="E1725" s="1">
        <v>1</v>
      </c>
      <c r="F1725" s="1">
        <v>32.21</v>
      </c>
      <c r="G1725" s="1">
        <v>0.13279329600000001</v>
      </c>
      <c r="H1725" s="1">
        <v>0.977951083</v>
      </c>
      <c r="I1725" s="1">
        <v>0.36324156200000002</v>
      </c>
      <c r="K1725" s="1">
        <v>17.276588480000001</v>
      </c>
      <c r="L1725" s="1" t="s">
        <v>2</v>
      </c>
      <c r="M1725" s="1" t="s">
        <v>1</v>
      </c>
      <c r="N1725" s="1">
        <v>7688.1083159999998</v>
      </c>
      <c r="O1725" s="1">
        <v>0</v>
      </c>
      <c r="P1725" s="1">
        <v>726.01690150000002</v>
      </c>
      <c r="Q1725" s="1">
        <v>0</v>
      </c>
      <c r="R1725" s="3">
        <f>AVERAGE('VTA_Proteome Morphine vs Saline'!N1725:Q1725)</f>
        <v>2103.5313043749998</v>
      </c>
      <c r="S1725" s="3">
        <f>_xlfn.STDEV.S('VTA_Proteome Morphine vs Saline'!N1725:Q1725)</f>
        <v>3738.7490878576696</v>
      </c>
      <c r="T1725" s="1">
        <v>2781.550518</v>
      </c>
      <c r="U1725" s="1">
        <v>125870.36139999999</v>
      </c>
      <c r="V1725" s="1">
        <v>16715.46689</v>
      </c>
      <c r="W1725" s="1">
        <v>0</v>
      </c>
      <c r="X1725" s="1">
        <f t="shared" si="107"/>
        <v>36341.844702000002</v>
      </c>
      <c r="Y1725" s="1">
        <f t="shared" si="108"/>
        <v>60132.002101555256</v>
      </c>
    </row>
    <row r="1726" spans="1:25" x14ac:dyDescent="0.5">
      <c r="A1726" s="1" t="s">
        <v>3447</v>
      </c>
      <c r="B1726" s="1" t="s">
        <v>3448</v>
      </c>
      <c r="C1726" s="1">
        <v>41612</v>
      </c>
      <c r="D1726" s="1">
        <v>13</v>
      </c>
      <c r="E1726" s="1">
        <v>13</v>
      </c>
      <c r="F1726" s="1">
        <v>769.62</v>
      </c>
      <c r="G1726" s="1">
        <v>0.14279187199999999</v>
      </c>
      <c r="H1726" s="1">
        <v>0.977951083</v>
      </c>
      <c r="I1726" s="1">
        <v>0.33830236800000002</v>
      </c>
      <c r="K1726" s="1">
        <v>1.0773016550000001</v>
      </c>
      <c r="L1726" s="1" t="s">
        <v>1</v>
      </c>
      <c r="M1726" s="1" t="s">
        <v>2</v>
      </c>
      <c r="N1726" s="1">
        <v>4022023.6570000001</v>
      </c>
      <c r="O1726" s="1">
        <v>4341342.4859999996</v>
      </c>
      <c r="P1726" s="1">
        <v>3351545.66</v>
      </c>
      <c r="Q1726" s="1">
        <v>3773490.65</v>
      </c>
      <c r="R1726" s="3">
        <f>AVERAGE('VTA_Proteome Morphine vs Saline'!N1726:Q1726)</f>
        <v>3872100.6132499999</v>
      </c>
      <c r="S1726" s="3">
        <f>_xlfn.STDEV.S('VTA_Proteome Morphine vs Saline'!N1726:Q1726)</f>
        <v>417678.59988052503</v>
      </c>
      <c r="T1726" s="1">
        <v>4008132.08</v>
      </c>
      <c r="U1726" s="1">
        <v>3661332.55</v>
      </c>
      <c r="V1726" s="1">
        <v>3274230.378</v>
      </c>
      <c r="W1726" s="1">
        <v>3433338.93</v>
      </c>
      <c r="X1726" s="1">
        <f t="shared" si="107"/>
        <v>3594258.4844999998</v>
      </c>
      <c r="Y1726" s="1">
        <f t="shared" si="108"/>
        <v>318383.089629066</v>
      </c>
    </row>
    <row r="1727" spans="1:25" x14ac:dyDescent="0.5">
      <c r="A1727" s="1" t="s">
        <v>3449</v>
      </c>
      <c r="B1727" s="1" t="s">
        <v>3450</v>
      </c>
      <c r="C1727" s="1">
        <v>38415</v>
      </c>
      <c r="D1727" s="1">
        <v>9</v>
      </c>
      <c r="E1727" s="1">
        <v>9</v>
      </c>
      <c r="F1727" s="1">
        <v>402.99</v>
      </c>
      <c r="G1727" s="1">
        <v>8.0595287000000002E-2</v>
      </c>
      <c r="H1727" s="1">
        <v>0.99625991700000005</v>
      </c>
      <c r="I1727" s="1">
        <v>0.56872308900000001</v>
      </c>
      <c r="K1727" s="1">
        <v>1.086067785</v>
      </c>
      <c r="L1727" s="1" t="s">
        <v>2</v>
      </c>
      <c r="M1727" s="1" t="s">
        <v>1</v>
      </c>
      <c r="N1727" s="1">
        <v>663065.44259999995</v>
      </c>
      <c r="O1727" s="1">
        <v>623601.13430000003</v>
      </c>
      <c r="P1727" s="1">
        <v>711454.56830000004</v>
      </c>
      <c r="Q1727" s="1">
        <v>627107.43590000004</v>
      </c>
      <c r="R1727" s="3">
        <f>AVERAGE('VTA_Proteome Morphine vs Saline'!N1727:Q1727)</f>
        <v>656307.14527500002</v>
      </c>
      <c r="S1727" s="3">
        <f>_xlfn.STDEV.S('VTA_Proteome Morphine vs Saline'!N1727:Q1727)</f>
        <v>40862.448248209032</v>
      </c>
      <c r="T1727" s="1">
        <v>902367.77130000002</v>
      </c>
      <c r="U1727" s="1">
        <v>756120.52859999996</v>
      </c>
      <c r="V1727" s="1">
        <v>643855.2095</v>
      </c>
      <c r="W1727" s="1">
        <v>548832.68160000001</v>
      </c>
      <c r="X1727" s="1">
        <f t="shared" si="107"/>
        <v>712794.04774999991</v>
      </c>
      <c r="Y1727" s="1">
        <f t="shared" si="108"/>
        <v>152152.63565741223</v>
      </c>
    </row>
    <row r="1728" spans="1:25" x14ac:dyDescent="0.5">
      <c r="A1728" s="1" t="s">
        <v>3451</v>
      </c>
      <c r="B1728" s="1" t="s">
        <v>3452</v>
      </c>
      <c r="C1728" s="1">
        <v>54081</v>
      </c>
      <c r="D1728" s="1">
        <v>28</v>
      </c>
      <c r="E1728" s="1">
        <v>19</v>
      </c>
      <c r="F1728" s="1">
        <v>1828.84</v>
      </c>
      <c r="G1728" s="1">
        <v>5.0109707000000003E-2</v>
      </c>
      <c r="H1728" s="1">
        <v>0.99625991700000005</v>
      </c>
      <c r="I1728" s="1">
        <v>0.97219227200000002</v>
      </c>
      <c r="K1728" s="1">
        <v>1.0117489850000001</v>
      </c>
      <c r="L1728" s="1" t="s">
        <v>2</v>
      </c>
      <c r="M1728" s="1" t="s">
        <v>1</v>
      </c>
      <c r="N1728" s="1">
        <v>40762276.850000001</v>
      </c>
      <c r="O1728" s="1">
        <v>45350206.82</v>
      </c>
      <c r="P1728" s="1">
        <v>44322475.200000003</v>
      </c>
      <c r="Q1728" s="1">
        <v>47442764.439999998</v>
      </c>
      <c r="R1728" s="3">
        <f>AVERAGE('VTA_Proteome Morphine vs Saline'!N1728:Q1728)</f>
        <v>44469430.827500001</v>
      </c>
      <c r="S1728" s="3">
        <f>_xlfn.STDEV.S('VTA_Proteome Morphine vs Saline'!N1728:Q1728)</f>
        <v>2791717.8516422836</v>
      </c>
      <c r="T1728" s="1">
        <v>50789318.909999996</v>
      </c>
      <c r="U1728" s="1">
        <v>55504903.149999999</v>
      </c>
      <c r="V1728" s="1">
        <v>36285477.829999998</v>
      </c>
      <c r="W1728" s="1">
        <v>37387906.039999999</v>
      </c>
      <c r="X1728" s="1">
        <f t="shared" si="107"/>
        <v>44991901.482499994</v>
      </c>
      <c r="Y1728" s="1">
        <f t="shared" si="108"/>
        <v>9622124.0273983683</v>
      </c>
    </row>
    <row r="1729" spans="1:25" x14ac:dyDescent="0.5">
      <c r="A1729" s="1" t="s">
        <v>3453</v>
      </c>
      <c r="B1729" s="1" t="s">
        <v>3454</v>
      </c>
      <c r="C1729" s="1">
        <v>60364</v>
      </c>
      <c r="D1729" s="1">
        <v>32</v>
      </c>
      <c r="E1729" s="1">
        <v>19</v>
      </c>
      <c r="F1729" s="1">
        <v>2629.54</v>
      </c>
      <c r="G1729" s="1">
        <v>5.1863145999999999E-2</v>
      </c>
      <c r="H1729" s="1">
        <v>0.99625991700000005</v>
      </c>
      <c r="I1729" s="1">
        <v>0.88592031599999999</v>
      </c>
      <c r="K1729" s="1">
        <v>1.0034101390000001</v>
      </c>
      <c r="L1729" s="1" t="s">
        <v>2</v>
      </c>
      <c r="M1729" s="1" t="s">
        <v>1</v>
      </c>
      <c r="N1729" s="1">
        <v>23856713.629999999</v>
      </c>
      <c r="O1729" s="1">
        <v>26649027.170000002</v>
      </c>
      <c r="P1729" s="1">
        <v>44023321.609999999</v>
      </c>
      <c r="Q1729" s="1">
        <v>33623795.640000001</v>
      </c>
      <c r="R1729" s="3">
        <f>AVERAGE('VTA_Proteome Morphine vs Saline'!N1729:Q1729)</f>
        <v>32038214.512499999</v>
      </c>
      <c r="S1729" s="3">
        <f>_xlfn.STDEV.S('VTA_Proteome Morphine vs Saline'!N1729:Q1729)</f>
        <v>8984007.2082439829</v>
      </c>
      <c r="T1729" s="1">
        <v>32549301.18</v>
      </c>
      <c r="U1729" s="1">
        <v>26224372.129999999</v>
      </c>
      <c r="V1729" s="1">
        <v>37859730.049999997</v>
      </c>
      <c r="W1729" s="1">
        <v>31956473.760000002</v>
      </c>
      <c r="X1729" s="1">
        <f t="shared" si="107"/>
        <v>32147469.280000001</v>
      </c>
      <c r="Y1729" s="1">
        <f t="shared" si="108"/>
        <v>4757833.9300335851</v>
      </c>
    </row>
    <row r="1730" spans="1:25" x14ac:dyDescent="0.5">
      <c r="A1730" s="1" t="s">
        <v>3455</v>
      </c>
      <c r="B1730" s="1" t="s">
        <v>3456</v>
      </c>
      <c r="C1730" s="1">
        <v>60043</v>
      </c>
      <c r="D1730" s="1">
        <v>27</v>
      </c>
      <c r="E1730" s="1">
        <v>15</v>
      </c>
      <c r="F1730" s="1">
        <v>1691.6</v>
      </c>
      <c r="G1730" s="1">
        <v>5.5910890999999997E-2</v>
      </c>
      <c r="H1730" s="1">
        <v>0.99625991700000005</v>
      </c>
      <c r="I1730" s="1">
        <v>0.79888825900000004</v>
      </c>
      <c r="K1730" s="1">
        <v>1.0290144320000001</v>
      </c>
      <c r="L1730" s="1" t="s">
        <v>2</v>
      </c>
      <c r="M1730" s="1" t="s">
        <v>1</v>
      </c>
      <c r="N1730" s="1">
        <v>10148824.189999999</v>
      </c>
      <c r="O1730" s="1">
        <v>11920656.91</v>
      </c>
      <c r="P1730" s="1">
        <v>17143728.699999999</v>
      </c>
      <c r="Q1730" s="1">
        <v>15385905.08</v>
      </c>
      <c r="R1730" s="3">
        <f>AVERAGE('VTA_Proteome Morphine vs Saline'!N1730:Q1730)</f>
        <v>13649778.719999999</v>
      </c>
      <c r="S1730" s="3">
        <f>_xlfn.STDEV.S('VTA_Proteome Morphine vs Saline'!N1730:Q1730)</f>
        <v>3186867.116546391</v>
      </c>
      <c r="T1730" s="1">
        <v>13693115.27</v>
      </c>
      <c r="U1730" s="1">
        <v>10991520</v>
      </c>
      <c r="V1730" s="1">
        <v>16134086.060000001</v>
      </c>
      <c r="W1730" s="1">
        <v>15364555.869999999</v>
      </c>
      <c r="X1730" s="1">
        <f t="shared" si="107"/>
        <v>14045819.299999999</v>
      </c>
      <c r="Y1730" s="1">
        <f t="shared" si="108"/>
        <v>2276918.1326766466</v>
      </c>
    </row>
    <row r="1731" spans="1:25" x14ac:dyDescent="0.5">
      <c r="A1731" s="1" t="s">
        <v>3457</v>
      </c>
      <c r="B1731" s="1" t="s">
        <v>3458</v>
      </c>
      <c r="C1731" s="1">
        <v>59001</v>
      </c>
      <c r="D1731" s="1">
        <v>29</v>
      </c>
      <c r="E1731" s="1">
        <v>19</v>
      </c>
      <c r="F1731" s="1">
        <v>2141.54</v>
      </c>
      <c r="G1731" s="1">
        <v>5.0010415000000003E-2</v>
      </c>
      <c r="H1731" s="1">
        <v>0.99959859299999998</v>
      </c>
      <c r="I1731" s="1">
        <v>0.99142981600000002</v>
      </c>
      <c r="K1731" s="1">
        <v>1.0181333720000001</v>
      </c>
      <c r="L1731" s="1" t="s">
        <v>1</v>
      </c>
      <c r="M1731" s="1" t="s">
        <v>2</v>
      </c>
      <c r="N1731" s="1">
        <v>15678585.34</v>
      </c>
      <c r="O1731" s="1">
        <v>16870798.93</v>
      </c>
      <c r="P1731" s="1">
        <v>28147355.18</v>
      </c>
      <c r="Q1731" s="1">
        <v>20972259.579999998</v>
      </c>
      <c r="R1731" s="3">
        <f>AVERAGE('VTA_Proteome Morphine vs Saline'!N1731:Q1731)</f>
        <v>20417249.7575</v>
      </c>
      <c r="S1731" s="3">
        <f>_xlfn.STDEV.S('VTA_Proteome Morphine vs Saline'!N1731:Q1731)</f>
        <v>5630121.9548541307</v>
      </c>
      <c r="T1731" s="1">
        <v>20616048.059999999</v>
      </c>
      <c r="U1731" s="1">
        <v>16193491.68</v>
      </c>
      <c r="V1731" s="1">
        <v>22091946.52</v>
      </c>
      <c r="W1731" s="1">
        <v>21312954.449999999</v>
      </c>
      <c r="X1731" s="1">
        <f t="shared" si="107"/>
        <v>20053610.177499998</v>
      </c>
      <c r="Y1731" s="1">
        <f t="shared" si="108"/>
        <v>2643079.9097673753</v>
      </c>
    </row>
    <row r="1732" spans="1:25" x14ac:dyDescent="0.5">
      <c r="A1732" s="1" t="s">
        <v>3459</v>
      </c>
      <c r="B1732" s="1" t="s">
        <v>3460</v>
      </c>
      <c r="C1732" s="1">
        <v>53118</v>
      </c>
      <c r="D1732" s="1">
        <v>8</v>
      </c>
      <c r="E1732" s="1">
        <v>8</v>
      </c>
      <c r="F1732" s="1">
        <v>427.6</v>
      </c>
      <c r="G1732" s="1">
        <v>6.4329300000000006E-2</v>
      </c>
      <c r="H1732" s="1">
        <v>0.99625991700000005</v>
      </c>
      <c r="I1732" s="1">
        <v>0.69333333900000005</v>
      </c>
      <c r="K1732" s="1">
        <v>1.0698219410000001</v>
      </c>
      <c r="L1732" s="1" t="s">
        <v>2</v>
      </c>
      <c r="M1732" s="1" t="s">
        <v>1</v>
      </c>
      <c r="N1732" s="1">
        <v>711047.16780000005</v>
      </c>
      <c r="O1732" s="1">
        <v>984981.41960000002</v>
      </c>
      <c r="P1732" s="1">
        <v>1487446.0020000001</v>
      </c>
      <c r="Q1732" s="1">
        <v>1406157.493</v>
      </c>
      <c r="R1732" s="3">
        <f>AVERAGE('VTA_Proteome Morphine vs Saline'!N1732:Q1732)</f>
        <v>1147408.0205999999</v>
      </c>
      <c r="S1732" s="3">
        <f>_xlfn.STDEV.S('VTA_Proteome Morphine vs Saline'!N1732:Q1732)</f>
        <v>364860.84691318602</v>
      </c>
      <c r="T1732" s="1">
        <v>1023239.781</v>
      </c>
      <c r="U1732" s="1">
        <v>927019.66029999999</v>
      </c>
      <c r="V1732" s="1">
        <v>1463491.898</v>
      </c>
      <c r="W1732" s="1">
        <v>1496337.7620000001</v>
      </c>
      <c r="X1732" s="1">
        <f t="shared" si="107"/>
        <v>1227522.2753250001</v>
      </c>
      <c r="Y1732" s="1">
        <f t="shared" si="108"/>
        <v>294378.77404584619</v>
      </c>
    </row>
    <row r="1733" spans="1:25" x14ac:dyDescent="0.5">
      <c r="A1733" s="1" t="s">
        <v>3461</v>
      </c>
      <c r="B1733" s="1" t="s">
        <v>3462</v>
      </c>
      <c r="C1733" s="1">
        <v>26800</v>
      </c>
      <c r="D1733" s="1">
        <v>3</v>
      </c>
      <c r="E1733" s="1">
        <v>3</v>
      </c>
      <c r="F1733" s="1">
        <v>92.08</v>
      </c>
      <c r="G1733" s="1">
        <v>8.4694327E-2</v>
      </c>
      <c r="H1733" s="1">
        <v>0.99625991700000005</v>
      </c>
      <c r="I1733" s="1">
        <v>0.54497359199999995</v>
      </c>
      <c r="K1733" s="1">
        <v>1.0894756839999999</v>
      </c>
      <c r="L1733" s="1" t="s">
        <v>1</v>
      </c>
      <c r="M1733" s="1" t="s">
        <v>2</v>
      </c>
      <c r="N1733" s="1">
        <v>606662.64769999997</v>
      </c>
      <c r="O1733" s="1">
        <v>761171.08649999998</v>
      </c>
      <c r="P1733" s="1">
        <v>566398.78009999997</v>
      </c>
      <c r="Q1733" s="1">
        <v>510790.88520000002</v>
      </c>
      <c r="R1733" s="3">
        <f>AVERAGE('VTA_Proteome Morphine vs Saline'!N1733:Q1733)</f>
        <v>611255.84987499996</v>
      </c>
      <c r="S1733" s="3">
        <f>_xlfn.STDEV.S('VTA_Proteome Morphine vs Saline'!N1733:Q1733)</f>
        <v>107394.97429969824</v>
      </c>
      <c r="T1733" s="1">
        <v>889383.98320000002</v>
      </c>
      <c r="U1733" s="1">
        <v>526379.84349999996</v>
      </c>
      <c r="V1733" s="1">
        <v>680285.55969999998</v>
      </c>
      <c r="W1733" s="1">
        <v>148170.87040000001</v>
      </c>
      <c r="X1733" s="1">
        <f t="shared" si="107"/>
        <v>561055.06420000002</v>
      </c>
      <c r="Y1733" s="1">
        <f t="shared" si="108"/>
        <v>312885.23909433285</v>
      </c>
    </row>
    <row r="1734" spans="1:25" x14ac:dyDescent="0.5">
      <c r="A1734" s="1" t="s">
        <v>3463</v>
      </c>
      <c r="B1734" s="1" t="s">
        <v>3464</v>
      </c>
      <c r="C1734" s="1">
        <v>28737</v>
      </c>
      <c r="D1734" s="1">
        <v>4</v>
      </c>
      <c r="E1734" s="1">
        <v>3</v>
      </c>
      <c r="F1734" s="1">
        <v>133.6</v>
      </c>
      <c r="G1734" s="1">
        <v>7.4481662000000004E-2</v>
      </c>
      <c r="H1734" s="1">
        <v>0.99625991700000005</v>
      </c>
      <c r="I1734" s="1">
        <v>0.60873619999999995</v>
      </c>
      <c r="K1734" s="1">
        <v>1.25692297</v>
      </c>
      <c r="L1734" s="1" t="s">
        <v>2</v>
      </c>
      <c r="M1734" s="1" t="s">
        <v>1</v>
      </c>
      <c r="N1734" s="1">
        <v>650186.42079999996</v>
      </c>
      <c r="O1734" s="1">
        <v>802069.22089999996</v>
      </c>
      <c r="P1734" s="1">
        <v>245415.31400000001</v>
      </c>
      <c r="Q1734" s="1">
        <v>466999.8847</v>
      </c>
      <c r="R1734" s="3">
        <f>AVERAGE('VTA_Proteome Morphine vs Saline'!N1734:Q1734)</f>
        <v>541167.71010000003</v>
      </c>
      <c r="S1734" s="3">
        <f>_xlfn.STDEV.S('VTA_Proteome Morphine vs Saline'!N1734:Q1734)</f>
        <v>240086.80634572476</v>
      </c>
      <c r="T1734" s="1">
        <v>886684.08019999997</v>
      </c>
      <c r="U1734" s="1">
        <v>771924.50379999995</v>
      </c>
      <c r="V1734" s="1">
        <v>810024.27150000003</v>
      </c>
      <c r="W1734" s="1">
        <v>252191.6464</v>
      </c>
      <c r="X1734" s="1">
        <f t="shared" si="107"/>
        <v>680206.12547499989</v>
      </c>
      <c r="Y1734" s="1">
        <f t="shared" si="108"/>
        <v>289306.38433167426</v>
      </c>
    </row>
    <row r="1735" spans="1:25" x14ac:dyDescent="0.5">
      <c r="A1735" s="1" t="s">
        <v>3465</v>
      </c>
      <c r="B1735" s="1" t="s">
        <v>3466</v>
      </c>
      <c r="C1735" s="1">
        <v>42453</v>
      </c>
      <c r="D1735" s="1">
        <v>5</v>
      </c>
      <c r="E1735" s="1">
        <v>5</v>
      </c>
      <c r="F1735" s="1">
        <v>205.04</v>
      </c>
      <c r="G1735" s="1">
        <v>0.51151267499999997</v>
      </c>
      <c r="H1735" s="1">
        <v>0.977951083</v>
      </c>
      <c r="I1735" s="1">
        <v>5.5480740000000001E-2</v>
      </c>
      <c r="K1735" s="1">
        <v>1.179154912</v>
      </c>
      <c r="L1735" s="1" t="s">
        <v>2</v>
      </c>
      <c r="M1735" s="1" t="s">
        <v>1</v>
      </c>
      <c r="N1735" s="1">
        <v>1286473.5079999999</v>
      </c>
      <c r="O1735" s="1">
        <v>1304349.716</v>
      </c>
      <c r="P1735" s="1">
        <v>1396718.1259999999</v>
      </c>
      <c r="Q1735" s="1">
        <v>1158922.456</v>
      </c>
      <c r="R1735" s="3">
        <f>AVERAGE('VTA_Proteome Morphine vs Saline'!N1735:Q1735)</f>
        <v>1286615.9515</v>
      </c>
      <c r="S1735" s="3">
        <f>_xlfn.STDEV.S('VTA_Proteome Morphine vs Saline'!N1735:Q1735)</f>
        <v>97881.943033651696</v>
      </c>
      <c r="T1735" s="1">
        <v>1559520.398</v>
      </c>
      <c r="U1735" s="1">
        <v>1472991.7220000001</v>
      </c>
      <c r="V1735" s="1">
        <v>1722312.591</v>
      </c>
      <c r="W1735" s="1">
        <v>1313653.3640000001</v>
      </c>
      <c r="X1735" s="1">
        <f t="shared" si="107"/>
        <v>1517119.51875</v>
      </c>
      <c r="Y1735" s="1">
        <f t="shared" si="108"/>
        <v>170536.18387830682</v>
      </c>
    </row>
    <row r="1736" spans="1:25" x14ac:dyDescent="0.5">
      <c r="A1736" s="1" t="s">
        <v>3467</v>
      </c>
      <c r="B1736" s="1" t="s">
        <v>3468</v>
      </c>
      <c r="C1736" s="1">
        <v>47905</v>
      </c>
      <c r="D1736" s="1">
        <v>3</v>
      </c>
      <c r="E1736" s="1">
        <v>3</v>
      </c>
      <c r="F1736" s="1">
        <v>125.6</v>
      </c>
      <c r="G1736" s="1">
        <v>5.1467379000000001E-2</v>
      </c>
      <c r="H1736" s="1">
        <v>0.99625991700000005</v>
      </c>
      <c r="I1736" s="1">
        <v>0.89865607199999997</v>
      </c>
      <c r="K1736" s="1">
        <v>1.0079144929999999</v>
      </c>
      <c r="L1736" s="1" t="s">
        <v>1</v>
      </c>
      <c r="M1736" s="1" t="s">
        <v>2</v>
      </c>
      <c r="N1736" s="1">
        <v>156082.93460000001</v>
      </c>
      <c r="O1736" s="1">
        <v>105058.7211</v>
      </c>
      <c r="P1736" s="1">
        <v>129981.30250000001</v>
      </c>
      <c r="Q1736" s="1">
        <v>124420.82739999999</v>
      </c>
      <c r="R1736" s="3">
        <f>AVERAGE('VTA_Proteome Morphine vs Saline'!N1736:Q1736)</f>
        <v>128885.9464</v>
      </c>
      <c r="S1736" s="3">
        <f>_xlfn.STDEV.S('VTA_Proteome Morphine vs Saline'!N1736:Q1736)</f>
        <v>21044.000929147347</v>
      </c>
      <c r="T1736" s="1">
        <v>147322.74410000001</v>
      </c>
      <c r="U1736" s="1">
        <v>102134.5723</v>
      </c>
      <c r="V1736" s="1">
        <v>160025.91990000001</v>
      </c>
      <c r="W1736" s="1">
        <v>102012.3211</v>
      </c>
      <c r="X1736" s="1">
        <f t="shared" si="107"/>
        <v>127873.88935</v>
      </c>
      <c r="Y1736" s="1">
        <f t="shared" si="108"/>
        <v>30239.842229110945</v>
      </c>
    </row>
    <row r="1737" spans="1:25" x14ac:dyDescent="0.5">
      <c r="A1737" s="1" t="s">
        <v>3469</v>
      </c>
      <c r="B1737" s="1" t="s">
        <v>3470</v>
      </c>
      <c r="C1737" s="1">
        <v>56343</v>
      </c>
      <c r="D1737" s="1">
        <v>6</v>
      </c>
      <c r="E1737" s="1">
        <v>2</v>
      </c>
      <c r="F1737" s="1">
        <v>333.98</v>
      </c>
      <c r="G1737" s="1">
        <v>0.19669176199999999</v>
      </c>
      <c r="H1737" s="1">
        <v>0.977951083</v>
      </c>
      <c r="I1737" s="1">
        <v>0.240432162</v>
      </c>
      <c r="K1737" s="1">
        <v>1.306787457</v>
      </c>
      <c r="L1737" s="1" t="s">
        <v>2</v>
      </c>
      <c r="M1737" s="1" t="s">
        <v>1</v>
      </c>
      <c r="N1737" s="1">
        <v>295936.58299999998</v>
      </c>
      <c r="O1737" s="1">
        <v>479253.9644</v>
      </c>
      <c r="P1737" s="1">
        <v>156084.02119999999</v>
      </c>
      <c r="Q1737" s="1">
        <v>291612.0404</v>
      </c>
      <c r="R1737" s="3">
        <f>AVERAGE('VTA_Proteome Morphine vs Saline'!N1737:Q1737)</f>
        <v>305721.65224999998</v>
      </c>
      <c r="S1737" s="3">
        <f>_xlfn.STDEV.S('VTA_Proteome Morphine vs Saline'!N1737:Q1737)</f>
        <v>132664.63069605993</v>
      </c>
      <c r="T1737" s="1">
        <v>468038.69010000001</v>
      </c>
      <c r="U1737" s="1">
        <v>465444.68479999999</v>
      </c>
      <c r="V1737" s="1">
        <v>310817.70500000002</v>
      </c>
      <c r="W1737" s="1">
        <v>353751.80239999999</v>
      </c>
      <c r="X1737" s="1">
        <f t="shared" si="107"/>
        <v>399513.22057499998</v>
      </c>
      <c r="Y1737" s="1">
        <f t="shared" si="108"/>
        <v>79589.990629007618</v>
      </c>
    </row>
    <row r="1738" spans="1:25" x14ac:dyDescent="0.5">
      <c r="A1738" s="1" t="s">
        <v>3471</v>
      </c>
      <c r="B1738" s="1" t="s">
        <v>3472</v>
      </c>
      <c r="C1738" s="1">
        <v>56664</v>
      </c>
      <c r="D1738" s="1">
        <v>8</v>
      </c>
      <c r="E1738" s="1">
        <v>4</v>
      </c>
      <c r="F1738" s="1">
        <v>464.03</v>
      </c>
      <c r="G1738" s="1">
        <v>0.11058472499999999</v>
      </c>
      <c r="H1738" s="1">
        <v>0.98771611599999998</v>
      </c>
      <c r="I1738" s="1">
        <v>0.43104931800000001</v>
      </c>
      <c r="K1738" s="1">
        <v>1.0940606900000001</v>
      </c>
      <c r="L1738" s="1" t="s">
        <v>1</v>
      </c>
      <c r="M1738" s="1" t="s">
        <v>2</v>
      </c>
      <c r="N1738" s="1">
        <v>1805285.7139999999</v>
      </c>
      <c r="O1738" s="1">
        <v>2269352.61</v>
      </c>
      <c r="P1738" s="1">
        <v>1918215.702</v>
      </c>
      <c r="Q1738" s="1">
        <v>2358286.673</v>
      </c>
      <c r="R1738" s="3">
        <f>AVERAGE('VTA_Proteome Morphine vs Saline'!N1738:Q1738)</f>
        <v>2087785.1747500002</v>
      </c>
      <c r="S1738" s="3">
        <f>_xlfn.STDEV.S('VTA_Proteome Morphine vs Saline'!N1738:Q1738)</f>
        <v>267517.94052705192</v>
      </c>
      <c r="T1738" s="1">
        <v>2115209.1719999998</v>
      </c>
      <c r="U1738" s="1">
        <v>1760830.659</v>
      </c>
      <c r="V1738" s="1">
        <v>1487514.6270000001</v>
      </c>
      <c r="W1738" s="1">
        <v>2269605.9109999998</v>
      </c>
      <c r="X1738" s="1">
        <f t="shared" si="107"/>
        <v>1908290.0922499998</v>
      </c>
      <c r="Y1738" s="1">
        <f t="shared" si="108"/>
        <v>352212.48466152546</v>
      </c>
    </row>
    <row r="1739" spans="1:25" x14ac:dyDescent="0.5">
      <c r="A1739" s="1" t="s">
        <v>3473</v>
      </c>
      <c r="B1739" s="1" t="s">
        <v>3474</v>
      </c>
      <c r="C1739" s="1">
        <v>66511</v>
      </c>
      <c r="D1739" s="1">
        <v>1</v>
      </c>
      <c r="E1739" s="1">
        <v>0</v>
      </c>
      <c r="F1739" s="1">
        <v>59.66</v>
      </c>
      <c r="K1739" s="1">
        <v>1</v>
      </c>
      <c r="L1739" s="1" t="s">
        <v>364</v>
      </c>
      <c r="M1739" s="1" t="s">
        <v>364</v>
      </c>
      <c r="R1739" s="3"/>
      <c r="S1739" s="3"/>
    </row>
    <row r="1740" spans="1:25" x14ac:dyDescent="0.5">
      <c r="A1740" s="1" t="s">
        <v>3475</v>
      </c>
      <c r="B1740" s="1" t="s">
        <v>3476</v>
      </c>
      <c r="C1740" s="1">
        <v>58847</v>
      </c>
      <c r="D1740" s="1">
        <v>6</v>
      </c>
      <c r="E1740" s="1">
        <v>3</v>
      </c>
      <c r="F1740" s="1">
        <v>328.36</v>
      </c>
      <c r="G1740" s="1">
        <v>8.5393504999999995E-2</v>
      </c>
      <c r="H1740" s="1">
        <v>0.99625991700000005</v>
      </c>
      <c r="I1740" s="1">
        <v>0.541130102</v>
      </c>
      <c r="K1740" s="1">
        <v>1.093020986</v>
      </c>
      <c r="L1740" s="1" t="s">
        <v>1</v>
      </c>
      <c r="M1740" s="1" t="s">
        <v>2</v>
      </c>
      <c r="N1740" s="1">
        <v>77271.836909999998</v>
      </c>
      <c r="O1740" s="1">
        <v>64284.202870000001</v>
      </c>
      <c r="P1740" s="1">
        <v>46677.0311</v>
      </c>
      <c r="Q1740" s="1">
        <v>61629.475579999998</v>
      </c>
      <c r="R1740" s="3">
        <f>AVERAGE('VTA_Proteome Morphine vs Saline'!N1740:Q1740)</f>
        <v>62465.636614999996</v>
      </c>
      <c r="S1740" s="3">
        <f>_xlfn.STDEV.S('VTA_Proteome Morphine vs Saline'!N1740:Q1740)</f>
        <v>12550.032932018219</v>
      </c>
      <c r="T1740" s="1">
        <v>50551.649850000002</v>
      </c>
      <c r="U1740" s="1">
        <v>59506.127549999997</v>
      </c>
      <c r="V1740" s="1">
        <v>51769.540500000003</v>
      </c>
      <c r="W1740" s="1">
        <v>66770.805649999995</v>
      </c>
      <c r="X1740" s="1">
        <f t="shared" ref="X1740:X1760" si="109">AVERAGE(T1740:W1740)</f>
        <v>57149.530887499997</v>
      </c>
      <c r="Y1740" s="1">
        <f t="shared" ref="Y1740:Y1760" si="110">_xlfn.STDEV.S(T1740:W1740)</f>
        <v>7540.9726746580509</v>
      </c>
    </row>
    <row r="1741" spans="1:25" x14ac:dyDescent="0.5">
      <c r="A1741" s="1" t="s">
        <v>3477</v>
      </c>
      <c r="B1741" s="1" t="s">
        <v>3478</v>
      </c>
      <c r="C1741" s="1">
        <v>95577</v>
      </c>
      <c r="D1741" s="1">
        <v>1</v>
      </c>
      <c r="E1741" s="1">
        <v>1</v>
      </c>
      <c r="F1741" s="1">
        <v>33.25</v>
      </c>
      <c r="G1741" s="1">
        <v>0.116774712</v>
      </c>
      <c r="H1741" s="1">
        <v>0.98423319600000003</v>
      </c>
      <c r="I1741" s="1">
        <v>0.410094925</v>
      </c>
      <c r="K1741" s="1">
        <v>1.056876978</v>
      </c>
      <c r="L1741" s="1" t="s">
        <v>1</v>
      </c>
      <c r="M1741" s="1" t="s">
        <v>2</v>
      </c>
      <c r="N1741" s="1">
        <v>147694.91649999999</v>
      </c>
      <c r="O1741" s="1">
        <v>164296.70790000001</v>
      </c>
      <c r="P1741" s="1">
        <v>138970.78330000001</v>
      </c>
      <c r="Q1741" s="1">
        <v>167385.43799999999</v>
      </c>
      <c r="R1741" s="3">
        <f>AVERAGE('VTA_Proteome Morphine vs Saline'!N1741:Q1741)</f>
        <v>154586.96142499999</v>
      </c>
      <c r="S1741" s="3">
        <f>_xlfn.STDEV.S('VTA_Proteome Morphine vs Saline'!N1741:Q1741)</f>
        <v>13533.236638359962</v>
      </c>
      <c r="T1741" s="1">
        <v>145080.891</v>
      </c>
      <c r="U1741" s="1">
        <v>146090.75440000001</v>
      </c>
      <c r="V1741" s="1">
        <v>162798.3725</v>
      </c>
      <c r="W1741" s="1">
        <v>131100.76930000001</v>
      </c>
      <c r="X1741" s="1">
        <f t="shared" si="109"/>
        <v>146267.69680000001</v>
      </c>
      <c r="Y1741" s="1">
        <f t="shared" si="110"/>
        <v>12970.977160680141</v>
      </c>
    </row>
    <row r="1742" spans="1:25" x14ac:dyDescent="0.5">
      <c r="A1742" s="1" t="s">
        <v>3479</v>
      </c>
      <c r="B1742" s="1" t="s">
        <v>3480</v>
      </c>
      <c r="C1742" s="1">
        <v>65815</v>
      </c>
      <c r="D1742" s="1">
        <v>1</v>
      </c>
      <c r="E1742" s="1">
        <v>1</v>
      </c>
      <c r="F1742" s="1">
        <v>30.9</v>
      </c>
      <c r="G1742" s="1">
        <v>5.0202539999999997E-2</v>
      </c>
      <c r="H1742" s="1">
        <v>0.99625991700000005</v>
      </c>
      <c r="I1742" s="1">
        <v>0.96222545599999998</v>
      </c>
      <c r="K1742" s="1">
        <v>1.082742128</v>
      </c>
      <c r="L1742" s="1" t="s">
        <v>1</v>
      </c>
      <c r="M1742" s="1" t="s">
        <v>2</v>
      </c>
      <c r="N1742" s="1">
        <v>34705.986429999997</v>
      </c>
      <c r="O1742" s="1">
        <v>1293.767474</v>
      </c>
      <c r="P1742" s="1">
        <v>3429.135816</v>
      </c>
      <c r="Q1742" s="1">
        <v>5393.4188329999997</v>
      </c>
      <c r="R1742" s="3">
        <f>AVERAGE('VTA_Proteome Morphine vs Saline'!N1742:Q1742)</f>
        <v>11205.577138249999</v>
      </c>
      <c r="S1742" s="3">
        <f>_xlfn.STDEV.S('VTA_Proteome Morphine vs Saline'!N1742:Q1742)</f>
        <v>15756.135646193761</v>
      </c>
      <c r="T1742" s="1">
        <v>17814.557939999999</v>
      </c>
      <c r="U1742" s="1">
        <v>433.1944221</v>
      </c>
      <c r="V1742" s="1">
        <v>11228.264150000001</v>
      </c>
      <c r="W1742" s="1">
        <v>11921.01369</v>
      </c>
      <c r="X1742" s="1">
        <f t="shared" si="109"/>
        <v>10349.257550525001</v>
      </c>
      <c r="Y1742" s="1">
        <f t="shared" si="110"/>
        <v>7241.1345297981052</v>
      </c>
    </row>
    <row r="1743" spans="1:25" x14ac:dyDescent="0.5">
      <c r="A1743" s="1" t="s">
        <v>3481</v>
      </c>
      <c r="B1743" s="1" t="s">
        <v>3482</v>
      </c>
      <c r="C1743" s="1">
        <v>94333</v>
      </c>
      <c r="D1743" s="1">
        <v>1</v>
      </c>
      <c r="E1743" s="1">
        <v>1</v>
      </c>
      <c r="F1743" s="1">
        <v>29.66</v>
      </c>
      <c r="G1743" s="1">
        <v>0.118919911</v>
      </c>
      <c r="H1743" s="1">
        <v>0.98248697799999996</v>
      </c>
      <c r="I1743" s="1">
        <v>0.40324220999999999</v>
      </c>
      <c r="K1743" s="1">
        <v>1.1276290920000001</v>
      </c>
      <c r="L1743" s="1" t="s">
        <v>2</v>
      </c>
      <c r="M1743" s="1" t="s">
        <v>1</v>
      </c>
      <c r="N1743" s="1">
        <v>30055.74971</v>
      </c>
      <c r="O1743" s="1">
        <v>24172.271049999999</v>
      </c>
      <c r="P1743" s="1">
        <v>19225.965540000001</v>
      </c>
      <c r="Q1743" s="1">
        <v>28984.974419999999</v>
      </c>
      <c r="R1743" s="3">
        <f>AVERAGE('VTA_Proteome Morphine vs Saline'!N1743:Q1743)</f>
        <v>25609.740180000001</v>
      </c>
      <c r="S1743" s="3">
        <f>_xlfn.STDEV.S('VTA_Proteome Morphine vs Saline'!N1743:Q1743)</f>
        <v>4965.8199413500306</v>
      </c>
      <c r="T1743" s="1">
        <v>36392.712180000002</v>
      </c>
      <c r="U1743" s="1">
        <v>29325.956050000001</v>
      </c>
      <c r="V1743" s="1">
        <v>24446.487069999999</v>
      </c>
      <c r="W1743" s="1">
        <v>25347.996920000001</v>
      </c>
      <c r="X1743" s="1">
        <f t="shared" si="109"/>
        <v>28878.288055000005</v>
      </c>
      <c r="Y1743" s="1">
        <f t="shared" si="110"/>
        <v>5439.6933747113217</v>
      </c>
    </row>
    <row r="1744" spans="1:25" x14ac:dyDescent="0.5">
      <c r="A1744" s="1" t="s">
        <v>3483</v>
      </c>
      <c r="B1744" s="1" t="s">
        <v>3484</v>
      </c>
      <c r="C1744" s="1">
        <v>123153</v>
      </c>
      <c r="D1744" s="1">
        <v>1</v>
      </c>
      <c r="E1744" s="1">
        <v>1</v>
      </c>
      <c r="F1744" s="1">
        <v>26.29</v>
      </c>
      <c r="G1744" s="1">
        <v>0.25918571899999998</v>
      </c>
      <c r="H1744" s="1">
        <v>0.977951083</v>
      </c>
      <c r="I1744" s="1">
        <v>0.171201044</v>
      </c>
      <c r="K1744" s="1">
        <v>2.8942074189999998</v>
      </c>
      <c r="L1744" s="1" t="s">
        <v>1</v>
      </c>
      <c r="M1744" s="1" t="s">
        <v>2</v>
      </c>
      <c r="N1744" s="1">
        <v>48302.362480000003</v>
      </c>
      <c r="O1744" s="1">
        <v>43115.824240000002</v>
      </c>
      <c r="P1744" s="1">
        <v>5938.6149050000004</v>
      </c>
      <c r="Q1744" s="1">
        <v>10884.44641</v>
      </c>
      <c r="R1744" s="3">
        <f>AVERAGE('VTA_Proteome Morphine vs Saline'!N1744:Q1744)</f>
        <v>27060.312008749999</v>
      </c>
      <c r="S1744" s="3">
        <f>_xlfn.STDEV.S('VTA_Proteome Morphine vs Saline'!N1744:Q1744)</f>
        <v>21731.612132577251</v>
      </c>
      <c r="T1744" s="1">
        <v>9113.9567220000008</v>
      </c>
      <c r="U1744" s="1">
        <v>23938.3246</v>
      </c>
      <c r="V1744" s="1">
        <v>2568.7989640000001</v>
      </c>
      <c r="W1744" s="1">
        <v>1778.190865</v>
      </c>
      <c r="X1744" s="1">
        <f t="shared" si="109"/>
        <v>9349.8177877500002</v>
      </c>
      <c r="Y1744" s="1">
        <f t="shared" si="110"/>
        <v>10266.318911839267</v>
      </c>
    </row>
    <row r="1745" spans="1:25" x14ac:dyDescent="0.5">
      <c r="A1745" s="1" t="s">
        <v>3485</v>
      </c>
      <c r="B1745" s="1" t="s">
        <v>3486</v>
      </c>
      <c r="C1745" s="1">
        <v>44934</v>
      </c>
      <c r="D1745" s="1">
        <v>1</v>
      </c>
      <c r="E1745" s="1">
        <v>1</v>
      </c>
      <c r="F1745" s="1">
        <v>25.1</v>
      </c>
      <c r="G1745" s="1">
        <v>6.6178547000000004E-2</v>
      </c>
      <c r="H1745" s="1">
        <v>0.99625991700000005</v>
      </c>
      <c r="I1745" s="1">
        <v>0.67560260699999997</v>
      </c>
      <c r="K1745" s="1">
        <v>1.281664527</v>
      </c>
      <c r="L1745" s="1" t="s">
        <v>1</v>
      </c>
      <c r="M1745" s="1" t="s">
        <v>2</v>
      </c>
      <c r="N1745" s="1">
        <v>47258.871850000003</v>
      </c>
      <c r="O1745" s="1">
        <v>40734.74682</v>
      </c>
      <c r="P1745" s="1">
        <v>0</v>
      </c>
      <c r="Q1745" s="1">
        <v>13237.420679999999</v>
      </c>
      <c r="R1745" s="3">
        <f>AVERAGE('VTA_Proteome Morphine vs Saline'!N1745:Q1745)</f>
        <v>25307.759837499998</v>
      </c>
      <c r="S1745" s="3">
        <f>_xlfn.STDEV.S('VTA_Proteome Morphine vs Saline'!N1745:Q1745)</f>
        <v>22405.498144526959</v>
      </c>
      <c r="T1745" s="1">
        <v>39976.334750000002</v>
      </c>
      <c r="U1745" s="1">
        <v>29603.947960000001</v>
      </c>
      <c r="V1745" s="1">
        <v>230.91413360000001</v>
      </c>
      <c r="W1745" s="1">
        <v>9172.8408490000002</v>
      </c>
      <c r="X1745" s="1">
        <f t="shared" si="109"/>
        <v>19746.009423150001</v>
      </c>
      <c r="Y1745" s="1">
        <f t="shared" si="110"/>
        <v>18248.980363151895</v>
      </c>
    </row>
    <row r="1746" spans="1:25" x14ac:dyDescent="0.5">
      <c r="A1746" s="1" t="s">
        <v>3487</v>
      </c>
      <c r="B1746" s="1" t="s">
        <v>3488</v>
      </c>
      <c r="C1746" s="1">
        <v>42698</v>
      </c>
      <c r="D1746" s="1">
        <v>34</v>
      </c>
      <c r="E1746" s="1">
        <v>33</v>
      </c>
      <c r="F1746" s="1">
        <v>3642.16</v>
      </c>
      <c r="G1746" s="1">
        <v>6.7604944E-2</v>
      </c>
      <c r="H1746" s="1">
        <v>0.99625991700000005</v>
      </c>
      <c r="I1746" s="1">
        <v>0.66276412600000001</v>
      </c>
      <c r="K1746" s="1">
        <v>1.0580147090000001</v>
      </c>
      <c r="L1746" s="1" t="s">
        <v>2</v>
      </c>
      <c r="M1746" s="1" t="s">
        <v>1</v>
      </c>
      <c r="N1746" s="1">
        <v>1964740042</v>
      </c>
      <c r="O1746" s="1">
        <v>2236812176</v>
      </c>
      <c r="P1746" s="1">
        <v>1474687971</v>
      </c>
      <c r="Q1746" s="1">
        <v>1564574044</v>
      </c>
      <c r="R1746" s="3">
        <f>AVERAGE('VTA_Proteome Morphine vs Saline'!N1746:Q1746)</f>
        <v>1810203558.25</v>
      </c>
      <c r="S1746" s="3">
        <f>_xlfn.STDEV.S('VTA_Proteome Morphine vs Saline'!N1746:Q1746)</f>
        <v>355331303.20250994</v>
      </c>
      <c r="T1746" s="1">
        <v>1823604116</v>
      </c>
      <c r="U1746" s="1">
        <v>2332815911</v>
      </c>
      <c r="V1746" s="1">
        <v>1964257618</v>
      </c>
      <c r="W1746" s="1">
        <v>1540210320</v>
      </c>
      <c r="X1746" s="1">
        <f t="shared" si="109"/>
        <v>1915221991.25</v>
      </c>
      <c r="Y1746" s="1">
        <f t="shared" si="110"/>
        <v>329553618.87558252</v>
      </c>
    </row>
    <row r="1747" spans="1:25" x14ac:dyDescent="0.5">
      <c r="A1747" s="1" t="s">
        <v>3489</v>
      </c>
      <c r="B1747" s="1" t="s">
        <v>3490</v>
      </c>
      <c r="C1747" s="1">
        <v>43018</v>
      </c>
      <c r="D1747" s="1">
        <v>6</v>
      </c>
      <c r="E1747" s="1">
        <v>5</v>
      </c>
      <c r="F1747" s="1">
        <v>258.25</v>
      </c>
      <c r="G1747" s="1">
        <v>0.44637561799999997</v>
      </c>
      <c r="H1747" s="1">
        <v>0.977951083</v>
      </c>
      <c r="I1747" s="1">
        <v>7.2890179999999999E-2</v>
      </c>
      <c r="K1747" s="1">
        <v>1.9637829659999999</v>
      </c>
      <c r="L1747" s="1" t="s">
        <v>1</v>
      </c>
      <c r="M1747" s="1" t="s">
        <v>2</v>
      </c>
      <c r="N1747" s="1">
        <v>923370.11120000004</v>
      </c>
      <c r="O1747" s="1">
        <v>723579.90910000005</v>
      </c>
      <c r="P1747" s="1">
        <v>827842.31279999996</v>
      </c>
      <c r="Q1747" s="1">
        <v>930447.69140000001</v>
      </c>
      <c r="R1747" s="3">
        <f>AVERAGE('VTA_Proteome Morphine vs Saline'!N1747:Q1747)</f>
        <v>851310.00612499996</v>
      </c>
      <c r="S1747" s="3">
        <f>_xlfn.STDEV.S('VTA_Proteome Morphine vs Saline'!N1747:Q1747)</f>
        <v>97161.621864666216</v>
      </c>
      <c r="T1747" s="1">
        <v>661548.68240000005</v>
      </c>
      <c r="U1747" s="1">
        <v>553998.69929999998</v>
      </c>
      <c r="V1747" s="1">
        <v>119834.3178</v>
      </c>
      <c r="W1747" s="1">
        <v>398638.85359999997</v>
      </c>
      <c r="X1747" s="1">
        <f t="shared" si="109"/>
        <v>433505.13827500003</v>
      </c>
      <c r="Y1747" s="1">
        <f t="shared" si="110"/>
        <v>235320.7723442436</v>
      </c>
    </row>
    <row r="1748" spans="1:25" x14ac:dyDescent="0.5">
      <c r="A1748" s="1" t="s">
        <v>3491</v>
      </c>
      <c r="B1748" s="1" t="s">
        <v>3492</v>
      </c>
      <c r="C1748" s="1">
        <v>46999</v>
      </c>
      <c r="D1748" s="1">
        <v>23</v>
      </c>
      <c r="E1748" s="1">
        <v>23</v>
      </c>
      <c r="F1748" s="1">
        <v>1634.64</v>
      </c>
      <c r="G1748" s="1">
        <v>6.8194030000000003E-2</v>
      </c>
      <c r="H1748" s="1">
        <v>0.99625991700000005</v>
      </c>
      <c r="I1748" s="1">
        <v>0.65765211700000004</v>
      </c>
      <c r="K1748" s="1">
        <v>1.0642131509999999</v>
      </c>
      <c r="L1748" s="1" t="s">
        <v>2</v>
      </c>
      <c r="M1748" s="1" t="s">
        <v>1</v>
      </c>
      <c r="N1748" s="1">
        <v>182973369.90000001</v>
      </c>
      <c r="O1748" s="1">
        <v>268660809</v>
      </c>
      <c r="P1748" s="1">
        <v>142656590</v>
      </c>
      <c r="Q1748" s="1">
        <v>161338834.59999999</v>
      </c>
      <c r="R1748" s="3">
        <f>AVERAGE('VTA_Proteome Morphine vs Saline'!N1748:Q1748)</f>
        <v>188907400.875</v>
      </c>
      <c r="S1748" s="3">
        <f>_xlfn.STDEV.S('VTA_Proteome Morphine vs Saline'!N1748:Q1748)</f>
        <v>55662621.163036436</v>
      </c>
      <c r="T1748" s="1">
        <v>206557572.5</v>
      </c>
      <c r="U1748" s="1">
        <v>237168686.69999999</v>
      </c>
      <c r="V1748" s="1">
        <v>210013568.5</v>
      </c>
      <c r="W1748" s="1">
        <v>150411133.80000001</v>
      </c>
      <c r="X1748" s="1">
        <f t="shared" si="109"/>
        <v>201037740.375</v>
      </c>
      <c r="Y1748" s="1">
        <f t="shared" si="110"/>
        <v>36421296.942208596</v>
      </c>
    </row>
    <row r="1749" spans="1:25" x14ac:dyDescent="0.5">
      <c r="A1749" s="1" t="s">
        <v>3493</v>
      </c>
      <c r="B1749" s="1" t="s">
        <v>3494</v>
      </c>
      <c r="C1749" s="1">
        <v>33071</v>
      </c>
      <c r="D1749" s="1">
        <v>1</v>
      </c>
      <c r="E1749" s="1">
        <v>1</v>
      </c>
      <c r="F1749" s="1">
        <v>25.57</v>
      </c>
      <c r="G1749" s="1">
        <v>5.7792373000000001E-2</v>
      </c>
      <c r="H1749" s="1">
        <v>0.99625991700000005</v>
      </c>
      <c r="I1749" s="1">
        <v>0.77017721100000003</v>
      </c>
      <c r="K1749" s="1">
        <v>1.250587898</v>
      </c>
      <c r="L1749" s="1" t="s">
        <v>2</v>
      </c>
      <c r="M1749" s="1" t="s">
        <v>1</v>
      </c>
      <c r="N1749" s="1">
        <v>5233.0516349999998</v>
      </c>
      <c r="O1749" s="1">
        <v>2814.102124</v>
      </c>
      <c r="P1749" s="1">
        <v>15097.054120000001</v>
      </c>
      <c r="Q1749" s="1">
        <v>7287.5096089999997</v>
      </c>
      <c r="R1749" s="3">
        <f>AVERAGE('VTA_Proteome Morphine vs Saline'!N1749:Q1749)</f>
        <v>7607.9293720000005</v>
      </c>
      <c r="S1749" s="3">
        <f>_xlfn.STDEV.S('VTA_Proteome Morphine vs Saline'!N1749:Q1749)</f>
        <v>5316.9691324096957</v>
      </c>
      <c r="T1749" s="1">
        <v>13109.86469</v>
      </c>
      <c r="U1749" s="1">
        <v>15594.702219999999</v>
      </c>
      <c r="V1749" s="1">
        <v>7142.948187</v>
      </c>
      <c r="W1749" s="1">
        <v>2210.0224880000001</v>
      </c>
      <c r="X1749" s="1">
        <f t="shared" si="109"/>
        <v>9514.3843962500014</v>
      </c>
      <c r="Y1749" s="1">
        <f t="shared" si="110"/>
        <v>6024.2608388026047</v>
      </c>
    </row>
    <row r="1750" spans="1:25" x14ac:dyDescent="0.5">
      <c r="A1750" s="1" t="s">
        <v>3495</v>
      </c>
      <c r="B1750" s="1" t="s">
        <v>3496</v>
      </c>
      <c r="C1750" s="1">
        <v>22155</v>
      </c>
      <c r="D1750" s="1">
        <v>17</v>
      </c>
      <c r="E1750" s="1">
        <v>17</v>
      </c>
      <c r="F1750" s="1">
        <v>883.28</v>
      </c>
      <c r="G1750" s="1">
        <v>8.6955066999999997E-2</v>
      </c>
      <c r="H1750" s="1">
        <v>0.99625991700000005</v>
      </c>
      <c r="I1750" s="1">
        <v>0.53274540599999998</v>
      </c>
      <c r="K1750" s="1">
        <v>1.063175829</v>
      </c>
      <c r="L1750" s="1" t="s">
        <v>2</v>
      </c>
      <c r="M1750" s="1" t="s">
        <v>1</v>
      </c>
      <c r="N1750" s="1">
        <v>38578111.310000002</v>
      </c>
      <c r="O1750" s="1">
        <v>50380248.310000002</v>
      </c>
      <c r="P1750" s="1">
        <v>44045936.490000002</v>
      </c>
      <c r="Q1750" s="1">
        <v>42575955.520000003</v>
      </c>
      <c r="R1750" s="3">
        <f>AVERAGE('VTA_Proteome Morphine vs Saline'!N1750:Q1750)</f>
        <v>43895062.907500006</v>
      </c>
      <c r="S1750" s="3">
        <f>_xlfn.STDEV.S('VTA_Proteome Morphine vs Saline'!N1750:Q1750)</f>
        <v>4902054.369772274</v>
      </c>
      <c r="T1750" s="1">
        <v>50057963.18</v>
      </c>
      <c r="U1750" s="1">
        <v>44032118.049999997</v>
      </c>
      <c r="V1750" s="1">
        <v>39103863.829999998</v>
      </c>
      <c r="W1750" s="1">
        <v>53478734.549999997</v>
      </c>
      <c r="X1750" s="1">
        <f t="shared" si="109"/>
        <v>46668169.902499996</v>
      </c>
      <c r="Y1750" s="1">
        <f t="shared" si="110"/>
        <v>6378139.3579812916</v>
      </c>
    </row>
    <row r="1751" spans="1:25" x14ac:dyDescent="0.5">
      <c r="A1751" s="1" t="s">
        <v>3497</v>
      </c>
      <c r="B1751" s="1" t="s">
        <v>3498</v>
      </c>
      <c r="C1751" s="1">
        <v>195594</v>
      </c>
      <c r="D1751" s="1">
        <v>26</v>
      </c>
      <c r="E1751" s="1">
        <v>26</v>
      </c>
      <c r="F1751" s="1">
        <v>1115.52</v>
      </c>
      <c r="G1751" s="1">
        <v>0.15745854500000001</v>
      </c>
      <c r="H1751" s="1">
        <v>0.977951083</v>
      </c>
      <c r="I1751" s="1">
        <v>0.30635990400000002</v>
      </c>
      <c r="K1751" s="1">
        <v>1.0839345460000001</v>
      </c>
      <c r="L1751" s="1" t="s">
        <v>2</v>
      </c>
      <c r="M1751" s="1" t="s">
        <v>1</v>
      </c>
      <c r="N1751" s="1">
        <v>1628047.429</v>
      </c>
      <c r="O1751" s="1">
        <v>1538798.477</v>
      </c>
      <c r="P1751" s="1">
        <v>1462080.3589999999</v>
      </c>
      <c r="Q1751" s="1">
        <v>1304138.1000000001</v>
      </c>
      <c r="R1751" s="3">
        <f>AVERAGE('VTA_Proteome Morphine vs Saline'!N1751:Q1751)</f>
        <v>1483266.0912500001</v>
      </c>
      <c r="S1751" s="3">
        <f>_xlfn.STDEV.S('VTA_Proteome Morphine vs Saline'!N1751:Q1751)</f>
        <v>137333.11585095455</v>
      </c>
      <c r="T1751" s="1">
        <v>1730093.8189999999</v>
      </c>
      <c r="U1751" s="1">
        <v>1738642.7209999999</v>
      </c>
      <c r="V1751" s="1">
        <v>1578402.452</v>
      </c>
      <c r="W1751" s="1">
        <v>1383914.44</v>
      </c>
      <c r="X1751" s="1">
        <f t="shared" si="109"/>
        <v>1607763.358</v>
      </c>
      <c r="Y1751" s="1">
        <f t="shared" si="110"/>
        <v>166397.66648871594</v>
      </c>
    </row>
    <row r="1752" spans="1:25" x14ac:dyDescent="0.5">
      <c r="A1752" s="1" t="s">
        <v>3499</v>
      </c>
      <c r="B1752" s="1" t="s">
        <v>3500</v>
      </c>
      <c r="C1752" s="1">
        <v>135319</v>
      </c>
      <c r="D1752" s="1">
        <v>1</v>
      </c>
      <c r="E1752" s="1">
        <v>1</v>
      </c>
      <c r="F1752" s="1">
        <v>28.88</v>
      </c>
      <c r="G1752" s="1">
        <v>0.16099098000000001</v>
      </c>
      <c r="H1752" s="1">
        <v>0.977951083</v>
      </c>
      <c r="I1752" s="1">
        <v>0.29936859399999999</v>
      </c>
      <c r="K1752" s="1">
        <v>1.2523508779999999</v>
      </c>
      <c r="L1752" s="1" t="s">
        <v>1</v>
      </c>
      <c r="M1752" s="1" t="s">
        <v>2</v>
      </c>
      <c r="N1752" s="1">
        <v>2580868.3879999998</v>
      </c>
      <c r="O1752" s="1">
        <v>1209193.139</v>
      </c>
      <c r="P1752" s="1">
        <v>1920602.6129999999</v>
      </c>
      <c r="Q1752" s="1">
        <v>2093651.9950000001</v>
      </c>
      <c r="R1752" s="3">
        <f>AVERAGE('VTA_Proteome Morphine vs Saline'!N1752:Q1752)</f>
        <v>1951079.0337499999</v>
      </c>
      <c r="S1752" s="3">
        <f>_xlfn.STDEV.S('VTA_Proteome Morphine vs Saline'!N1752:Q1752)</f>
        <v>568121.22328982002</v>
      </c>
      <c r="T1752" s="1">
        <v>1651581.78</v>
      </c>
      <c r="U1752" s="1">
        <v>1293805.2590000001</v>
      </c>
      <c r="V1752" s="1">
        <v>1611440.8160000001</v>
      </c>
      <c r="W1752" s="1">
        <v>1674905.02</v>
      </c>
      <c r="X1752" s="1">
        <f t="shared" si="109"/>
        <v>1557933.21875</v>
      </c>
      <c r="Y1752" s="1">
        <f t="shared" si="110"/>
        <v>178025.370286588</v>
      </c>
    </row>
    <row r="1753" spans="1:25" x14ac:dyDescent="0.5">
      <c r="A1753" s="1" t="s">
        <v>3501</v>
      </c>
      <c r="B1753" s="1" t="s">
        <v>3502</v>
      </c>
      <c r="C1753" s="1">
        <v>87127</v>
      </c>
      <c r="D1753" s="1">
        <v>12</v>
      </c>
      <c r="E1753" s="1">
        <v>12</v>
      </c>
      <c r="F1753" s="1">
        <v>563.64</v>
      </c>
      <c r="G1753" s="1">
        <v>5.7854917999999998E-2</v>
      </c>
      <c r="H1753" s="1">
        <v>0.99625991700000005</v>
      </c>
      <c r="I1753" s="1">
        <v>0.76929283100000001</v>
      </c>
      <c r="K1753" s="1">
        <v>1.0375267370000001</v>
      </c>
      <c r="L1753" s="1" t="s">
        <v>1</v>
      </c>
      <c r="M1753" s="1" t="s">
        <v>2</v>
      </c>
      <c r="N1753" s="1">
        <v>1722609.07</v>
      </c>
      <c r="O1753" s="1">
        <v>2001434.2169999999</v>
      </c>
      <c r="P1753" s="1">
        <v>1505329.58</v>
      </c>
      <c r="Q1753" s="1">
        <v>1335831.007</v>
      </c>
      <c r="R1753" s="3">
        <f>AVERAGE('VTA_Proteome Morphine vs Saline'!N1753:Q1753)</f>
        <v>1641300.9685000002</v>
      </c>
      <c r="S1753" s="3">
        <f>_xlfn.STDEV.S('VTA_Proteome Morphine vs Saline'!N1753:Q1753)</f>
        <v>287580.18007396651</v>
      </c>
      <c r="T1753" s="1">
        <v>1867987.209</v>
      </c>
      <c r="U1753" s="1">
        <v>1824671.7890000001</v>
      </c>
      <c r="V1753" s="1">
        <v>1487101.622</v>
      </c>
      <c r="W1753" s="1">
        <v>1147983.6569999999</v>
      </c>
      <c r="X1753" s="1">
        <f t="shared" si="109"/>
        <v>1581936.0692499999</v>
      </c>
      <c r="Y1753" s="1">
        <f t="shared" si="110"/>
        <v>335685.44436601794</v>
      </c>
    </row>
    <row r="1754" spans="1:25" x14ac:dyDescent="0.5">
      <c r="A1754" s="1" t="s">
        <v>3503</v>
      </c>
      <c r="B1754" s="1" t="s">
        <v>3504</v>
      </c>
      <c r="C1754" s="1">
        <v>48285</v>
      </c>
      <c r="D1754" s="1">
        <v>10</v>
      </c>
      <c r="E1754" s="1">
        <v>7</v>
      </c>
      <c r="F1754" s="1">
        <v>556.45000000000005</v>
      </c>
      <c r="G1754" s="1">
        <v>6.6417897000000004E-2</v>
      </c>
      <c r="H1754" s="1">
        <v>0.99625991700000005</v>
      </c>
      <c r="I1754" s="1">
        <v>0.67340048799999996</v>
      </c>
      <c r="K1754" s="1">
        <v>1.0801792130000001</v>
      </c>
      <c r="L1754" s="1" t="s">
        <v>1</v>
      </c>
      <c r="M1754" s="1" t="s">
        <v>2</v>
      </c>
      <c r="N1754" s="1">
        <v>3569585.0839999998</v>
      </c>
      <c r="O1754" s="1">
        <v>3836173.855</v>
      </c>
      <c r="P1754" s="1">
        <v>5996095.5700000003</v>
      </c>
      <c r="Q1754" s="1">
        <v>5100622.4220000003</v>
      </c>
      <c r="R1754" s="3">
        <f>AVERAGE('VTA_Proteome Morphine vs Saline'!N1754:Q1754)</f>
        <v>4625619.2327500004</v>
      </c>
      <c r="S1754" s="3">
        <f>_xlfn.STDEV.S('VTA_Proteome Morphine vs Saline'!N1754:Q1754)</f>
        <v>1131704.547505931</v>
      </c>
      <c r="T1754" s="1">
        <v>4563528.0820000004</v>
      </c>
      <c r="U1754" s="1">
        <v>3952207.8569999998</v>
      </c>
      <c r="V1754" s="1">
        <v>5126119.1919999998</v>
      </c>
      <c r="W1754" s="1">
        <v>3487225.594</v>
      </c>
      <c r="X1754" s="1">
        <f t="shared" si="109"/>
        <v>4282270.1812499994</v>
      </c>
      <c r="Y1754" s="1">
        <f t="shared" si="110"/>
        <v>714661.73660058843</v>
      </c>
    </row>
    <row r="1755" spans="1:25" x14ac:dyDescent="0.5">
      <c r="A1755" s="1" t="s">
        <v>3505</v>
      </c>
      <c r="B1755" s="1" t="s">
        <v>3506</v>
      </c>
      <c r="C1755" s="1">
        <v>32729</v>
      </c>
      <c r="D1755" s="1">
        <v>1</v>
      </c>
      <c r="E1755" s="1">
        <v>1</v>
      </c>
      <c r="F1755" s="1">
        <v>46.88</v>
      </c>
      <c r="G1755" s="1">
        <v>0.14266106100000001</v>
      </c>
      <c r="H1755" s="1">
        <v>0.977951083</v>
      </c>
      <c r="I1755" s="1">
        <v>0.33861064400000002</v>
      </c>
      <c r="K1755" s="1">
        <v>1.502525117</v>
      </c>
      <c r="L1755" s="1" t="s">
        <v>2</v>
      </c>
      <c r="M1755" s="1" t="s">
        <v>1</v>
      </c>
      <c r="N1755" s="1">
        <v>137010.44440000001</v>
      </c>
      <c r="O1755" s="1">
        <v>156607.18369999999</v>
      </c>
      <c r="P1755" s="1">
        <v>0</v>
      </c>
      <c r="Q1755" s="1">
        <v>220079.1765</v>
      </c>
      <c r="R1755" s="3">
        <f>AVERAGE('VTA_Proteome Morphine vs Saline'!N1755:Q1755)</f>
        <v>128424.20114999999</v>
      </c>
      <c r="S1755" s="3">
        <f>_xlfn.STDEV.S('VTA_Proteome Morphine vs Saline'!N1755:Q1755)</f>
        <v>92666.811797224291</v>
      </c>
      <c r="T1755" s="1">
        <v>230365.215</v>
      </c>
      <c r="U1755" s="1">
        <v>210465.42319999999</v>
      </c>
      <c r="V1755" s="1">
        <v>172692.09510000001</v>
      </c>
      <c r="W1755" s="1">
        <v>158319.61809999999</v>
      </c>
      <c r="X1755" s="1">
        <f t="shared" si="109"/>
        <v>192960.58784999998</v>
      </c>
      <c r="Y1755" s="1">
        <f t="shared" si="110"/>
        <v>33248.227904849227</v>
      </c>
    </row>
    <row r="1756" spans="1:25" x14ac:dyDescent="0.5">
      <c r="A1756" s="1" t="s">
        <v>3507</v>
      </c>
      <c r="B1756" s="1" t="s">
        <v>3508</v>
      </c>
      <c r="C1756" s="1">
        <v>182450</v>
      </c>
      <c r="D1756" s="1">
        <v>13</v>
      </c>
      <c r="E1756" s="1">
        <v>12</v>
      </c>
      <c r="F1756" s="1">
        <v>621.24</v>
      </c>
      <c r="G1756" s="1">
        <v>6.8422538000000005E-2</v>
      </c>
      <c r="H1756" s="1">
        <v>0.99625991700000005</v>
      </c>
      <c r="I1756" s="1">
        <v>0.65569728800000004</v>
      </c>
      <c r="K1756" s="1">
        <v>1.026802937</v>
      </c>
      <c r="L1756" s="1" t="s">
        <v>1</v>
      </c>
      <c r="M1756" s="1" t="s">
        <v>2</v>
      </c>
      <c r="N1756" s="1">
        <v>1081772.206</v>
      </c>
      <c r="O1756" s="1">
        <v>985503.23080000002</v>
      </c>
      <c r="P1756" s="1">
        <v>1196151.7709999999</v>
      </c>
      <c r="Q1756" s="1">
        <v>1003361.559</v>
      </c>
      <c r="R1756" s="3">
        <f>AVERAGE('VTA_Proteome Morphine vs Saline'!N1756:Q1756)</f>
        <v>1066697.1917000001</v>
      </c>
      <c r="S1756" s="3">
        <f>_xlfn.STDEV.S('VTA_Proteome Morphine vs Saline'!N1756:Q1756)</f>
        <v>95898.567618821806</v>
      </c>
      <c r="T1756" s="1">
        <v>1020928.5429999999</v>
      </c>
      <c r="U1756" s="1">
        <v>994983.65839999996</v>
      </c>
      <c r="V1756" s="1">
        <v>1008338.77</v>
      </c>
      <c r="W1756" s="1">
        <v>1131160.56</v>
      </c>
      <c r="X1756" s="1">
        <f t="shared" si="109"/>
        <v>1038852.8828500001</v>
      </c>
      <c r="Y1756" s="1">
        <f t="shared" si="110"/>
        <v>62443.598969400533</v>
      </c>
    </row>
    <row r="1757" spans="1:25" x14ac:dyDescent="0.5">
      <c r="A1757" s="1" t="s">
        <v>3509</v>
      </c>
      <c r="B1757" s="1" t="s">
        <v>3510</v>
      </c>
      <c r="C1757" s="1">
        <v>204042</v>
      </c>
      <c r="D1757" s="1">
        <v>17</v>
      </c>
      <c r="E1757" s="1">
        <v>15</v>
      </c>
      <c r="F1757" s="1">
        <v>892.24</v>
      </c>
      <c r="G1757" s="1">
        <v>5.0515914000000002E-2</v>
      </c>
      <c r="H1757" s="1">
        <v>0.99625991700000005</v>
      </c>
      <c r="I1757" s="1">
        <v>0.93976065099999995</v>
      </c>
      <c r="K1757" s="1">
        <v>1.013320964</v>
      </c>
      <c r="L1757" s="1" t="s">
        <v>1</v>
      </c>
      <c r="M1757" s="1" t="s">
        <v>2</v>
      </c>
      <c r="N1757" s="1">
        <v>1954869.6540000001</v>
      </c>
      <c r="O1757" s="1">
        <v>1811678.9450000001</v>
      </c>
      <c r="P1757" s="1">
        <v>2524797.8790000002</v>
      </c>
      <c r="Q1757" s="1">
        <v>2121044.9649999999</v>
      </c>
      <c r="R1757" s="3">
        <f>AVERAGE('VTA_Proteome Morphine vs Saline'!N1757:Q1757)</f>
        <v>2103097.86075</v>
      </c>
      <c r="S1757" s="3">
        <f>_xlfn.STDEV.S('VTA_Proteome Morphine vs Saline'!N1757:Q1757)</f>
        <v>308247.51400794688</v>
      </c>
      <c r="T1757" s="1">
        <v>2018136.3589999999</v>
      </c>
      <c r="U1757" s="1">
        <v>2134915.4780000001</v>
      </c>
      <c r="V1757" s="1">
        <v>2077981.291</v>
      </c>
      <c r="W1757" s="1">
        <v>2070770.294</v>
      </c>
      <c r="X1757" s="1">
        <f t="shared" si="109"/>
        <v>2075450.8555000001</v>
      </c>
      <c r="Y1757" s="1">
        <f t="shared" si="110"/>
        <v>47781.808246413137</v>
      </c>
    </row>
    <row r="1758" spans="1:25" x14ac:dyDescent="0.5">
      <c r="A1758" s="1" t="s">
        <v>3511</v>
      </c>
      <c r="B1758" s="1" t="s">
        <v>3512</v>
      </c>
      <c r="C1758" s="1">
        <v>122258</v>
      </c>
      <c r="D1758" s="1">
        <v>6</v>
      </c>
      <c r="E1758" s="1">
        <v>4</v>
      </c>
      <c r="F1758" s="1">
        <v>271.76</v>
      </c>
      <c r="G1758" s="1">
        <v>5.4621626999999999E-2</v>
      </c>
      <c r="H1758" s="1">
        <v>0.99625991700000005</v>
      </c>
      <c r="I1758" s="1">
        <v>0.82158770599999997</v>
      </c>
      <c r="K1758" s="1">
        <v>1.012427821</v>
      </c>
      <c r="L1758" s="1" t="s">
        <v>2</v>
      </c>
      <c r="M1758" s="1" t="s">
        <v>1</v>
      </c>
      <c r="N1758" s="1">
        <v>100432.83130000001</v>
      </c>
      <c r="O1758" s="1">
        <v>101699.12119999999</v>
      </c>
      <c r="P1758" s="1">
        <v>159310.65169999999</v>
      </c>
      <c r="Q1758" s="1">
        <v>109967.4365</v>
      </c>
      <c r="R1758" s="3">
        <f>AVERAGE('VTA_Proteome Morphine vs Saline'!N1758:Q1758)</f>
        <v>117852.510175</v>
      </c>
      <c r="S1758" s="3">
        <f>_xlfn.STDEV.S('VTA_Proteome Morphine vs Saline'!N1758:Q1758)</f>
        <v>27960.263905841279</v>
      </c>
      <c r="T1758" s="1">
        <v>123541.3544</v>
      </c>
      <c r="U1758" s="1">
        <v>132867.5111</v>
      </c>
      <c r="V1758" s="1">
        <v>107491.5631</v>
      </c>
      <c r="W1758" s="1">
        <v>113368.2118</v>
      </c>
      <c r="X1758" s="1">
        <f t="shared" si="109"/>
        <v>119317.16009999999</v>
      </c>
      <c r="Y1758" s="1">
        <f t="shared" si="110"/>
        <v>11205.512928760192</v>
      </c>
    </row>
    <row r="1759" spans="1:25" x14ac:dyDescent="0.5">
      <c r="A1759" s="1" t="s">
        <v>3513</v>
      </c>
      <c r="B1759" s="1" t="s">
        <v>3514</v>
      </c>
      <c r="C1759" s="1">
        <v>158782</v>
      </c>
      <c r="D1759" s="1">
        <v>2</v>
      </c>
      <c r="E1759" s="1">
        <v>1</v>
      </c>
      <c r="F1759" s="1">
        <v>105.29</v>
      </c>
      <c r="G1759" s="1">
        <v>8.5714600000000002E-2</v>
      </c>
      <c r="H1759" s="1">
        <v>0.99625991700000005</v>
      </c>
      <c r="I1759" s="1">
        <v>0.53938381300000005</v>
      </c>
      <c r="K1759" s="1">
        <v>2.0286266159999999</v>
      </c>
      <c r="L1759" s="1" t="s">
        <v>2</v>
      </c>
      <c r="M1759" s="1" t="s">
        <v>1</v>
      </c>
      <c r="N1759" s="1">
        <v>319212.88130000001</v>
      </c>
      <c r="O1759" s="1">
        <v>4989.6421499999997</v>
      </c>
      <c r="P1759" s="1">
        <v>19550.08642</v>
      </c>
      <c r="Q1759" s="1">
        <v>45154.921699999999</v>
      </c>
      <c r="R1759" s="3">
        <f>AVERAGE('VTA_Proteome Morphine vs Saline'!N1759:Q1759)</f>
        <v>97226.882892499998</v>
      </c>
      <c r="S1759" s="3">
        <f>_xlfn.STDEV.S('VTA_Proteome Morphine vs Saline'!N1759:Q1759)</f>
        <v>148919.06741742633</v>
      </c>
      <c r="T1759" s="1">
        <v>17638.518489999999</v>
      </c>
      <c r="U1759" s="1">
        <v>656075.40040000004</v>
      </c>
      <c r="V1759" s="1">
        <v>31013.123100000001</v>
      </c>
      <c r="W1759" s="1">
        <v>84221.12775</v>
      </c>
      <c r="X1759" s="1">
        <f t="shared" si="109"/>
        <v>197237.04243500001</v>
      </c>
      <c r="Y1759" s="1">
        <f t="shared" si="110"/>
        <v>307241.0871364788</v>
      </c>
    </row>
    <row r="1760" spans="1:25" x14ac:dyDescent="0.5">
      <c r="A1760" s="1" t="s">
        <v>3515</v>
      </c>
      <c r="B1760" s="1" t="s">
        <v>3516</v>
      </c>
      <c r="C1760" s="1">
        <v>79743</v>
      </c>
      <c r="D1760" s="1">
        <v>32</v>
      </c>
      <c r="E1760" s="1">
        <v>30</v>
      </c>
      <c r="F1760" s="1">
        <v>1884.23</v>
      </c>
      <c r="G1760" s="1">
        <v>0.39069595400000001</v>
      </c>
      <c r="H1760" s="1">
        <v>0.977951083</v>
      </c>
      <c r="I1760" s="1">
        <v>9.2573663E-2</v>
      </c>
      <c r="K1760" s="1">
        <v>1.0973969649999999</v>
      </c>
      <c r="L1760" s="1" t="s">
        <v>1</v>
      </c>
      <c r="M1760" s="1" t="s">
        <v>2</v>
      </c>
      <c r="N1760" s="1">
        <v>41154573.560000002</v>
      </c>
      <c r="O1760" s="1">
        <v>39413036.210000001</v>
      </c>
      <c r="P1760" s="1">
        <v>39431787.350000001</v>
      </c>
      <c r="Q1760" s="1">
        <v>37429831.799999997</v>
      </c>
      <c r="R1760" s="3">
        <f>AVERAGE('VTA_Proteome Morphine vs Saline'!N1760:Q1760)</f>
        <v>39357307.230000004</v>
      </c>
      <c r="S1760" s="3">
        <f>_xlfn.STDEV.S('VTA_Proteome Morphine vs Saline'!N1760:Q1760)</f>
        <v>1522495.8458282056</v>
      </c>
      <c r="T1760" s="1">
        <v>34054957.100000001</v>
      </c>
      <c r="U1760" s="1">
        <v>40737256.229999997</v>
      </c>
      <c r="V1760" s="1">
        <v>34533588.039999999</v>
      </c>
      <c r="W1760" s="1">
        <v>34131155.32</v>
      </c>
      <c r="X1760" s="1">
        <f t="shared" si="109"/>
        <v>35864239.172499999</v>
      </c>
      <c r="Y1760" s="1">
        <f t="shared" si="110"/>
        <v>3255457.4146999982</v>
      </c>
    </row>
    <row r="1761" spans="1:25" x14ac:dyDescent="0.5">
      <c r="A1761" s="1" t="s">
        <v>3517</v>
      </c>
      <c r="B1761" s="1" t="s">
        <v>3518</v>
      </c>
      <c r="C1761" s="1">
        <v>74957</v>
      </c>
      <c r="D1761" s="1">
        <v>2</v>
      </c>
      <c r="E1761" s="1">
        <v>0</v>
      </c>
      <c r="F1761" s="1">
        <v>56.21</v>
      </c>
      <c r="K1761" s="1">
        <v>1</v>
      </c>
      <c r="L1761" s="1" t="s">
        <v>364</v>
      </c>
      <c r="M1761" s="1" t="s">
        <v>364</v>
      </c>
      <c r="R1761" s="3"/>
      <c r="S1761" s="3"/>
    </row>
    <row r="1762" spans="1:25" x14ac:dyDescent="0.5">
      <c r="A1762" s="1" t="s">
        <v>3519</v>
      </c>
      <c r="B1762" s="1" t="s">
        <v>3520</v>
      </c>
      <c r="C1762" s="1">
        <v>89760</v>
      </c>
      <c r="D1762" s="1">
        <v>20</v>
      </c>
      <c r="E1762" s="1">
        <v>17</v>
      </c>
      <c r="F1762" s="1">
        <v>947.51</v>
      </c>
      <c r="G1762" s="1">
        <v>6.2419384000000001E-2</v>
      </c>
      <c r="H1762" s="1">
        <v>0.99625991700000005</v>
      </c>
      <c r="I1762" s="1">
        <v>0.71316614899999997</v>
      </c>
      <c r="K1762" s="1">
        <v>1.045727681</v>
      </c>
      <c r="L1762" s="1" t="s">
        <v>2</v>
      </c>
      <c r="M1762" s="1" t="s">
        <v>1</v>
      </c>
      <c r="N1762" s="1">
        <v>6684729.6600000001</v>
      </c>
      <c r="O1762" s="1">
        <v>8519340.5999999996</v>
      </c>
      <c r="P1762" s="1">
        <v>4891530.3380000005</v>
      </c>
      <c r="Q1762" s="1">
        <v>5551484.665</v>
      </c>
      <c r="R1762" s="3">
        <f>AVERAGE('VTA_Proteome Morphine vs Saline'!N1762:Q1762)</f>
        <v>6411771.3157500001</v>
      </c>
      <c r="S1762" s="3">
        <f>_xlfn.STDEV.S('VTA_Proteome Morphine vs Saline'!N1762:Q1762)</f>
        <v>1588246.4436707851</v>
      </c>
      <c r="T1762" s="1">
        <v>7605687.449</v>
      </c>
      <c r="U1762" s="1">
        <v>7640657.1679999996</v>
      </c>
      <c r="V1762" s="1">
        <v>5445216.8640000001</v>
      </c>
      <c r="W1762" s="1">
        <v>6128305.5250000004</v>
      </c>
      <c r="X1762" s="1">
        <f t="shared" ref="X1762:X1770" si="111">AVERAGE(T1762:W1762)</f>
        <v>6704966.7514999993</v>
      </c>
      <c r="Y1762" s="1">
        <f t="shared" ref="Y1762:Y1770" si="112">_xlfn.STDEV.S(T1762:W1762)</f>
        <v>1096406.5972742692</v>
      </c>
    </row>
    <row r="1763" spans="1:25" x14ac:dyDescent="0.5">
      <c r="A1763" s="1" t="s">
        <v>3521</v>
      </c>
      <c r="B1763" s="1" t="s">
        <v>3522</v>
      </c>
      <c r="C1763" s="1">
        <v>116843</v>
      </c>
      <c r="D1763" s="1">
        <v>46</v>
      </c>
      <c r="E1763" s="1">
        <v>31</v>
      </c>
      <c r="F1763" s="1">
        <v>2720.56</v>
      </c>
      <c r="G1763" s="1">
        <v>5.9895295000000001E-2</v>
      </c>
      <c r="H1763" s="1">
        <v>0.99625991700000005</v>
      </c>
      <c r="I1763" s="1">
        <v>0.74236908400000001</v>
      </c>
      <c r="K1763" s="1">
        <v>1.036096119</v>
      </c>
      <c r="L1763" s="1" t="s">
        <v>2</v>
      </c>
      <c r="M1763" s="1" t="s">
        <v>1</v>
      </c>
      <c r="N1763" s="1">
        <v>12311136.220000001</v>
      </c>
      <c r="O1763" s="1">
        <v>19535876.16</v>
      </c>
      <c r="P1763" s="1">
        <v>10617247.18</v>
      </c>
      <c r="Q1763" s="1">
        <v>10977209.27</v>
      </c>
      <c r="R1763" s="3">
        <f>AVERAGE('VTA_Proteome Morphine vs Saline'!N1763:Q1763)</f>
        <v>13360367.2075</v>
      </c>
      <c r="S1763" s="3">
        <f>_xlfn.STDEV.S('VTA_Proteome Morphine vs Saline'!N1763:Q1763)</f>
        <v>4180986.5553430789</v>
      </c>
      <c r="T1763" s="1">
        <v>11512894.58</v>
      </c>
      <c r="U1763" s="1">
        <v>16775684.619999999</v>
      </c>
      <c r="V1763" s="1">
        <v>12389398.01</v>
      </c>
      <c r="W1763" s="1">
        <v>14692521.23</v>
      </c>
      <c r="X1763" s="1">
        <f t="shared" si="111"/>
        <v>13842624.609999999</v>
      </c>
      <c r="Y1763" s="1">
        <f t="shared" si="112"/>
        <v>2370982.556563145</v>
      </c>
    </row>
    <row r="1764" spans="1:25" x14ac:dyDescent="0.5">
      <c r="A1764" s="1" t="s">
        <v>3523</v>
      </c>
      <c r="B1764" s="1" t="s">
        <v>3524</v>
      </c>
      <c r="C1764" s="1">
        <v>27148</v>
      </c>
      <c r="D1764" s="1">
        <v>16</v>
      </c>
      <c r="E1764" s="1">
        <v>5</v>
      </c>
      <c r="F1764" s="1">
        <v>1149.3900000000001</v>
      </c>
      <c r="G1764" s="1">
        <v>0.14895686999999999</v>
      </c>
      <c r="H1764" s="1">
        <v>0.977951083</v>
      </c>
      <c r="I1764" s="1">
        <v>0.32426495799999999</v>
      </c>
      <c r="K1764" s="1">
        <v>1.1008058080000001</v>
      </c>
      <c r="L1764" s="1" t="s">
        <v>2</v>
      </c>
      <c r="M1764" s="1" t="s">
        <v>1</v>
      </c>
      <c r="N1764" s="1">
        <v>5227476.3810000001</v>
      </c>
      <c r="O1764" s="1">
        <v>7248041.4759999998</v>
      </c>
      <c r="P1764" s="1">
        <v>6265237.8810000001</v>
      </c>
      <c r="Q1764" s="1">
        <v>5828834.0949999997</v>
      </c>
      <c r="R1764" s="3">
        <f>AVERAGE('VTA_Proteome Morphine vs Saline'!N1764:Q1764)</f>
        <v>6142397.4582500001</v>
      </c>
      <c r="S1764" s="3">
        <f>_xlfn.STDEV.S('VTA_Proteome Morphine vs Saline'!N1764:Q1764)</f>
        <v>851066.19872109417</v>
      </c>
      <c r="T1764" s="1">
        <v>5725534.8449999997</v>
      </c>
      <c r="U1764" s="1">
        <v>7489180.443</v>
      </c>
      <c r="V1764" s="1">
        <v>6592277.5990000004</v>
      </c>
      <c r="W1764" s="1">
        <v>7239354.3020000001</v>
      </c>
      <c r="X1764" s="1">
        <f t="shared" si="111"/>
        <v>6761586.7972499998</v>
      </c>
      <c r="Y1764" s="1">
        <f t="shared" si="112"/>
        <v>787342.27082930447</v>
      </c>
    </row>
    <row r="1765" spans="1:25" x14ac:dyDescent="0.5">
      <c r="A1765" s="1" t="s">
        <v>3525</v>
      </c>
      <c r="B1765" s="1" t="s">
        <v>3526</v>
      </c>
      <c r="C1765" s="1">
        <v>41961</v>
      </c>
      <c r="D1765" s="1">
        <v>5</v>
      </c>
      <c r="E1765" s="1">
        <v>5</v>
      </c>
      <c r="F1765" s="1">
        <v>230.9</v>
      </c>
      <c r="G1765" s="1">
        <v>5.4831804999999997E-2</v>
      </c>
      <c r="H1765" s="1">
        <v>0.99625991700000005</v>
      </c>
      <c r="I1765" s="1">
        <v>0.81767318</v>
      </c>
      <c r="K1765" s="1">
        <v>1.0547098530000001</v>
      </c>
      <c r="L1765" s="1" t="s">
        <v>1</v>
      </c>
      <c r="M1765" s="1" t="s">
        <v>2</v>
      </c>
      <c r="N1765" s="1">
        <v>716730.52020000003</v>
      </c>
      <c r="O1765" s="1">
        <v>1328768.6850000001</v>
      </c>
      <c r="P1765" s="1">
        <v>1083213.348</v>
      </c>
      <c r="Q1765" s="1">
        <v>904351.71360000002</v>
      </c>
      <c r="R1765" s="3">
        <f>AVERAGE('VTA_Proteome Morphine vs Saline'!N1765:Q1765)</f>
        <v>1008266.0667</v>
      </c>
      <c r="S1765" s="3">
        <f>_xlfn.STDEV.S('VTA_Proteome Morphine vs Saline'!N1765:Q1765)</f>
        <v>260851.292862851</v>
      </c>
      <c r="T1765" s="1">
        <v>968692.8406</v>
      </c>
      <c r="U1765" s="1">
        <v>1134792.4680000001</v>
      </c>
      <c r="V1765" s="1">
        <v>772231.3173</v>
      </c>
      <c r="W1765" s="1">
        <v>948144.74719999998</v>
      </c>
      <c r="X1765" s="1">
        <f t="shared" si="111"/>
        <v>955965.34327500011</v>
      </c>
      <c r="Y1765" s="1">
        <f t="shared" si="112"/>
        <v>148279.56000914742</v>
      </c>
    </row>
    <row r="1766" spans="1:25" x14ac:dyDescent="0.5">
      <c r="A1766" s="1" t="s">
        <v>3527</v>
      </c>
      <c r="B1766" s="1" t="s">
        <v>3528</v>
      </c>
      <c r="C1766" s="1">
        <v>109463</v>
      </c>
      <c r="D1766" s="1">
        <v>65</v>
      </c>
      <c r="E1766" s="1">
        <v>50</v>
      </c>
      <c r="F1766" s="1">
        <v>4121.43</v>
      </c>
      <c r="G1766" s="1">
        <v>6.9253958000000004E-2</v>
      </c>
      <c r="H1766" s="1">
        <v>0.99625991700000005</v>
      </c>
      <c r="I1766" s="1">
        <v>0.64871180900000003</v>
      </c>
      <c r="K1766" s="1">
        <v>1.0525163870000001</v>
      </c>
      <c r="L1766" s="1" t="s">
        <v>1</v>
      </c>
      <c r="M1766" s="1" t="s">
        <v>2</v>
      </c>
      <c r="N1766" s="1">
        <v>34703419.43</v>
      </c>
      <c r="O1766" s="1">
        <v>48154953.950000003</v>
      </c>
      <c r="P1766" s="1">
        <v>35593039.630000003</v>
      </c>
      <c r="Q1766" s="1">
        <v>41570388.159999996</v>
      </c>
      <c r="R1766" s="3">
        <f>AVERAGE('VTA_Proteome Morphine vs Saline'!N1766:Q1766)</f>
        <v>40005450.292499997</v>
      </c>
      <c r="S1766" s="3">
        <f>_xlfn.STDEV.S('VTA_Proteome Morphine vs Saline'!N1766:Q1766)</f>
        <v>6230150.8680017535</v>
      </c>
      <c r="T1766" s="1">
        <v>31639956.620000001</v>
      </c>
      <c r="U1766" s="1">
        <v>43837692.799999997</v>
      </c>
      <c r="V1766" s="1">
        <v>36133179.43</v>
      </c>
      <c r="W1766" s="1">
        <v>40426520</v>
      </c>
      <c r="X1766" s="1">
        <f t="shared" si="111"/>
        <v>38009337.212499999</v>
      </c>
      <c r="Y1766" s="1">
        <f t="shared" si="112"/>
        <v>5288398.5805244483</v>
      </c>
    </row>
    <row r="1767" spans="1:25" x14ac:dyDescent="0.5">
      <c r="A1767" s="1" t="s">
        <v>3529</v>
      </c>
      <c r="B1767" s="1" t="s">
        <v>3530</v>
      </c>
      <c r="C1767" s="1">
        <v>87187</v>
      </c>
      <c r="D1767" s="1">
        <v>1</v>
      </c>
      <c r="E1767" s="1">
        <v>1</v>
      </c>
      <c r="F1767" s="1">
        <v>52.01</v>
      </c>
      <c r="G1767" s="1">
        <v>0.17145253099999999</v>
      </c>
      <c r="H1767" s="1">
        <v>0.977951083</v>
      </c>
      <c r="I1767" s="1">
        <v>0.28003713400000002</v>
      </c>
      <c r="K1767" s="1">
        <v>1.332479494</v>
      </c>
      <c r="L1767" s="1" t="s">
        <v>1</v>
      </c>
      <c r="M1767" s="1" t="s">
        <v>2</v>
      </c>
      <c r="N1767" s="1">
        <v>20447.246749999998</v>
      </c>
      <c r="O1767" s="1">
        <v>18712.134979999999</v>
      </c>
      <c r="P1767" s="1">
        <v>10250.726780000001</v>
      </c>
      <c r="Q1767" s="1">
        <v>9818.8413010000004</v>
      </c>
      <c r="R1767" s="3">
        <f>AVERAGE('VTA_Proteome Morphine vs Saline'!N1767:Q1767)</f>
        <v>14807.237452749998</v>
      </c>
      <c r="S1767" s="3">
        <f>_xlfn.STDEV.S('VTA_Proteome Morphine vs Saline'!N1767:Q1767)</f>
        <v>5558.8912338423725</v>
      </c>
      <c r="T1767" s="1">
        <v>12200.2068</v>
      </c>
      <c r="U1767" s="1">
        <v>10838.358980000001</v>
      </c>
      <c r="V1767" s="1">
        <v>10769.31249</v>
      </c>
      <c r="W1767" s="1">
        <v>10642.29909</v>
      </c>
      <c r="X1767" s="1">
        <f t="shared" si="111"/>
        <v>11112.54434</v>
      </c>
      <c r="Y1767" s="1">
        <f t="shared" si="112"/>
        <v>729.64053627649753</v>
      </c>
    </row>
    <row r="1768" spans="1:25" x14ac:dyDescent="0.5">
      <c r="A1768" s="1" t="s">
        <v>3531</v>
      </c>
      <c r="B1768" s="1" t="s">
        <v>3532</v>
      </c>
      <c r="C1768" s="1">
        <v>55873</v>
      </c>
      <c r="D1768" s="1">
        <v>13</v>
      </c>
      <c r="E1768" s="1">
        <v>13</v>
      </c>
      <c r="F1768" s="1">
        <v>527.91</v>
      </c>
      <c r="G1768" s="1">
        <v>0.11388847100000001</v>
      </c>
      <c r="H1768" s="1">
        <v>0.98654470999999999</v>
      </c>
      <c r="I1768" s="1">
        <v>0.41963844700000003</v>
      </c>
      <c r="K1768" s="1">
        <v>1.1081024390000001</v>
      </c>
      <c r="L1768" s="1" t="s">
        <v>2</v>
      </c>
      <c r="M1768" s="1" t="s">
        <v>1</v>
      </c>
      <c r="N1768" s="1">
        <v>2512328.338</v>
      </c>
      <c r="O1768" s="1">
        <v>3358337.5159999998</v>
      </c>
      <c r="P1768" s="1">
        <v>4277535.7470000004</v>
      </c>
      <c r="Q1768" s="1">
        <v>3552374.0449999999</v>
      </c>
      <c r="R1768" s="3">
        <f>AVERAGE('VTA_Proteome Morphine vs Saline'!N1768:Q1768)</f>
        <v>3425143.9114999999</v>
      </c>
      <c r="S1768" s="3">
        <f>_xlfn.STDEV.S('VTA_Proteome Morphine vs Saline'!N1768:Q1768)</f>
        <v>725822.45620659611</v>
      </c>
      <c r="T1768" s="1">
        <v>4001286.5929999999</v>
      </c>
      <c r="U1768" s="1">
        <v>3120513.7489999998</v>
      </c>
      <c r="V1768" s="1">
        <v>3724922.7880000002</v>
      </c>
      <c r="W1768" s="1">
        <v>4334918.1619999995</v>
      </c>
      <c r="X1768" s="1">
        <f t="shared" si="111"/>
        <v>3795410.3229999999</v>
      </c>
      <c r="Y1768" s="1">
        <f t="shared" si="112"/>
        <v>514427.71603626845</v>
      </c>
    </row>
    <row r="1769" spans="1:25" x14ac:dyDescent="0.5">
      <c r="A1769" s="1" t="s">
        <v>3533</v>
      </c>
      <c r="B1769" s="1" t="s">
        <v>3534</v>
      </c>
      <c r="C1769" s="1">
        <v>64405</v>
      </c>
      <c r="D1769" s="1">
        <v>6</v>
      </c>
      <c r="E1769" s="1">
        <v>6</v>
      </c>
      <c r="F1769" s="1">
        <v>260.24</v>
      </c>
      <c r="G1769" s="1">
        <v>5.2183016999999998E-2</v>
      </c>
      <c r="H1769" s="1">
        <v>0.99625991700000005</v>
      </c>
      <c r="I1769" s="1">
        <v>0.87661654300000003</v>
      </c>
      <c r="K1769" s="1">
        <v>1.053362847</v>
      </c>
      <c r="L1769" s="1" t="s">
        <v>2</v>
      </c>
      <c r="M1769" s="1" t="s">
        <v>1</v>
      </c>
      <c r="N1769" s="1">
        <v>353668.93780000001</v>
      </c>
      <c r="O1769" s="1">
        <v>520807.663</v>
      </c>
      <c r="P1769" s="1">
        <v>844254.86109999998</v>
      </c>
      <c r="Q1769" s="1">
        <v>765389.15579999995</v>
      </c>
      <c r="R1769" s="3">
        <f>AVERAGE('VTA_Proteome Morphine vs Saline'!N1769:Q1769)</f>
        <v>621030.15442499996</v>
      </c>
      <c r="S1769" s="3">
        <f>_xlfn.STDEV.S('VTA_Proteome Morphine vs Saline'!N1769:Q1769)</f>
        <v>225237.17787461396</v>
      </c>
      <c r="T1769" s="1">
        <v>409865.84869999997</v>
      </c>
      <c r="U1769" s="1">
        <v>506680.9129</v>
      </c>
      <c r="V1769" s="1">
        <v>664041.95189999999</v>
      </c>
      <c r="W1769" s="1">
        <v>1036091.653</v>
      </c>
      <c r="X1769" s="1">
        <f t="shared" si="111"/>
        <v>654170.091625</v>
      </c>
      <c r="Y1769" s="1">
        <f t="shared" si="112"/>
        <v>275317.48559347476</v>
      </c>
    </row>
    <row r="1770" spans="1:25" x14ac:dyDescent="0.5">
      <c r="A1770" s="1" t="s">
        <v>3535</v>
      </c>
      <c r="B1770" s="1" t="s">
        <v>3536</v>
      </c>
      <c r="C1770" s="1">
        <v>63705</v>
      </c>
      <c r="D1770" s="1">
        <v>36</v>
      </c>
      <c r="E1770" s="1">
        <v>33</v>
      </c>
      <c r="F1770" s="1">
        <v>2216.4299999999998</v>
      </c>
      <c r="G1770" s="1">
        <v>5.0354109000000001E-2</v>
      </c>
      <c r="H1770" s="1">
        <v>0.99625991700000005</v>
      </c>
      <c r="I1770" s="1">
        <v>0.95007231999999997</v>
      </c>
      <c r="K1770" s="1">
        <v>1.0215697429999999</v>
      </c>
      <c r="L1770" s="1" t="s">
        <v>1</v>
      </c>
      <c r="M1770" s="1" t="s">
        <v>2</v>
      </c>
      <c r="N1770" s="1">
        <v>14131268.279999999</v>
      </c>
      <c r="O1770" s="1">
        <v>16504765.85</v>
      </c>
      <c r="P1770" s="1">
        <v>23233980.640000001</v>
      </c>
      <c r="Q1770" s="1">
        <v>20938287.23</v>
      </c>
      <c r="R1770" s="3">
        <f>AVERAGE('VTA_Proteome Morphine vs Saline'!N1770:Q1770)</f>
        <v>18702075.5</v>
      </c>
      <c r="S1770" s="3">
        <f>_xlfn.STDEV.S('VTA_Proteome Morphine vs Saline'!N1770:Q1770)</f>
        <v>4133572.1210487848</v>
      </c>
      <c r="T1770" s="1">
        <v>16646624.140000001</v>
      </c>
      <c r="U1770" s="1">
        <v>16046899.390000001</v>
      </c>
      <c r="V1770" s="1">
        <v>20586425.329999998</v>
      </c>
      <c r="W1770" s="1">
        <v>19948827.239999998</v>
      </c>
      <c r="X1770" s="1">
        <f t="shared" si="111"/>
        <v>18307194.024999999</v>
      </c>
      <c r="Y1770" s="1">
        <f t="shared" si="112"/>
        <v>2291744.5417746897</v>
      </c>
    </row>
    <row r="1771" spans="1:25" x14ac:dyDescent="0.5">
      <c r="A1771" s="1" t="s">
        <v>3537</v>
      </c>
      <c r="B1771" s="1" t="s">
        <v>3538</v>
      </c>
      <c r="C1771" s="1">
        <v>55621</v>
      </c>
      <c r="D1771" s="1">
        <v>2</v>
      </c>
      <c r="E1771" s="1">
        <v>0</v>
      </c>
      <c r="F1771" s="1">
        <v>162.11000000000001</v>
      </c>
      <c r="K1771" s="1">
        <v>1</v>
      </c>
      <c r="L1771" s="1" t="s">
        <v>364</v>
      </c>
      <c r="M1771" s="1" t="s">
        <v>364</v>
      </c>
      <c r="R1771" s="3"/>
      <c r="S1771" s="3"/>
    </row>
    <row r="1772" spans="1:25" x14ac:dyDescent="0.5">
      <c r="A1772" s="1" t="s">
        <v>3539</v>
      </c>
      <c r="B1772" s="1" t="s">
        <v>3540</v>
      </c>
      <c r="C1772" s="1">
        <v>68922</v>
      </c>
      <c r="D1772" s="1">
        <v>17</v>
      </c>
      <c r="E1772" s="1">
        <v>14</v>
      </c>
      <c r="F1772" s="1">
        <v>831.04</v>
      </c>
      <c r="G1772" s="1">
        <v>7.2437422000000001E-2</v>
      </c>
      <c r="H1772" s="1">
        <v>0.99625991700000005</v>
      </c>
      <c r="I1772" s="1">
        <v>0.62362924200000003</v>
      </c>
      <c r="K1772" s="1">
        <v>1.1591262840000001</v>
      </c>
      <c r="L1772" s="1" t="s">
        <v>2</v>
      </c>
      <c r="M1772" s="1" t="s">
        <v>1</v>
      </c>
      <c r="N1772" s="1">
        <v>557960.35750000004</v>
      </c>
      <c r="O1772" s="1">
        <v>731160.17870000005</v>
      </c>
      <c r="P1772" s="1">
        <v>1202831.102</v>
      </c>
      <c r="Q1772" s="1">
        <v>1266660.1780000001</v>
      </c>
      <c r="R1772" s="3">
        <f>AVERAGE('VTA_Proteome Morphine vs Saline'!N1772:Q1772)</f>
        <v>939652.95405000006</v>
      </c>
      <c r="S1772" s="3">
        <f>_xlfn.STDEV.S('VTA_Proteome Morphine vs Saline'!N1772:Q1772)</f>
        <v>348977.046861301</v>
      </c>
      <c r="T1772" s="1">
        <v>726805.48179999995</v>
      </c>
      <c r="U1772" s="1">
        <v>785861.92749999999</v>
      </c>
      <c r="V1772" s="1">
        <v>1131465.797</v>
      </c>
      <c r="W1772" s="1">
        <v>1712572.541</v>
      </c>
      <c r="X1772" s="1">
        <f t="shared" ref="X1772:X1803" si="113">AVERAGE(T1772:W1772)</f>
        <v>1089176.436825</v>
      </c>
      <c r="Y1772" s="1">
        <f t="shared" ref="Y1772:Y1803" si="114">_xlfn.STDEV.S(T1772:W1772)</f>
        <v>452299.12421514996</v>
      </c>
    </row>
    <row r="1773" spans="1:25" x14ac:dyDescent="0.5">
      <c r="A1773" s="1" t="s">
        <v>3541</v>
      </c>
      <c r="B1773" s="1" t="s">
        <v>3542</v>
      </c>
      <c r="C1773" s="1">
        <v>37569</v>
      </c>
      <c r="D1773" s="1">
        <v>3</v>
      </c>
      <c r="E1773" s="1">
        <v>2</v>
      </c>
      <c r="F1773" s="1">
        <v>104.19</v>
      </c>
      <c r="G1773" s="1">
        <v>5.1197817999999999E-2</v>
      </c>
      <c r="H1773" s="1">
        <v>0.99625991700000005</v>
      </c>
      <c r="I1773" s="1">
        <v>0.90837303999999996</v>
      </c>
      <c r="K1773" s="1">
        <v>1.009114941</v>
      </c>
      <c r="L1773" s="1" t="s">
        <v>2</v>
      </c>
      <c r="M1773" s="1" t="s">
        <v>1</v>
      </c>
      <c r="N1773" s="1">
        <v>43915.489110000002</v>
      </c>
      <c r="O1773" s="1">
        <v>36818.790730000001</v>
      </c>
      <c r="P1773" s="1">
        <v>45249.175439999999</v>
      </c>
      <c r="Q1773" s="1">
        <v>38189.809970000002</v>
      </c>
      <c r="R1773" s="3">
        <f>AVERAGE('VTA_Proteome Morphine vs Saline'!N1773:Q1773)</f>
        <v>41043.316312499999</v>
      </c>
      <c r="S1773" s="3">
        <f>_xlfn.STDEV.S('VTA_Proteome Morphine vs Saline'!N1773:Q1773)</f>
        <v>4160.4383752580179</v>
      </c>
      <c r="T1773" s="1">
        <v>45539.575960000002</v>
      </c>
      <c r="U1773" s="1">
        <v>36767.172149999999</v>
      </c>
      <c r="V1773" s="1">
        <v>55411.665110000002</v>
      </c>
      <c r="W1773" s="1">
        <v>27951.28169</v>
      </c>
      <c r="X1773" s="1">
        <f t="shared" si="113"/>
        <v>41417.423727499998</v>
      </c>
      <c r="Y1773" s="1">
        <f t="shared" si="114"/>
        <v>11772.747512903798</v>
      </c>
    </row>
    <row r="1774" spans="1:25" x14ac:dyDescent="0.5">
      <c r="A1774" s="1" t="s">
        <v>3543</v>
      </c>
      <c r="B1774" s="1" t="s">
        <v>3544</v>
      </c>
      <c r="C1774" s="1">
        <v>71728</v>
      </c>
      <c r="D1774" s="1">
        <v>11</v>
      </c>
      <c r="E1774" s="1">
        <v>10</v>
      </c>
      <c r="F1774" s="1">
        <v>506.51</v>
      </c>
      <c r="G1774" s="1">
        <v>7.2884621999999996E-2</v>
      </c>
      <c r="H1774" s="1">
        <v>0.99625991700000005</v>
      </c>
      <c r="I1774" s="1">
        <v>0.62029638799999998</v>
      </c>
      <c r="K1774" s="1">
        <v>1.254765229</v>
      </c>
      <c r="L1774" s="1" t="s">
        <v>1</v>
      </c>
      <c r="M1774" s="1" t="s">
        <v>2</v>
      </c>
      <c r="N1774" s="1">
        <v>419576.41869999998</v>
      </c>
      <c r="O1774" s="1">
        <v>506210.3469</v>
      </c>
      <c r="P1774" s="1">
        <v>1234305.2309999999</v>
      </c>
      <c r="Q1774" s="1">
        <v>1215066.182</v>
      </c>
      <c r="R1774" s="3">
        <f>AVERAGE('VTA_Proteome Morphine vs Saline'!N1774:Q1774)</f>
        <v>843789.54465000005</v>
      </c>
      <c r="S1774" s="3">
        <f>_xlfn.STDEV.S('VTA_Proteome Morphine vs Saline'!N1774:Q1774)</f>
        <v>441310.67428329849</v>
      </c>
      <c r="T1774" s="1">
        <v>398632.42800000001</v>
      </c>
      <c r="U1774" s="1">
        <v>420472.83110000001</v>
      </c>
      <c r="V1774" s="1">
        <v>956728.76190000004</v>
      </c>
      <c r="W1774" s="1">
        <v>914038.2352</v>
      </c>
      <c r="X1774" s="1">
        <f t="shared" si="113"/>
        <v>672468.06405000004</v>
      </c>
      <c r="Y1774" s="1">
        <f t="shared" si="114"/>
        <v>304219.13425031962</v>
      </c>
    </row>
    <row r="1775" spans="1:25" x14ac:dyDescent="0.5">
      <c r="A1775" s="1" t="s">
        <v>3545</v>
      </c>
      <c r="B1775" s="1" t="s">
        <v>3546</v>
      </c>
      <c r="C1775" s="1">
        <v>139067</v>
      </c>
      <c r="D1775" s="1">
        <v>18</v>
      </c>
      <c r="E1775" s="1">
        <v>17</v>
      </c>
      <c r="F1775" s="1">
        <v>1091.2</v>
      </c>
      <c r="G1775" s="1">
        <v>6.4022827000000004E-2</v>
      </c>
      <c r="H1775" s="1">
        <v>0.99625991700000005</v>
      </c>
      <c r="I1775" s="1">
        <v>0.696404091</v>
      </c>
      <c r="K1775" s="1">
        <v>1.020599998</v>
      </c>
      <c r="L1775" s="1" t="s">
        <v>2</v>
      </c>
      <c r="M1775" s="1" t="s">
        <v>1</v>
      </c>
      <c r="N1775" s="1">
        <v>5227186.7539999997</v>
      </c>
      <c r="O1775" s="1">
        <v>5044496.0329999998</v>
      </c>
      <c r="P1775" s="1">
        <v>5971462.5939999996</v>
      </c>
      <c r="Q1775" s="1">
        <v>4982130.6040000003</v>
      </c>
      <c r="R1775" s="3">
        <f>AVERAGE('VTA_Proteome Morphine vs Saline'!N1775:Q1775)</f>
        <v>5306318.9962499999</v>
      </c>
      <c r="S1775" s="3">
        <f>_xlfn.STDEV.S('VTA_Proteome Morphine vs Saline'!N1775:Q1775)</f>
        <v>455458.48517216754</v>
      </c>
      <c r="T1775" s="1">
        <v>5679905.6260000002</v>
      </c>
      <c r="U1775" s="1">
        <v>5043462.2920000004</v>
      </c>
      <c r="V1775" s="1">
        <v>5199225.6960000005</v>
      </c>
      <c r="W1775" s="1">
        <v>5739923.0149999997</v>
      </c>
      <c r="X1775" s="1">
        <f t="shared" si="113"/>
        <v>5415629.1572500002</v>
      </c>
      <c r="Y1775" s="1">
        <f t="shared" si="114"/>
        <v>346577.16396224487</v>
      </c>
    </row>
    <row r="1776" spans="1:25" x14ac:dyDescent="0.5">
      <c r="A1776" s="1" t="s">
        <v>3547</v>
      </c>
      <c r="B1776" s="1" t="s">
        <v>3548</v>
      </c>
      <c r="C1776" s="1">
        <v>76742</v>
      </c>
      <c r="D1776" s="1">
        <v>11</v>
      </c>
      <c r="E1776" s="1">
        <v>5</v>
      </c>
      <c r="F1776" s="1">
        <v>619.09</v>
      </c>
      <c r="G1776" s="1">
        <v>5.4869872E-2</v>
      </c>
      <c r="H1776" s="1">
        <v>0.99625991700000005</v>
      </c>
      <c r="I1776" s="1">
        <v>0.81697402500000005</v>
      </c>
      <c r="K1776" s="1">
        <v>1.0206435700000001</v>
      </c>
      <c r="L1776" s="1" t="s">
        <v>1</v>
      </c>
      <c r="M1776" s="1" t="s">
        <v>2</v>
      </c>
      <c r="N1776" s="1">
        <v>2874794.8450000002</v>
      </c>
      <c r="O1776" s="1">
        <v>2295458.1869999999</v>
      </c>
      <c r="P1776" s="1">
        <v>2949376.1179999998</v>
      </c>
      <c r="Q1776" s="1">
        <v>2934240.8330000001</v>
      </c>
      <c r="R1776" s="3">
        <f>AVERAGE('VTA_Proteome Morphine vs Saline'!N1776:Q1776)</f>
        <v>2763467.4957499998</v>
      </c>
      <c r="S1776" s="3">
        <f>_xlfn.STDEV.S('VTA_Proteome Morphine vs Saline'!N1776:Q1776)</f>
        <v>313662.26014089311</v>
      </c>
      <c r="T1776" s="1">
        <v>2650646.3190000001</v>
      </c>
      <c r="U1776" s="1">
        <v>2732631.22</v>
      </c>
      <c r="V1776" s="1">
        <v>3040014.2179999999</v>
      </c>
      <c r="W1776" s="1">
        <v>2407002.2919999999</v>
      </c>
      <c r="X1776" s="1">
        <f t="shared" si="113"/>
        <v>2707573.5122500001</v>
      </c>
      <c r="Y1776" s="1">
        <f t="shared" si="114"/>
        <v>261233.27718799491</v>
      </c>
    </row>
    <row r="1777" spans="1:25" x14ac:dyDescent="0.5">
      <c r="A1777" s="1" t="s">
        <v>3549</v>
      </c>
      <c r="B1777" s="1" t="s">
        <v>3550</v>
      </c>
      <c r="C1777" s="1">
        <v>76701</v>
      </c>
      <c r="D1777" s="1">
        <v>9</v>
      </c>
      <c r="E1777" s="1">
        <v>5</v>
      </c>
      <c r="F1777" s="1">
        <v>387.94</v>
      </c>
      <c r="G1777" s="1">
        <v>5.0038330999999998E-2</v>
      </c>
      <c r="H1777" s="1">
        <v>0.99770195299999997</v>
      </c>
      <c r="I1777" s="1">
        <v>0.98355998499999997</v>
      </c>
      <c r="K1777" s="1">
        <v>1.0053026220000001</v>
      </c>
      <c r="L1777" s="1" t="s">
        <v>1</v>
      </c>
      <c r="M1777" s="1" t="s">
        <v>2</v>
      </c>
      <c r="N1777" s="1">
        <v>373493.03409999999</v>
      </c>
      <c r="O1777" s="1">
        <v>281713.8076</v>
      </c>
      <c r="P1777" s="1">
        <v>550160.81440000003</v>
      </c>
      <c r="Q1777" s="1">
        <v>355096.4938</v>
      </c>
      <c r="R1777" s="3">
        <f>AVERAGE('VTA_Proteome Morphine vs Saline'!N1777:Q1777)</f>
        <v>390116.03747500002</v>
      </c>
      <c r="S1777" s="3">
        <f>_xlfn.STDEV.S('VTA_Proteome Morphine vs Saline'!N1777:Q1777)</f>
        <v>113824.52392938858</v>
      </c>
      <c r="T1777" s="1">
        <v>521749.3811</v>
      </c>
      <c r="U1777" s="1">
        <v>265207.1053</v>
      </c>
      <c r="V1777" s="1">
        <v>401434.66749999998</v>
      </c>
      <c r="W1777" s="1">
        <v>363842.08929999999</v>
      </c>
      <c r="X1777" s="1">
        <f t="shared" si="113"/>
        <v>388058.31079999998</v>
      </c>
      <c r="Y1777" s="1">
        <f t="shared" si="114"/>
        <v>106036.27252512156</v>
      </c>
    </row>
    <row r="1778" spans="1:25" x14ac:dyDescent="0.5">
      <c r="A1778" s="1" t="s">
        <v>3551</v>
      </c>
      <c r="B1778" s="1" t="s">
        <v>3552</v>
      </c>
      <c r="C1778" s="1">
        <v>77470</v>
      </c>
      <c r="D1778" s="1">
        <v>3</v>
      </c>
      <c r="E1778" s="1">
        <v>3</v>
      </c>
      <c r="F1778" s="1">
        <v>97.69</v>
      </c>
      <c r="G1778" s="1">
        <v>5.3500952999999997E-2</v>
      </c>
      <c r="H1778" s="1">
        <v>0.99625991700000005</v>
      </c>
      <c r="I1778" s="1">
        <v>0.84427507400000001</v>
      </c>
      <c r="K1778" s="1">
        <v>1.475542369</v>
      </c>
      <c r="L1778" s="1" t="s">
        <v>1</v>
      </c>
      <c r="M1778" s="1" t="s">
        <v>2</v>
      </c>
      <c r="N1778" s="1">
        <v>100198.3358</v>
      </c>
      <c r="O1778" s="1">
        <v>190351.6433</v>
      </c>
      <c r="P1778" s="1">
        <v>16070.82116</v>
      </c>
      <c r="Q1778" s="1">
        <v>87674.241769999993</v>
      </c>
      <c r="R1778" s="3">
        <f>AVERAGE('VTA_Proteome Morphine vs Saline'!N1778:Q1778)</f>
        <v>98573.760507500003</v>
      </c>
      <c r="S1778" s="3">
        <f>_xlfn.STDEV.S('VTA_Proteome Morphine vs Saline'!N1778:Q1778)</f>
        <v>71534.032750016369</v>
      </c>
      <c r="T1778" s="1">
        <v>84082.268089999998</v>
      </c>
      <c r="U1778" s="1">
        <v>71968.29204</v>
      </c>
      <c r="V1778" s="1">
        <v>72058.578179999997</v>
      </c>
      <c r="W1778" s="1">
        <v>39111.275249999999</v>
      </c>
      <c r="X1778" s="1">
        <f t="shared" si="113"/>
        <v>66805.103390000004</v>
      </c>
      <c r="Y1778" s="1">
        <f t="shared" si="114"/>
        <v>19319.299948699227</v>
      </c>
    </row>
    <row r="1779" spans="1:25" x14ac:dyDescent="0.5">
      <c r="A1779" s="1" t="s">
        <v>3553</v>
      </c>
      <c r="B1779" s="1" t="s">
        <v>3554</v>
      </c>
      <c r="C1779" s="1">
        <v>101978</v>
      </c>
      <c r="D1779" s="1">
        <v>6</v>
      </c>
      <c r="E1779" s="1">
        <v>6</v>
      </c>
      <c r="F1779" s="1">
        <v>327.85</v>
      </c>
      <c r="G1779" s="1">
        <v>0.32956722199999999</v>
      </c>
      <c r="H1779" s="1">
        <v>0.977951083</v>
      </c>
      <c r="I1779" s="1">
        <v>0.121770348</v>
      </c>
      <c r="K1779" s="1">
        <v>1.4786981159999999</v>
      </c>
      <c r="L1779" s="1" t="s">
        <v>1</v>
      </c>
      <c r="M1779" s="1" t="s">
        <v>2</v>
      </c>
      <c r="N1779" s="1">
        <v>741719.41619999998</v>
      </c>
      <c r="O1779" s="1">
        <v>864777.56770000001</v>
      </c>
      <c r="P1779" s="1">
        <v>487991.17589999997</v>
      </c>
      <c r="Q1779" s="1">
        <v>521591.53480000002</v>
      </c>
      <c r="R1779" s="3">
        <f>AVERAGE('VTA_Proteome Morphine vs Saline'!N1779:Q1779)</f>
        <v>654019.92365000001</v>
      </c>
      <c r="S1779" s="3">
        <f>_xlfn.STDEV.S('VTA_Proteome Morphine vs Saline'!N1779:Q1779)</f>
        <v>180011.85958326331</v>
      </c>
      <c r="T1779" s="1">
        <v>441412.45400000003</v>
      </c>
      <c r="U1779" s="1">
        <v>695658.03700000001</v>
      </c>
      <c r="V1779" s="1">
        <v>316890.04790000001</v>
      </c>
      <c r="W1779" s="1">
        <v>315217.13589999999</v>
      </c>
      <c r="X1779" s="1">
        <f t="shared" si="113"/>
        <v>442294.41870000004</v>
      </c>
      <c r="Y1779" s="1">
        <f t="shared" si="114"/>
        <v>178949.52077739235</v>
      </c>
    </row>
    <row r="1780" spans="1:25" x14ac:dyDescent="0.5">
      <c r="A1780" s="1" t="s">
        <v>3555</v>
      </c>
      <c r="B1780" s="1" t="s">
        <v>3556</v>
      </c>
      <c r="C1780" s="1">
        <v>83425</v>
      </c>
      <c r="D1780" s="1">
        <v>28</v>
      </c>
      <c r="E1780" s="1">
        <v>28</v>
      </c>
      <c r="F1780" s="1">
        <v>1411.89</v>
      </c>
      <c r="G1780" s="1">
        <v>6.2181311000000003E-2</v>
      </c>
      <c r="H1780" s="1">
        <v>0.99625991700000005</v>
      </c>
      <c r="I1780" s="1">
        <v>0.71576266300000002</v>
      </c>
      <c r="K1780" s="1">
        <v>1.05279291</v>
      </c>
      <c r="L1780" s="1" t="s">
        <v>2</v>
      </c>
      <c r="M1780" s="1" t="s">
        <v>1</v>
      </c>
      <c r="N1780" s="1">
        <v>7998689.1840000004</v>
      </c>
      <c r="O1780" s="1">
        <v>8547013.6919999998</v>
      </c>
      <c r="P1780" s="1">
        <v>6652130.1059999997</v>
      </c>
      <c r="Q1780" s="1">
        <v>6103357.9100000001</v>
      </c>
      <c r="R1780" s="3">
        <f>AVERAGE('VTA_Proteome Morphine vs Saline'!N1780:Q1780)</f>
        <v>7325297.7230000002</v>
      </c>
      <c r="S1780" s="3">
        <f>_xlfn.STDEV.S('VTA_Proteome Morphine vs Saline'!N1780:Q1780)</f>
        <v>1139054.8005296979</v>
      </c>
      <c r="T1780" s="1">
        <v>8572071.5749999993</v>
      </c>
      <c r="U1780" s="1">
        <v>9007634.8289999999</v>
      </c>
      <c r="V1780" s="1">
        <v>7393828.7699999996</v>
      </c>
      <c r="W1780" s="1">
        <v>5874550.8370000003</v>
      </c>
      <c r="X1780" s="1">
        <f t="shared" si="113"/>
        <v>7712021.50275</v>
      </c>
      <c r="Y1780" s="1">
        <f t="shared" si="114"/>
        <v>1401885.0500427913</v>
      </c>
    </row>
    <row r="1781" spans="1:25" x14ac:dyDescent="0.5">
      <c r="A1781" s="1" t="s">
        <v>3557</v>
      </c>
      <c r="B1781" s="1" t="s">
        <v>3558</v>
      </c>
      <c r="C1781" s="1">
        <v>78307</v>
      </c>
      <c r="D1781" s="1">
        <v>23</v>
      </c>
      <c r="E1781" s="1">
        <v>21</v>
      </c>
      <c r="F1781" s="1">
        <v>1437.52</v>
      </c>
      <c r="G1781" s="1">
        <v>0.19381178399999999</v>
      </c>
      <c r="H1781" s="1">
        <v>0.977951083</v>
      </c>
      <c r="I1781" s="1">
        <v>0.244519546</v>
      </c>
      <c r="K1781" s="1">
        <v>1.152628607</v>
      </c>
      <c r="L1781" s="1" t="s">
        <v>2</v>
      </c>
      <c r="M1781" s="1" t="s">
        <v>1</v>
      </c>
      <c r="N1781" s="1">
        <v>13850437.699999999</v>
      </c>
      <c r="O1781" s="1">
        <v>13558209.58</v>
      </c>
      <c r="P1781" s="1">
        <v>14298943.789999999</v>
      </c>
      <c r="Q1781" s="1">
        <v>15730462.189999999</v>
      </c>
      <c r="R1781" s="3">
        <f>AVERAGE('VTA_Proteome Morphine vs Saline'!N1781:Q1781)</f>
        <v>14359513.314999999</v>
      </c>
      <c r="S1781" s="3">
        <f>_xlfn.STDEV.S('VTA_Proteome Morphine vs Saline'!N1781:Q1781)</f>
        <v>963399.38805860234</v>
      </c>
      <c r="T1781" s="1">
        <v>20497440.530000001</v>
      </c>
      <c r="U1781" s="1">
        <v>16839621.309999999</v>
      </c>
      <c r="V1781" s="1">
        <v>15981825.800000001</v>
      </c>
      <c r="W1781" s="1">
        <v>12885855.689999999</v>
      </c>
      <c r="X1781" s="1">
        <f t="shared" si="113"/>
        <v>16551185.8325</v>
      </c>
      <c r="Y1781" s="1">
        <f t="shared" si="114"/>
        <v>3131290.3124403777</v>
      </c>
    </row>
    <row r="1782" spans="1:25" x14ac:dyDescent="0.5">
      <c r="A1782" s="1" t="s">
        <v>3559</v>
      </c>
      <c r="B1782" s="1" t="s">
        <v>3560</v>
      </c>
      <c r="C1782" s="1">
        <v>81697</v>
      </c>
      <c r="D1782" s="1">
        <v>6</v>
      </c>
      <c r="E1782" s="1">
        <v>6</v>
      </c>
      <c r="F1782" s="1">
        <v>235.24</v>
      </c>
      <c r="G1782" s="1">
        <v>0.490175319</v>
      </c>
      <c r="H1782" s="1">
        <v>0.977951083</v>
      </c>
      <c r="I1782" s="1">
        <v>6.0642449000000001E-2</v>
      </c>
      <c r="K1782" s="1">
        <v>1.5431257309999999</v>
      </c>
      <c r="L1782" s="1" t="s">
        <v>1</v>
      </c>
      <c r="M1782" s="1" t="s">
        <v>2</v>
      </c>
      <c r="N1782" s="1">
        <v>469671.33919999999</v>
      </c>
      <c r="O1782" s="1">
        <v>568985.76029999997</v>
      </c>
      <c r="P1782" s="1">
        <v>623638.23770000006</v>
      </c>
      <c r="Q1782" s="1">
        <v>443023.19010000001</v>
      </c>
      <c r="R1782" s="3">
        <f>AVERAGE('VTA_Proteome Morphine vs Saline'!N1782:Q1782)</f>
        <v>526329.63182500005</v>
      </c>
      <c r="S1782" s="3">
        <f>_xlfn.STDEV.S('VTA_Proteome Morphine vs Saline'!N1782:Q1782)</f>
        <v>84535.269621368803</v>
      </c>
      <c r="T1782" s="1">
        <v>205004.38209999999</v>
      </c>
      <c r="U1782" s="1">
        <v>436604.77960000001</v>
      </c>
      <c r="V1782" s="1">
        <v>449501.78610000003</v>
      </c>
      <c r="W1782" s="1">
        <v>273209.84899999999</v>
      </c>
      <c r="X1782" s="1">
        <f t="shared" si="113"/>
        <v>341080.19920000003</v>
      </c>
      <c r="Y1782" s="1">
        <f t="shared" si="114"/>
        <v>121110.41574009163</v>
      </c>
    </row>
    <row r="1783" spans="1:25" x14ac:dyDescent="0.5">
      <c r="A1783" s="1" t="s">
        <v>3561</v>
      </c>
      <c r="B1783" s="1" t="s">
        <v>3562</v>
      </c>
      <c r="C1783" s="1">
        <v>39411</v>
      </c>
      <c r="D1783" s="1">
        <v>8</v>
      </c>
      <c r="E1783" s="1">
        <v>5</v>
      </c>
      <c r="F1783" s="1">
        <v>635.87</v>
      </c>
      <c r="G1783" s="1">
        <v>7.5025947999999995E-2</v>
      </c>
      <c r="H1783" s="1">
        <v>0.99625991700000005</v>
      </c>
      <c r="I1783" s="1">
        <v>0.60491228500000005</v>
      </c>
      <c r="K1783" s="1">
        <v>1.0643999019999999</v>
      </c>
      <c r="L1783" s="1" t="s">
        <v>2</v>
      </c>
      <c r="M1783" s="1" t="s">
        <v>1</v>
      </c>
      <c r="N1783" s="1">
        <v>2156135.7000000002</v>
      </c>
      <c r="O1783" s="1">
        <v>2439638.0589999999</v>
      </c>
      <c r="P1783" s="1">
        <v>1848987.9750000001</v>
      </c>
      <c r="Q1783" s="1">
        <v>1684835.0319999999</v>
      </c>
      <c r="R1783" s="3">
        <f>AVERAGE('VTA_Proteome Morphine vs Saline'!N1783:Q1783)</f>
        <v>2032399.1914999997</v>
      </c>
      <c r="S1783" s="3">
        <f>_xlfn.STDEV.S('VTA_Proteome Morphine vs Saline'!N1783:Q1783)</f>
        <v>334462.12443534378</v>
      </c>
      <c r="T1783" s="1">
        <v>2524835.3810000001</v>
      </c>
      <c r="U1783" s="1">
        <v>2384258.5970000001</v>
      </c>
      <c r="V1783" s="1">
        <v>1944628.9509999999</v>
      </c>
      <c r="W1783" s="1">
        <v>1799419.074</v>
      </c>
      <c r="X1783" s="1">
        <f t="shared" si="113"/>
        <v>2163285.5007499997</v>
      </c>
      <c r="Y1783" s="1">
        <f t="shared" si="114"/>
        <v>346293.17465576093</v>
      </c>
    </row>
    <row r="1784" spans="1:25" x14ac:dyDescent="0.5">
      <c r="A1784" s="1" t="s">
        <v>3563</v>
      </c>
      <c r="B1784" s="1" t="s">
        <v>3564</v>
      </c>
      <c r="C1784" s="1">
        <v>40840</v>
      </c>
      <c r="D1784" s="1">
        <v>19</v>
      </c>
      <c r="E1784" s="1">
        <v>16</v>
      </c>
      <c r="F1784" s="1">
        <v>1172.0899999999999</v>
      </c>
      <c r="G1784" s="1">
        <v>9.0358610000000006E-2</v>
      </c>
      <c r="H1784" s="1">
        <v>0.99625991700000005</v>
      </c>
      <c r="I1784" s="1">
        <v>0.51535687399999996</v>
      </c>
      <c r="K1784" s="1">
        <v>1.0589448130000001</v>
      </c>
      <c r="L1784" s="1" t="s">
        <v>1</v>
      </c>
      <c r="M1784" s="1" t="s">
        <v>2</v>
      </c>
      <c r="N1784" s="1">
        <v>10272301.9</v>
      </c>
      <c r="O1784" s="1">
        <v>10173086.310000001</v>
      </c>
      <c r="P1784" s="1">
        <v>9118198.1950000003</v>
      </c>
      <c r="Q1784" s="1">
        <v>8290945.1150000002</v>
      </c>
      <c r="R1784" s="3">
        <f>AVERAGE('VTA_Proteome Morphine vs Saline'!N1784:Q1784)</f>
        <v>9463632.8800000008</v>
      </c>
      <c r="S1784" s="3">
        <f>_xlfn.STDEV.S('VTA_Proteome Morphine vs Saline'!N1784:Q1784)</f>
        <v>940175.77594622714</v>
      </c>
      <c r="T1784" s="1">
        <v>9584297.5969999991</v>
      </c>
      <c r="U1784" s="1">
        <v>9927434.2320000008</v>
      </c>
      <c r="V1784" s="1">
        <v>9039179.1539999992</v>
      </c>
      <c r="W1784" s="1">
        <v>7196496.3049999997</v>
      </c>
      <c r="X1784" s="1">
        <f t="shared" si="113"/>
        <v>8936851.8220000006</v>
      </c>
      <c r="Y1784" s="1">
        <f t="shared" si="114"/>
        <v>1216517.9476677396</v>
      </c>
    </row>
    <row r="1785" spans="1:25" x14ac:dyDescent="0.5">
      <c r="A1785" s="1" t="s">
        <v>3565</v>
      </c>
      <c r="B1785" s="1" t="s">
        <v>3566</v>
      </c>
      <c r="C1785" s="1">
        <v>57781</v>
      </c>
      <c r="D1785" s="1">
        <v>62</v>
      </c>
      <c r="E1785" s="1">
        <v>60</v>
      </c>
      <c r="F1785" s="1">
        <v>5655.03</v>
      </c>
      <c r="G1785" s="1">
        <v>5.1055206999999998E-2</v>
      </c>
      <c r="H1785" s="1">
        <v>0.99625991700000005</v>
      </c>
      <c r="I1785" s="1">
        <v>0.91396872799999995</v>
      </c>
      <c r="K1785" s="1">
        <v>1.033382351</v>
      </c>
      <c r="L1785" s="1" t="s">
        <v>1</v>
      </c>
      <c r="M1785" s="1" t="s">
        <v>2</v>
      </c>
      <c r="N1785" s="1">
        <v>759673795.60000002</v>
      </c>
      <c r="O1785" s="1">
        <v>857748384.29999995</v>
      </c>
      <c r="P1785" s="1">
        <v>1368325865</v>
      </c>
      <c r="Q1785" s="1">
        <v>1032137360</v>
      </c>
      <c r="R1785" s="3">
        <f>AVERAGE('VTA_Proteome Morphine vs Saline'!N1785:Q1785)</f>
        <v>1004471351.225</v>
      </c>
      <c r="S1785" s="3">
        <f>_xlfn.STDEV.S('VTA_Proteome Morphine vs Saline'!N1785:Q1785)</f>
        <v>267462762.20515177</v>
      </c>
      <c r="T1785" s="1">
        <v>895386602.5</v>
      </c>
      <c r="U1785" s="1">
        <v>795939597.60000002</v>
      </c>
      <c r="V1785" s="1">
        <v>1100089234</v>
      </c>
      <c r="W1785" s="1">
        <v>1096676328</v>
      </c>
      <c r="X1785" s="1">
        <f t="shared" si="113"/>
        <v>972022940.52499998</v>
      </c>
      <c r="Y1785" s="1">
        <f t="shared" si="114"/>
        <v>151457270.6463699</v>
      </c>
    </row>
    <row r="1786" spans="1:25" x14ac:dyDescent="0.5">
      <c r="A1786" s="1" t="s">
        <v>3567</v>
      </c>
      <c r="B1786" s="1" t="s">
        <v>3568</v>
      </c>
      <c r="C1786" s="1">
        <v>62162</v>
      </c>
      <c r="D1786" s="1">
        <v>2</v>
      </c>
      <c r="E1786" s="1">
        <v>1</v>
      </c>
      <c r="F1786" s="1">
        <v>84.05</v>
      </c>
      <c r="G1786" s="1">
        <v>7.9887824999999996E-2</v>
      </c>
      <c r="H1786" s="1">
        <v>0.99625991700000005</v>
      </c>
      <c r="I1786" s="1">
        <v>0.57305026100000001</v>
      </c>
      <c r="K1786" s="1">
        <v>1.1279525210000001</v>
      </c>
      <c r="L1786" s="1" t="s">
        <v>2</v>
      </c>
      <c r="M1786" s="1" t="s">
        <v>1</v>
      </c>
      <c r="N1786" s="1">
        <v>302435.70140000002</v>
      </c>
      <c r="O1786" s="1">
        <v>366860.84529999999</v>
      </c>
      <c r="P1786" s="1">
        <v>484115.46549999999</v>
      </c>
      <c r="Q1786" s="1">
        <v>316701.01650000003</v>
      </c>
      <c r="R1786" s="3">
        <f>AVERAGE('VTA_Proteome Morphine vs Saline'!N1786:Q1786)</f>
        <v>367528.25717500004</v>
      </c>
      <c r="S1786" s="3">
        <f>_xlfn.STDEV.S('VTA_Proteome Morphine vs Saline'!N1786:Q1786)</f>
        <v>82489.336271592416</v>
      </c>
      <c r="T1786" s="1">
        <v>511236.2488</v>
      </c>
      <c r="U1786" s="1">
        <v>269272.2746</v>
      </c>
      <c r="V1786" s="1">
        <v>389231.66249999998</v>
      </c>
      <c r="W1786" s="1">
        <v>488477.51040000003</v>
      </c>
      <c r="X1786" s="1">
        <f t="shared" si="113"/>
        <v>414554.42407499999</v>
      </c>
      <c r="Y1786" s="1">
        <f t="shared" si="114"/>
        <v>110393.45260450548</v>
      </c>
    </row>
    <row r="1787" spans="1:25" x14ac:dyDescent="0.5">
      <c r="A1787" s="1" t="s">
        <v>3569</v>
      </c>
      <c r="B1787" s="1" t="s">
        <v>3570</v>
      </c>
      <c r="C1787" s="1">
        <v>82831</v>
      </c>
      <c r="D1787" s="1">
        <v>22</v>
      </c>
      <c r="E1787" s="1">
        <v>20</v>
      </c>
      <c r="F1787" s="1">
        <v>1540.5</v>
      </c>
      <c r="G1787" s="1">
        <v>5.7730458999999998E-2</v>
      </c>
      <c r="H1787" s="1">
        <v>0.99625991700000005</v>
      </c>
      <c r="I1787" s="1">
        <v>0.77105658799999999</v>
      </c>
      <c r="K1787" s="1">
        <v>1.1293955259999999</v>
      </c>
      <c r="L1787" s="1" t="s">
        <v>1</v>
      </c>
      <c r="M1787" s="1" t="s">
        <v>2</v>
      </c>
      <c r="N1787" s="1">
        <v>6727406.898</v>
      </c>
      <c r="O1787" s="1">
        <v>13401078.43</v>
      </c>
      <c r="P1787" s="1">
        <v>4948251.3039999995</v>
      </c>
      <c r="Q1787" s="1">
        <v>6704240.7180000003</v>
      </c>
      <c r="R1787" s="3">
        <f>AVERAGE('VTA_Proteome Morphine vs Saline'!N1787:Q1787)</f>
        <v>7945244.3375000004</v>
      </c>
      <c r="S1787" s="3">
        <f>_xlfn.STDEV.S('VTA_Proteome Morphine vs Saline'!N1787:Q1787)</f>
        <v>3731456.8602800365</v>
      </c>
      <c r="T1787" s="1">
        <v>8409074.7949999999</v>
      </c>
      <c r="U1787" s="1">
        <v>8329525.2350000003</v>
      </c>
      <c r="V1787" s="1">
        <v>6742631.5199999996</v>
      </c>
      <c r="W1787" s="1">
        <v>4658580.0839999998</v>
      </c>
      <c r="X1787" s="1">
        <f t="shared" si="113"/>
        <v>7034952.9084999999</v>
      </c>
      <c r="Y1787" s="1">
        <f t="shared" si="114"/>
        <v>1760371.9363337799</v>
      </c>
    </row>
    <row r="1788" spans="1:25" x14ac:dyDescent="0.5">
      <c r="A1788" s="1" t="s">
        <v>3571</v>
      </c>
      <c r="B1788" s="1" t="s">
        <v>3572</v>
      </c>
      <c r="C1788" s="1">
        <v>59094</v>
      </c>
      <c r="D1788" s="1">
        <v>3</v>
      </c>
      <c r="E1788" s="1">
        <v>3</v>
      </c>
      <c r="F1788" s="1">
        <v>108.79</v>
      </c>
      <c r="G1788" s="1">
        <v>5.7646787999999997E-2</v>
      </c>
      <c r="H1788" s="1">
        <v>0.99625991700000005</v>
      </c>
      <c r="I1788" s="1">
        <v>0.77225126600000005</v>
      </c>
      <c r="K1788" s="1">
        <v>1.140856705</v>
      </c>
      <c r="L1788" s="1" t="s">
        <v>1</v>
      </c>
      <c r="M1788" s="1" t="s">
        <v>2</v>
      </c>
      <c r="N1788" s="1">
        <v>168359.4411</v>
      </c>
      <c r="O1788" s="1">
        <v>169184.23180000001</v>
      </c>
      <c r="P1788" s="1">
        <v>389396.91940000001</v>
      </c>
      <c r="Q1788" s="1">
        <v>176217.769</v>
      </c>
      <c r="R1788" s="3">
        <f>AVERAGE('VTA_Proteome Morphine vs Saline'!N1788:Q1788)</f>
        <v>225789.590325</v>
      </c>
      <c r="S1788" s="3">
        <f>_xlfn.STDEV.S('VTA_Proteome Morphine vs Saline'!N1788:Q1788)</f>
        <v>109128.5362165226</v>
      </c>
      <c r="T1788" s="1">
        <v>197244.03320000001</v>
      </c>
      <c r="U1788" s="1">
        <v>176826.63310000001</v>
      </c>
      <c r="V1788" s="1">
        <v>222771.61749999999</v>
      </c>
      <c r="W1788" s="1">
        <v>194806.9719</v>
      </c>
      <c r="X1788" s="1">
        <f t="shared" si="113"/>
        <v>197912.31392500002</v>
      </c>
      <c r="Y1788" s="1">
        <f t="shared" si="114"/>
        <v>18909.26279461486</v>
      </c>
    </row>
    <row r="1789" spans="1:25" x14ac:dyDescent="0.5">
      <c r="A1789" s="1" t="s">
        <v>3573</v>
      </c>
      <c r="B1789" s="1" t="s">
        <v>3574</v>
      </c>
      <c r="C1789" s="1">
        <v>38334</v>
      </c>
      <c r="D1789" s="1">
        <v>3</v>
      </c>
      <c r="E1789" s="1">
        <v>3</v>
      </c>
      <c r="F1789" s="1">
        <v>97.3</v>
      </c>
      <c r="G1789" s="1">
        <v>0.16485516</v>
      </c>
      <c r="H1789" s="1">
        <v>0.977951083</v>
      </c>
      <c r="I1789" s="1">
        <v>0.29199778999999998</v>
      </c>
      <c r="K1789" s="1">
        <v>1.161315823</v>
      </c>
      <c r="L1789" s="1" t="s">
        <v>1</v>
      </c>
      <c r="M1789" s="1" t="s">
        <v>2</v>
      </c>
      <c r="N1789" s="1">
        <v>232599.51060000001</v>
      </c>
      <c r="O1789" s="1">
        <v>285871.91259999998</v>
      </c>
      <c r="P1789" s="1">
        <v>321467.66649999999</v>
      </c>
      <c r="Q1789" s="1">
        <v>316446.47529999999</v>
      </c>
      <c r="R1789" s="3">
        <f>AVERAGE('VTA_Proteome Morphine vs Saline'!N1789:Q1789)</f>
        <v>289096.39124999999</v>
      </c>
      <c r="S1789" s="3">
        <f>_xlfn.STDEV.S('VTA_Proteome Morphine vs Saline'!N1789:Q1789)</f>
        <v>40817.567070229379</v>
      </c>
      <c r="T1789" s="1">
        <v>207055.82759999999</v>
      </c>
      <c r="U1789" s="1">
        <v>246397.22260000001</v>
      </c>
      <c r="V1789" s="1">
        <v>200884.56039999999</v>
      </c>
      <c r="W1789" s="1">
        <v>341416.98269999999</v>
      </c>
      <c r="X1789" s="1">
        <f t="shared" si="113"/>
        <v>248938.64832500002</v>
      </c>
      <c r="Y1789" s="1">
        <f t="shared" si="114"/>
        <v>64864.132902748053</v>
      </c>
    </row>
    <row r="1790" spans="1:25" x14ac:dyDescent="0.5">
      <c r="A1790" s="1" t="s">
        <v>3575</v>
      </c>
      <c r="B1790" s="1" t="s">
        <v>3576</v>
      </c>
      <c r="C1790" s="1">
        <v>19901</v>
      </c>
      <c r="D1790" s="1">
        <v>1</v>
      </c>
      <c r="E1790" s="1">
        <v>1</v>
      </c>
      <c r="F1790" s="1">
        <v>28.51</v>
      </c>
      <c r="G1790" s="1">
        <v>6.1310339999999998E-2</v>
      </c>
      <c r="H1790" s="1">
        <v>0.99625991700000005</v>
      </c>
      <c r="I1790" s="1">
        <v>0.72552526399999995</v>
      </c>
      <c r="K1790" s="1">
        <v>1.2227839300000001</v>
      </c>
      <c r="L1790" s="1" t="s">
        <v>2</v>
      </c>
      <c r="M1790" s="1" t="s">
        <v>1</v>
      </c>
      <c r="N1790" s="1">
        <v>54791.974069999997</v>
      </c>
      <c r="O1790" s="1">
        <v>50954.119010000002</v>
      </c>
      <c r="P1790" s="1">
        <v>19309.082320000001</v>
      </c>
      <c r="Q1790" s="1">
        <v>37607.329310000001</v>
      </c>
      <c r="R1790" s="3">
        <f>AVERAGE('VTA_Proteome Morphine vs Saline'!N1790:Q1790)</f>
        <v>40665.626177500002</v>
      </c>
      <c r="S1790" s="3">
        <f>_xlfn.STDEV.S('VTA_Proteome Morphine vs Saline'!N1790:Q1790)</f>
        <v>16029.784099309471</v>
      </c>
      <c r="T1790" s="1">
        <v>83135.017059999998</v>
      </c>
      <c r="U1790" s="1">
        <v>56141.189290000002</v>
      </c>
      <c r="V1790" s="1">
        <v>40537.403709999999</v>
      </c>
      <c r="W1790" s="1">
        <v>19087.486659999999</v>
      </c>
      <c r="X1790" s="1">
        <f t="shared" si="113"/>
        <v>49725.274179999993</v>
      </c>
      <c r="Y1790" s="1">
        <f t="shared" si="114"/>
        <v>26959.635716509005</v>
      </c>
    </row>
    <row r="1791" spans="1:25" x14ac:dyDescent="0.5">
      <c r="A1791" s="1" t="s">
        <v>3577</v>
      </c>
      <c r="B1791" s="1" t="s">
        <v>3578</v>
      </c>
      <c r="C1791" s="1">
        <v>140846</v>
      </c>
      <c r="D1791" s="1">
        <v>30</v>
      </c>
      <c r="E1791" s="1">
        <v>30</v>
      </c>
      <c r="F1791" s="1">
        <v>2115.46</v>
      </c>
      <c r="G1791" s="1">
        <v>0.22983330900000001</v>
      </c>
      <c r="H1791" s="1">
        <v>0.977951083</v>
      </c>
      <c r="I1791" s="1">
        <v>0.19968799000000001</v>
      </c>
      <c r="K1791" s="1">
        <v>1.1224192150000001</v>
      </c>
      <c r="L1791" s="1" t="s">
        <v>2</v>
      </c>
      <c r="M1791" s="1" t="s">
        <v>1</v>
      </c>
      <c r="N1791" s="1">
        <v>49171357</v>
      </c>
      <c r="O1791" s="1">
        <v>43888373.009999998</v>
      </c>
      <c r="P1791" s="1">
        <v>51608519.969999999</v>
      </c>
      <c r="Q1791" s="1">
        <v>48167265.840000004</v>
      </c>
      <c r="R1791" s="3">
        <f>AVERAGE('VTA_Proteome Morphine vs Saline'!N1791:Q1791)</f>
        <v>48208878.954999998</v>
      </c>
      <c r="S1791" s="3">
        <f>_xlfn.STDEV.S('VTA_Proteome Morphine vs Saline'!N1791:Q1791)</f>
        <v>3222443.4978288142</v>
      </c>
      <c r="T1791" s="1">
        <v>56573518.880000003</v>
      </c>
      <c r="U1791" s="1">
        <v>43913853.149999999</v>
      </c>
      <c r="V1791" s="1">
        <v>56228755.950000003</v>
      </c>
      <c r="W1791" s="1">
        <v>59726160.350000001</v>
      </c>
      <c r="X1791" s="1">
        <f t="shared" si="113"/>
        <v>54110572.082500003</v>
      </c>
      <c r="Y1791" s="1">
        <f t="shared" si="114"/>
        <v>6977600.3134396672</v>
      </c>
    </row>
    <row r="1792" spans="1:25" x14ac:dyDescent="0.5">
      <c r="A1792" s="1" t="s">
        <v>3579</v>
      </c>
      <c r="B1792" s="1" t="s">
        <v>3580</v>
      </c>
      <c r="C1792" s="1">
        <v>112424</v>
      </c>
      <c r="D1792" s="1">
        <v>15</v>
      </c>
      <c r="E1792" s="1">
        <v>15</v>
      </c>
      <c r="F1792" s="1">
        <v>743.46</v>
      </c>
      <c r="G1792" s="1">
        <v>7.2117616999999995E-2</v>
      </c>
      <c r="H1792" s="1">
        <v>0.99625991700000005</v>
      </c>
      <c r="I1792" s="1">
        <v>0.62603964999999995</v>
      </c>
      <c r="K1792" s="1">
        <v>1.0587582019999999</v>
      </c>
      <c r="L1792" s="1" t="s">
        <v>1</v>
      </c>
      <c r="M1792" s="1" t="s">
        <v>2</v>
      </c>
      <c r="N1792" s="1">
        <v>1438420.166</v>
      </c>
      <c r="O1792" s="1">
        <v>1104748.3770000001</v>
      </c>
      <c r="P1792" s="1">
        <v>1616104.3640000001</v>
      </c>
      <c r="Q1792" s="1">
        <v>1469521.7169999999</v>
      </c>
      <c r="R1792" s="3">
        <f>AVERAGE('VTA_Proteome Morphine vs Saline'!N1792:Q1792)</f>
        <v>1407198.656</v>
      </c>
      <c r="S1792" s="3">
        <f>_xlfn.STDEV.S('VTA_Proteome Morphine vs Saline'!N1792:Q1792)</f>
        <v>216006.72267412499</v>
      </c>
      <c r="T1792" s="1">
        <v>1442183.7949999999</v>
      </c>
      <c r="U1792" s="1">
        <v>1120378.601</v>
      </c>
      <c r="V1792" s="1">
        <v>1501169.969</v>
      </c>
      <c r="W1792" s="1">
        <v>1252679.46</v>
      </c>
      <c r="X1792" s="1">
        <f t="shared" si="113"/>
        <v>1329102.9562499998</v>
      </c>
      <c r="Y1792" s="1">
        <f t="shared" si="114"/>
        <v>174929.26210587317</v>
      </c>
    </row>
    <row r="1793" spans="1:25" x14ac:dyDescent="0.5">
      <c r="A1793" s="1" t="s">
        <v>3581</v>
      </c>
      <c r="B1793" s="1" t="s">
        <v>3582</v>
      </c>
      <c r="C1793" s="1">
        <v>47748</v>
      </c>
      <c r="D1793" s="1">
        <v>23</v>
      </c>
      <c r="E1793" s="1">
        <v>23</v>
      </c>
      <c r="F1793" s="1">
        <v>1213.21</v>
      </c>
      <c r="G1793" s="1">
        <v>6.5101881E-2</v>
      </c>
      <c r="H1793" s="1">
        <v>0.99625991700000005</v>
      </c>
      <c r="I1793" s="1">
        <v>0.68576499499999999</v>
      </c>
      <c r="K1793" s="1">
        <v>1.0344846110000001</v>
      </c>
      <c r="L1793" s="1" t="s">
        <v>2</v>
      </c>
      <c r="M1793" s="1" t="s">
        <v>1</v>
      </c>
      <c r="N1793" s="1">
        <v>6026878</v>
      </c>
      <c r="O1793" s="1">
        <v>4839176.0070000002</v>
      </c>
      <c r="P1793" s="1">
        <v>4001220.06</v>
      </c>
      <c r="Q1793" s="1">
        <v>4546159.2220000001</v>
      </c>
      <c r="R1793" s="3">
        <f>AVERAGE('VTA_Proteome Morphine vs Saline'!N1793:Q1793)</f>
        <v>4853358.3222500002</v>
      </c>
      <c r="S1793" s="3">
        <f>_xlfn.STDEV.S('VTA_Proteome Morphine vs Saline'!N1793:Q1793)</f>
        <v>855932.33325171447</v>
      </c>
      <c r="T1793" s="1">
        <v>5126917.9689999996</v>
      </c>
      <c r="U1793" s="1">
        <v>5648924.6150000002</v>
      </c>
      <c r="V1793" s="1">
        <v>4779969.2139999997</v>
      </c>
      <c r="W1793" s="1">
        <v>4527086.1809999999</v>
      </c>
      <c r="X1793" s="1">
        <f t="shared" si="113"/>
        <v>5020724.4947499996</v>
      </c>
      <c r="Y1793" s="1">
        <f t="shared" si="114"/>
        <v>485645.39019959653</v>
      </c>
    </row>
    <row r="1794" spans="1:25" x14ac:dyDescent="0.5">
      <c r="A1794" s="1" t="s">
        <v>3583</v>
      </c>
      <c r="B1794" s="1" t="s">
        <v>3584</v>
      </c>
      <c r="C1794" s="1">
        <v>32464</v>
      </c>
      <c r="D1794" s="1">
        <v>10</v>
      </c>
      <c r="E1794" s="1">
        <v>10</v>
      </c>
      <c r="F1794" s="1">
        <v>491.24</v>
      </c>
      <c r="G1794" s="1">
        <v>5.2934403999999997E-2</v>
      </c>
      <c r="H1794" s="1">
        <v>0.99625991700000005</v>
      </c>
      <c r="I1794" s="1">
        <v>0.85722473099999996</v>
      </c>
      <c r="K1794" s="1">
        <v>1.000335312</v>
      </c>
      <c r="L1794" s="1" t="s">
        <v>1</v>
      </c>
      <c r="M1794" s="1" t="s">
        <v>2</v>
      </c>
      <c r="N1794" s="1">
        <v>2951977.66</v>
      </c>
      <c r="O1794" s="1">
        <v>3151659.9419999998</v>
      </c>
      <c r="P1794" s="1">
        <v>1208042.4480000001</v>
      </c>
      <c r="Q1794" s="1">
        <v>2739703.7119999998</v>
      </c>
      <c r="R1794" s="3">
        <f>AVERAGE('VTA_Proteome Morphine vs Saline'!N1794:Q1794)</f>
        <v>2512845.9405</v>
      </c>
      <c r="S1794" s="3">
        <f>_xlfn.STDEV.S('VTA_Proteome Morphine vs Saline'!N1794:Q1794)</f>
        <v>885982.80609983345</v>
      </c>
      <c r="T1794" s="1">
        <v>2407432.892</v>
      </c>
      <c r="U1794" s="1">
        <v>3352450.4959999998</v>
      </c>
      <c r="V1794" s="1">
        <v>2130181.8930000002</v>
      </c>
      <c r="W1794" s="1">
        <v>2157949.264</v>
      </c>
      <c r="X1794" s="1">
        <f t="shared" si="113"/>
        <v>2512003.63625</v>
      </c>
      <c r="Y1794" s="1">
        <f t="shared" si="114"/>
        <v>574000.08906632452</v>
      </c>
    </row>
    <row r="1795" spans="1:25" x14ac:dyDescent="0.5">
      <c r="A1795" s="1" t="s">
        <v>3585</v>
      </c>
      <c r="B1795" s="1" t="s">
        <v>3586</v>
      </c>
      <c r="C1795" s="1">
        <v>196347</v>
      </c>
      <c r="D1795" s="1">
        <v>38</v>
      </c>
      <c r="E1795" s="1">
        <v>38</v>
      </c>
      <c r="F1795" s="1">
        <v>2316.5</v>
      </c>
      <c r="G1795" s="1">
        <v>0.168599254</v>
      </c>
      <c r="H1795" s="1">
        <v>0.977951083</v>
      </c>
      <c r="I1795" s="1">
        <v>0.28511703399999999</v>
      </c>
      <c r="K1795" s="1">
        <v>1.228957112</v>
      </c>
      <c r="L1795" s="1" t="s">
        <v>1</v>
      </c>
      <c r="M1795" s="1" t="s">
        <v>2</v>
      </c>
      <c r="N1795" s="1">
        <v>10112356.26</v>
      </c>
      <c r="O1795" s="1">
        <v>5570356.0149999997</v>
      </c>
      <c r="P1795" s="1">
        <v>8390495.3770000003</v>
      </c>
      <c r="Q1795" s="1">
        <v>8384415.4119999995</v>
      </c>
      <c r="R1795" s="3">
        <f>AVERAGE('VTA_Proteome Morphine vs Saline'!N1795:Q1795)</f>
        <v>8114405.7659999998</v>
      </c>
      <c r="S1795" s="3">
        <f>_xlfn.STDEV.S('VTA_Proteome Morphine vs Saline'!N1795:Q1795)</f>
        <v>1880879.7581870377</v>
      </c>
      <c r="T1795" s="1">
        <v>6269277.1809999999</v>
      </c>
      <c r="U1795" s="1">
        <v>5301550.1940000001</v>
      </c>
      <c r="V1795" s="1">
        <v>9255718.8479999993</v>
      </c>
      <c r="W1795" s="1">
        <v>5584158.2290000003</v>
      </c>
      <c r="X1795" s="1">
        <f t="shared" si="113"/>
        <v>6602676.1129999999</v>
      </c>
      <c r="Y1795" s="1">
        <f t="shared" si="114"/>
        <v>1814763.339824823</v>
      </c>
    </row>
    <row r="1796" spans="1:25" x14ac:dyDescent="0.5">
      <c r="A1796" s="1" t="s">
        <v>3587</v>
      </c>
      <c r="B1796" s="1" t="s">
        <v>3588</v>
      </c>
      <c r="C1796" s="1">
        <v>43941</v>
      </c>
      <c r="D1796" s="1">
        <v>5</v>
      </c>
      <c r="E1796" s="1">
        <v>5</v>
      </c>
      <c r="F1796" s="1">
        <v>303.8</v>
      </c>
      <c r="G1796" s="1">
        <v>5.5038971999999999E-2</v>
      </c>
      <c r="H1796" s="1">
        <v>0.99625991700000005</v>
      </c>
      <c r="I1796" s="1">
        <v>0.81390319300000002</v>
      </c>
      <c r="K1796" s="1">
        <v>1.019731564</v>
      </c>
      <c r="L1796" s="1" t="s">
        <v>1</v>
      </c>
      <c r="M1796" s="1" t="s">
        <v>2</v>
      </c>
      <c r="N1796" s="1">
        <v>4198859.3710000003</v>
      </c>
      <c r="O1796" s="1">
        <v>4461785.2390000001</v>
      </c>
      <c r="P1796" s="1">
        <v>3851879.483</v>
      </c>
      <c r="Q1796" s="1">
        <v>5031296.03</v>
      </c>
      <c r="R1796" s="3">
        <f>AVERAGE('VTA_Proteome Morphine vs Saline'!N1796:Q1796)</f>
        <v>4385955.0307499999</v>
      </c>
      <c r="S1796" s="3">
        <f>_xlfn.STDEV.S('VTA_Proteome Morphine vs Saline'!N1796:Q1796)</f>
        <v>497479.21309939417</v>
      </c>
      <c r="T1796" s="1">
        <v>3860303.5469999998</v>
      </c>
      <c r="U1796" s="1">
        <v>4901323.1109999996</v>
      </c>
      <c r="V1796" s="1">
        <v>3788875.7540000002</v>
      </c>
      <c r="W1796" s="1">
        <v>4653848.9510000004</v>
      </c>
      <c r="X1796" s="1">
        <f t="shared" si="113"/>
        <v>4301087.8407500004</v>
      </c>
      <c r="Y1796" s="1">
        <f t="shared" si="114"/>
        <v>560171.04411253263</v>
      </c>
    </row>
    <row r="1797" spans="1:25" x14ac:dyDescent="0.5">
      <c r="A1797" s="1" t="s">
        <v>3589</v>
      </c>
      <c r="B1797" s="1" t="s">
        <v>3590</v>
      </c>
      <c r="C1797" s="1">
        <v>45127</v>
      </c>
      <c r="D1797" s="1">
        <v>3</v>
      </c>
      <c r="E1797" s="1">
        <v>2</v>
      </c>
      <c r="F1797" s="1">
        <v>105.72</v>
      </c>
      <c r="G1797" s="1">
        <v>0.129179552</v>
      </c>
      <c r="H1797" s="1">
        <v>0.977951083</v>
      </c>
      <c r="I1797" s="1">
        <v>0.37300184400000003</v>
      </c>
      <c r="K1797" s="1">
        <v>1.0597519950000001</v>
      </c>
      <c r="L1797" s="1" t="s">
        <v>1</v>
      </c>
      <c r="M1797" s="1" t="s">
        <v>2</v>
      </c>
      <c r="N1797" s="1">
        <v>1281059.615</v>
      </c>
      <c r="O1797" s="1">
        <v>1427898.797</v>
      </c>
      <c r="P1797" s="1">
        <v>1279429.3089999999</v>
      </c>
      <c r="Q1797" s="1">
        <v>1350602.575</v>
      </c>
      <c r="R1797" s="3">
        <f>AVERAGE('VTA_Proteome Morphine vs Saline'!N1797:Q1797)</f>
        <v>1334747.574</v>
      </c>
      <c r="S1797" s="3">
        <f>_xlfn.STDEV.S('VTA_Proteome Morphine vs Saline'!N1797:Q1797)</f>
        <v>70406.057474485468</v>
      </c>
      <c r="T1797" s="1">
        <v>1069550.0330000001</v>
      </c>
      <c r="U1797" s="1">
        <v>1226013.7960000001</v>
      </c>
      <c r="V1797" s="1">
        <v>1378762.2039999999</v>
      </c>
      <c r="W1797" s="1">
        <v>1363635.9809999999</v>
      </c>
      <c r="X1797" s="1">
        <f t="shared" si="113"/>
        <v>1259490.5034999999</v>
      </c>
      <c r="Y1797" s="1">
        <f t="shared" si="114"/>
        <v>144071.84701005556</v>
      </c>
    </row>
    <row r="1798" spans="1:25" x14ac:dyDescent="0.5">
      <c r="A1798" s="1" t="s">
        <v>3591</v>
      </c>
      <c r="B1798" s="1" t="s">
        <v>3592</v>
      </c>
      <c r="C1798" s="1">
        <v>31485</v>
      </c>
      <c r="D1798" s="1">
        <v>2</v>
      </c>
      <c r="E1798" s="1">
        <v>2</v>
      </c>
      <c r="F1798" s="1">
        <v>115.47</v>
      </c>
      <c r="G1798" s="1">
        <v>5.5564302000000003E-2</v>
      </c>
      <c r="H1798" s="1">
        <v>0.99625991700000005</v>
      </c>
      <c r="I1798" s="1">
        <v>0.80470268899999997</v>
      </c>
      <c r="K1798" s="1">
        <v>1.0716399249999999</v>
      </c>
      <c r="L1798" s="1" t="s">
        <v>2</v>
      </c>
      <c r="M1798" s="1" t="s">
        <v>1</v>
      </c>
      <c r="N1798" s="1">
        <v>684616.86239999998</v>
      </c>
      <c r="O1798" s="1">
        <v>769612.91810000001</v>
      </c>
      <c r="P1798" s="1">
        <v>986031.09140000003</v>
      </c>
      <c r="Q1798" s="1">
        <v>1027017.349</v>
      </c>
      <c r="R1798" s="3">
        <f>AVERAGE('VTA_Proteome Morphine vs Saline'!N1798:Q1798)</f>
        <v>866819.5552249999</v>
      </c>
      <c r="S1798" s="3">
        <f>_xlfn.STDEV.S('VTA_Proteome Morphine vs Saline'!N1798:Q1798)</f>
        <v>165853.0223434935</v>
      </c>
      <c r="T1798" s="1">
        <v>1233217.4879999999</v>
      </c>
      <c r="U1798" s="1">
        <v>1203386.334</v>
      </c>
      <c r="V1798" s="1">
        <v>216095.6611</v>
      </c>
      <c r="W1798" s="1">
        <v>1062974.29</v>
      </c>
      <c r="X1798" s="1">
        <f t="shared" si="113"/>
        <v>928918.44327499997</v>
      </c>
      <c r="Y1798" s="1">
        <f t="shared" si="114"/>
        <v>480977.41474641749</v>
      </c>
    </row>
    <row r="1799" spans="1:25" x14ac:dyDescent="0.5">
      <c r="A1799" s="1" t="s">
        <v>3593</v>
      </c>
      <c r="B1799" s="1" t="s">
        <v>3594</v>
      </c>
      <c r="C1799" s="1">
        <v>45210</v>
      </c>
      <c r="D1799" s="1">
        <v>7</v>
      </c>
      <c r="E1799" s="1">
        <v>7</v>
      </c>
      <c r="F1799" s="1">
        <v>292.37</v>
      </c>
      <c r="G1799" s="1">
        <v>5.2069464000000003E-2</v>
      </c>
      <c r="H1799" s="1">
        <v>0.99625991700000005</v>
      </c>
      <c r="I1799" s="1">
        <v>0.87983340799999998</v>
      </c>
      <c r="K1799" s="1">
        <v>1.033629229</v>
      </c>
      <c r="L1799" s="1" t="s">
        <v>2</v>
      </c>
      <c r="M1799" s="1" t="s">
        <v>1</v>
      </c>
      <c r="N1799" s="1">
        <v>9151747.9370000008</v>
      </c>
      <c r="O1799" s="1">
        <v>9096958.1359999999</v>
      </c>
      <c r="P1799" s="1">
        <v>10491174.98</v>
      </c>
      <c r="Q1799" s="1">
        <v>11204950.07</v>
      </c>
      <c r="R1799" s="3">
        <f>AVERAGE('VTA_Proteome Morphine vs Saline'!N1799:Q1799)</f>
        <v>9986207.780749999</v>
      </c>
      <c r="S1799" s="3">
        <f>_xlfn.STDEV.S('VTA_Proteome Morphine vs Saline'!N1799:Q1799)</f>
        <v>1037209.8472093284</v>
      </c>
      <c r="T1799" s="1">
        <v>11101045.15</v>
      </c>
      <c r="U1799" s="1">
        <v>12350442.970000001</v>
      </c>
      <c r="V1799" s="1">
        <v>7371739.6859999998</v>
      </c>
      <c r="W1799" s="1">
        <v>10464917.199999999</v>
      </c>
      <c r="X1799" s="1">
        <f t="shared" si="113"/>
        <v>10322036.251499999</v>
      </c>
      <c r="Y1799" s="1">
        <f t="shared" si="114"/>
        <v>2117069.7886027568</v>
      </c>
    </row>
    <row r="1800" spans="1:25" x14ac:dyDescent="0.5">
      <c r="A1800" s="1" t="s">
        <v>3595</v>
      </c>
      <c r="B1800" s="1" t="s">
        <v>3596</v>
      </c>
      <c r="C1800" s="1">
        <v>50247</v>
      </c>
      <c r="D1800" s="1">
        <v>19</v>
      </c>
      <c r="E1800" s="1">
        <v>19</v>
      </c>
      <c r="F1800" s="1">
        <v>964.77</v>
      </c>
      <c r="G1800" s="1">
        <v>5.1444838E-2</v>
      </c>
      <c r="H1800" s="1">
        <v>0.99625991700000005</v>
      </c>
      <c r="I1800" s="1">
        <v>0.89943164399999997</v>
      </c>
      <c r="K1800" s="1">
        <v>1.003451509</v>
      </c>
      <c r="L1800" s="1" t="s">
        <v>2</v>
      </c>
      <c r="M1800" s="1" t="s">
        <v>1</v>
      </c>
      <c r="N1800" s="1">
        <v>7714378.4160000002</v>
      </c>
      <c r="O1800" s="1">
        <v>9921659.1150000002</v>
      </c>
      <c r="P1800" s="1">
        <v>8356557.6449999996</v>
      </c>
      <c r="Q1800" s="1">
        <v>9216508.9140000008</v>
      </c>
      <c r="R1800" s="3">
        <f>AVERAGE('VTA_Proteome Morphine vs Saline'!N1800:Q1800)</f>
        <v>8802276.0225000009</v>
      </c>
      <c r="S1800" s="3">
        <f>_xlfn.STDEV.S('VTA_Proteome Morphine vs Saline'!N1800:Q1800)</f>
        <v>967263.05805693776</v>
      </c>
      <c r="T1800" s="1">
        <v>10287398.720000001</v>
      </c>
      <c r="U1800" s="1">
        <v>10121615.109999999</v>
      </c>
      <c r="V1800" s="1">
        <v>5595795.983</v>
      </c>
      <c r="W1800" s="1">
        <v>9325818.8059999999</v>
      </c>
      <c r="X1800" s="1">
        <f t="shared" si="113"/>
        <v>8832657.1547499988</v>
      </c>
      <c r="Y1800" s="1">
        <f t="shared" si="114"/>
        <v>2198345.1572728329</v>
      </c>
    </row>
    <row r="1801" spans="1:25" x14ac:dyDescent="0.5">
      <c r="A1801" s="1" t="s">
        <v>3597</v>
      </c>
      <c r="B1801" s="1" t="s">
        <v>3598</v>
      </c>
      <c r="C1801" s="1">
        <v>26766</v>
      </c>
      <c r="D1801" s="1">
        <v>1</v>
      </c>
      <c r="E1801" s="1">
        <v>1</v>
      </c>
      <c r="F1801" s="1">
        <v>35.21</v>
      </c>
      <c r="G1801" s="1">
        <v>9.8168887999999996E-2</v>
      </c>
      <c r="H1801" s="1">
        <v>0.99316298999999997</v>
      </c>
      <c r="I1801" s="1">
        <v>0.47939696599999998</v>
      </c>
      <c r="K1801" s="1">
        <v>1.1096363199999999</v>
      </c>
      <c r="L1801" s="1" t="s">
        <v>1</v>
      </c>
      <c r="M1801" s="1" t="s">
        <v>2</v>
      </c>
      <c r="N1801" s="1">
        <v>26298.59418</v>
      </c>
      <c r="O1801" s="1">
        <v>18764.817609999998</v>
      </c>
      <c r="P1801" s="1">
        <v>23583.322769999999</v>
      </c>
      <c r="Q1801" s="1">
        <v>19919.935519999999</v>
      </c>
      <c r="R1801" s="3">
        <f>AVERAGE('VTA_Proteome Morphine vs Saline'!N1801:Q1801)</f>
        <v>22141.667519999999</v>
      </c>
      <c r="S1801" s="3">
        <f>_xlfn.STDEV.S('VTA_Proteome Morphine vs Saline'!N1801:Q1801)</f>
        <v>3449.522552033457</v>
      </c>
      <c r="T1801" s="1">
        <v>24698.952949999999</v>
      </c>
      <c r="U1801" s="1">
        <v>29553.404299999998</v>
      </c>
      <c r="V1801" s="1">
        <v>24002.307250000002</v>
      </c>
      <c r="W1801" s="1">
        <v>1561.2792039999999</v>
      </c>
      <c r="X1801" s="1">
        <f t="shared" si="113"/>
        <v>19953.985926000001</v>
      </c>
      <c r="Y1801" s="1">
        <f t="shared" si="114"/>
        <v>12507.918975350418</v>
      </c>
    </row>
    <row r="1802" spans="1:25" x14ac:dyDescent="0.5">
      <c r="A1802" s="1" t="s">
        <v>3599</v>
      </c>
      <c r="B1802" s="1" t="s">
        <v>3600</v>
      </c>
      <c r="C1802" s="1">
        <v>64909</v>
      </c>
      <c r="D1802" s="1">
        <v>10</v>
      </c>
      <c r="E1802" s="1">
        <v>10</v>
      </c>
      <c r="F1802" s="1">
        <v>465.96</v>
      </c>
      <c r="G1802" s="1">
        <v>5.5937006999999997E-2</v>
      </c>
      <c r="H1802" s="1">
        <v>0.99625991700000005</v>
      </c>
      <c r="I1802" s="1">
        <v>0.79845774000000003</v>
      </c>
      <c r="K1802" s="1">
        <v>1.0469599460000001</v>
      </c>
      <c r="L1802" s="1" t="s">
        <v>1</v>
      </c>
      <c r="M1802" s="1" t="s">
        <v>2</v>
      </c>
      <c r="N1802" s="1">
        <v>1242703.108</v>
      </c>
      <c r="O1802" s="1">
        <v>968916.19010000001</v>
      </c>
      <c r="P1802" s="1">
        <v>736061.14260000002</v>
      </c>
      <c r="Q1802" s="1">
        <v>796226.13009999995</v>
      </c>
      <c r="R1802" s="3">
        <f>AVERAGE('VTA_Proteome Morphine vs Saline'!N1802:Q1802)</f>
        <v>935976.64269999997</v>
      </c>
      <c r="S1802" s="3">
        <f>_xlfn.STDEV.S('VTA_Proteome Morphine vs Saline'!N1802:Q1802)</f>
        <v>227055.46403947569</v>
      </c>
      <c r="T1802" s="1">
        <v>1148591.4240000001</v>
      </c>
      <c r="U1802" s="1">
        <v>943484.25159999996</v>
      </c>
      <c r="V1802" s="1">
        <v>724207.11499999999</v>
      </c>
      <c r="W1802" s="1">
        <v>759696.0074</v>
      </c>
      <c r="X1802" s="1">
        <f t="shared" si="113"/>
        <v>893994.69949999999</v>
      </c>
      <c r="Y1802" s="1">
        <f t="shared" si="114"/>
        <v>195049.28474901136</v>
      </c>
    </row>
    <row r="1803" spans="1:25" x14ac:dyDescent="0.5">
      <c r="A1803" s="1" t="s">
        <v>3601</v>
      </c>
      <c r="B1803" s="1" t="s">
        <v>3602</v>
      </c>
      <c r="C1803" s="1">
        <v>29951</v>
      </c>
      <c r="D1803" s="1">
        <v>20</v>
      </c>
      <c r="E1803" s="1">
        <v>20</v>
      </c>
      <c r="F1803" s="1">
        <v>1381.79</v>
      </c>
      <c r="G1803" s="1">
        <v>5.5571119000000002E-2</v>
      </c>
      <c r="H1803" s="1">
        <v>0.99625991700000005</v>
      </c>
      <c r="I1803" s="1">
        <v>0.80458645600000001</v>
      </c>
      <c r="K1803" s="1">
        <v>1.0156058859999999</v>
      </c>
      <c r="L1803" s="1" t="s">
        <v>1</v>
      </c>
      <c r="M1803" s="1" t="s">
        <v>2</v>
      </c>
      <c r="N1803" s="1">
        <v>37170633.100000001</v>
      </c>
      <c r="O1803" s="1">
        <v>41368474.920000002</v>
      </c>
      <c r="P1803" s="1">
        <v>40317310.600000001</v>
      </c>
      <c r="Q1803" s="1">
        <v>35074385.740000002</v>
      </c>
      <c r="R1803" s="3">
        <f>AVERAGE('VTA_Proteome Morphine vs Saline'!N1803:Q1803)</f>
        <v>38482701.090000004</v>
      </c>
      <c r="S1803" s="3">
        <f>_xlfn.STDEV.S('VTA_Proteome Morphine vs Saline'!N1803:Q1803)</f>
        <v>2888576.2691173409</v>
      </c>
      <c r="T1803" s="1">
        <v>42783533.539999999</v>
      </c>
      <c r="U1803" s="1">
        <v>42974213.329999998</v>
      </c>
      <c r="V1803" s="1">
        <v>31910635.07</v>
      </c>
      <c r="W1803" s="1">
        <v>33897108.649999999</v>
      </c>
      <c r="X1803" s="1">
        <f t="shared" si="113"/>
        <v>37891372.647500001</v>
      </c>
      <c r="Y1803" s="1">
        <f t="shared" si="114"/>
        <v>5816409.9596007392</v>
      </c>
    </row>
    <row r="1804" spans="1:25" x14ac:dyDescent="0.5">
      <c r="A1804" s="1" t="s">
        <v>3603</v>
      </c>
      <c r="B1804" s="1" t="s">
        <v>3604</v>
      </c>
      <c r="C1804" s="1">
        <v>55867</v>
      </c>
      <c r="D1804" s="1">
        <v>6</v>
      </c>
      <c r="E1804" s="1">
        <v>6</v>
      </c>
      <c r="F1804" s="1">
        <v>327.10000000000002</v>
      </c>
      <c r="G1804" s="1">
        <v>0.131145449</v>
      </c>
      <c r="H1804" s="1">
        <v>0.977951083</v>
      </c>
      <c r="I1804" s="1">
        <v>0.367639296</v>
      </c>
      <c r="K1804" s="1">
        <v>1.141436616</v>
      </c>
      <c r="L1804" s="1" t="s">
        <v>1</v>
      </c>
      <c r="M1804" s="1" t="s">
        <v>2</v>
      </c>
      <c r="N1804" s="1">
        <v>3405968.6529999999</v>
      </c>
      <c r="O1804" s="1">
        <v>2529834.0240000002</v>
      </c>
      <c r="P1804" s="1">
        <v>4160005.5380000002</v>
      </c>
      <c r="Q1804" s="1">
        <v>3701150.71</v>
      </c>
      <c r="R1804" s="3">
        <f>AVERAGE('VTA_Proteome Morphine vs Saline'!N1804:Q1804)</f>
        <v>3449239.7312500002</v>
      </c>
      <c r="S1804" s="3">
        <f>_xlfn.STDEV.S('VTA_Proteome Morphine vs Saline'!N1804:Q1804)</f>
        <v>686980.44950263971</v>
      </c>
      <c r="T1804" s="1">
        <v>3292147.05</v>
      </c>
      <c r="U1804" s="1">
        <v>2656249.8829999999</v>
      </c>
      <c r="V1804" s="1">
        <v>3459869.8930000002</v>
      </c>
      <c r="W1804" s="1">
        <v>2679096.3509999998</v>
      </c>
      <c r="X1804" s="1">
        <f t="shared" ref="X1804:X1835" si="115">AVERAGE(T1804:W1804)</f>
        <v>3021840.7942500003</v>
      </c>
      <c r="Y1804" s="1">
        <f t="shared" ref="Y1804:Y1833" si="116">_xlfn.STDEV.S(T1804:W1804)</f>
        <v>414755.12093148485</v>
      </c>
    </row>
    <row r="1805" spans="1:25" x14ac:dyDescent="0.5">
      <c r="A1805" s="1" t="s">
        <v>3605</v>
      </c>
      <c r="B1805" s="1" t="s">
        <v>3606</v>
      </c>
      <c r="C1805" s="1">
        <v>117127</v>
      </c>
      <c r="D1805" s="1">
        <v>19</v>
      </c>
      <c r="E1805" s="1">
        <v>19</v>
      </c>
      <c r="F1805" s="1">
        <v>834.44</v>
      </c>
      <c r="G1805" s="1">
        <v>6.3394848000000004E-2</v>
      </c>
      <c r="H1805" s="1">
        <v>0.99625991700000005</v>
      </c>
      <c r="I1805" s="1">
        <v>0.70282496500000002</v>
      </c>
      <c r="K1805" s="1">
        <v>1.0278039720000001</v>
      </c>
      <c r="L1805" s="1" t="s">
        <v>2</v>
      </c>
      <c r="M1805" s="1" t="s">
        <v>1</v>
      </c>
      <c r="N1805" s="1">
        <v>2990070.9070000001</v>
      </c>
      <c r="O1805" s="1">
        <v>2311851.62</v>
      </c>
      <c r="P1805" s="1">
        <v>2957087.969</v>
      </c>
      <c r="Q1805" s="1">
        <v>2965995.1</v>
      </c>
      <c r="R1805" s="3">
        <f>AVERAGE('VTA_Proteome Morphine vs Saline'!N1805:Q1805)</f>
        <v>2806251.3990000002</v>
      </c>
      <c r="S1805" s="3">
        <f>_xlfn.STDEV.S('VTA_Proteome Morphine vs Saline'!N1805:Q1805)</f>
        <v>329894.16174239496</v>
      </c>
      <c r="T1805" s="1">
        <v>3227336.7370000002</v>
      </c>
      <c r="U1805" s="1">
        <v>2740430.78</v>
      </c>
      <c r="V1805" s="1">
        <v>2906681.9750000001</v>
      </c>
      <c r="W1805" s="1">
        <v>2662655.8450000002</v>
      </c>
      <c r="X1805" s="1">
        <f t="shared" si="115"/>
        <v>2884276.3342500003</v>
      </c>
      <c r="Y1805" s="1">
        <f t="shared" si="116"/>
        <v>250332.86999866759</v>
      </c>
    </row>
    <row r="1806" spans="1:25" x14ac:dyDescent="0.5">
      <c r="A1806" s="1" t="s">
        <v>3607</v>
      </c>
      <c r="B1806" s="1" t="s">
        <v>3608</v>
      </c>
      <c r="C1806" s="1">
        <v>51337</v>
      </c>
      <c r="D1806" s="1">
        <v>1</v>
      </c>
      <c r="E1806" s="1">
        <v>1</v>
      </c>
      <c r="F1806" s="1">
        <v>31.99</v>
      </c>
      <c r="G1806" s="1">
        <v>5.5759421000000003E-2</v>
      </c>
      <c r="H1806" s="1">
        <v>0.99625991700000005</v>
      </c>
      <c r="I1806" s="1">
        <v>0.80140589600000001</v>
      </c>
      <c r="K1806" s="1">
        <v>1.140710012</v>
      </c>
      <c r="L1806" s="1" t="s">
        <v>2</v>
      </c>
      <c r="M1806" s="1" t="s">
        <v>1</v>
      </c>
      <c r="N1806" s="1">
        <v>12393.377759999999</v>
      </c>
      <c r="O1806" s="1">
        <v>10790.68022</v>
      </c>
      <c r="P1806" s="1">
        <v>19316.510340000001</v>
      </c>
      <c r="Q1806" s="1">
        <v>14012.37471</v>
      </c>
      <c r="R1806" s="3">
        <f>AVERAGE('VTA_Proteome Morphine vs Saline'!N1806:Q1806)</f>
        <v>14128.235757499999</v>
      </c>
      <c r="S1806" s="3">
        <f>_xlfn.STDEV.S('VTA_Proteome Morphine vs Saline'!N1806:Q1806)</f>
        <v>3700.478625039837</v>
      </c>
      <c r="T1806" s="1">
        <v>19322.30298</v>
      </c>
      <c r="U1806" s="1">
        <v>6941.6068219999997</v>
      </c>
      <c r="V1806" s="1">
        <v>18005.599249999999</v>
      </c>
      <c r="W1806" s="1">
        <v>20195.370900000002</v>
      </c>
      <c r="X1806" s="1">
        <f t="shared" si="115"/>
        <v>16116.219988000001</v>
      </c>
      <c r="Y1806" s="1">
        <f t="shared" si="116"/>
        <v>6182.2790041612261</v>
      </c>
    </row>
    <row r="1807" spans="1:25" x14ac:dyDescent="0.5">
      <c r="A1807" s="1" t="s">
        <v>3609</v>
      </c>
      <c r="B1807" s="1" t="s">
        <v>3610</v>
      </c>
      <c r="C1807" s="1">
        <v>38305</v>
      </c>
      <c r="D1807" s="1">
        <v>6</v>
      </c>
      <c r="E1807" s="1">
        <v>5</v>
      </c>
      <c r="F1807" s="1">
        <v>253.95</v>
      </c>
      <c r="G1807" s="1">
        <v>0.25171074599999999</v>
      </c>
      <c r="H1807" s="1">
        <v>0.977951083</v>
      </c>
      <c r="I1807" s="1">
        <v>0.177902482</v>
      </c>
      <c r="K1807" s="1">
        <v>1.14395471</v>
      </c>
      <c r="L1807" s="1" t="s">
        <v>2</v>
      </c>
      <c r="M1807" s="1" t="s">
        <v>1</v>
      </c>
      <c r="N1807" s="1">
        <v>971606.21409999998</v>
      </c>
      <c r="O1807" s="1">
        <v>1107930.514</v>
      </c>
      <c r="P1807" s="1">
        <v>809013.48910000001</v>
      </c>
      <c r="Q1807" s="1">
        <v>888093.75309999997</v>
      </c>
      <c r="R1807" s="3">
        <f>AVERAGE('VTA_Proteome Morphine vs Saline'!N1807:Q1807)</f>
        <v>944160.99257499992</v>
      </c>
      <c r="S1807" s="3">
        <f>_xlfn.STDEV.S('VTA_Proteome Morphine vs Saline'!N1807:Q1807)</f>
        <v>127778.55763025103</v>
      </c>
      <c r="T1807" s="1">
        <v>1195291.1270000001</v>
      </c>
      <c r="U1807" s="1">
        <v>1182017.3189999999</v>
      </c>
      <c r="V1807" s="1">
        <v>952296.69990000001</v>
      </c>
      <c r="W1807" s="1">
        <v>990704.51300000004</v>
      </c>
      <c r="X1807" s="1">
        <f t="shared" si="115"/>
        <v>1080077.414725</v>
      </c>
      <c r="Y1807" s="1">
        <f t="shared" si="116"/>
        <v>126466.55713892217</v>
      </c>
    </row>
    <row r="1808" spans="1:25" x14ac:dyDescent="0.5">
      <c r="A1808" s="1" t="s">
        <v>3611</v>
      </c>
      <c r="B1808" s="1" t="s">
        <v>3612</v>
      </c>
      <c r="C1808" s="1">
        <v>36857</v>
      </c>
      <c r="D1808" s="1">
        <v>1</v>
      </c>
      <c r="E1808" s="1">
        <v>1</v>
      </c>
      <c r="F1808" s="1">
        <v>48.43</v>
      </c>
      <c r="G1808" s="1">
        <v>0.29061920400000002</v>
      </c>
      <c r="H1808" s="1">
        <v>0.977951083</v>
      </c>
      <c r="I1808" s="1">
        <v>0.146418926</v>
      </c>
      <c r="K1808" s="1">
        <v>1.276441763</v>
      </c>
      <c r="L1808" s="1" t="s">
        <v>1</v>
      </c>
      <c r="M1808" s="1" t="s">
        <v>2</v>
      </c>
      <c r="N1808" s="1">
        <v>147362.6188</v>
      </c>
      <c r="O1808" s="1">
        <v>120124.277</v>
      </c>
      <c r="P1808" s="1">
        <v>199574.02230000001</v>
      </c>
      <c r="Q1808" s="1">
        <v>133813.0736</v>
      </c>
      <c r="R1808" s="3">
        <f>AVERAGE('VTA_Proteome Morphine vs Saline'!N1808:Q1808)</f>
        <v>150218.497925</v>
      </c>
      <c r="S1808" s="3">
        <f>_xlfn.STDEV.S('VTA_Proteome Morphine vs Saline'!N1808:Q1808)</f>
        <v>34731.944528890759</v>
      </c>
      <c r="T1808" s="1">
        <v>101727.55070000001</v>
      </c>
      <c r="U1808" s="1">
        <v>96868.870190000001</v>
      </c>
      <c r="V1808" s="1">
        <v>139409.60200000001</v>
      </c>
      <c r="W1808" s="1">
        <v>132735.3841</v>
      </c>
      <c r="X1808" s="1">
        <f t="shared" si="115"/>
        <v>117685.35174750001</v>
      </c>
      <c r="Y1808" s="1">
        <f t="shared" si="116"/>
        <v>21497.471491238728</v>
      </c>
    </row>
    <row r="1809" spans="1:25" x14ac:dyDescent="0.5">
      <c r="A1809" s="1" t="s">
        <v>3613</v>
      </c>
      <c r="B1809" s="1" t="s">
        <v>3614</v>
      </c>
      <c r="C1809" s="1">
        <v>36427</v>
      </c>
      <c r="D1809" s="1">
        <v>31</v>
      </c>
      <c r="E1809" s="1">
        <v>27</v>
      </c>
      <c r="F1809" s="1">
        <v>1995.11</v>
      </c>
      <c r="G1809" s="1">
        <v>0.165919229</v>
      </c>
      <c r="H1809" s="1">
        <v>0.977951083</v>
      </c>
      <c r="I1809" s="1">
        <v>0.29001679400000002</v>
      </c>
      <c r="K1809" s="1">
        <v>1.074921743</v>
      </c>
      <c r="L1809" s="1" t="s">
        <v>1</v>
      </c>
      <c r="M1809" s="1" t="s">
        <v>2</v>
      </c>
      <c r="N1809" s="1">
        <v>143749242.90000001</v>
      </c>
      <c r="O1809" s="1">
        <v>144263796.5</v>
      </c>
      <c r="P1809" s="1">
        <v>173313921.30000001</v>
      </c>
      <c r="Q1809" s="1">
        <v>157995166.40000001</v>
      </c>
      <c r="R1809" s="3">
        <f>AVERAGE('VTA_Proteome Morphine vs Saline'!N1809:Q1809)</f>
        <v>154830531.77500001</v>
      </c>
      <c r="S1809" s="3">
        <f>_xlfn.STDEV.S('VTA_Proteome Morphine vs Saline'!N1809:Q1809)</f>
        <v>13977380.037591178</v>
      </c>
      <c r="T1809" s="1">
        <v>148793847.40000001</v>
      </c>
      <c r="U1809" s="1">
        <v>157497681.09999999</v>
      </c>
      <c r="V1809" s="1">
        <v>141568868.09999999</v>
      </c>
      <c r="W1809" s="1">
        <v>128295152.7</v>
      </c>
      <c r="X1809" s="1">
        <f t="shared" si="115"/>
        <v>144038887.32500002</v>
      </c>
      <c r="Y1809" s="1">
        <f t="shared" si="116"/>
        <v>12351989.719705299</v>
      </c>
    </row>
    <row r="1810" spans="1:25" x14ac:dyDescent="0.5">
      <c r="A1810" s="1" t="s">
        <v>3615</v>
      </c>
      <c r="B1810" s="1" t="s">
        <v>3616</v>
      </c>
      <c r="C1810" s="1">
        <v>36589</v>
      </c>
      <c r="D1810" s="1">
        <v>29</v>
      </c>
      <c r="E1810" s="1">
        <v>26</v>
      </c>
      <c r="F1810" s="1">
        <v>1924.64</v>
      </c>
      <c r="G1810" s="1">
        <v>5.9200333000000001E-2</v>
      </c>
      <c r="H1810" s="1">
        <v>0.99625991700000005</v>
      </c>
      <c r="I1810" s="1">
        <v>0.75115163399999996</v>
      </c>
      <c r="K1810" s="1">
        <v>1.03442447</v>
      </c>
      <c r="L1810" s="1" t="s">
        <v>1</v>
      </c>
      <c r="M1810" s="1" t="s">
        <v>2</v>
      </c>
      <c r="N1810" s="1">
        <v>730177637.10000002</v>
      </c>
      <c r="O1810" s="1">
        <v>783688307.20000005</v>
      </c>
      <c r="P1810" s="1">
        <v>919265023</v>
      </c>
      <c r="Q1810" s="1">
        <v>649744441</v>
      </c>
      <c r="R1810" s="3">
        <f>AVERAGE('VTA_Proteome Morphine vs Saline'!N1810:Q1810)</f>
        <v>770718852.07500005</v>
      </c>
      <c r="S1810" s="3">
        <f>_xlfn.STDEV.S('VTA_Proteome Morphine vs Saline'!N1810:Q1810)</f>
        <v>113302794.77181262</v>
      </c>
      <c r="T1810" s="1">
        <v>749566631.10000002</v>
      </c>
      <c r="U1810" s="1">
        <v>886481424.79999995</v>
      </c>
      <c r="V1810" s="1">
        <v>657183150.20000005</v>
      </c>
      <c r="W1810" s="1">
        <v>687049614.5</v>
      </c>
      <c r="X1810" s="1">
        <f t="shared" si="115"/>
        <v>745070205.1500001</v>
      </c>
      <c r="Y1810" s="1">
        <f t="shared" si="116"/>
        <v>101829717.75859112</v>
      </c>
    </row>
    <row r="1811" spans="1:25" x14ac:dyDescent="0.5">
      <c r="A1811" s="1" t="s">
        <v>3617</v>
      </c>
      <c r="B1811" s="1" t="s">
        <v>3618</v>
      </c>
      <c r="C1811" s="1">
        <v>27184</v>
      </c>
      <c r="D1811" s="1">
        <v>1</v>
      </c>
      <c r="E1811" s="1">
        <v>1</v>
      </c>
      <c r="F1811" s="1">
        <v>48.95</v>
      </c>
      <c r="G1811" s="1">
        <v>9.2006092999999997E-2</v>
      </c>
      <c r="H1811" s="1">
        <v>0.99625991700000005</v>
      </c>
      <c r="I1811" s="1">
        <v>0.50734157599999996</v>
      </c>
      <c r="K1811" s="1">
        <v>1.4070012860000001</v>
      </c>
      <c r="L1811" s="1" t="s">
        <v>1</v>
      </c>
      <c r="M1811" s="1" t="s">
        <v>2</v>
      </c>
      <c r="N1811" s="1">
        <v>49818.52678</v>
      </c>
      <c r="O1811" s="1">
        <v>42600.615819999999</v>
      </c>
      <c r="P1811" s="1">
        <v>0</v>
      </c>
      <c r="Q1811" s="1">
        <v>39673.210610000002</v>
      </c>
      <c r="R1811" s="3">
        <f>AVERAGE('VTA_Proteome Morphine vs Saline'!N1811:Q1811)</f>
        <v>33023.0883025</v>
      </c>
      <c r="S1811" s="3">
        <f>_xlfn.STDEV.S('VTA_Proteome Morphine vs Saline'!N1811:Q1811)</f>
        <v>22424.423253373985</v>
      </c>
      <c r="T1811" s="1">
        <v>11790.04155</v>
      </c>
      <c r="U1811" s="1">
        <v>34858.903279999999</v>
      </c>
      <c r="V1811" s="1">
        <v>38537.195809999997</v>
      </c>
      <c r="W1811" s="1">
        <v>8696.0430749999996</v>
      </c>
      <c r="X1811" s="1">
        <f t="shared" si="115"/>
        <v>23470.545928749998</v>
      </c>
      <c r="Y1811" s="1">
        <f t="shared" si="116"/>
        <v>15399.336987041632</v>
      </c>
    </row>
    <row r="1812" spans="1:25" x14ac:dyDescent="0.5">
      <c r="A1812" s="1" t="s">
        <v>3619</v>
      </c>
      <c r="B1812" s="1" t="s">
        <v>3620</v>
      </c>
      <c r="C1812" s="1">
        <v>76912</v>
      </c>
      <c r="D1812" s="1">
        <v>3</v>
      </c>
      <c r="E1812" s="1">
        <v>3</v>
      </c>
      <c r="F1812" s="1">
        <v>207.18</v>
      </c>
      <c r="G1812" s="1">
        <v>0.114971158</v>
      </c>
      <c r="H1812" s="1">
        <v>0.98654470999999999</v>
      </c>
      <c r="I1812" s="1">
        <v>0.41601361599999997</v>
      </c>
      <c r="K1812" s="1">
        <v>1.1693210030000001</v>
      </c>
      <c r="L1812" s="1" t="s">
        <v>1</v>
      </c>
      <c r="M1812" s="1" t="s">
        <v>2</v>
      </c>
      <c r="N1812" s="1">
        <v>215345.5545</v>
      </c>
      <c r="O1812" s="1">
        <v>188797.2206</v>
      </c>
      <c r="P1812" s="1">
        <v>257957.09820000001</v>
      </c>
      <c r="Q1812" s="1">
        <v>183661.79509999999</v>
      </c>
      <c r="R1812" s="3">
        <f>AVERAGE('VTA_Proteome Morphine vs Saline'!N1812:Q1812)</f>
        <v>211440.41709999999</v>
      </c>
      <c r="S1812" s="3">
        <f>_xlfn.STDEV.S('VTA_Proteome Morphine vs Saline'!N1812:Q1812)</f>
        <v>33977.531333850995</v>
      </c>
      <c r="T1812" s="1">
        <v>180347.6299</v>
      </c>
      <c r="U1812" s="1">
        <v>217961.73550000001</v>
      </c>
      <c r="V1812" s="1">
        <v>81909.064169999998</v>
      </c>
      <c r="W1812" s="1">
        <v>243074.54670000001</v>
      </c>
      <c r="X1812" s="1">
        <f t="shared" si="115"/>
        <v>180823.2440675</v>
      </c>
      <c r="Y1812" s="1">
        <f t="shared" si="116"/>
        <v>70801.914802158499</v>
      </c>
    </row>
    <row r="1813" spans="1:25" x14ac:dyDescent="0.5">
      <c r="A1813" s="1" t="s">
        <v>3621</v>
      </c>
      <c r="B1813" s="1" t="s">
        <v>3622</v>
      </c>
      <c r="C1813" s="1">
        <v>83008</v>
      </c>
      <c r="D1813" s="1">
        <v>52</v>
      </c>
      <c r="E1813" s="1">
        <v>51</v>
      </c>
      <c r="F1813" s="1">
        <v>3528.94</v>
      </c>
      <c r="G1813" s="1">
        <v>5.4130250999999997E-2</v>
      </c>
      <c r="H1813" s="1">
        <v>0.99625991700000005</v>
      </c>
      <c r="I1813" s="1">
        <v>0.83112806500000003</v>
      </c>
      <c r="K1813" s="1">
        <v>1.0366134330000001</v>
      </c>
      <c r="L1813" s="1" t="s">
        <v>1</v>
      </c>
      <c r="M1813" s="1" t="s">
        <v>2</v>
      </c>
      <c r="N1813" s="1">
        <v>132660720.40000001</v>
      </c>
      <c r="O1813" s="1">
        <v>162988402</v>
      </c>
      <c r="P1813" s="1">
        <v>101135175.09999999</v>
      </c>
      <c r="Q1813" s="1">
        <v>104794973.3</v>
      </c>
      <c r="R1813" s="3">
        <f>AVERAGE('VTA_Proteome Morphine vs Saline'!N1813:Q1813)</f>
        <v>125394817.7</v>
      </c>
      <c r="S1813" s="3">
        <f>_xlfn.STDEV.S('VTA_Proteome Morphine vs Saline'!N1813:Q1813)</f>
        <v>28745751.981530629</v>
      </c>
      <c r="T1813" s="1">
        <v>152062996.5</v>
      </c>
      <c r="U1813" s="1">
        <v>133462240.2</v>
      </c>
      <c r="V1813" s="1">
        <v>98733216.400000006</v>
      </c>
      <c r="W1813" s="1">
        <v>99604918.510000005</v>
      </c>
      <c r="X1813" s="1">
        <f t="shared" si="115"/>
        <v>120965842.9025</v>
      </c>
      <c r="Y1813" s="1">
        <f t="shared" si="116"/>
        <v>26291771.078832757</v>
      </c>
    </row>
    <row r="1814" spans="1:25" x14ac:dyDescent="0.5">
      <c r="A1814" s="1" t="s">
        <v>3623</v>
      </c>
      <c r="B1814" s="1" t="s">
        <v>3624</v>
      </c>
      <c r="C1814" s="1">
        <v>52491</v>
      </c>
      <c r="D1814" s="1">
        <v>1</v>
      </c>
      <c r="E1814" s="1">
        <v>1</v>
      </c>
      <c r="F1814" s="1">
        <v>57.34</v>
      </c>
      <c r="G1814" s="1">
        <v>5.0183172999999998E-2</v>
      </c>
      <c r="H1814" s="1">
        <v>0.99625991700000005</v>
      </c>
      <c r="I1814" s="1">
        <v>0.96407505599999999</v>
      </c>
      <c r="K1814" s="1">
        <v>1.036927889</v>
      </c>
      <c r="L1814" s="1" t="s">
        <v>2</v>
      </c>
      <c r="M1814" s="1" t="s">
        <v>1</v>
      </c>
      <c r="N1814" s="1">
        <v>25061.310860000001</v>
      </c>
      <c r="O1814" s="1">
        <v>19397.069309999999</v>
      </c>
      <c r="P1814" s="1">
        <v>16525.244309999998</v>
      </c>
      <c r="Q1814" s="1">
        <v>8474.3638709999996</v>
      </c>
      <c r="R1814" s="3">
        <f>AVERAGE('VTA_Proteome Morphine vs Saline'!N1814:Q1814)</f>
        <v>17364.497087749998</v>
      </c>
      <c r="S1814" s="3">
        <f>_xlfn.STDEV.S('VTA_Proteome Morphine vs Saline'!N1814:Q1814)</f>
        <v>6906.7866604734636</v>
      </c>
      <c r="T1814" s="1">
        <v>16768.883409999999</v>
      </c>
      <c r="U1814" s="1">
        <v>22651.49655</v>
      </c>
      <c r="V1814" s="1">
        <v>24916.172200000001</v>
      </c>
      <c r="W1814" s="1">
        <v>7686.3730800000003</v>
      </c>
      <c r="X1814" s="1">
        <f t="shared" si="115"/>
        <v>18005.731309999999</v>
      </c>
      <c r="Y1814" s="1">
        <f t="shared" si="116"/>
        <v>7688.8723699941711</v>
      </c>
    </row>
    <row r="1815" spans="1:25" x14ac:dyDescent="0.5">
      <c r="A1815" s="1" t="s">
        <v>3625</v>
      </c>
      <c r="B1815" s="1" t="s">
        <v>3626</v>
      </c>
      <c r="C1815" s="1">
        <v>63701</v>
      </c>
      <c r="D1815" s="1">
        <v>1</v>
      </c>
      <c r="E1815" s="1">
        <v>1</v>
      </c>
      <c r="F1815" s="1">
        <v>70.33</v>
      </c>
      <c r="G1815" s="1">
        <v>6.4257033000000005E-2</v>
      </c>
      <c r="H1815" s="1">
        <v>0.99625991700000005</v>
      </c>
      <c r="I1815" s="1">
        <v>0.69405382800000004</v>
      </c>
      <c r="K1815" s="1">
        <v>1.0486191579999999</v>
      </c>
      <c r="L1815" s="1" t="s">
        <v>1</v>
      </c>
      <c r="M1815" s="1" t="s">
        <v>2</v>
      </c>
      <c r="N1815" s="1">
        <v>27213.53671</v>
      </c>
      <c r="O1815" s="1">
        <v>25274.31452</v>
      </c>
      <c r="P1815" s="1">
        <v>41203.364379999999</v>
      </c>
      <c r="Q1815" s="1">
        <v>2852.079776</v>
      </c>
      <c r="R1815" s="3">
        <f>AVERAGE('VTA_Proteome Morphine vs Saline'!N1815:Q1815)</f>
        <v>24135.823846499999</v>
      </c>
      <c r="S1815" s="3">
        <f>_xlfn.STDEV.S('VTA_Proteome Morphine vs Saline'!N1815:Q1815)</f>
        <v>15864.711143551791</v>
      </c>
      <c r="T1815" s="1">
        <v>17374.80384</v>
      </c>
      <c r="U1815" s="1">
        <v>26309.03384</v>
      </c>
      <c r="V1815" s="1">
        <v>33409.185129999998</v>
      </c>
      <c r="W1815" s="1">
        <v>14974.04911</v>
      </c>
      <c r="X1815" s="1">
        <f t="shared" si="115"/>
        <v>23016.767979999997</v>
      </c>
      <c r="Y1815" s="1">
        <f t="shared" si="116"/>
        <v>8472.6704741664507</v>
      </c>
    </row>
    <row r="1816" spans="1:25" x14ac:dyDescent="0.5">
      <c r="A1816" s="1" t="s">
        <v>3627</v>
      </c>
      <c r="B1816" s="1" t="s">
        <v>3628</v>
      </c>
      <c r="C1816" s="1">
        <v>63687</v>
      </c>
      <c r="D1816" s="1">
        <v>14</v>
      </c>
      <c r="E1816" s="1">
        <v>14</v>
      </c>
      <c r="F1816" s="1">
        <v>713.52</v>
      </c>
      <c r="G1816" s="1">
        <v>6.4218135999999995E-2</v>
      </c>
      <c r="H1816" s="1">
        <v>0.99625991700000005</v>
      </c>
      <c r="I1816" s="1">
        <v>0.69444254000000005</v>
      </c>
      <c r="K1816" s="1">
        <v>1.0899176209999999</v>
      </c>
      <c r="L1816" s="1" t="s">
        <v>1</v>
      </c>
      <c r="M1816" s="1" t="s">
        <v>2</v>
      </c>
      <c r="N1816" s="1">
        <v>6220533.8119999999</v>
      </c>
      <c r="O1816" s="1">
        <v>6651093.1619999995</v>
      </c>
      <c r="P1816" s="1">
        <v>11588274.470000001</v>
      </c>
      <c r="Q1816" s="1">
        <v>8352251.7039999999</v>
      </c>
      <c r="R1816" s="3">
        <f>AVERAGE('VTA_Proteome Morphine vs Saline'!N1816:Q1816)</f>
        <v>8203038.2869999995</v>
      </c>
      <c r="S1816" s="3">
        <f>_xlfn.STDEV.S('VTA_Proteome Morphine vs Saline'!N1816:Q1816)</f>
        <v>2437276.2340306239</v>
      </c>
      <c r="T1816" s="1">
        <v>5826891.1179999998</v>
      </c>
      <c r="U1816" s="1">
        <v>6441092.5350000001</v>
      </c>
      <c r="V1816" s="1">
        <v>9313350.3790000007</v>
      </c>
      <c r="W1816" s="1">
        <v>8523834.0299999993</v>
      </c>
      <c r="X1816" s="1">
        <f t="shared" si="115"/>
        <v>7526292.0154999997</v>
      </c>
      <c r="Y1816" s="1">
        <f t="shared" si="116"/>
        <v>1658743.3986956624</v>
      </c>
    </row>
    <row r="1817" spans="1:25" x14ac:dyDescent="0.5">
      <c r="A1817" s="1" t="s">
        <v>3629</v>
      </c>
      <c r="B1817" s="1" t="s">
        <v>3630</v>
      </c>
      <c r="C1817" s="1">
        <v>49434</v>
      </c>
      <c r="D1817" s="1">
        <v>2</v>
      </c>
      <c r="E1817" s="1">
        <v>2</v>
      </c>
      <c r="F1817" s="1">
        <v>193.38</v>
      </c>
      <c r="G1817" s="1">
        <v>0.18272828499999999</v>
      </c>
      <c r="H1817" s="1">
        <v>0.977951083</v>
      </c>
      <c r="I1817" s="1">
        <v>0.26123516699999999</v>
      </c>
      <c r="K1817" s="1">
        <v>1.209289488</v>
      </c>
      <c r="L1817" s="1" t="s">
        <v>2</v>
      </c>
      <c r="M1817" s="1" t="s">
        <v>1</v>
      </c>
      <c r="N1817" s="1">
        <v>360756.24369999999</v>
      </c>
      <c r="O1817" s="1">
        <v>339224.55920000002</v>
      </c>
      <c r="P1817" s="1">
        <v>440498.48430000001</v>
      </c>
      <c r="Q1817" s="1">
        <v>448995.09759999998</v>
      </c>
      <c r="R1817" s="3">
        <f>AVERAGE('VTA_Proteome Morphine vs Saline'!N1817:Q1817)</f>
        <v>397368.59620000003</v>
      </c>
      <c r="S1817" s="3">
        <f>_xlfn.STDEV.S('VTA_Proteome Morphine vs Saline'!N1817:Q1817)</f>
        <v>55517.793809925504</v>
      </c>
      <c r="T1817" s="1">
        <v>365381.79350000003</v>
      </c>
      <c r="U1817" s="1">
        <v>507946.03009999997</v>
      </c>
      <c r="V1817" s="1">
        <v>636618.07140000002</v>
      </c>
      <c r="W1817" s="1">
        <v>412188.77049999998</v>
      </c>
      <c r="X1817" s="1">
        <f t="shared" si="115"/>
        <v>480533.66637500003</v>
      </c>
      <c r="Y1817" s="1">
        <f t="shared" si="116"/>
        <v>119784.19177251583</v>
      </c>
    </row>
    <row r="1818" spans="1:25" x14ac:dyDescent="0.5">
      <c r="A1818" s="1" t="s">
        <v>3631</v>
      </c>
      <c r="B1818" s="1" t="s">
        <v>3632</v>
      </c>
      <c r="C1818" s="1">
        <v>20806</v>
      </c>
      <c r="D1818" s="1">
        <v>13</v>
      </c>
      <c r="E1818" s="1">
        <v>13</v>
      </c>
      <c r="F1818" s="1">
        <v>506.23</v>
      </c>
      <c r="G1818" s="1">
        <v>0.12855076600000001</v>
      </c>
      <c r="H1818" s="1">
        <v>0.977951083</v>
      </c>
      <c r="I1818" s="1">
        <v>0.37474444299999998</v>
      </c>
      <c r="K1818" s="1">
        <v>1.095732884</v>
      </c>
      <c r="L1818" s="1" t="s">
        <v>2</v>
      </c>
      <c r="M1818" s="1" t="s">
        <v>1</v>
      </c>
      <c r="N1818" s="1">
        <v>35718825.210000001</v>
      </c>
      <c r="O1818" s="1">
        <v>46937931.390000001</v>
      </c>
      <c r="P1818" s="1">
        <v>49398555.869999997</v>
      </c>
      <c r="Q1818" s="1">
        <v>43630368.090000004</v>
      </c>
      <c r="R1818" s="3">
        <f>AVERAGE('VTA_Proteome Morphine vs Saline'!N1818:Q1818)</f>
        <v>43921420.140000001</v>
      </c>
      <c r="S1818" s="3">
        <f>_xlfn.STDEV.S('VTA_Proteome Morphine vs Saline'!N1818:Q1818)</f>
        <v>5957226.1668131249</v>
      </c>
      <c r="T1818" s="1">
        <v>44710757.170000002</v>
      </c>
      <c r="U1818" s="1">
        <v>44930946.770000003</v>
      </c>
      <c r="V1818" s="1">
        <v>44804662.280000001</v>
      </c>
      <c r="W1818" s="1">
        <v>58058211.289999999</v>
      </c>
      <c r="X1818" s="1">
        <f t="shared" si="115"/>
        <v>48126144.377499998</v>
      </c>
      <c r="Y1818" s="1">
        <f t="shared" si="116"/>
        <v>6621992.499908166</v>
      </c>
    </row>
    <row r="1819" spans="1:25" x14ac:dyDescent="0.5">
      <c r="A1819" s="1" t="s">
        <v>3633</v>
      </c>
      <c r="B1819" s="1" t="s">
        <v>3634</v>
      </c>
      <c r="C1819" s="1">
        <v>29172</v>
      </c>
      <c r="D1819" s="1">
        <v>9</v>
      </c>
      <c r="E1819" s="1">
        <v>9</v>
      </c>
      <c r="F1819" s="1">
        <v>524.35</v>
      </c>
      <c r="G1819" s="1">
        <v>0.42174782500000002</v>
      </c>
      <c r="H1819" s="1">
        <v>0.977951083</v>
      </c>
      <c r="I1819" s="1">
        <v>8.0944316000000002E-2</v>
      </c>
      <c r="K1819" s="1">
        <v>1.183823369</v>
      </c>
      <c r="L1819" s="1" t="s">
        <v>1</v>
      </c>
      <c r="M1819" s="1" t="s">
        <v>2</v>
      </c>
      <c r="N1819" s="1">
        <v>3228936.2960000001</v>
      </c>
      <c r="O1819" s="1">
        <v>3853239.3259999999</v>
      </c>
      <c r="P1819" s="1">
        <v>3853762.9610000001</v>
      </c>
      <c r="Q1819" s="1">
        <v>4021060.5559999999</v>
      </c>
      <c r="R1819" s="3">
        <f>AVERAGE('VTA_Proteome Morphine vs Saline'!N1819:Q1819)</f>
        <v>3739249.7847500001</v>
      </c>
      <c r="S1819" s="3">
        <f>_xlfn.STDEV.S('VTA_Proteome Morphine vs Saline'!N1819:Q1819)</f>
        <v>349258.28582009097</v>
      </c>
      <c r="T1819" s="1">
        <v>2870497.9410000001</v>
      </c>
      <c r="U1819" s="1">
        <v>3783459.3020000001</v>
      </c>
      <c r="V1819" s="1">
        <v>2849109.594</v>
      </c>
      <c r="W1819" s="1">
        <v>3131418.6189999999</v>
      </c>
      <c r="X1819" s="1">
        <f t="shared" si="115"/>
        <v>3158621.3640000001</v>
      </c>
      <c r="Y1819" s="1">
        <f t="shared" si="116"/>
        <v>435880.36613632052</v>
      </c>
    </row>
    <row r="1820" spans="1:25" x14ac:dyDescent="0.5">
      <c r="A1820" s="1" t="s">
        <v>3635</v>
      </c>
      <c r="B1820" s="1" t="s">
        <v>3636</v>
      </c>
      <c r="C1820" s="1">
        <v>41847</v>
      </c>
      <c r="D1820" s="1">
        <v>5</v>
      </c>
      <c r="E1820" s="1">
        <v>5</v>
      </c>
      <c r="F1820" s="1">
        <v>212.87</v>
      </c>
      <c r="G1820" s="1">
        <v>5.0249397000000001E-2</v>
      </c>
      <c r="H1820" s="1">
        <v>0.99625991700000005</v>
      </c>
      <c r="I1820" s="1">
        <v>0.95808818799999995</v>
      </c>
      <c r="K1820" s="1">
        <v>1.1292305090000001</v>
      </c>
      <c r="L1820" s="1" t="s">
        <v>2</v>
      </c>
      <c r="M1820" s="1" t="s">
        <v>1</v>
      </c>
      <c r="N1820" s="1">
        <v>310595.15029999998</v>
      </c>
      <c r="O1820" s="1">
        <v>329436.42700000003</v>
      </c>
      <c r="P1820" s="1">
        <v>291193.79889999999</v>
      </c>
      <c r="Q1820" s="1">
        <v>221403.65229999999</v>
      </c>
      <c r="R1820" s="3">
        <f>AVERAGE('VTA_Proteome Morphine vs Saline'!N1820:Q1820)</f>
        <v>288157.257125</v>
      </c>
      <c r="S1820" s="3">
        <f>_xlfn.STDEV.S('VTA_Proteome Morphine vs Saline'!N1820:Q1820)</f>
        <v>47161.754486679354</v>
      </c>
      <c r="T1820" s="1">
        <v>288826.08490000002</v>
      </c>
      <c r="U1820" s="1">
        <v>611867.15969999996</v>
      </c>
      <c r="V1820" s="1">
        <v>178785.019</v>
      </c>
      <c r="W1820" s="1">
        <v>222105.6005</v>
      </c>
      <c r="X1820" s="1">
        <f t="shared" si="115"/>
        <v>325395.96602499997</v>
      </c>
      <c r="Y1820" s="1">
        <f t="shared" si="116"/>
        <v>196270.87609469006</v>
      </c>
    </row>
    <row r="1821" spans="1:25" x14ac:dyDescent="0.5">
      <c r="A1821" s="1" t="s">
        <v>3637</v>
      </c>
      <c r="B1821" s="1" t="s">
        <v>3638</v>
      </c>
      <c r="C1821" s="1">
        <v>122317</v>
      </c>
      <c r="D1821" s="1">
        <v>4</v>
      </c>
      <c r="E1821" s="1">
        <v>4</v>
      </c>
      <c r="F1821" s="1">
        <v>170.41</v>
      </c>
      <c r="G1821" s="1">
        <v>5.2402900000000002E-2</v>
      </c>
      <c r="H1821" s="1">
        <v>0.99625991700000005</v>
      </c>
      <c r="I1821" s="1">
        <v>0.87062468699999995</v>
      </c>
      <c r="K1821" s="1">
        <v>1.0149132540000001</v>
      </c>
      <c r="L1821" s="1" t="s">
        <v>2</v>
      </c>
      <c r="M1821" s="1" t="s">
        <v>1</v>
      </c>
      <c r="N1821" s="1">
        <v>60329.803540000001</v>
      </c>
      <c r="O1821" s="1">
        <v>66368.986480000007</v>
      </c>
      <c r="P1821" s="1">
        <v>61327.559130000001</v>
      </c>
      <c r="Q1821" s="1">
        <v>88367.918909999993</v>
      </c>
      <c r="R1821" s="3">
        <f>AVERAGE('VTA_Proteome Morphine vs Saline'!N1821:Q1821)</f>
        <v>69098.567015000008</v>
      </c>
      <c r="S1821" s="3">
        <f>_xlfn.STDEV.S('VTA_Proteome Morphine vs Saline'!N1821:Q1821)</f>
        <v>13115.36387574529</v>
      </c>
      <c r="T1821" s="1">
        <v>35321.001620000003</v>
      </c>
      <c r="U1821" s="1">
        <v>63230.612289999997</v>
      </c>
      <c r="V1821" s="1">
        <v>96546.578339999993</v>
      </c>
      <c r="W1821" s="1">
        <v>85418.013869999995</v>
      </c>
      <c r="X1821" s="1">
        <f t="shared" si="115"/>
        <v>70129.051529999997</v>
      </c>
      <c r="Y1821" s="1">
        <f t="shared" si="116"/>
        <v>27023.612481655327</v>
      </c>
    </row>
    <row r="1822" spans="1:25" x14ac:dyDescent="0.5">
      <c r="A1822" s="1" t="s">
        <v>3639</v>
      </c>
      <c r="B1822" s="1" t="s">
        <v>3640</v>
      </c>
      <c r="C1822" s="1">
        <v>83746</v>
      </c>
      <c r="D1822" s="1">
        <v>5</v>
      </c>
      <c r="E1822" s="1">
        <v>5</v>
      </c>
      <c r="F1822" s="1">
        <v>223.07</v>
      </c>
      <c r="G1822" s="1">
        <v>0.12517556099999999</v>
      </c>
      <c r="H1822" s="1">
        <v>0.977951083</v>
      </c>
      <c r="I1822" s="1">
        <v>0.38433471499999999</v>
      </c>
      <c r="K1822" s="1">
        <v>1.165704013</v>
      </c>
      <c r="L1822" s="1" t="s">
        <v>1</v>
      </c>
      <c r="M1822" s="1" t="s">
        <v>2</v>
      </c>
      <c r="N1822" s="1">
        <v>245516.03779999999</v>
      </c>
      <c r="O1822" s="1">
        <v>235248.1973</v>
      </c>
      <c r="P1822" s="1">
        <v>228592.2781</v>
      </c>
      <c r="Q1822" s="1">
        <v>178350.2482</v>
      </c>
      <c r="R1822" s="3">
        <f>AVERAGE('VTA_Proteome Morphine vs Saline'!N1822:Q1822)</f>
        <v>221926.69034999999</v>
      </c>
      <c r="S1822" s="3">
        <f>_xlfn.STDEV.S('VTA_Proteome Morphine vs Saline'!N1822:Q1822)</f>
        <v>29873.378511315528</v>
      </c>
      <c r="T1822" s="1">
        <v>245039.26490000001</v>
      </c>
      <c r="U1822" s="1">
        <v>255783.9528</v>
      </c>
      <c r="V1822" s="1">
        <v>155135.476</v>
      </c>
      <c r="W1822" s="1">
        <v>105561.1703</v>
      </c>
      <c r="X1822" s="1">
        <f t="shared" si="115"/>
        <v>190379.96600000001</v>
      </c>
      <c r="Y1822" s="1">
        <f t="shared" si="116"/>
        <v>72345.749990197597</v>
      </c>
    </row>
    <row r="1823" spans="1:25" x14ac:dyDescent="0.5">
      <c r="A1823" s="1" t="s">
        <v>3641</v>
      </c>
      <c r="B1823" s="1" t="s">
        <v>3642</v>
      </c>
      <c r="C1823" s="1">
        <v>71347</v>
      </c>
      <c r="D1823" s="1">
        <v>1</v>
      </c>
      <c r="E1823" s="1">
        <v>1</v>
      </c>
      <c r="F1823" s="1">
        <v>82.73</v>
      </c>
      <c r="G1823" s="1">
        <v>0.14091345699999999</v>
      </c>
      <c r="H1823" s="1">
        <v>0.977951083</v>
      </c>
      <c r="I1823" s="1">
        <v>0.34277267500000003</v>
      </c>
      <c r="K1823" s="1">
        <v>1.6345896630000001</v>
      </c>
      <c r="L1823" s="1" t="s">
        <v>1</v>
      </c>
      <c r="M1823" s="1" t="s">
        <v>2</v>
      </c>
      <c r="N1823" s="1">
        <v>4243.765985</v>
      </c>
      <c r="O1823" s="1">
        <v>25353.666840000002</v>
      </c>
      <c r="P1823" s="1">
        <v>36372.62672</v>
      </c>
      <c r="Q1823" s="1">
        <v>30772.280439999999</v>
      </c>
      <c r="R1823" s="3">
        <f>AVERAGE('VTA_Proteome Morphine vs Saline'!N1823:Q1823)</f>
        <v>24185.58499625</v>
      </c>
      <c r="S1823" s="3">
        <f>_xlfn.STDEV.S('VTA_Proteome Morphine vs Saline'!N1823:Q1823)</f>
        <v>14035.064463885814</v>
      </c>
      <c r="T1823" s="1">
        <v>4262.5165749999996</v>
      </c>
      <c r="U1823" s="1">
        <v>906.74101940000003</v>
      </c>
      <c r="V1823" s="1">
        <v>38000.088069999998</v>
      </c>
      <c r="W1823" s="1">
        <v>16015.134819999999</v>
      </c>
      <c r="X1823" s="1">
        <f t="shared" si="115"/>
        <v>14796.120121099999</v>
      </c>
      <c r="Y1823" s="1">
        <f t="shared" si="116"/>
        <v>16770.825669466045</v>
      </c>
    </row>
    <row r="1824" spans="1:25" x14ac:dyDescent="0.5">
      <c r="A1824" s="1" t="s">
        <v>3643</v>
      </c>
      <c r="B1824" s="1" t="s">
        <v>3644</v>
      </c>
      <c r="C1824" s="1">
        <v>72547</v>
      </c>
      <c r="D1824" s="1">
        <v>5</v>
      </c>
      <c r="E1824" s="1">
        <v>5</v>
      </c>
      <c r="F1824" s="1">
        <v>209.1</v>
      </c>
      <c r="G1824" s="1">
        <v>0.41479363899999999</v>
      </c>
      <c r="H1824" s="1">
        <v>0.977951083</v>
      </c>
      <c r="I1824" s="1">
        <v>8.3395985000000006E-2</v>
      </c>
      <c r="K1824" s="1">
        <v>1.210284331</v>
      </c>
      <c r="L1824" s="1" t="s">
        <v>2</v>
      </c>
      <c r="M1824" s="1" t="s">
        <v>1</v>
      </c>
      <c r="N1824" s="1">
        <v>256368.4074</v>
      </c>
      <c r="O1824" s="1">
        <v>338079.66320000001</v>
      </c>
      <c r="P1824" s="1">
        <v>317872.65149999998</v>
      </c>
      <c r="Q1824" s="1">
        <v>361477.9669</v>
      </c>
      <c r="R1824" s="3">
        <f>AVERAGE('VTA_Proteome Morphine vs Saline'!N1824:Q1824)</f>
        <v>318449.67224999995</v>
      </c>
      <c r="S1824" s="3">
        <f>_xlfn.STDEV.S('VTA_Proteome Morphine vs Saline'!N1824:Q1824)</f>
        <v>45059.912278011318</v>
      </c>
      <c r="T1824" s="1">
        <v>382170.59820000001</v>
      </c>
      <c r="U1824" s="1">
        <v>340360.68449999997</v>
      </c>
      <c r="V1824" s="1">
        <v>372226.95</v>
      </c>
      <c r="W1824" s="1">
        <v>446900.36180000001</v>
      </c>
      <c r="X1824" s="1">
        <f t="shared" si="115"/>
        <v>385414.64862500003</v>
      </c>
      <c r="Y1824" s="1">
        <f t="shared" si="116"/>
        <v>44701.945767490288</v>
      </c>
    </row>
    <row r="1825" spans="1:25" x14ac:dyDescent="0.5">
      <c r="A1825" s="1" t="s">
        <v>3645</v>
      </c>
      <c r="B1825" s="1" t="s">
        <v>3646</v>
      </c>
      <c r="C1825" s="1">
        <v>25849</v>
      </c>
      <c r="D1825" s="1">
        <v>11</v>
      </c>
      <c r="E1825" s="1">
        <v>4</v>
      </c>
      <c r="F1825" s="1">
        <v>846.13</v>
      </c>
      <c r="G1825" s="1">
        <v>5.0621383999999998E-2</v>
      </c>
      <c r="H1825" s="1">
        <v>0.99625991700000005</v>
      </c>
      <c r="I1825" s="1">
        <v>0.933907296</v>
      </c>
      <c r="K1825" s="1">
        <v>1.000680679</v>
      </c>
      <c r="L1825" s="1" t="s">
        <v>1</v>
      </c>
      <c r="M1825" s="1" t="s">
        <v>2</v>
      </c>
      <c r="N1825" s="1">
        <v>1932273.2409999999</v>
      </c>
      <c r="O1825" s="1">
        <v>1647268.07</v>
      </c>
      <c r="P1825" s="1">
        <v>2330749.34</v>
      </c>
      <c r="Q1825" s="1">
        <v>2155876.9</v>
      </c>
      <c r="R1825" s="3">
        <f>AVERAGE('VTA_Proteome Morphine vs Saline'!N1825:Q1825)</f>
        <v>2016541.8877499998</v>
      </c>
      <c r="S1825" s="3">
        <f>_xlfn.STDEV.S('VTA_Proteome Morphine vs Saline'!N1825:Q1825)</f>
        <v>295299.2414421236</v>
      </c>
      <c r="T1825" s="1">
        <v>2042769.79</v>
      </c>
      <c r="U1825" s="1">
        <v>2126392.4730000002</v>
      </c>
      <c r="V1825" s="1">
        <v>1992075.335</v>
      </c>
      <c r="W1825" s="1">
        <v>1899443.216</v>
      </c>
      <c r="X1825" s="1">
        <f t="shared" si="115"/>
        <v>2015170.2035000001</v>
      </c>
      <c r="Y1825" s="1">
        <f t="shared" si="116"/>
        <v>94970.590174992438</v>
      </c>
    </row>
    <row r="1826" spans="1:25" x14ac:dyDescent="0.5">
      <c r="A1826" s="1" t="s">
        <v>3647</v>
      </c>
      <c r="B1826" s="1" t="s">
        <v>3648</v>
      </c>
      <c r="C1826" s="1">
        <v>22886</v>
      </c>
      <c r="D1826" s="1">
        <v>9</v>
      </c>
      <c r="E1826" s="1">
        <v>4</v>
      </c>
      <c r="F1826" s="1">
        <v>637.59</v>
      </c>
      <c r="G1826" s="1">
        <v>0.16068844800000001</v>
      </c>
      <c r="H1826" s="1">
        <v>0.977951083</v>
      </c>
      <c r="I1826" s="1">
        <v>0.299957682</v>
      </c>
      <c r="K1826" s="1">
        <v>1.131786958</v>
      </c>
      <c r="L1826" s="1" t="s">
        <v>2</v>
      </c>
      <c r="M1826" s="1" t="s">
        <v>1</v>
      </c>
      <c r="N1826" s="1">
        <v>1971949.4010000001</v>
      </c>
      <c r="O1826" s="1">
        <v>2337691.8790000002</v>
      </c>
      <c r="P1826" s="1">
        <v>2179077.0419999999</v>
      </c>
      <c r="Q1826" s="1">
        <v>1927192.8940000001</v>
      </c>
      <c r="R1826" s="3">
        <f>AVERAGE('VTA_Proteome Morphine vs Saline'!N1826:Q1826)</f>
        <v>2103977.804</v>
      </c>
      <c r="S1826" s="3">
        <f>_xlfn.STDEV.S('VTA_Proteome Morphine vs Saline'!N1826:Q1826)</f>
        <v>190566.32091717643</v>
      </c>
      <c r="T1826" s="1">
        <v>2931949.5019999999</v>
      </c>
      <c r="U1826" s="1">
        <v>2195204.4339999999</v>
      </c>
      <c r="V1826" s="1">
        <v>2481401.324</v>
      </c>
      <c r="W1826" s="1">
        <v>1916463.2919999999</v>
      </c>
      <c r="X1826" s="1">
        <f t="shared" si="115"/>
        <v>2381254.6379999998</v>
      </c>
      <c r="Y1826" s="1">
        <f t="shared" si="116"/>
        <v>433566.55224532535</v>
      </c>
    </row>
    <row r="1827" spans="1:25" x14ac:dyDescent="0.5">
      <c r="A1827" s="1" t="s">
        <v>3649</v>
      </c>
      <c r="B1827" s="1" t="s">
        <v>3650</v>
      </c>
      <c r="C1827" s="1">
        <v>21820</v>
      </c>
      <c r="D1827" s="1">
        <v>13</v>
      </c>
      <c r="E1827" s="1">
        <v>6</v>
      </c>
      <c r="F1827" s="1">
        <v>886.7</v>
      </c>
      <c r="G1827" s="1">
        <v>8.8461104999999998E-2</v>
      </c>
      <c r="H1827" s="1">
        <v>0.99625991700000005</v>
      </c>
      <c r="I1827" s="1">
        <v>0.52490708699999999</v>
      </c>
      <c r="K1827" s="1">
        <v>1.101821422</v>
      </c>
      <c r="L1827" s="1" t="s">
        <v>2</v>
      </c>
      <c r="M1827" s="1" t="s">
        <v>1</v>
      </c>
      <c r="N1827" s="1">
        <v>5111278.7910000002</v>
      </c>
      <c r="O1827" s="1">
        <v>5171064.3090000004</v>
      </c>
      <c r="P1827" s="1">
        <v>4559550.6009999998</v>
      </c>
      <c r="Q1827" s="1">
        <v>3574434.986</v>
      </c>
      <c r="R1827" s="3">
        <f>AVERAGE('VTA_Proteome Morphine vs Saline'!N1827:Q1827)</f>
        <v>4604082.1717500007</v>
      </c>
      <c r="S1827" s="3">
        <f>_xlfn.STDEV.S('VTA_Proteome Morphine vs Saline'!N1827:Q1827)</f>
        <v>739565.98588981701</v>
      </c>
      <c r="T1827" s="1">
        <v>5172570.182</v>
      </c>
      <c r="U1827" s="1">
        <v>4943072.8590000002</v>
      </c>
      <c r="V1827" s="1">
        <v>3818628.9350000001</v>
      </c>
      <c r="W1827" s="1">
        <v>6357233.4780000001</v>
      </c>
      <c r="X1827" s="1">
        <f t="shared" si="115"/>
        <v>5072876.3635000009</v>
      </c>
      <c r="Y1827" s="1">
        <f t="shared" si="116"/>
        <v>1040752.5509125896</v>
      </c>
    </row>
    <row r="1828" spans="1:25" x14ac:dyDescent="0.5">
      <c r="A1828" s="1" t="s">
        <v>3651</v>
      </c>
      <c r="B1828" s="1" t="s">
        <v>3652</v>
      </c>
      <c r="C1828" s="1">
        <v>133347</v>
      </c>
      <c r="D1828" s="1">
        <v>56</v>
      </c>
      <c r="E1828" s="1">
        <v>55</v>
      </c>
      <c r="F1828" s="1">
        <v>3255.15</v>
      </c>
      <c r="G1828" s="1">
        <v>0.221655983</v>
      </c>
      <c r="H1828" s="1">
        <v>0.977951083</v>
      </c>
      <c r="I1828" s="1">
        <v>0.20877754200000001</v>
      </c>
      <c r="K1828" s="1">
        <v>1.142354968</v>
      </c>
      <c r="L1828" s="1" t="s">
        <v>2</v>
      </c>
      <c r="M1828" s="1" t="s">
        <v>1</v>
      </c>
      <c r="N1828" s="1">
        <v>21508893.219999999</v>
      </c>
      <c r="O1828" s="1">
        <v>17830845.100000001</v>
      </c>
      <c r="P1828" s="1">
        <v>17540558.640000001</v>
      </c>
      <c r="Q1828" s="1">
        <v>19436295.41</v>
      </c>
      <c r="R1828" s="3">
        <f>AVERAGE('VTA_Proteome Morphine vs Saline'!N1828:Q1828)</f>
        <v>19079148.092500001</v>
      </c>
      <c r="S1828" s="3">
        <f>_xlfn.STDEV.S('VTA_Proteome Morphine vs Saline'!N1828:Q1828)</f>
        <v>1821787.8997874707</v>
      </c>
      <c r="T1828" s="1">
        <v>25728363.100000001</v>
      </c>
      <c r="U1828" s="1">
        <v>23448499.41</v>
      </c>
      <c r="V1828" s="1">
        <v>19533263.68</v>
      </c>
      <c r="W1828" s="1">
        <v>18470512.210000001</v>
      </c>
      <c r="X1828" s="1">
        <f t="shared" si="115"/>
        <v>21795159.600000001</v>
      </c>
      <c r="Y1828" s="1">
        <f t="shared" si="116"/>
        <v>3384921.2556320517</v>
      </c>
    </row>
    <row r="1829" spans="1:25" x14ac:dyDescent="0.5">
      <c r="A1829" s="1" t="s">
        <v>3653</v>
      </c>
      <c r="B1829" s="1" t="s">
        <v>3654</v>
      </c>
      <c r="C1829" s="1">
        <v>117931</v>
      </c>
      <c r="D1829" s="1">
        <v>26</v>
      </c>
      <c r="E1829" s="1">
        <v>25</v>
      </c>
      <c r="F1829" s="1">
        <v>1334.94</v>
      </c>
      <c r="G1829" s="1">
        <v>7.6934169999999996E-2</v>
      </c>
      <c r="H1829" s="1">
        <v>0.99625991700000005</v>
      </c>
      <c r="I1829" s="1">
        <v>0.59193635099999997</v>
      </c>
      <c r="K1829" s="1">
        <v>1.0424794610000001</v>
      </c>
      <c r="L1829" s="1" t="s">
        <v>2</v>
      </c>
      <c r="M1829" s="1" t="s">
        <v>1</v>
      </c>
      <c r="N1829" s="1">
        <v>3514094.6830000002</v>
      </c>
      <c r="O1829" s="1">
        <v>3885067.5380000002</v>
      </c>
      <c r="P1829" s="1">
        <v>4363492.7290000003</v>
      </c>
      <c r="Q1829" s="1">
        <v>4189165.19</v>
      </c>
      <c r="R1829" s="3">
        <f>AVERAGE('VTA_Proteome Morphine vs Saline'!N1829:Q1829)</f>
        <v>3987955.0350000001</v>
      </c>
      <c r="S1829" s="3">
        <f>_xlfn.STDEV.S('VTA_Proteome Morphine vs Saline'!N1829:Q1829)</f>
        <v>372667.66084830894</v>
      </c>
      <c r="T1829" s="1">
        <v>4465287.18</v>
      </c>
      <c r="U1829" s="1">
        <v>4594208.6979999999</v>
      </c>
      <c r="V1829" s="1">
        <v>3901763.747</v>
      </c>
      <c r="W1829" s="1">
        <v>3668185.2289999998</v>
      </c>
      <c r="X1829" s="1">
        <f t="shared" si="115"/>
        <v>4157361.2134999996</v>
      </c>
      <c r="Y1829" s="1">
        <f t="shared" si="116"/>
        <v>443575.3728705339</v>
      </c>
    </row>
    <row r="1830" spans="1:25" x14ac:dyDescent="0.5">
      <c r="A1830" s="1" t="s">
        <v>3655</v>
      </c>
      <c r="B1830" s="1" t="s">
        <v>3656</v>
      </c>
      <c r="C1830" s="1">
        <v>116738</v>
      </c>
      <c r="D1830" s="1">
        <v>3</v>
      </c>
      <c r="E1830" s="1">
        <v>2</v>
      </c>
      <c r="F1830" s="1">
        <v>90.6</v>
      </c>
      <c r="G1830" s="1">
        <v>0.240726517</v>
      </c>
      <c r="H1830" s="1">
        <v>0.977951083</v>
      </c>
      <c r="I1830" s="1">
        <v>0.188410089</v>
      </c>
      <c r="K1830" s="1">
        <v>2.4441960759999999</v>
      </c>
      <c r="L1830" s="1" t="s">
        <v>1</v>
      </c>
      <c r="M1830" s="1" t="s">
        <v>2</v>
      </c>
      <c r="N1830" s="1">
        <v>84109.621410000007</v>
      </c>
      <c r="O1830" s="1">
        <v>383600.46389999997</v>
      </c>
      <c r="P1830" s="1">
        <v>108818.8986</v>
      </c>
      <c r="Q1830" s="1">
        <v>66310.475059999997</v>
      </c>
      <c r="R1830" s="3">
        <f>AVERAGE('VTA_Proteome Morphine vs Saline'!N1830:Q1830)</f>
        <v>160709.86474249998</v>
      </c>
      <c r="S1830" s="3">
        <f>_xlfn.STDEV.S('VTA_Proteome Morphine vs Saline'!N1830:Q1830)</f>
        <v>149612.5369201148</v>
      </c>
      <c r="T1830" s="1">
        <v>76482.119909999994</v>
      </c>
      <c r="U1830" s="1">
        <v>90696.675669999997</v>
      </c>
      <c r="V1830" s="1">
        <v>74348.766310000006</v>
      </c>
      <c r="W1830" s="1">
        <v>21478.93965</v>
      </c>
      <c r="X1830" s="1">
        <f t="shared" si="115"/>
        <v>65751.625384999992</v>
      </c>
      <c r="Y1830" s="1">
        <f t="shared" si="116"/>
        <v>30393.971884496088</v>
      </c>
    </row>
    <row r="1831" spans="1:25" x14ac:dyDescent="0.5">
      <c r="A1831" s="1" t="s">
        <v>3657</v>
      </c>
      <c r="B1831" s="1" t="s">
        <v>3658</v>
      </c>
      <c r="C1831" s="1">
        <v>69132</v>
      </c>
      <c r="D1831" s="1">
        <v>28</v>
      </c>
      <c r="E1831" s="1">
        <v>28</v>
      </c>
      <c r="F1831" s="1">
        <v>1720.41</v>
      </c>
      <c r="G1831" s="1">
        <v>5.3184004999999999E-2</v>
      </c>
      <c r="H1831" s="1">
        <v>0.99625991700000005</v>
      </c>
      <c r="I1831" s="1">
        <v>0.85137118599999995</v>
      </c>
      <c r="K1831" s="1">
        <v>1.0276430030000001</v>
      </c>
      <c r="L1831" s="1" t="s">
        <v>2</v>
      </c>
      <c r="M1831" s="1" t="s">
        <v>1</v>
      </c>
      <c r="N1831" s="1">
        <v>11855850.07</v>
      </c>
      <c r="O1831" s="1">
        <v>15177045.77</v>
      </c>
      <c r="P1831" s="1">
        <v>19672694.649999999</v>
      </c>
      <c r="Q1831" s="1">
        <v>19969646.670000002</v>
      </c>
      <c r="R1831" s="3">
        <f>AVERAGE('VTA_Proteome Morphine vs Saline'!N1831:Q1831)</f>
        <v>16668809.289999999</v>
      </c>
      <c r="S1831" s="3">
        <f>_xlfn.STDEV.S('VTA_Proteome Morphine vs Saline'!N1831:Q1831)</f>
        <v>3886248.8133680453</v>
      </c>
      <c r="T1831" s="1">
        <v>15327988.109999999</v>
      </c>
      <c r="U1831" s="1">
        <v>13182284.189999999</v>
      </c>
      <c r="V1831" s="1">
        <v>18420759.73</v>
      </c>
      <c r="W1831" s="1">
        <v>21587308.920000002</v>
      </c>
      <c r="X1831" s="1">
        <f t="shared" si="115"/>
        <v>17129585.237500001</v>
      </c>
      <c r="Y1831" s="1">
        <f t="shared" si="116"/>
        <v>3668122.5792410821</v>
      </c>
    </row>
    <row r="1832" spans="1:25" x14ac:dyDescent="0.5">
      <c r="A1832" s="1" t="s">
        <v>3659</v>
      </c>
      <c r="B1832" s="1" t="s">
        <v>3660</v>
      </c>
      <c r="C1832" s="1">
        <v>57921</v>
      </c>
      <c r="D1832" s="1">
        <v>9</v>
      </c>
      <c r="E1832" s="1">
        <v>9</v>
      </c>
      <c r="F1832" s="1">
        <v>486.07</v>
      </c>
      <c r="G1832" s="1">
        <v>5.5607535E-2</v>
      </c>
      <c r="H1832" s="1">
        <v>0.99625991700000005</v>
      </c>
      <c r="I1832" s="1">
        <v>0.80396685400000001</v>
      </c>
      <c r="K1832" s="1">
        <v>1.0332243160000001</v>
      </c>
      <c r="L1832" s="1" t="s">
        <v>2</v>
      </c>
      <c r="M1832" s="1" t="s">
        <v>1</v>
      </c>
      <c r="N1832" s="1">
        <v>2221077.6630000002</v>
      </c>
      <c r="O1832" s="1">
        <v>2357004.2579999999</v>
      </c>
      <c r="P1832" s="1">
        <v>3493105.2659999998</v>
      </c>
      <c r="Q1832" s="1">
        <v>3423696.1549999998</v>
      </c>
      <c r="R1832" s="3">
        <f>AVERAGE('VTA_Proteome Morphine vs Saline'!N1832:Q1832)</f>
        <v>2873720.8355</v>
      </c>
      <c r="S1832" s="3">
        <f>_xlfn.STDEV.S('VTA_Proteome Morphine vs Saline'!N1832:Q1832)</f>
        <v>677999.2765185691</v>
      </c>
      <c r="T1832" s="1">
        <v>2957189.0189999999</v>
      </c>
      <c r="U1832" s="1">
        <v>2274761.324</v>
      </c>
      <c r="V1832" s="1">
        <v>3658441.2409999999</v>
      </c>
      <c r="W1832" s="1">
        <v>2986401.3930000002</v>
      </c>
      <c r="X1832" s="1">
        <f t="shared" si="115"/>
        <v>2969198.2442500005</v>
      </c>
      <c r="Y1832" s="1">
        <f t="shared" si="116"/>
        <v>565018.79455266334</v>
      </c>
    </row>
    <row r="1833" spans="1:25" x14ac:dyDescent="0.5">
      <c r="A1833" s="1" t="s">
        <v>3661</v>
      </c>
      <c r="B1833" s="1" t="s">
        <v>3662</v>
      </c>
      <c r="C1833" s="1">
        <v>60979</v>
      </c>
      <c r="D1833" s="1">
        <v>1</v>
      </c>
      <c r="E1833" s="1">
        <v>1</v>
      </c>
      <c r="F1833" s="1">
        <v>66.03</v>
      </c>
      <c r="G1833" s="1">
        <v>0.10785934899999999</v>
      </c>
      <c r="H1833" s="1">
        <v>0.98920471200000004</v>
      </c>
      <c r="I1833" s="1">
        <v>0.44088344299999999</v>
      </c>
      <c r="K1833" s="1">
        <v>1.691307932</v>
      </c>
      <c r="L1833" s="1" t="s">
        <v>1</v>
      </c>
      <c r="M1833" s="1" t="s">
        <v>2</v>
      </c>
      <c r="N1833" s="1">
        <v>239645.74400000001</v>
      </c>
      <c r="O1833" s="1">
        <v>1170579.9069999999</v>
      </c>
      <c r="P1833" s="1">
        <v>396117.90389999998</v>
      </c>
      <c r="Q1833" s="1">
        <v>258367.88380000001</v>
      </c>
      <c r="R1833" s="3">
        <f>AVERAGE('VTA_Proteome Morphine vs Saline'!N1833:Q1833)</f>
        <v>516177.85967499996</v>
      </c>
      <c r="S1833" s="3">
        <f>_xlfn.STDEV.S('VTA_Proteome Morphine vs Saline'!N1833:Q1833)</f>
        <v>441811.58396772342</v>
      </c>
      <c r="T1833" s="1">
        <v>317009.12229999999</v>
      </c>
      <c r="U1833" s="1">
        <v>258186.9203</v>
      </c>
      <c r="V1833" s="1">
        <v>278097.45529999997</v>
      </c>
      <c r="W1833" s="1">
        <v>367484.45750000002</v>
      </c>
      <c r="X1833" s="1">
        <f t="shared" si="115"/>
        <v>305194.48885000002</v>
      </c>
      <c r="Y1833" s="1">
        <f t="shared" si="116"/>
        <v>48178.786777891219</v>
      </c>
    </row>
    <row r="1834" spans="1:25" x14ac:dyDescent="0.5">
      <c r="A1834" s="1" t="s">
        <v>3663</v>
      </c>
      <c r="B1834" s="1" t="s">
        <v>3664</v>
      </c>
      <c r="C1834" s="1">
        <v>78916</v>
      </c>
      <c r="D1834" s="1">
        <v>1</v>
      </c>
      <c r="E1834" s="1">
        <v>0</v>
      </c>
      <c r="F1834" s="1">
        <v>26.14</v>
      </c>
      <c r="K1834" s="1">
        <v>1</v>
      </c>
      <c r="L1834" s="1" t="s">
        <v>364</v>
      </c>
      <c r="M1834" s="1" t="s">
        <v>364</v>
      </c>
      <c r="R1834" s="3"/>
      <c r="S1834" s="3"/>
    </row>
    <row r="1835" spans="1:25" x14ac:dyDescent="0.5">
      <c r="A1835" s="1" t="s">
        <v>3665</v>
      </c>
      <c r="B1835" s="1" t="s">
        <v>3666</v>
      </c>
      <c r="C1835" s="1">
        <v>74279</v>
      </c>
      <c r="D1835" s="1">
        <v>53</v>
      </c>
      <c r="E1835" s="1">
        <v>51</v>
      </c>
      <c r="F1835" s="1">
        <v>3885.82</v>
      </c>
      <c r="G1835" s="1">
        <v>7.1884671999999997E-2</v>
      </c>
      <c r="H1835" s="1">
        <v>0.99625991700000005</v>
      </c>
      <c r="I1835" s="1">
        <v>0.62780986400000005</v>
      </c>
      <c r="K1835" s="1">
        <v>1.0849224449999999</v>
      </c>
      <c r="L1835" s="1" t="s">
        <v>1</v>
      </c>
      <c r="M1835" s="1" t="s">
        <v>2</v>
      </c>
      <c r="N1835" s="1">
        <v>61370419.390000001</v>
      </c>
      <c r="O1835" s="1">
        <v>42498726.170000002</v>
      </c>
      <c r="P1835" s="1">
        <v>71702178.650000006</v>
      </c>
      <c r="Q1835" s="1">
        <v>66177154.219999999</v>
      </c>
      <c r="R1835" s="3">
        <f>AVERAGE('VTA_Proteome Morphine vs Saline'!N1835:Q1835)</f>
        <v>60437119.607500002</v>
      </c>
      <c r="S1835" s="3">
        <f>_xlfn.STDEV.S('VTA_Proteome Morphine vs Saline'!N1835:Q1835)</f>
        <v>12682094.466691585</v>
      </c>
      <c r="T1835" s="1">
        <v>54719158.880000003</v>
      </c>
      <c r="U1835" s="1">
        <v>44207073.810000002</v>
      </c>
      <c r="V1835" s="1">
        <v>72062633.909999996</v>
      </c>
      <c r="W1835" s="1">
        <v>51836718.270000003</v>
      </c>
      <c r="X1835" s="1">
        <f t="shared" ref="X1835:X1855" si="117">AVERAGE(T1835:W1835)</f>
        <v>55706396.217500001</v>
      </c>
      <c r="Y1835" s="1">
        <f t="shared" ref="Y1835:Y1855" si="118">_xlfn.STDEV.S(T1835:W1835)</f>
        <v>11771575.542567359</v>
      </c>
    </row>
    <row r="1836" spans="1:25" x14ac:dyDescent="0.5">
      <c r="A1836" s="1" t="s">
        <v>3667</v>
      </c>
      <c r="B1836" s="1" t="s">
        <v>3668</v>
      </c>
      <c r="C1836" s="1">
        <v>66566</v>
      </c>
      <c r="D1836" s="1">
        <v>42</v>
      </c>
      <c r="E1836" s="1">
        <v>39</v>
      </c>
      <c r="F1836" s="1">
        <v>2747.69</v>
      </c>
      <c r="G1836" s="1">
        <v>5.1873598E-2</v>
      </c>
      <c r="H1836" s="1">
        <v>0.99625991700000005</v>
      </c>
      <c r="I1836" s="1">
        <v>0.88560384700000006</v>
      </c>
      <c r="K1836" s="1">
        <v>1.022795806</v>
      </c>
      <c r="L1836" s="1" t="s">
        <v>1</v>
      </c>
      <c r="M1836" s="1" t="s">
        <v>2</v>
      </c>
      <c r="N1836" s="1">
        <v>19334685.68</v>
      </c>
      <c r="O1836" s="1">
        <v>16032378.289999999</v>
      </c>
      <c r="P1836" s="1">
        <v>25175168.41</v>
      </c>
      <c r="Q1836" s="1">
        <v>23373818.75</v>
      </c>
      <c r="R1836" s="3">
        <f>AVERAGE('VTA_Proteome Morphine vs Saline'!N1836:Q1836)</f>
        <v>20979012.782499999</v>
      </c>
      <c r="S1836" s="3">
        <f>_xlfn.STDEV.S('VTA_Proteome Morphine vs Saline'!N1836:Q1836)</f>
        <v>4103487.2200191105</v>
      </c>
      <c r="T1836" s="1">
        <v>19512792.829999998</v>
      </c>
      <c r="U1836" s="1">
        <v>16409531.48</v>
      </c>
      <c r="V1836" s="1">
        <v>25761050.48</v>
      </c>
      <c r="W1836" s="1">
        <v>20362377.260000002</v>
      </c>
      <c r="X1836" s="1">
        <f t="shared" si="117"/>
        <v>20511438.012500003</v>
      </c>
      <c r="Y1836" s="1">
        <f t="shared" si="118"/>
        <v>3890311.8799038678</v>
      </c>
    </row>
    <row r="1837" spans="1:25" x14ac:dyDescent="0.5">
      <c r="A1837" s="1" t="s">
        <v>3669</v>
      </c>
      <c r="B1837" s="1" t="s">
        <v>3670</v>
      </c>
      <c r="C1837" s="1">
        <v>66176</v>
      </c>
      <c r="D1837" s="1">
        <v>9</v>
      </c>
      <c r="E1837" s="1">
        <v>9</v>
      </c>
      <c r="F1837" s="1">
        <v>400.15</v>
      </c>
      <c r="G1837" s="1">
        <v>0.30409205500000003</v>
      </c>
      <c r="H1837" s="1">
        <v>0.977951083</v>
      </c>
      <c r="I1837" s="1">
        <v>0.13722995800000001</v>
      </c>
      <c r="K1837" s="1">
        <v>1.513648004</v>
      </c>
      <c r="L1837" s="1" t="s">
        <v>1</v>
      </c>
      <c r="M1837" s="1" t="s">
        <v>2</v>
      </c>
      <c r="N1837" s="1">
        <v>1060531.476</v>
      </c>
      <c r="O1837" s="1">
        <v>570012.19850000006</v>
      </c>
      <c r="P1837" s="1">
        <v>971804.18530000001</v>
      </c>
      <c r="Q1837" s="1">
        <v>933346.93449999997</v>
      </c>
      <c r="R1837" s="3">
        <f>AVERAGE('VTA_Proteome Morphine vs Saline'!N1837:Q1837)</f>
        <v>883923.69857500005</v>
      </c>
      <c r="S1837" s="3">
        <f>_xlfn.STDEV.S('VTA_Proteome Morphine vs Saline'!N1837:Q1837)</f>
        <v>215944.72527528563</v>
      </c>
      <c r="T1837" s="1">
        <v>835858.52119999996</v>
      </c>
      <c r="U1837" s="1">
        <v>488111.79550000001</v>
      </c>
      <c r="V1837" s="1">
        <v>713797.48100000003</v>
      </c>
      <c r="W1837" s="1">
        <v>298108.69630000001</v>
      </c>
      <c r="X1837" s="1">
        <f t="shared" si="117"/>
        <v>583969.12349999999</v>
      </c>
      <c r="Y1837" s="1">
        <f t="shared" si="118"/>
        <v>238892.22273868084</v>
      </c>
    </row>
    <row r="1838" spans="1:25" x14ac:dyDescent="0.5">
      <c r="A1838" s="1" t="s">
        <v>3671</v>
      </c>
      <c r="B1838" s="1" t="s">
        <v>3672</v>
      </c>
      <c r="C1838" s="1">
        <v>105726</v>
      </c>
      <c r="D1838" s="1">
        <v>55</v>
      </c>
      <c r="E1838" s="1">
        <v>54</v>
      </c>
      <c r="F1838" s="1">
        <v>3436.3</v>
      </c>
      <c r="G1838" s="1">
        <v>0.31736752499999998</v>
      </c>
      <c r="H1838" s="1">
        <v>0.977951083</v>
      </c>
      <c r="I1838" s="1">
        <v>0.12888381500000001</v>
      </c>
      <c r="K1838" s="1">
        <v>1.127136513</v>
      </c>
      <c r="L1838" s="1" t="s">
        <v>1</v>
      </c>
      <c r="M1838" s="1" t="s">
        <v>2</v>
      </c>
      <c r="N1838" s="1">
        <v>52507113.880000003</v>
      </c>
      <c r="O1838" s="1">
        <v>56386640.920000002</v>
      </c>
      <c r="P1838" s="1">
        <v>49028840.600000001</v>
      </c>
      <c r="Q1838" s="1">
        <v>56618183.890000001</v>
      </c>
      <c r="R1838" s="3">
        <f>AVERAGE('VTA_Proteome Morphine vs Saline'!N1838:Q1838)</f>
        <v>53635194.822500005</v>
      </c>
      <c r="S1838" s="3">
        <f>_xlfn.STDEV.S('VTA_Proteome Morphine vs Saline'!N1838:Q1838)</f>
        <v>3603690.018127149</v>
      </c>
      <c r="T1838" s="1">
        <v>48793084.409999996</v>
      </c>
      <c r="U1838" s="1">
        <v>49748266.280000001</v>
      </c>
      <c r="V1838" s="1">
        <v>39581002.18</v>
      </c>
      <c r="W1838" s="1">
        <v>52219080.270000003</v>
      </c>
      <c r="X1838" s="1">
        <f t="shared" si="117"/>
        <v>47585358.285000004</v>
      </c>
      <c r="Y1838" s="1">
        <f t="shared" si="118"/>
        <v>5528045.7510698419</v>
      </c>
    </row>
    <row r="1839" spans="1:25" x14ac:dyDescent="0.5">
      <c r="A1839" s="1" t="s">
        <v>3673</v>
      </c>
      <c r="B1839" s="1" t="s">
        <v>3674</v>
      </c>
      <c r="C1839" s="1">
        <v>94334</v>
      </c>
      <c r="D1839" s="1">
        <v>2</v>
      </c>
      <c r="E1839" s="1">
        <v>2</v>
      </c>
      <c r="F1839" s="1">
        <v>58.8</v>
      </c>
      <c r="G1839" s="1">
        <v>5.3519837000000001E-2</v>
      </c>
      <c r="H1839" s="1">
        <v>0.99625991700000005</v>
      </c>
      <c r="I1839" s="1">
        <v>0.84386316400000005</v>
      </c>
      <c r="K1839" s="1">
        <v>1.0502217380000001</v>
      </c>
      <c r="L1839" s="1" t="s">
        <v>2</v>
      </c>
      <c r="M1839" s="1" t="s">
        <v>1</v>
      </c>
      <c r="N1839" s="1">
        <v>27481.293659999999</v>
      </c>
      <c r="O1839" s="1">
        <v>37882.062790000004</v>
      </c>
      <c r="P1839" s="1">
        <v>29103.51786</v>
      </c>
      <c r="Q1839" s="1">
        <v>35854.289570000001</v>
      </c>
      <c r="R1839" s="3">
        <f>AVERAGE('VTA_Proteome Morphine vs Saline'!N1839:Q1839)</f>
        <v>32580.290970000002</v>
      </c>
      <c r="S1839" s="3">
        <f>_xlfn.STDEV.S('VTA_Proteome Morphine vs Saline'!N1839:Q1839)</f>
        <v>5063.4499467574606</v>
      </c>
      <c r="T1839" s="1">
        <v>31896.821820000001</v>
      </c>
      <c r="U1839" s="1">
        <v>40550.691129999999</v>
      </c>
      <c r="V1839" s="1">
        <v>23132.194609999999</v>
      </c>
      <c r="W1839" s="1">
        <v>41286.41171</v>
      </c>
      <c r="X1839" s="1">
        <f t="shared" si="117"/>
        <v>34216.529817500006</v>
      </c>
      <c r="Y1839" s="1">
        <f t="shared" si="118"/>
        <v>8531.2828596204145</v>
      </c>
    </row>
    <row r="1840" spans="1:25" x14ac:dyDescent="0.5">
      <c r="A1840" s="1" t="s">
        <v>3675</v>
      </c>
      <c r="B1840" s="1" t="s">
        <v>3676</v>
      </c>
      <c r="C1840" s="1">
        <v>41092</v>
      </c>
      <c r="D1840" s="1">
        <v>1</v>
      </c>
      <c r="E1840" s="1">
        <v>1</v>
      </c>
      <c r="F1840" s="1">
        <v>39.46</v>
      </c>
      <c r="G1840" s="1">
        <v>0.11202537899999999</v>
      </c>
      <c r="H1840" s="1">
        <v>0.98654470999999999</v>
      </c>
      <c r="I1840" s="1">
        <v>0.42600703600000001</v>
      </c>
      <c r="K1840" s="1">
        <v>1.256560584</v>
      </c>
      <c r="L1840" s="1" t="s">
        <v>1</v>
      </c>
      <c r="M1840" s="1" t="s">
        <v>2</v>
      </c>
      <c r="N1840" s="1">
        <v>7257.1269240000001</v>
      </c>
      <c r="O1840" s="1">
        <v>5951.7304519999998</v>
      </c>
      <c r="P1840" s="1">
        <v>13610.724459999999</v>
      </c>
      <c r="Q1840" s="1">
        <v>10987.80544</v>
      </c>
      <c r="R1840" s="3">
        <f>AVERAGE('VTA_Proteome Morphine vs Saline'!N1840:Q1840)</f>
        <v>9451.8468189999985</v>
      </c>
      <c r="S1840" s="3">
        <f>_xlfn.STDEV.S('VTA_Proteome Morphine vs Saline'!N1840:Q1840)</f>
        <v>3498.7160558450632</v>
      </c>
      <c r="T1840" s="1">
        <v>4832.8839660000003</v>
      </c>
      <c r="U1840" s="1">
        <v>3185.307753</v>
      </c>
      <c r="V1840" s="1">
        <v>10184.01384</v>
      </c>
      <c r="W1840" s="1">
        <v>11885.788420000001</v>
      </c>
      <c r="X1840" s="1">
        <f t="shared" si="117"/>
        <v>7521.9984947500006</v>
      </c>
      <c r="Y1840" s="1">
        <f t="shared" si="118"/>
        <v>4170.0204535219555</v>
      </c>
    </row>
    <row r="1841" spans="1:25" x14ac:dyDescent="0.5">
      <c r="A1841" s="1" t="s">
        <v>3677</v>
      </c>
      <c r="B1841" s="1" t="s">
        <v>3678</v>
      </c>
      <c r="C1841" s="1">
        <v>68216</v>
      </c>
      <c r="D1841" s="1">
        <v>8</v>
      </c>
      <c r="E1841" s="1">
        <v>8</v>
      </c>
      <c r="F1841" s="1">
        <v>450.95</v>
      </c>
      <c r="G1841" s="1">
        <v>0.19434584999999999</v>
      </c>
      <c r="H1841" s="1">
        <v>0.977951083</v>
      </c>
      <c r="I1841" s="1">
        <v>0.243753992</v>
      </c>
      <c r="K1841" s="1">
        <v>1.4520438499999999</v>
      </c>
      <c r="L1841" s="1" t="s">
        <v>1</v>
      </c>
      <c r="M1841" s="1" t="s">
        <v>2</v>
      </c>
      <c r="N1841" s="1">
        <v>3542612.338</v>
      </c>
      <c r="O1841" s="1">
        <v>1481680.2949999999</v>
      </c>
      <c r="P1841" s="1">
        <v>2106545.702</v>
      </c>
      <c r="Q1841" s="1">
        <v>2337337.077</v>
      </c>
      <c r="R1841" s="3">
        <f>AVERAGE('VTA_Proteome Morphine vs Saline'!N1841:Q1841)</f>
        <v>2367043.8529999997</v>
      </c>
      <c r="S1841" s="3">
        <f>_xlfn.STDEV.S('VTA_Proteome Morphine vs Saline'!N1841:Q1841)</f>
        <v>863051.11319750384</v>
      </c>
      <c r="T1841" s="1">
        <v>2006497.03</v>
      </c>
      <c r="U1841" s="1">
        <v>1551513.7050000001</v>
      </c>
      <c r="V1841" s="1">
        <v>2272413.5240000002</v>
      </c>
      <c r="W1841" s="1">
        <v>690160.78390000004</v>
      </c>
      <c r="X1841" s="1">
        <f t="shared" si="117"/>
        <v>1630146.2607250002</v>
      </c>
      <c r="Y1841" s="1">
        <f t="shared" si="118"/>
        <v>693758.58300286043</v>
      </c>
    </row>
    <row r="1842" spans="1:25" x14ac:dyDescent="0.5">
      <c r="A1842" s="1" t="s">
        <v>3679</v>
      </c>
      <c r="B1842" s="1" t="s">
        <v>3680</v>
      </c>
      <c r="C1842" s="1">
        <v>156554</v>
      </c>
      <c r="D1842" s="1">
        <v>77</v>
      </c>
      <c r="E1842" s="1">
        <v>76</v>
      </c>
      <c r="F1842" s="1">
        <v>4450.01</v>
      </c>
      <c r="G1842" s="1">
        <v>6.3486204000000004E-2</v>
      </c>
      <c r="H1842" s="1">
        <v>0.99625991700000005</v>
      </c>
      <c r="I1842" s="1">
        <v>0.70187980400000005</v>
      </c>
      <c r="K1842" s="1">
        <v>1.0243806710000001</v>
      </c>
      <c r="L1842" s="1" t="s">
        <v>2</v>
      </c>
      <c r="M1842" s="1" t="s">
        <v>1</v>
      </c>
      <c r="N1842" s="1">
        <v>45531319.600000001</v>
      </c>
      <c r="O1842" s="1">
        <v>35949948.18</v>
      </c>
      <c r="P1842" s="1">
        <v>37008180.07</v>
      </c>
      <c r="Q1842" s="1">
        <v>35073366.68</v>
      </c>
      <c r="R1842" s="3">
        <f>AVERAGE('VTA_Proteome Morphine vs Saline'!N1842:Q1842)</f>
        <v>38390703.6325</v>
      </c>
      <c r="S1842" s="3">
        <f>_xlfn.STDEV.S('VTA_Proteome Morphine vs Saline'!N1842:Q1842)</f>
        <v>4825687.4961506436</v>
      </c>
      <c r="T1842" s="1">
        <v>37297354.990000002</v>
      </c>
      <c r="U1842" s="1">
        <v>41151905</v>
      </c>
      <c r="V1842" s="1">
        <v>42186054.299999997</v>
      </c>
      <c r="W1842" s="1">
        <v>36671464.649999999</v>
      </c>
      <c r="X1842" s="1">
        <f t="shared" si="117"/>
        <v>39326694.734999999</v>
      </c>
      <c r="Y1842" s="1">
        <f t="shared" si="118"/>
        <v>2749290.5896093827</v>
      </c>
    </row>
    <row r="1843" spans="1:25" x14ac:dyDescent="0.5">
      <c r="A1843" s="1" t="s">
        <v>3681</v>
      </c>
      <c r="B1843" s="1" t="s">
        <v>3682</v>
      </c>
      <c r="C1843" s="1">
        <v>77022</v>
      </c>
      <c r="D1843" s="1">
        <v>1</v>
      </c>
      <c r="E1843" s="1">
        <v>1</v>
      </c>
      <c r="F1843" s="1">
        <v>32.44</v>
      </c>
      <c r="G1843" s="1">
        <v>6.8803347000000001E-2</v>
      </c>
      <c r="H1843" s="1">
        <v>0.99625991700000005</v>
      </c>
      <c r="I1843" s="1">
        <v>0.65247341599999997</v>
      </c>
      <c r="K1843" s="1">
        <v>1.042654964</v>
      </c>
      <c r="L1843" s="1" t="s">
        <v>2</v>
      </c>
      <c r="M1843" s="1" t="s">
        <v>1</v>
      </c>
      <c r="N1843" s="1">
        <v>59173.330379999999</v>
      </c>
      <c r="O1843" s="1">
        <v>50886.593119999998</v>
      </c>
      <c r="P1843" s="1">
        <v>38698.783100000001</v>
      </c>
      <c r="Q1843" s="1">
        <v>38932.961380000001</v>
      </c>
      <c r="R1843" s="3">
        <f>AVERAGE('VTA_Proteome Morphine vs Saline'!N1843:Q1843)</f>
        <v>46922.916995</v>
      </c>
      <c r="S1843" s="3">
        <f>_xlfn.STDEV.S('VTA_Proteome Morphine vs Saline'!N1843:Q1843)</f>
        <v>9954.2139415064084</v>
      </c>
      <c r="T1843" s="1">
        <v>52842.666510000003</v>
      </c>
      <c r="U1843" s="1">
        <v>50658.976210000001</v>
      </c>
      <c r="V1843" s="1">
        <v>49976.642240000001</v>
      </c>
      <c r="W1843" s="1">
        <v>42219.364399999999</v>
      </c>
      <c r="X1843" s="1">
        <f t="shared" si="117"/>
        <v>48924.412340000003</v>
      </c>
      <c r="Y1843" s="1">
        <f t="shared" si="118"/>
        <v>4634.1587945740503</v>
      </c>
    </row>
    <row r="1844" spans="1:25" x14ac:dyDescent="0.5">
      <c r="A1844" s="1" t="s">
        <v>3683</v>
      </c>
      <c r="B1844" s="1" t="s">
        <v>3684</v>
      </c>
      <c r="C1844" s="1">
        <v>76071</v>
      </c>
      <c r="D1844" s="1">
        <v>12</v>
      </c>
      <c r="E1844" s="1">
        <v>12</v>
      </c>
      <c r="F1844" s="1">
        <v>751.57</v>
      </c>
      <c r="G1844" s="1">
        <v>0.14729619499999999</v>
      </c>
      <c r="H1844" s="1">
        <v>0.977951083</v>
      </c>
      <c r="I1844" s="1">
        <v>0.32795405900000002</v>
      </c>
      <c r="K1844" s="1">
        <v>1.09612401</v>
      </c>
      <c r="L1844" s="1" t="s">
        <v>1</v>
      </c>
      <c r="M1844" s="1" t="s">
        <v>2</v>
      </c>
      <c r="N1844" s="1">
        <v>3612114.6379999998</v>
      </c>
      <c r="O1844" s="1">
        <v>4572543.4879999999</v>
      </c>
      <c r="P1844" s="1">
        <v>3780126.95</v>
      </c>
      <c r="Q1844" s="1">
        <v>4021587.9879999999</v>
      </c>
      <c r="R1844" s="3">
        <f>AVERAGE('VTA_Proteome Morphine vs Saline'!N1844:Q1844)</f>
        <v>3996593.2660000003</v>
      </c>
      <c r="S1844" s="3">
        <f>_xlfn.STDEV.S('VTA_Proteome Morphine vs Saline'!N1844:Q1844)</f>
        <v>419135.96668268269</v>
      </c>
      <c r="T1844" s="1">
        <v>3208032.16</v>
      </c>
      <c r="U1844" s="1">
        <v>3829801.497</v>
      </c>
      <c r="V1844" s="1">
        <v>3199323.1860000002</v>
      </c>
      <c r="W1844" s="1">
        <v>4347299.7699999996</v>
      </c>
      <c r="X1844" s="1">
        <f t="shared" si="117"/>
        <v>3646114.15325</v>
      </c>
      <c r="Y1844" s="1">
        <f t="shared" si="118"/>
        <v>552853.29899142135</v>
      </c>
    </row>
    <row r="1845" spans="1:25" x14ac:dyDescent="0.5">
      <c r="A1845" s="1" t="s">
        <v>3685</v>
      </c>
      <c r="B1845" s="1" t="s">
        <v>3686</v>
      </c>
      <c r="C1845" s="1">
        <v>32979</v>
      </c>
      <c r="D1845" s="1">
        <v>3</v>
      </c>
      <c r="E1845" s="1">
        <v>3</v>
      </c>
      <c r="F1845" s="1">
        <v>160.4</v>
      </c>
      <c r="G1845" s="1">
        <v>0.22089202499999999</v>
      </c>
      <c r="H1845" s="1">
        <v>0.977951083</v>
      </c>
      <c r="I1845" s="1">
        <v>0.20965604800000001</v>
      </c>
      <c r="K1845" s="1">
        <v>1.8323175700000001</v>
      </c>
      <c r="L1845" s="1" t="s">
        <v>1</v>
      </c>
      <c r="M1845" s="1" t="s">
        <v>2</v>
      </c>
      <c r="N1845" s="1">
        <v>283429.39740000002</v>
      </c>
      <c r="O1845" s="1">
        <v>163099.6507</v>
      </c>
      <c r="P1845" s="1">
        <v>183844.6231</v>
      </c>
      <c r="Q1845" s="1">
        <v>77927.718250000005</v>
      </c>
      <c r="R1845" s="3">
        <f>AVERAGE('VTA_Proteome Morphine vs Saline'!N1845:Q1845)</f>
        <v>177075.3473625</v>
      </c>
      <c r="S1845" s="3">
        <f>_xlfn.STDEV.S('VTA_Proteome Morphine vs Saline'!N1845:Q1845)</f>
        <v>84424.679466811227</v>
      </c>
      <c r="T1845" s="1">
        <v>83365.156929999997</v>
      </c>
      <c r="U1845" s="1">
        <v>170083.5018</v>
      </c>
      <c r="V1845" s="1">
        <v>113582.05530000001</v>
      </c>
      <c r="W1845" s="1">
        <v>19529.67323</v>
      </c>
      <c r="X1845" s="1">
        <f t="shared" si="117"/>
        <v>96640.096815000012</v>
      </c>
      <c r="Y1845" s="1">
        <f t="shared" si="118"/>
        <v>62724.809412508825</v>
      </c>
    </row>
    <row r="1846" spans="1:25" x14ac:dyDescent="0.5">
      <c r="A1846" s="1" t="s">
        <v>3687</v>
      </c>
      <c r="B1846" s="1" t="s">
        <v>3688</v>
      </c>
      <c r="C1846" s="1">
        <v>34848</v>
      </c>
      <c r="D1846" s="1">
        <v>4</v>
      </c>
      <c r="E1846" s="1">
        <v>4</v>
      </c>
      <c r="F1846" s="1">
        <v>211.31</v>
      </c>
      <c r="G1846" s="1">
        <v>6.1141492999999998E-2</v>
      </c>
      <c r="H1846" s="1">
        <v>0.99625991700000005</v>
      </c>
      <c r="I1846" s="1">
        <v>0.72746830299999998</v>
      </c>
      <c r="K1846" s="1">
        <v>1.0235271500000001</v>
      </c>
      <c r="L1846" s="1" t="s">
        <v>2</v>
      </c>
      <c r="M1846" s="1" t="s">
        <v>1</v>
      </c>
      <c r="N1846" s="1">
        <v>4331190.159</v>
      </c>
      <c r="O1846" s="1">
        <v>4588335.7050000001</v>
      </c>
      <c r="P1846" s="1">
        <v>5755532.7180000003</v>
      </c>
      <c r="Q1846" s="1">
        <v>3781612.625</v>
      </c>
      <c r="R1846" s="3">
        <f>AVERAGE('VTA_Proteome Morphine vs Saline'!N1846:Q1846)</f>
        <v>4614167.8017500006</v>
      </c>
      <c r="S1846" s="3">
        <f>_xlfn.STDEV.S('VTA_Proteome Morphine vs Saline'!N1846:Q1846)</f>
        <v>831986.70620357513</v>
      </c>
      <c r="T1846" s="1">
        <v>4587073.8090000004</v>
      </c>
      <c r="U1846" s="1">
        <v>4935351.398</v>
      </c>
      <c r="V1846" s="1">
        <v>4965550.1739999996</v>
      </c>
      <c r="W1846" s="1">
        <v>4402928.7029999997</v>
      </c>
      <c r="X1846" s="1">
        <f t="shared" si="117"/>
        <v>4722726.0209999997</v>
      </c>
      <c r="Y1846" s="1">
        <f t="shared" si="118"/>
        <v>273766.91268610576</v>
      </c>
    </row>
    <row r="1847" spans="1:25" x14ac:dyDescent="0.5">
      <c r="A1847" s="1" t="s">
        <v>3689</v>
      </c>
      <c r="B1847" s="1" t="s">
        <v>3690</v>
      </c>
      <c r="C1847" s="1">
        <v>33356</v>
      </c>
      <c r="D1847" s="1">
        <v>3</v>
      </c>
      <c r="E1847" s="1">
        <v>3</v>
      </c>
      <c r="F1847" s="1">
        <v>145.27000000000001</v>
      </c>
      <c r="G1847" s="1">
        <v>5.7919854E-2</v>
      </c>
      <c r="H1847" s="1">
        <v>0.99625991700000005</v>
      </c>
      <c r="I1847" s="1">
        <v>0.76837879499999995</v>
      </c>
      <c r="K1847" s="1">
        <v>1.0205851770000001</v>
      </c>
      <c r="L1847" s="1" t="s">
        <v>1</v>
      </c>
      <c r="M1847" s="1" t="s">
        <v>2</v>
      </c>
      <c r="N1847" s="1">
        <v>278424.56020000001</v>
      </c>
      <c r="O1847" s="1">
        <v>267152.73590000003</v>
      </c>
      <c r="P1847" s="1">
        <v>295440.02279999998</v>
      </c>
      <c r="Q1847" s="1">
        <v>237171.5166</v>
      </c>
      <c r="R1847" s="3">
        <f>AVERAGE('VTA_Proteome Morphine vs Saline'!N1847:Q1847)</f>
        <v>269547.20887500001</v>
      </c>
      <c r="S1847" s="3">
        <f>_xlfn.STDEV.S('VTA_Proteome Morphine vs Saline'!N1847:Q1847)</f>
        <v>24516.417156779193</v>
      </c>
      <c r="T1847" s="1">
        <v>312111.28269999998</v>
      </c>
      <c r="U1847" s="1">
        <v>332025.7708</v>
      </c>
      <c r="V1847" s="1">
        <v>225282.90700000001</v>
      </c>
      <c r="W1847" s="1">
        <v>187021.8334</v>
      </c>
      <c r="X1847" s="1">
        <f t="shared" si="117"/>
        <v>264110.44847499998</v>
      </c>
      <c r="Y1847" s="1">
        <f t="shared" si="118"/>
        <v>69202.128204217835</v>
      </c>
    </row>
    <row r="1848" spans="1:25" x14ac:dyDescent="0.5">
      <c r="A1848" s="1" t="s">
        <v>3691</v>
      </c>
      <c r="B1848" s="1" t="s">
        <v>3692</v>
      </c>
      <c r="C1848" s="1">
        <v>94102</v>
      </c>
      <c r="D1848" s="1">
        <v>18</v>
      </c>
      <c r="E1848" s="1">
        <v>18</v>
      </c>
      <c r="F1848" s="1">
        <v>1001.56</v>
      </c>
      <c r="G1848" s="1">
        <v>7.8799895999999994E-2</v>
      </c>
      <c r="H1848" s="1">
        <v>0.99625991700000005</v>
      </c>
      <c r="I1848" s="1">
        <v>0.57984809299999995</v>
      </c>
      <c r="K1848" s="1">
        <v>1.1252931310000001</v>
      </c>
      <c r="L1848" s="1" t="s">
        <v>1</v>
      </c>
      <c r="M1848" s="1" t="s">
        <v>2</v>
      </c>
      <c r="N1848" s="1">
        <v>5964739.0590000004</v>
      </c>
      <c r="O1848" s="1">
        <v>9170549.1469999999</v>
      </c>
      <c r="P1848" s="1">
        <v>5239349.5250000004</v>
      </c>
      <c r="Q1848" s="1">
        <v>4858626.8600000003</v>
      </c>
      <c r="R1848" s="3">
        <f>AVERAGE('VTA_Proteome Morphine vs Saline'!N1848:Q1848)</f>
        <v>6308316.1477499995</v>
      </c>
      <c r="S1848" s="3">
        <f>_xlfn.STDEV.S('VTA_Proteome Morphine vs Saline'!N1848:Q1848)</f>
        <v>1962541.8576835715</v>
      </c>
      <c r="T1848" s="1">
        <v>6369437.0520000001</v>
      </c>
      <c r="U1848" s="1">
        <v>6311406.1129999999</v>
      </c>
      <c r="V1848" s="1">
        <v>5170068.3169999998</v>
      </c>
      <c r="W1848" s="1">
        <v>4572814.2869999995</v>
      </c>
      <c r="X1848" s="1">
        <f t="shared" si="117"/>
        <v>5605931.4422500003</v>
      </c>
      <c r="Y1848" s="1">
        <f t="shared" si="118"/>
        <v>882787.82796586677</v>
      </c>
    </row>
    <row r="1849" spans="1:25" x14ac:dyDescent="0.5">
      <c r="A1849" s="1" t="s">
        <v>3693</v>
      </c>
      <c r="B1849" s="1" t="s">
        <v>3694</v>
      </c>
      <c r="C1849" s="1">
        <v>92403</v>
      </c>
      <c r="D1849" s="1">
        <v>1</v>
      </c>
      <c r="E1849" s="1">
        <v>1</v>
      </c>
      <c r="F1849" s="1">
        <v>36.93</v>
      </c>
      <c r="G1849" s="1">
        <v>0.12550065699999999</v>
      </c>
      <c r="H1849" s="1">
        <v>0.977951083</v>
      </c>
      <c r="I1849" s="1">
        <v>0.38339320599999999</v>
      </c>
      <c r="K1849" s="1">
        <v>1.100384289</v>
      </c>
      <c r="L1849" s="1" t="s">
        <v>2</v>
      </c>
      <c r="M1849" s="1" t="s">
        <v>1</v>
      </c>
      <c r="N1849" s="1">
        <v>7943.9525830000002</v>
      </c>
      <c r="O1849" s="1">
        <v>10210.810949999999</v>
      </c>
      <c r="P1849" s="1">
        <v>7431.0457070000002</v>
      </c>
      <c r="Q1849" s="1">
        <v>10651.996300000001</v>
      </c>
      <c r="R1849" s="3">
        <f>AVERAGE('VTA_Proteome Morphine vs Saline'!N1849:Q1849)</f>
        <v>9059.4513850000003</v>
      </c>
      <c r="S1849" s="3">
        <f>_xlfn.STDEV.S('VTA_Proteome Morphine vs Saline'!N1849:Q1849)</f>
        <v>1608.0910819576682</v>
      </c>
      <c r="T1849" s="1">
        <v>9058.1986959999995</v>
      </c>
      <c r="U1849" s="1">
        <v>10015.66416</v>
      </c>
      <c r="V1849" s="1">
        <v>11733.12558</v>
      </c>
      <c r="W1849" s="1">
        <v>9068.5234509999991</v>
      </c>
      <c r="X1849" s="1">
        <f t="shared" si="117"/>
        <v>9968.8779717500001</v>
      </c>
      <c r="Y1849" s="1">
        <f t="shared" si="118"/>
        <v>1258.9325606695968</v>
      </c>
    </row>
    <row r="1850" spans="1:25" x14ac:dyDescent="0.5">
      <c r="A1850" s="1" t="s">
        <v>3695</v>
      </c>
      <c r="B1850" s="1" t="s">
        <v>3696</v>
      </c>
      <c r="C1850" s="1">
        <v>97877</v>
      </c>
      <c r="D1850" s="1">
        <v>4</v>
      </c>
      <c r="E1850" s="1">
        <v>4</v>
      </c>
      <c r="F1850" s="1">
        <v>195.98</v>
      </c>
      <c r="G1850" s="1">
        <v>0.15438138100000001</v>
      </c>
      <c r="H1850" s="1">
        <v>0.977951083</v>
      </c>
      <c r="I1850" s="1">
        <v>0.31265834799999997</v>
      </c>
      <c r="K1850" s="1">
        <v>1.1841202150000001</v>
      </c>
      <c r="L1850" s="1" t="s">
        <v>1</v>
      </c>
      <c r="M1850" s="1" t="s">
        <v>2</v>
      </c>
      <c r="N1850" s="1">
        <v>374001.02159999998</v>
      </c>
      <c r="O1850" s="1">
        <v>556239.91830000002</v>
      </c>
      <c r="P1850" s="1">
        <v>523985.27039999998</v>
      </c>
      <c r="Q1850" s="1">
        <v>409806.83860000002</v>
      </c>
      <c r="R1850" s="3">
        <f>AVERAGE('VTA_Proteome Morphine vs Saline'!N1850:Q1850)</f>
        <v>466008.26222499995</v>
      </c>
      <c r="S1850" s="3">
        <f>_xlfn.STDEV.S('VTA_Proteome Morphine vs Saline'!N1850:Q1850)</f>
        <v>87800.944527692162</v>
      </c>
      <c r="T1850" s="1">
        <v>349036.34080000001</v>
      </c>
      <c r="U1850" s="1">
        <v>392128.94990000001</v>
      </c>
      <c r="V1850" s="1">
        <v>284293.73509999999</v>
      </c>
      <c r="W1850" s="1">
        <v>548733.37910000002</v>
      </c>
      <c r="X1850" s="1">
        <f t="shared" si="117"/>
        <v>393548.10122499999</v>
      </c>
      <c r="Y1850" s="1">
        <f t="shared" si="118"/>
        <v>112549.68946074802</v>
      </c>
    </row>
    <row r="1851" spans="1:25" x14ac:dyDescent="0.5">
      <c r="A1851" s="1" t="s">
        <v>3697</v>
      </c>
      <c r="B1851" s="1" t="s">
        <v>3698</v>
      </c>
      <c r="C1851" s="1">
        <v>81918</v>
      </c>
      <c r="D1851" s="1">
        <v>10</v>
      </c>
      <c r="E1851" s="1">
        <v>10</v>
      </c>
      <c r="F1851" s="1">
        <v>593.51</v>
      </c>
      <c r="G1851" s="1">
        <v>0.17008735799999999</v>
      </c>
      <c r="H1851" s="1">
        <v>0.977951083</v>
      </c>
      <c r="I1851" s="1">
        <v>0.28245042999999997</v>
      </c>
      <c r="K1851" s="1">
        <v>1.201363527</v>
      </c>
      <c r="L1851" s="1" t="s">
        <v>1</v>
      </c>
      <c r="M1851" s="1" t="s">
        <v>2</v>
      </c>
      <c r="N1851" s="1">
        <v>988917.09259999997</v>
      </c>
      <c r="O1851" s="1">
        <v>1382474.257</v>
      </c>
      <c r="P1851" s="1">
        <v>1038009.113</v>
      </c>
      <c r="Q1851" s="1">
        <v>1095526.8489999999</v>
      </c>
      <c r="R1851" s="3">
        <f>AVERAGE('VTA_Proteome Morphine vs Saline'!N1851:Q1851)</f>
        <v>1126231.8278999999</v>
      </c>
      <c r="S1851" s="3">
        <f>_xlfn.STDEV.S('VTA_Proteome Morphine vs Saline'!N1851:Q1851)</f>
        <v>176296.68379860345</v>
      </c>
      <c r="T1851" s="1">
        <v>1055138.6510000001</v>
      </c>
      <c r="U1851" s="1">
        <v>1254413.531</v>
      </c>
      <c r="V1851" s="1">
        <v>582516.74840000004</v>
      </c>
      <c r="W1851" s="1">
        <v>857776.31510000001</v>
      </c>
      <c r="X1851" s="1">
        <f t="shared" si="117"/>
        <v>937461.31137500005</v>
      </c>
      <c r="Y1851" s="1">
        <f t="shared" si="118"/>
        <v>286729.84218789876</v>
      </c>
    </row>
    <row r="1852" spans="1:25" x14ac:dyDescent="0.5">
      <c r="A1852" s="1" t="s">
        <v>3699</v>
      </c>
      <c r="B1852" s="1" t="s">
        <v>3700</v>
      </c>
      <c r="C1852" s="1">
        <v>84863</v>
      </c>
      <c r="D1852" s="1">
        <v>3</v>
      </c>
      <c r="E1852" s="1">
        <v>2</v>
      </c>
      <c r="F1852" s="1">
        <v>145.71</v>
      </c>
      <c r="G1852" s="1">
        <v>0.283177028</v>
      </c>
      <c r="H1852" s="1">
        <v>0.977951083</v>
      </c>
      <c r="I1852" s="1">
        <v>0.151836951</v>
      </c>
      <c r="K1852" s="1">
        <v>1.8454615320000001</v>
      </c>
      <c r="L1852" s="1" t="s">
        <v>1</v>
      </c>
      <c r="M1852" s="1" t="s">
        <v>2</v>
      </c>
      <c r="N1852" s="1">
        <v>135616.99919999999</v>
      </c>
      <c r="O1852" s="1">
        <v>246367.4731</v>
      </c>
      <c r="P1852" s="1">
        <v>79656.329150000005</v>
      </c>
      <c r="Q1852" s="1">
        <v>150702.56969999999</v>
      </c>
      <c r="R1852" s="3">
        <f>AVERAGE('VTA_Proteome Morphine vs Saline'!N1852:Q1852)</f>
        <v>153085.84278750001</v>
      </c>
      <c r="S1852" s="3">
        <f>_xlfn.STDEV.S('VTA_Proteome Morphine vs Saline'!N1852:Q1852)</f>
        <v>69292.12681031863</v>
      </c>
      <c r="T1852" s="1">
        <v>173561.72889999999</v>
      </c>
      <c r="U1852" s="1">
        <v>97844.561379999999</v>
      </c>
      <c r="V1852" s="1">
        <v>29025.47638</v>
      </c>
      <c r="W1852" s="1">
        <v>31378.656070000001</v>
      </c>
      <c r="X1852" s="1">
        <f t="shared" si="117"/>
        <v>82952.605682499998</v>
      </c>
      <c r="Y1852" s="1">
        <f t="shared" si="118"/>
        <v>68312.495460644292</v>
      </c>
    </row>
    <row r="1853" spans="1:25" x14ac:dyDescent="0.5">
      <c r="A1853" s="1" t="s">
        <v>3701</v>
      </c>
      <c r="B1853" s="1" t="s">
        <v>3702</v>
      </c>
      <c r="C1853" s="1">
        <v>66026</v>
      </c>
      <c r="D1853" s="1">
        <v>3</v>
      </c>
      <c r="E1853" s="1">
        <v>3</v>
      </c>
      <c r="F1853" s="1">
        <v>188.76</v>
      </c>
      <c r="G1853" s="1">
        <v>8.1272462000000004E-2</v>
      </c>
      <c r="H1853" s="1">
        <v>0.99625991700000005</v>
      </c>
      <c r="I1853" s="1">
        <v>0.564647397</v>
      </c>
      <c r="K1853" s="1">
        <v>1.0763651320000001</v>
      </c>
      <c r="L1853" s="1" t="s">
        <v>1</v>
      </c>
      <c r="M1853" s="1" t="s">
        <v>2</v>
      </c>
      <c r="N1853" s="1">
        <v>398160.06189999997</v>
      </c>
      <c r="O1853" s="1">
        <v>362471.24680000002</v>
      </c>
      <c r="P1853" s="1">
        <v>297669.39270000003</v>
      </c>
      <c r="Q1853" s="1">
        <v>265348.79340000002</v>
      </c>
      <c r="R1853" s="3">
        <f>AVERAGE('VTA_Proteome Morphine vs Saline'!N1853:Q1853)</f>
        <v>330912.3737</v>
      </c>
      <c r="S1853" s="3">
        <f>_xlfn.STDEV.S('VTA_Proteome Morphine vs Saline'!N1853:Q1853)</f>
        <v>60337.641339126771</v>
      </c>
      <c r="T1853" s="1">
        <v>463981.29680000001</v>
      </c>
      <c r="U1853" s="1">
        <v>392018.7402</v>
      </c>
      <c r="V1853" s="1">
        <v>302182.94020000001</v>
      </c>
      <c r="W1853" s="1">
        <v>71557.243900000001</v>
      </c>
      <c r="X1853" s="1">
        <f t="shared" si="117"/>
        <v>307435.05527500005</v>
      </c>
      <c r="Y1853" s="1">
        <f t="shared" si="118"/>
        <v>170613.64941773791</v>
      </c>
    </row>
    <row r="1854" spans="1:25" x14ac:dyDescent="0.5">
      <c r="A1854" s="1" t="s">
        <v>3703</v>
      </c>
      <c r="B1854" s="1" t="s">
        <v>3704</v>
      </c>
      <c r="C1854" s="1">
        <v>67216</v>
      </c>
      <c r="D1854" s="1">
        <v>5</v>
      </c>
      <c r="E1854" s="1">
        <v>4</v>
      </c>
      <c r="F1854" s="1">
        <v>245.03</v>
      </c>
      <c r="G1854" s="1">
        <v>0.32750891999999998</v>
      </c>
      <c r="H1854" s="1">
        <v>0.977951083</v>
      </c>
      <c r="I1854" s="1">
        <v>0.122935462</v>
      </c>
      <c r="K1854" s="1">
        <v>1.22136406</v>
      </c>
      <c r="L1854" s="1" t="s">
        <v>2</v>
      </c>
      <c r="M1854" s="1" t="s">
        <v>1</v>
      </c>
      <c r="N1854" s="1">
        <v>314856.03989999997</v>
      </c>
      <c r="O1854" s="1">
        <v>418539.40500000003</v>
      </c>
      <c r="P1854" s="1">
        <v>333722.07659999997</v>
      </c>
      <c r="Q1854" s="1">
        <v>363697.74089999998</v>
      </c>
      <c r="R1854" s="3">
        <f>AVERAGE('VTA_Proteome Morphine vs Saline'!N1854:Q1854)</f>
        <v>357703.81559999997</v>
      </c>
      <c r="S1854" s="3">
        <f>_xlfn.STDEV.S('VTA_Proteome Morphine vs Saline'!N1854:Q1854)</f>
        <v>45269.385409454269</v>
      </c>
      <c r="T1854" s="1">
        <v>554032.77850000001</v>
      </c>
      <c r="U1854" s="1">
        <v>388605.9865</v>
      </c>
      <c r="V1854" s="1">
        <v>374085.03499999997</v>
      </c>
      <c r="W1854" s="1">
        <v>430822.53830000001</v>
      </c>
      <c r="X1854" s="1">
        <f t="shared" si="117"/>
        <v>436886.58457499999</v>
      </c>
      <c r="Y1854" s="1">
        <f t="shared" si="118"/>
        <v>81721.180828146724</v>
      </c>
    </row>
    <row r="1855" spans="1:25" x14ac:dyDescent="0.5">
      <c r="A1855" s="1" t="s">
        <v>3705</v>
      </c>
      <c r="B1855" s="1" t="s">
        <v>3706</v>
      </c>
      <c r="C1855" s="1">
        <v>79289</v>
      </c>
      <c r="D1855" s="1">
        <v>6</v>
      </c>
      <c r="E1855" s="1">
        <v>6</v>
      </c>
      <c r="F1855" s="1">
        <v>328.53</v>
      </c>
      <c r="G1855" s="1">
        <v>5.9589610000000001E-2</v>
      </c>
      <c r="H1855" s="1">
        <v>0.99625991700000005</v>
      </c>
      <c r="I1855" s="1">
        <v>0.74618725699999999</v>
      </c>
      <c r="K1855" s="1">
        <v>1.11370094</v>
      </c>
      <c r="L1855" s="1" t="s">
        <v>1</v>
      </c>
      <c r="M1855" s="1" t="s">
        <v>2</v>
      </c>
      <c r="N1855" s="1">
        <v>518440.97580000001</v>
      </c>
      <c r="O1855" s="1">
        <v>837857.53449999995</v>
      </c>
      <c r="P1855" s="1">
        <v>430166.4706</v>
      </c>
      <c r="Q1855" s="1">
        <v>367906.24709999998</v>
      </c>
      <c r="R1855" s="3">
        <f>AVERAGE('VTA_Proteome Morphine vs Saline'!N1855:Q1855)</f>
        <v>538592.80699999991</v>
      </c>
      <c r="S1855" s="3">
        <f>_xlfn.STDEV.S('VTA_Proteome Morphine vs Saline'!N1855:Q1855)</f>
        <v>208850.54112290053</v>
      </c>
      <c r="T1855" s="1">
        <v>551473.28940000001</v>
      </c>
      <c r="U1855" s="1">
        <v>535232.25159999996</v>
      </c>
      <c r="V1855" s="1">
        <v>450288.20779999997</v>
      </c>
      <c r="W1855" s="1">
        <v>397431.5086</v>
      </c>
      <c r="X1855" s="1">
        <f t="shared" si="117"/>
        <v>483606.31435</v>
      </c>
      <c r="Y1855" s="1">
        <f t="shared" si="118"/>
        <v>72588.69762689354</v>
      </c>
    </row>
    <row r="1856" spans="1:25" x14ac:dyDescent="0.5">
      <c r="A1856" s="1" t="s">
        <v>3707</v>
      </c>
      <c r="B1856" s="1" t="s">
        <v>3708</v>
      </c>
      <c r="C1856" s="1">
        <v>75072</v>
      </c>
      <c r="D1856" s="1">
        <v>1</v>
      </c>
      <c r="E1856" s="1">
        <v>0</v>
      </c>
      <c r="F1856" s="1">
        <v>47.76</v>
      </c>
      <c r="K1856" s="1">
        <v>1</v>
      </c>
      <c r="L1856" s="1" t="s">
        <v>364</v>
      </c>
      <c r="M1856" s="1" t="s">
        <v>364</v>
      </c>
      <c r="R1856" s="3"/>
      <c r="S1856" s="3"/>
    </row>
    <row r="1857" spans="1:25" x14ac:dyDescent="0.5">
      <c r="A1857" s="1" t="s">
        <v>3709</v>
      </c>
      <c r="B1857" s="1" t="s">
        <v>3710</v>
      </c>
      <c r="C1857" s="1">
        <v>211744</v>
      </c>
      <c r="D1857" s="1">
        <v>2</v>
      </c>
      <c r="E1857" s="1">
        <v>2</v>
      </c>
      <c r="F1857" s="1">
        <v>130.69</v>
      </c>
      <c r="G1857" s="1">
        <v>6.8933559000000005E-2</v>
      </c>
      <c r="H1857" s="1">
        <v>0.99625991700000005</v>
      </c>
      <c r="I1857" s="1">
        <v>0.65138058899999995</v>
      </c>
      <c r="K1857" s="1">
        <v>1.1137522399999999</v>
      </c>
      <c r="L1857" s="1" t="s">
        <v>1</v>
      </c>
      <c r="M1857" s="1" t="s">
        <v>2</v>
      </c>
      <c r="N1857" s="1">
        <v>40665.569669999997</v>
      </c>
      <c r="O1857" s="1">
        <v>21121.634590000001</v>
      </c>
      <c r="P1857" s="1">
        <v>37619.32993</v>
      </c>
      <c r="Q1857" s="1">
        <v>25213.355479999998</v>
      </c>
      <c r="R1857" s="3">
        <f>AVERAGE('VTA_Proteome Morphine vs Saline'!N1857:Q1857)</f>
        <v>31154.972417500001</v>
      </c>
      <c r="S1857" s="3">
        <f>_xlfn.STDEV.S('VTA_Proteome Morphine vs Saline'!N1857:Q1857)</f>
        <v>9455.3346131765629</v>
      </c>
      <c r="T1857" s="1">
        <v>37139.644999999997</v>
      </c>
      <c r="U1857" s="1">
        <v>22769.770960000002</v>
      </c>
      <c r="V1857" s="1">
        <v>30692.00434</v>
      </c>
      <c r="W1857" s="1">
        <v>21290.51151</v>
      </c>
      <c r="X1857" s="1">
        <f>AVERAGE(T1857:W1857)</f>
        <v>27972.982952499999</v>
      </c>
      <c r="Y1857" s="1">
        <f>_xlfn.STDEV.S(T1857:W1857)</f>
        <v>7374.4968193878203</v>
      </c>
    </row>
    <row r="1858" spans="1:25" x14ac:dyDescent="0.5">
      <c r="A1858" s="1" t="s">
        <v>3711</v>
      </c>
      <c r="B1858" s="1" t="s">
        <v>3712</v>
      </c>
      <c r="C1858" s="1">
        <v>166774</v>
      </c>
      <c r="D1858" s="1">
        <v>10</v>
      </c>
      <c r="E1858" s="1">
        <v>10</v>
      </c>
      <c r="F1858" s="1">
        <v>436.24</v>
      </c>
      <c r="G1858" s="1">
        <v>0.390556656</v>
      </c>
      <c r="H1858" s="1">
        <v>0.977951083</v>
      </c>
      <c r="I1858" s="1">
        <v>9.2630012999999997E-2</v>
      </c>
      <c r="K1858" s="1">
        <v>1.1937880160000001</v>
      </c>
      <c r="L1858" s="1" t="s">
        <v>2</v>
      </c>
      <c r="M1858" s="1" t="s">
        <v>1</v>
      </c>
      <c r="N1858" s="1">
        <v>918595.66619999998</v>
      </c>
      <c r="O1858" s="1">
        <v>723480.69099999999</v>
      </c>
      <c r="P1858" s="1">
        <v>882601.16150000005</v>
      </c>
      <c r="Q1858" s="1">
        <v>891276.02300000004</v>
      </c>
      <c r="R1858" s="3">
        <f>AVERAGE('VTA_Proteome Morphine vs Saline'!N1858:Q1858)</f>
        <v>853988.38542499999</v>
      </c>
      <c r="S1858" s="3">
        <f>_xlfn.STDEV.S('VTA_Proteome Morphine vs Saline'!N1858:Q1858)</f>
        <v>88346.699436390016</v>
      </c>
      <c r="T1858" s="1">
        <v>1036254.125</v>
      </c>
      <c r="U1858" s="1">
        <v>854325.77780000004</v>
      </c>
      <c r="V1858" s="1">
        <v>1190386.3430000001</v>
      </c>
      <c r="W1858" s="1">
        <v>996958.15659999999</v>
      </c>
      <c r="X1858" s="1">
        <f>AVERAGE(T1858:W1858)</f>
        <v>1019481.1006</v>
      </c>
      <c r="Y1858" s="1">
        <f>_xlfn.STDEV.S(T1858:W1858)</f>
        <v>138170.78789542284</v>
      </c>
    </row>
    <row r="1859" spans="1:25" x14ac:dyDescent="0.5">
      <c r="A1859" s="1" t="s">
        <v>3713</v>
      </c>
      <c r="B1859" s="1" t="s">
        <v>3714</v>
      </c>
      <c r="C1859" s="1">
        <v>49742</v>
      </c>
      <c r="D1859" s="1">
        <v>12</v>
      </c>
      <c r="E1859" s="1">
        <v>12</v>
      </c>
      <c r="F1859" s="1">
        <v>803.65</v>
      </c>
      <c r="G1859" s="1">
        <v>0.16578991500000001</v>
      </c>
      <c r="H1859" s="1">
        <v>0.977951083</v>
      </c>
      <c r="I1859" s="1">
        <v>0.290256446</v>
      </c>
      <c r="K1859" s="1">
        <v>1.1409805660000001</v>
      </c>
      <c r="L1859" s="1" t="s">
        <v>2</v>
      </c>
      <c r="M1859" s="1" t="s">
        <v>1</v>
      </c>
      <c r="N1859" s="1">
        <v>978362.15749999997</v>
      </c>
      <c r="O1859" s="1">
        <v>1241538.8970000001</v>
      </c>
      <c r="P1859" s="1">
        <v>872154.647</v>
      </c>
      <c r="Q1859" s="1">
        <v>1345732.5160000001</v>
      </c>
      <c r="R1859" s="3">
        <f>AVERAGE('VTA_Proteome Morphine vs Saline'!N1859:Q1859)</f>
        <v>1109447.0543750001</v>
      </c>
      <c r="S1859" s="3">
        <f>_xlfn.STDEV.S('VTA_Proteome Morphine vs Saline'!N1859:Q1859)</f>
        <v>221186.20439949079</v>
      </c>
      <c r="T1859" s="1">
        <v>1517011.6429999999</v>
      </c>
      <c r="U1859" s="1">
        <v>1114778.7830000001</v>
      </c>
      <c r="V1859" s="1">
        <v>1190217.6610000001</v>
      </c>
      <c r="W1859" s="1">
        <v>1241422.024</v>
      </c>
      <c r="X1859" s="1">
        <f>AVERAGE(T1859:W1859)</f>
        <v>1265857.5277500001</v>
      </c>
      <c r="Y1859" s="1">
        <f>_xlfn.STDEV.S(T1859:W1859)</f>
        <v>175329.84154417802</v>
      </c>
    </row>
    <row r="1860" spans="1:25" x14ac:dyDescent="0.5">
      <c r="A1860" s="1" t="s">
        <v>3715</v>
      </c>
      <c r="B1860" s="1" t="s">
        <v>3716</v>
      </c>
      <c r="C1860" s="1">
        <v>80578</v>
      </c>
      <c r="D1860" s="1">
        <v>1</v>
      </c>
      <c r="E1860" s="1">
        <v>1</v>
      </c>
      <c r="F1860" s="1">
        <v>26.33</v>
      </c>
      <c r="G1860" s="1">
        <v>0.25531499600000002</v>
      </c>
      <c r="H1860" s="1">
        <v>0.977951083</v>
      </c>
      <c r="I1860" s="1">
        <v>0.17462796799999999</v>
      </c>
      <c r="K1860" s="1">
        <v>1.4204392159999999</v>
      </c>
      <c r="L1860" s="1" t="s">
        <v>1</v>
      </c>
      <c r="M1860" s="1" t="s">
        <v>2</v>
      </c>
      <c r="N1860" s="1">
        <v>73543.867629999993</v>
      </c>
      <c r="O1860" s="1">
        <v>62869.449789999999</v>
      </c>
      <c r="P1860" s="1">
        <v>34516.068659999997</v>
      </c>
      <c r="Q1860" s="1">
        <v>61294.724540000003</v>
      </c>
      <c r="R1860" s="3">
        <f>AVERAGE('VTA_Proteome Morphine vs Saline'!N1860:Q1860)</f>
        <v>58056.027654999991</v>
      </c>
      <c r="S1860" s="3">
        <f>_xlfn.STDEV.S('VTA_Proteome Morphine vs Saline'!N1860:Q1860)</f>
        <v>16609.846946315814</v>
      </c>
      <c r="T1860" s="1">
        <v>43839.043839999998</v>
      </c>
      <c r="U1860" s="1">
        <v>57127.556470000003</v>
      </c>
      <c r="V1860" s="1">
        <v>27680.070380000001</v>
      </c>
      <c r="W1860" s="1">
        <v>34840.867530000003</v>
      </c>
      <c r="X1860" s="1">
        <f>AVERAGE(T1860:W1860)</f>
        <v>40871.884555000004</v>
      </c>
      <c r="Y1860" s="1">
        <f>_xlfn.STDEV.S(T1860:W1860)</f>
        <v>12694.461144061368</v>
      </c>
    </row>
    <row r="1861" spans="1:25" x14ac:dyDescent="0.5">
      <c r="A1861" s="1" t="s">
        <v>3717</v>
      </c>
      <c r="B1861" s="1" t="s">
        <v>3718</v>
      </c>
      <c r="C1861" s="1">
        <v>58694</v>
      </c>
      <c r="D1861" s="1">
        <v>2</v>
      </c>
      <c r="E1861" s="1">
        <v>2</v>
      </c>
      <c r="F1861" s="1">
        <v>96.59</v>
      </c>
      <c r="G1861" s="1">
        <v>5.9433329999999999E-2</v>
      </c>
      <c r="H1861" s="1">
        <v>0.99625991700000005</v>
      </c>
      <c r="I1861" s="1">
        <v>0.74816619100000004</v>
      </c>
      <c r="K1861" s="1">
        <v>1.0695418889999999</v>
      </c>
      <c r="L1861" s="1" t="s">
        <v>1</v>
      </c>
      <c r="M1861" s="1" t="s">
        <v>2</v>
      </c>
      <c r="N1861" s="1">
        <v>104465.1378</v>
      </c>
      <c r="O1861" s="1">
        <v>101058.1994</v>
      </c>
      <c r="P1861" s="1">
        <v>56509.248290000003</v>
      </c>
      <c r="Q1861" s="1">
        <v>71649.628370000006</v>
      </c>
      <c r="R1861" s="3">
        <f>AVERAGE('VTA_Proteome Morphine vs Saline'!N1861:Q1861)</f>
        <v>83420.553465000005</v>
      </c>
      <c r="S1861" s="3">
        <f>_xlfn.STDEV.S('VTA_Proteome Morphine vs Saline'!N1861:Q1861)</f>
        <v>23214.46465586653</v>
      </c>
      <c r="T1861" s="1">
        <v>63056.995880000002</v>
      </c>
      <c r="U1861" s="1">
        <v>114927.0558</v>
      </c>
      <c r="V1861" s="1">
        <v>64918.195500000002</v>
      </c>
      <c r="W1861" s="1">
        <v>69083.863329999993</v>
      </c>
      <c r="X1861" s="1">
        <f t="shared" ref="X1861:X1924" si="119">AVERAGE(T1861:W1861)</f>
        <v>77996.527627500007</v>
      </c>
      <c r="Y1861" s="1">
        <f t="shared" ref="Y1861:Y1924" si="120">_xlfn.STDEV.S(T1861:W1861)</f>
        <v>24748.9520050951</v>
      </c>
    </row>
    <row r="1862" spans="1:25" x14ac:dyDescent="0.5">
      <c r="A1862" s="1" t="s">
        <v>3719</v>
      </c>
      <c r="B1862" s="1" t="s">
        <v>3720</v>
      </c>
      <c r="C1862" s="1">
        <v>58766</v>
      </c>
      <c r="D1862" s="1">
        <v>2</v>
      </c>
      <c r="E1862" s="1">
        <v>2</v>
      </c>
      <c r="F1862" s="1">
        <v>60.72</v>
      </c>
      <c r="G1862" s="1">
        <v>0.116695253</v>
      </c>
      <c r="H1862" s="1">
        <v>0.98423319600000003</v>
      </c>
      <c r="I1862" s="1">
        <v>0.41035260499999998</v>
      </c>
      <c r="K1862" s="1">
        <v>1.1796314379999999</v>
      </c>
      <c r="L1862" s="1" t="s">
        <v>2</v>
      </c>
      <c r="M1862" s="1" t="s">
        <v>1</v>
      </c>
      <c r="N1862" s="1">
        <v>59833.698490000002</v>
      </c>
      <c r="O1862" s="1">
        <v>104951.1637</v>
      </c>
      <c r="P1862" s="1">
        <v>65577.331009999994</v>
      </c>
      <c r="Q1862" s="1">
        <v>87059.038409999994</v>
      </c>
      <c r="R1862" s="3">
        <f>AVERAGE('VTA_Proteome Morphine vs Saline'!N1862:Q1862)</f>
        <v>79355.307902500004</v>
      </c>
      <c r="S1862" s="3">
        <f>_xlfn.STDEV.S('VTA_Proteome Morphine vs Saline'!N1862:Q1862)</f>
        <v>20699.606912878578</v>
      </c>
      <c r="T1862" s="1">
        <v>103547.0935</v>
      </c>
      <c r="U1862" s="1">
        <v>116662.0931</v>
      </c>
      <c r="V1862" s="1">
        <v>91490.061780000004</v>
      </c>
      <c r="W1862" s="1">
        <v>62740.815620000001</v>
      </c>
      <c r="X1862" s="1">
        <f t="shared" si="119"/>
        <v>93610.016000000003</v>
      </c>
      <c r="Y1862" s="1">
        <f t="shared" si="120"/>
        <v>23003.95260138889</v>
      </c>
    </row>
    <row r="1863" spans="1:25" x14ac:dyDescent="0.5">
      <c r="A1863" s="1" t="s">
        <v>3721</v>
      </c>
      <c r="B1863" s="1" t="s">
        <v>3722</v>
      </c>
      <c r="C1863" s="1">
        <v>65988</v>
      </c>
      <c r="D1863" s="1">
        <v>2</v>
      </c>
      <c r="E1863" s="1">
        <v>2</v>
      </c>
      <c r="F1863" s="1">
        <v>73.989999999999995</v>
      </c>
      <c r="G1863" s="1">
        <v>0.30912522999999997</v>
      </c>
      <c r="H1863" s="1">
        <v>0.977951083</v>
      </c>
      <c r="I1863" s="1">
        <v>0.13398717299999999</v>
      </c>
      <c r="K1863" s="1">
        <v>1.301016162</v>
      </c>
      <c r="L1863" s="1" t="s">
        <v>1</v>
      </c>
      <c r="M1863" s="1" t="s">
        <v>2</v>
      </c>
      <c r="N1863" s="1">
        <v>20212.643540000001</v>
      </c>
      <c r="O1863" s="1">
        <v>24578.778259999999</v>
      </c>
      <c r="P1863" s="1">
        <v>23025.753110000001</v>
      </c>
      <c r="Q1863" s="1">
        <v>29247.902829999999</v>
      </c>
      <c r="R1863" s="3">
        <f>AVERAGE('VTA_Proteome Morphine vs Saline'!N1863:Q1863)</f>
        <v>24266.269435000002</v>
      </c>
      <c r="S1863" s="3">
        <f>_xlfn.STDEV.S('VTA_Proteome Morphine vs Saline'!N1863:Q1863)</f>
        <v>3780.8771776351832</v>
      </c>
      <c r="T1863" s="1">
        <v>25657.763129999999</v>
      </c>
      <c r="U1863" s="1">
        <v>17419.201809999999</v>
      </c>
      <c r="V1863" s="1">
        <v>18925.175889999999</v>
      </c>
      <c r="W1863" s="1">
        <v>12604.98597</v>
      </c>
      <c r="X1863" s="1">
        <f t="shared" si="119"/>
        <v>18651.7817</v>
      </c>
      <c r="Y1863" s="1">
        <f t="shared" si="120"/>
        <v>5392.6342346515949</v>
      </c>
    </row>
    <row r="1864" spans="1:25" x14ac:dyDescent="0.5">
      <c r="A1864" s="1" t="s">
        <v>3723</v>
      </c>
      <c r="B1864" s="1" t="s">
        <v>3724</v>
      </c>
      <c r="C1864" s="1">
        <v>67128</v>
      </c>
      <c r="D1864" s="1">
        <v>3</v>
      </c>
      <c r="E1864" s="1">
        <v>3</v>
      </c>
      <c r="F1864" s="1">
        <v>134.52000000000001</v>
      </c>
      <c r="G1864" s="1">
        <v>0.169938547</v>
      </c>
      <c r="H1864" s="1">
        <v>0.977951083</v>
      </c>
      <c r="I1864" s="1">
        <v>0.28271538899999998</v>
      </c>
      <c r="K1864" s="1">
        <v>1.281070674</v>
      </c>
      <c r="L1864" s="1" t="s">
        <v>1</v>
      </c>
      <c r="M1864" s="1" t="s">
        <v>2</v>
      </c>
      <c r="N1864" s="1">
        <v>71993.084489999994</v>
      </c>
      <c r="O1864" s="1">
        <v>97351.452019999997</v>
      </c>
      <c r="P1864" s="1">
        <v>48739.453719999998</v>
      </c>
      <c r="Q1864" s="1">
        <v>62155.268969999997</v>
      </c>
      <c r="R1864" s="3">
        <f>AVERAGE('VTA_Proteome Morphine vs Saline'!N1864:Q1864)</f>
        <v>70059.814799999993</v>
      </c>
      <c r="S1864" s="3">
        <f>_xlfn.STDEV.S('VTA_Proteome Morphine vs Saline'!N1864:Q1864)</f>
        <v>20539.479344281594</v>
      </c>
      <c r="T1864" s="1">
        <v>47670.521610000003</v>
      </c>
      <c r="U1864" s="1">
        <v>77569.734559999997</v>
      </c>
      <c r="V1864" s="1">
        <v>57292.046159999998</v>
      </c>
      <c r="W1864" s="1">
        <v>36221.639130000003</v>
      </c>
      <c r="X1864" s="1">
        <f t="shared" si="119"/>
        <v>54688.485365</v>
      </c>
      <c r="Y1864" s="1">
        <f t="shared" si="120"/>
        <v>17517.670304301064</v>
      </c>
    </row>
    <row r="1865" spans="1:25" x14ac:dyDescent="0.5">
      <c r="A1865" s="1" t="s">
        <v>3725</v>
      </c>
      <c r="B1865" s="1" t="s">
        <v>3726</v>
      </c>
      <c r="C1865" s="1">
        <v>37301</v>
      </c>
      <c r="D1865" s="1">
        <v>14</v>
      </c>
      <c r="E1865" s="1">
        <v>13</v>
      </c>
      <c r="F1865" s="1">
        <v>901.71</v>
      </c>
      <c r="G1865" s="1">
        <v>8.2699160999999993E-2</v>
      </c>
      <c r="H1865" s="1">
        <v>0.99625991700000005</v>
      </c>
      <c r="I1865" s="1">
        <v>0.55626355800000005</v>
      </c>
      <c r="K1865" s="1">
        <v>1.0682524200000001</v>
      </c>
      <c r="L1865" s="1" t="s">
        <v>2</v>
      </c>
      <c r="M1865" s="1" t="s">
        <v>1</v>
      </c>
      <c r="N1865" s="1">
        <v>57900652.439999998</v>
      </c>
      <c r="O1865" s="1">
        <v>65135848.07</v>
      </c>
      <c r="P1865" s="1">
        <v>85160083.730000004</v>
      </c>
      <c r="Q1865" s="1">
        <v>78482942.469999999</v>
      </c>
      <c r="R1865" s="3">
        <f>AVERAGE('VTA_Proteome Morphine vs Saline'!N1865:Q1865)</f>
        <v>71669881.67750001</v>
      </c>
      <c r="S1865" s="3">
        <f>_xlfn.STDEV.S('VTA_Proteome Morphine vs Saline'!N1865:Q1865)</f>
        <v>12392048.764676163</v>
      </c>
      <c r="T1865" s="1">
        <v>72751998.340000004</v>
      </c>
      <c r="U1865" s="1">
        <v>63435104.979999997</v>
      </c>
      <c r="V1865" s="1">
        <v>84444650.790000007</v>
      </c>
      <c r="W1865" s="1">
        <v>85614344.040000007</v>
      </c>
      <c r="X1865" s="1">
        <f t="shared" si="119"/>
        <v>76561524.537500009</v>
      </c>
      <c r="Y1865" s="1">
        <f t="shared" si="120"/>
        <v>10502580.646467356</v>
      </c>
    </row>
    <row r="1866" spans="1:25" x14ac:dyDescent="0.5">
      <c r="A1866" s="1" t="s">
        <v>3727</v>
      </c>
      <c r="B1866" s="1" t="s">
        <v>3728</v>
      </c>
      <c r="C1866" s="1">
        <v>74356</v>
      </c>
      <c r="D1866" s="1">
        <v>3</v>
      </c>
      <c r="E1866" s="1">
        <v>2</v>
      </c>
      <c r="F1866" s="1">
        <v>99.47</v>
      </c>
      <c r="G1866" s="1">
        <v>0.17154240400000001</v>
      </c>
      <c r="H1866" s="1">
        <v>0.977951083</v>
      </c>
      <c r="I1866" s="1">
        <v>0.279879353</v>
      </c>
      <c r="K1866" s="1">
        <v>1.4375381469999999</v>
      </c>
      <c r="L1866" s="1" t="s">
        <v>2</v>
      </c>
      <c r="M1866" s="1" t="s">
        <v>1</v>
      </c>
      <c r="N1866" s="1">
        <v>104161.925</v>
      </c>
      <c r="O1866" s="1">
        <v>92504.554789999995</v>
      </c>
      <c r="P1866" s="1">
        <v>20306.206030000001</v>
      </c>
      <c r="Q1866" s="1">
        <v>87220.825769999996</v>
      </c>
      <c r="R1866" s="3">
        <f>AVERAGE('VTA_Proteome Morphine vs Saline'!N1866:Q1866)</f>
        <v>76048.377897500002</v>
      </c>
      <c r="S1866" s="3">
        <f>_xlfn.STDEV.S('VTA_Proteome Morphine vs Saline'!N1866:Q1866)</f>
        <v>37829.400403087602</v>
      </c>
      <c r="T1866" s="1">
        <v>160641.21350000001</v>
      </c>
      <c r="U1866" s="1">
        <v>99741.293789999996</v>
      </c>
      <c r="V1866" s="1">
        <v>100663.9912</v>
      </c>
      <c r="W1866" s="1">
        <v>76243.278449999998</v>
      </c>
      <c r="X1866" s="1">
        <f t="shared" si="119"/>
        <v>109322.444235</v>
      </c>
      <c r="Y1866" s="1">
        <f t="shared" si="120"/>
        <v>36030.6098602973</v>
      </c>
    </row>
    <row r="1867" spans="1:25" x14ac:dyDescent="0.5">
      <c r="A1867" s="1" t="s">
        <v>3729</v>
      </c>
      <c r="B1867" s="1" t="s">
        <v>3730</v>
      </c>
      <c r="C1867" s="1">
        <v>35920</v>
      </c>
      <c r="D1867" s="1">
        <v>2</v>
      </c>
      <c r="E1867" s="1">
        <v>2</v>
      </c>
      <c r="F1867" s="1">
        <v>90.65</v>
      </c>
      <c r="G1867" s="1">
        <v>5.1661628000000001E-2</v>
      </c>
      <c r="H1867" s="1">
        <v>0.99625991700000005</v>
      </c>
      <c r="I1867" s="1">
        <v>0.89221046000000004</v>
      </c>
      <c r="K1867" s="1">
        <v>1.0054710330000001</v>
      </c>
      <c r="L1867" s="1" t="s">
        <v>1</v>
      </c>
      <c r="M1867" s="1" t="s">
        <v>2</v>
      </c>
      <c r="N1867" s="1">
        <v>1294724.5419999999</v>
      </c>
      <c r="O1867" s="1">
        <v>1412596.8330000001</v>
      </c>
      <c r="P1867" s="1">
        <v>1406115.672</v>
      </c>
      <c r="Q1867" s="1">
        <v>1097445.3759999999</v>
      </c>
      <c r="R1867" s="3">
        <f>AVERAGE('VTA_Proteome Morphine vs Saline'!N1867:Q1867)</f>
        <v>1302720.6057500001</v>
      </c>
      <c r="S1867" s="3">
        <f>_xlfn.STDEV.S('VTA_Proteome Morphine vs Saline'!N1867:Q1867)</f>
        <v>147156.58556329823</v>
      </c>
      <c r="T1867" s="1">
        <v>1360133.186</v>
      </c>
      <c r="U1867" s="1">
        <v>1658619.307</v>
      </c>
      <c r="V1867" s="1">
        <v>1116492.933</v>
      </c>
      <c r="W1867" s="1">
        <v>1047283.2120000001</v>
      </c>
      <c r="X1867" s="1">
        <f t="shared" si="119"/>
        <v>1295632.1595000001</v>
      </c>
      <c r="Y1867" s="1">
        <f t="shared" si="120"/>
        <v>276699.66501914203</v>
      </c>
    </row>
    <row r="1868" spans="1:25" x14ac:dyDescent="0.5">
      <c r="A1868" s="1" t="s">
        <v>3731</v>
      </c>
      <c r="B1868" s="1" t="s">
        <v>3732</v>
      </c>
      <c r="C1868" s="1">
        <v>17710</v>
      </c>
      <c r="D1868" s="1">
        <v>10</v>
      </c>
      <c r="E1868" s="1">
        <v>10</v>
      </c>
      <c r="F1868" s="1">
        <v>618.52</v>
      </c>
      <c r="G1868" s="1">
        <v>6.3335023000000004E-2</v>
      </c>
      <c r="H1868" s="1">
        <v>0.99625991700000005</v>
      </c>
      <c r="I1868" s="1">
        <v>0.70344600000000002</v>
      </c>
      <c r="K1868" s="1">
        <v>1.2026951699999999</v>
      </c>
      <c r="L1868" s="1" t="s">
        <v>2</v>
      </c>
      <c r="M1868" s="1" t="s">
        <v>1</v>
      </c>
      <c r="N1868" s="1">
        <v>1759313.86</v>
      </c>
      <c r="O1868" s="1">
        <v>1983254.629</v>
      </c>
      <c r="P1868" s="1">
        <v>3919774.8539999998</v>
      </c>
      <c r="Q1868" s="1">
        <v>5054014.4460000005</v>
      </c>
      <c r="R1868" s="3">
        <f>AVERAGE('VTA_Proteome Morphine vs Saline'!N1868:Q1868)</f>
        <v>3179089.4472500002</v>
      </c>
      <c r="S1868" s="3">
        <f>_xlfn.STDEV.S('VTA_Proteome Morphine vs Saline'!N1868:Q1868)</f>
        <v>1582165.4204918216</v>
      </c>
      <c r="T1868" s="1">
        <v>2458097.8960000002</v>
      </c>
      <c r="U1868" s="1">
        <v>1702968.3119999999</v>
      </c>
      <c r="V1868" s="1">
        <v>5595924.9390000002</v>
      </c>
      <c r="W1868" s="1">
        <v>5536910.949</v>
      </c>
      <c r="X1868" s="1">
        <f t="shared" si="119"/>
        <v>3823475.5240000002</v>
      </c>
      <c r="Y1868" s="1">
        <f t="shared" si="120"/>
        <v>2036192.9171508362</v>
      </c>
    </row>
    <row r="1869" spans="1:25" x14ac:dyDescent="0.5">
      <c r="A1869" s="1" t="s">
        <v>3733</v>
      </c>
      <c r="B1869" s="1" t="s">
        <v>3734</v>
      </c>
      <c r="C1869" s="1">
        <v>38255</v>
      </c>
      <c r="D1869" s="1">
        <v>5</v>
      </c>
      <c r="E1869" s="1">
        <v>5</v>
      </c>
      <c r="F1869" s="1">
        <v>196.48</v>
      </c>
      <c r="G1869" s="1">
        <v>0.173533826</v>
      </c>
      <c r="H1869" s="1">
        <v>0.977951083</v>
      </c>
      <c r="I1869" s="1">
        <v>0.27641729500000001</v>
      </c>
      <c r="K1869" s="1">
        <v>1.8589610029999999</v>
      </c>
      <c r="L1869" s="1" t="s">
        <v>1</v>
      </c>
      <c r="M1869" s="1" t="s">
        <v>2</v>
      </c>
      <c r="N1869" s="1">
        <v>1564260.1939999999</v>
      </c>
      <c r="O1869" s="1">
        <v>268776.6789</v>
      </c>
      <c r="P1869" s="1">
        <v>609001.80539999995</v>
      </c>
      <c r="Q1869" s="1">
        <v>792580.94909999997</v>
      </c>
      <c r="R1869" s="3">
        <f>AVERAGE('VTA_Proteome Morphine vs Saline'!N1869:Q1869)</f>
        <v>808654.90684999991</v>
      </c>
      <c r="S1869" s="3">
        <f>_xlfn.STDEV.S('VTA_Proteome Morphine vs Saline'!N1869:Q1869)</f>
        <v>548491.13758255611</v>
      </c>
      <c r="T1869" s="1">
        <v>544768.52390000003</v>
      </c>
      <c r="U1869" s="1">
        <v>238207.12940000001</v>
      </c>
      <c r="V1869" s="1">
        <v>720631.04399999999</v>
      </c>
      <c r="W1869" s="1">
        <v>236408.08609999999</v>
      </c>
      <c r="X1869" s="1">
        <f t="shared" si="119"/>
        <v>435003.69585000002</v>
      </c>
      <c r="Y1869" s="1">
        <f t="shared" si="120"/>
        <v>239304.82950031935</v>
      </c>
    </row>
    <row r="1870" spans="1:25" x14ac:dyDescent="0.5">
      <c r="A1870" s="1" t="s">
        <v>3735</v>
      </c>
      <c r="B1870" s="1" t="s">
        <v>3736</v>
      </c>
      <c r="C1870" s="1">
        <v>117105</v>
      </c>
      <c r="D1870" s="1">
        <v>33</v>
      </c>
      <c r="E1870" s="1">
        <v>31</v>
      </c>
      <c r="F1870" s="1">
        <v>1489.38</v>
      </c>
      <c r="G1870" s="1">
        <v>0.226943279</v>
      </c>
      <c r="H1870" s="1">
        <v>0.977951083</v>
      </c>
      <c r="I1870" s="1">
        <v>0.20283626699999999</v>
      </c>
      <c r="K1870" s="1">
        <v>1.1817222279999999</v>
      </c>
      <c r="L1870" s="1" t="s">
        <v>2</v>
      </c>
      <c r="M1870" s="1" t="s">
        <v>1</v>
      </c>
      <c r="N1870" s="1">
        <v>3362352.38</v>
      </c>
      <c r="O1870" s="1">
        <v>3485853.7549999999</v>
      </c>
      <c r="P1870" s="1">
        <v>3827294.5809999998</v>
      </c>
      <c r="Q1870" s="1">
        <v>3453759.2930000001</v>
      </c>
      <c r="R1870" s="3">
        <f>AVERAGE('VTA_Proteome Morphine vs Saline'!N1870:Q1870)</f>
        <v>3532315.0022499999</v>
      </c>
      <c r="S1870" s="3">
        <f>_xlfn.STDEV.S('VTA_Proteome Morphine vs Saline'!N1870:Q1870)</f>
        <v>203494.383045675</v>
      </c>
      <c r="T1870" s="1">
        <v>4607563.2589999996</v>
      </c>
      <c r="U1870" s="1">
        <v>5173447.96</v>
      </c>
      <c r="V1870" s="1">
        <v>3386917.83</v>
      </c>
      <c r="W1870" s="1">
        <v>3528931.57</v>
      </c>
      <c r="X1870" s="1">
        <f t="shared" si="119"/>
        <v>4174215.1547500002</v>
      </c>
      <c r="Y1870" s="1">
        <f t="shared" si="120"/>
        <v>860713.8047092394</v>
      </c>
    </row>
    <row r="1871" spans="1:25" x14ac:dyDescent="0.5">
      <c r="A1871" s="1" t="s">
        <v>3737</v>
      </c>
      <c r="B1871" s="1" t="s">
        <v>7372</v>
      </c>
      <c r="C1871" s="1">
        <v>80689</v>
      </c>
      <c r="D1871" s="1">
        <v>2</v>
      </c>
      <c r="E1871" s="1">
        <v>2</v>
      </c>
      <c r="F1871" s="1">
        <v>56.05</v>
      </c>
      <c r="G1871" s="1">
        <v>0.13622192399999999</v>
      </c>
      <c r="H1871" s="1">
        <v>0.977951083</v>
      </c>
      <c r="I1871" s="1">
        <v>0.35436286500000003</v>
      </c>
      <c r="K1871" s="1">
        <v>1.0816425590000001</v>
      </c>
      <c r="L1871" s="1" t="s">
        <v>1</v>
      </c>
      <c r="M1871" s="1" t="s">
        <v>2</v>
      </c>
      <c r="N1871" s="1">
        <v>3090722.054</v>
      </c>
      <c r="O1871" s="1">
        <v>2682408.875</v>
      </c>
      <c r="P1871" s="1">
        <v>3690286.8689999999</v>
      </c>
      <c r="Q1871" s="1">
        <v>2965187.3280000002</v>
      </c>
      <c r="R1871" s="3">
        <f>AVERAGE('VTA_Proteome Morphine vs Saline'!N1871:Q1871)</f>
        <v>3107151.2815</v>
      </c>
      <c r="S1871" s="3">
        <f>_xlfn.STDEV.S('VTA_Proteome Morphine vs Saline'!N1871:Q1871)</f>
        <v>424608.41132270591</v>
      </c>
      <c r="T1871" s="1">
        <v>2962214.5329999998</v>
      </c>
      <c r="U1871" s="1">
        <v>3065438.3760000002</v>
      </c>
      <c r="V1871" s="1">
        <v>2717813.395</v>
      </c>
      <c r="W1871" s="1">
        <v>2745025.6579999998</v>
      </c>
      <c r="X1871" s="1">
        <f t="shared" si="119"/>
        <v>2872622.9904999998</v>
      </c>
      <c r="Y1871" s="1">
        <f t="shared" si="120"/>
        <v>168771.54923449247</v>
      </c>
    </row>
    <row r="1872" spans="1:25" x14ac:dyDescent="0.5">
      <c r="A1872" s="1" t="s">
        <v>3738</v>
      </c>
      <c r="B1872" s="1" t="s">
        <v>3739</v>
      </c>
      <c r="C1872" s="1">
        <v>25564</v>
      </c>
      <c r="D1872" s="1">
        <v>4</v>
      </c>
      <c r="E1872" s="1">
        <v>4</v>
      </c>
      <c r="F1872" s="1">
        <v>255.51</v>
      </c>
      <c r="G1872" s="1">
        <v>5.2825468E-2</v>
      </c>
      <c r="H1872" s="1">
        <v>0.99625991700000005</v>
      </c>
      <c r="I1872" s="1">
        <v>0.85986097299999997</v>
      </c>
      <c r="K1872" s="1">
        <v>1.0137811430000001</v>
      </c>
      <c r="L1872" s="1" t="s">
        <v>1</v>
      </c>
      <c r="M1872" s="1" t="s">
        <v>2</v>
      </c>
      <c r="N1872" s="1">
        <v>1219416.55</v>
      </c>
      <c r="O1872" s="1">
        <v>1261418.9669999999</v>
      </c>
      <c r="P1872" s="1">
        <v>1845855.689</v>
      </c>
      <c r="Q1872" s="1">
        <v>1436211.2709999999</v>
      </c>
      <c r="R1872" s="3">
        <f>AVERAGE('VTA_Proteome Morphine vs Saline'!N1872:Q1872)</f>
        <v>1440725.61925</v>
      </c>
      <c r="S1872" s="3">
        <f>_xlfn.STDEV.S('VTA_Proteome Morphine vs Saline'!N1872:Q1872)</f>
        <v>285936.66689738951</v>
      </c>
      <c r="T1872" s="1">
        <v>1671698.0449999999</v>
      </c>
      <c r="U1872" s="1">
        <v>1197480.368</v>
      </c>
      <c r="V1872" s="1">
        <v>1846895.443</v>
      </c>
      <c r="W1872" s="1">
        <v>968488.84909999999</v>
      </c>
      <c r="X1872" s="1">
        <f t="shared" si="119"/>
        <v>1421140.676275</v>
      </c>
      <c r="Y1872" s="1">
        <f t="shared" si="120"/>
        <v>407825.01417233236</v>
      </c>
    </row>
    <row r="1873" spans="1:25" x14ac:dyDescent="0.5">
      <c r="A1873" s="1" t="s">
        <v>3740</v>
      </c>
      <c r="B1873" s="1" t="s">
        <v>3741</v>
      </c>
      <c r="C1873" s="1">
        <v>106139</v>
      </c>
      <c r="D1873" s="1">
        <v>29</v>
      </c>
      <c r="E1873" s="1">
        <v>29</v>
      </c>
      <c r="F1873" s="1">
        <v>1999.5</v>
      </c>
      <c r="G1873" s="1">
        <v>5.6684684999999999E-2</v>
      </c>
      <c r="H1873" s="1">
        <v>0.99625991700000005</v>
      </c>
      <c r="I1873" s="1">
        <v>0.786545575</v>
      </c>
      <c r="K1873" s="1">
        <v>1.048526147</v>
      </c>
      <c r="L1873" s="1" t="s">
        <v>2</v>
      </c>
      <c r="M1873" s="1" t="s">
        <v>1</v>
      </c>
      <c r="N1873" s="1">
        <v>14477040.84</v>
      </c>
      <c r="O1873" s="1">
        <v>17045989.550000001</v>
      </c>
      <c r="P1873" s="1">
        <v>26060922</v>
      </c>
      <c r="Q1873" s="1">
        <v>25306611.68</v>
      </c>
      <c r="R1873" s="3">
        <f>AVERAGE('VTA_Proteome Morphine vs Saline'!N1873:Q1873)</f>
        <v>20722641.017499998</v>
      </c>
      <c r="S1873" s="3">
        <f>_xlfn.STDEV.S('VTA_Proteome Morphine vs Saline'!N1873:Q1873)</f>
        <v>5831961.3188429158</v>
      </c>
      <c r="T1873" s="1">
        <v>20136524.440000001</v>
      </c>
      <c r="U1873" s="1">
        <v>15227512.32</v>
      </c>
      <c r="V1873" s="1">
        <v>24007307.609999999</v>
      </c>
      <c r="W1873" s="1">
        <v>27541579.359999999</v>
      </c>
      <c r="X1873" s="1">
        <f t="shared" si="119"/>
        <v>21728230.932500001</v>
      </c>
      <c r="Y1873" s="1">
        <f t="shared" si="120"/>
        <v>5284634.4079987062</v>
      </c>
    </row>
    <row r="1874" spans="1:25" x14ac:dyDescent="0.5">
      <c r="A1874" s="1" t="s">
        <v>3742</v>
      </c>
      <c r="B1874" s="1" t="s">
        <v>3743</v>
      </c>
      <c r="C1874" s="1">
        <v>58623</v>
      </c>
      <c r="D1874" s="1">
        <v>6</v>
      </c>
      <c r="E1874" s="1">
        <v>3</v>
      </c>
      <c r="F1874" s="1">
        <v>252.71</v>
      </c>
      <c r="G1874" s="1">
        <v>0.160016239</v>
      </c>
      <c r="H1874" s="1">
        <v>0.977951083</v>
      </c>
      <c r="I1874" s="1">
        <v>0.30127300499999998</v>
      </c>
      <c r="K1874" s="1">
        <v>1.4727069129999999</v>
      </c>
      <c r="L1874" s="1" t="s">
        <v>1</v>
      </c>
      <c r="M1874" s="1" t="s">
        <v>2</v>
      </c>
      <c r="N1874" s="1">
        <v>109080.7586</v>
      </c>
      <c r="O1874" s="1">
        <v>69525.053950000001</v>
      </c>
      <c r="P1874" s="1">
        <v>231413.24679999999</v>
      </c>
      <c r="Q1874" s="1">
        <v>133377.78940000001</v>
      </c>
      <c r="R1874" s="3">
        <f>AVERAGE('VTA_Proteome Morphine vs Saline'!N1874:Q1874)</f>
        <v>135849.2121875</v>
      </c>
      <c r="S1874" s="3">
        <f>_xlfn.STDEV.S('VTA_Proteome Morphine vs Saline'!N1874:Q1874)</f>
        <v>68930.004873041951</v>
      </c>
      <c r="T1874" s="1">
        <v>68784.321620000002</v>
      </c>
      <c r="U1874" s="1">
        <v>74373.765880000006</v>
      </c>
      <c r="V1874" s="1">
        <v>123843.8144</v>
      </c>
      <c r="W1874" s="1">
        <v>101976.36780000001</v>
      </c>
      <c r="X1874" s="1">
        <f t="shared" si="119"/>
        <v>92244.567425000016</v>
      </c>
      <c r="Y1874" s="1">
        <f t="shared" si="120"/>
        <v>25579.738264348216</v>
      </c>
    </row>
    <row r="1875" spans="1:25" x14ac:dyDescent="0.5">
      <c r="A1875" s="1" t="s">
        <v>3744</v>
      </c>
      <c r="B1875" s="1" t="s">
        <v>3745</v>
      </c>
      <c r="C1875" s="1">
        <v>24692</v>
      </c>
      <c r="D1875" s="1">
        <v>5</v>
      </c>
      <c r="E1875" s="1">
        <v>5</v>
      </c>
      <c r="F1875" s="1">
        <v>233.33</v>
      </c>
      <c r="G1875" s="1">
        <v>5.6651633999999999E-2</v>
      </c>
      <c r="H1875" s="1">
        <v>0.99625991700000005</v>
      </c>
      <c r="I1875" s="1">
        <v>0.78705622200000003</v>
      </c>
      <c r="K1875" s="1">
        <v>1.0272180580000001</v>
      </c>
      <c r="L1875" s="1" t="s">
        <v>1</v>
      </c>
      <c r="M1875" s="1" t="s">
        <v>2</v>
      </c>
      <c r="N1875" s="1">
        <v>4879397.6459999997</v>
      </c>
      <c r="O1875" s="1">
        <v>4801729.8940000003</v>
      </c>
      <c r="P1875" s="1">
        <v>6173456.2869999995</v>
      </c>
      <c r="Q1875" s="1">
        <v>4521480.4000000004</v>
      </c>
      <c r="R1875" s="3">
        <f>AVERAGE('VTA_Proteome Morphine vs Saline'!N1875:Q1875)</f>
        <v>5094016.0567499995</v>
      </c>
      <c r="S1875" s="3">
        <f>_xlfn.STDEV.S('VTA_Proteome Morphine vs Saline'!N1875:Q1875)</f>
        <v>735862.43100648292</v>
      </c>
      <c r="T1875" s="1">
        <v>4798365.99</v>
      </c>
      <c r="U1875" s="1">
        <v>4879291.12</v>
      </c>
      <c r="V1875" s="1">
        <v>4891626.2520000003</v>
      </c>
      <c r="W1875" s="1">
        <v>5266879.0520000001</v>
      </c>
      <c r="X1875" s="1">
        <f t="shared" si="119"/>
        <v>4959040.6035000002</v>
      </c>
      <c r="Y1875" s="1">
        <f t="shared" si="120"/>
        <v>209352.58672467986</v>
      </c>
    </row>
    <row r="1876" spans="1:25" x14ac:dyDescent="0.5">
      <c r="A1876" s="1" t="s">
        <v>3746</v>
      </c>
      <c r="B1876" s="1" t="s">
        <v>3747</v>
      </c>
      <c r="C1876" s="1">
        <v>24791</v>
      </c>
      <c r="D1876" s="1">
        <v>9</v>
      </c>
      <c r="E1876" s="1">
        <v>9</v>
      </c>
      <c r="F1876" s="1">
        <v>359.26</v>
      </c>
      <c r="G1876" s="1">
        <v>0.27282520399999999</v>
      </c>
      <c r="H1876" s="1">
        <v>0.977951083</v>
      </c>
      <c r="I1876" s="1">
        <v>0.15981731199999999</v>
      </c>
      <c r="K1876" s="1">
        <v>1.216941058</v>
      </c>
      <c r="L1876" s="1" t="s">
        <v>2</v>
      </c>
      <c r="M1876" s="1" t="s">
        <v>1</v>
      </c>
      <c r="N1876" s="1">
        <v>6342576.5369999995</v>
      </c>
      <c r="O1876" s="1">
        <v>7603961.0860000001</v>
      </c>
      <c r="P1876" s="1">
        <v>8261665.7980000004</v>
      </c>
      <c r="Q1876" s="1">
        <v>6592874.3219999997</v>
      </c>
      <c r="R1876" s="3">
        <f>AVERAGE('VTA_Proteome Morphine vs Saline'!N1876:Q1876)</f>
        <v>7200269.4357500002</v>
      </c>
      <c r="S1876" s="3">
        <f>_xlfn.STDEV.S('VTA_Proteome Morphine vs Saline'!N1876:Q1876)</f>
        <v>893326.20377490052</v>
      </c>
      <c r="T1876" s="1">
        <v>9670585.5510000009</v>
      </c>
      <c r="U1876" s="1">
        <v>7574476.9790000003</v>
      </c>
      <c r="V1876" s="1">
        <v>7062952.4890000001</v>
      </c>
      <c r="W1876" s="1">
        <v>10741199</v>
      </c>
      <c r="X1876" s="1">
        <f t="shared" si="119"/>
        <v>8762303.5047500003</v>
      </c>
      <c r="Y1876" s="1">
        <f t="shared" si="120"/>
        <v>1735869.5598716212</v>
      </c>
    </row>
    <row r="1877" spans="1:25" x14ac:dyDescent="0.5">
      <c r="A1877" s="1" t="s">
        <v>3748</v>
      </c>
      <c r="B1877" s="1" t="s">
        <v>3749</v>
      </c>
      <c r="C1877" s="1">
        <v>15319</v>
      </c>
      <c r="D1877" s="1">
        <v>1</v>
      </c>
      <c r="E1877" s="1">
        <v>1</v>
      </c>
      <c r="F1877" s="1">
        <v>32.340000000000003</v>
      </c>
      <c r="G1877" s="1">
        <v>5.2585317999999999E-2</v>
      </c>
      <c r="H1877" s="1">
        <v>0.99625991700000005</v>
      </c>
      <c r="I1877" s="1">
        <v>0.86586636800000005</v>
      </c>
      <c r="K1877" s="1">
        <v>1.1916600399999999</v>
      </c>
      <c r="L1877" s="1" t="s">
        <v>2</v>
      </c>
      <c r="M1877" s="1" t="s">
        <v>1</v>
      </c>
      <c r="N1877" s="1">
        <v>159053.6691</v>
      </c>
      <c r="O1877" s="1">
        <v>18234.270779999999</v>
      </c>
      <c r="P1877" s="1">
        <v>251481.4884</v>
      </c>
      <c r="Q1877" s="1">
        <v>201844.72399999999</v>
      </c>
      <c r="R1877" s="3">
        <f>AVERAGE('VTA_Proteome Morphine vs Saline'!N1877:Q1877)</f>
        <v>157653.53807000001</v>
      </c>
      <c r="S1877" s="3">
        <f>_xlfn.STDEV.S('VTA_Proteome Morphine vs Saline'!N1877:Q1877)</f>
        <v>100326.52961805998</v>
      </c>
      <c r="T1877" s="1">
        <v>251470.4259</v>
      </c>
      <c r="U1877" s="1">
        <v>209265.18220000001</v>
      </c>
      <c r="V1877" s="1">
        <v>286510.67330000002</v>
      </c>
      <c r="W1877" s="1">
        <v>4231.4046749999998</v>
      </c>
      <c r="X1877" s="1">
        <f t="shared" si="119"/>
        <v>187869.42151874999</v>
      </c>
      <c r="Y1877" s="1">
        <f t="shared" si="120"/>
        <v>126432.96526448381</v>
      </c>
    </row>
    <row r="1878" spans="1:25" x14ac:dyDescent="0.5">
      <c r="A1878" s="1" t="s">
        <v>3750</v>
      </c>
      <c r="B1878" s="1" t="s">
        <v>3751</v>
      </c>
      <c r="C1878" s="1">
        <v>63931</v>
      </c>
      <c r="D1878" s="1">
        <v>13</v>
      </c>
      <c r="E1878" s="1">
        <v>13</v>
      </c>
      <c r="F1878" s="1">
        <v>756.46</v>
      </c>
      <c r="G1878" s="1">
        <v>5.6776923999999999E-2</v>
      </c>
      <c r="H1878" s="1">
        <v>0.99625991700000005</v>
      </c>
      <c r="I1878" s="1">
        <v>0.78512775899999998</v>
      </c>
      <c r="K1878" s="1">
        <v>1.0264235779999999</v>
      </c>
      <c r="L1878" s="1" t="s">
        <v>2</v>
      </c>
      <c r="M1878" s="1" t="s">
        <v>1</v>
      </c>
      <c r="N1878" s="1">
        <v>5652133.2300000004</v>
      </c>
      <c r="O1878" s="1">
        <v>4953638.2759999996</v>
      </c>
      <c r="P1878" s="1">
        <v>4369636.1119999997</v>
      </c>
      <c r="Q1878" s="1">
        <v>5744035.693</v>
      </c>
      <c r="R1878" s="3">
        <f>AVERAGE('VTA_Proteome Morphine vs Saline'!N1878:Q1878)</f>
        <v>5179860.8277500002</v>
      </c>
      <c r="S1878" s="3">
        <f>_xlfn.STDEV.S('VTA_Proteome Morphine vs Saline'!N1878:Q1878)</f>
        <v>645232.57652809855</v>
      </c>
      <c r="T1878" s="1">
        <v>5799041.8899999997</v>
      </c>
      <c r="U1878" s="1">
        <v>5692877.0559999999</v>
      </c>
      <c r="V1878" s="1">
        <v>5404472.7010000004</v>
      </c>
      <c r="W1878" s="1">
        <v>4370533.4970000004</v>
      </c>
      <c r="X1878" s="1">
        <f t="shared" si="119"/>
        <v>5316731.2860000003</v>
      </c>
      <c r="Y1878" s="1">
        <f t="shared" si="120"/>
        <v>652456.37678811047</v>
      </c>
    </row>
    <row r="1879" spans="1:25" x14ac:dyDescent="0.5">
      <c r="A1879" s="1" t="s">
        <v>3752</v>
      </c>
      <c r="B1879" s="1" t="s">
        <v>3753</v>
      </c>
      <c r="C1879" s="1">
        <v>24863</v>
      </c>
      <c r="D1879" s="1">
        <v>12</v>
      </c>
      <c r="E1879" s="1">
        <v>12</v>
      </c>
      <c r="F1879" s="1">
        <v>481.38</v>
      </c>
      <c r="G1879" s="1">
        <v>5.6844991999999997E-2</v>
      </c>
      <c r="H1879" s="1">
        <v>0.99625991700000005</v>
      </c>
      <c r="I1879" s="1">
        <v>0.78408828500000005</v>
      </c>
      <c r="K1879" s="1">
        <v>1.0175844919999999</v>
      </c>
      <c r="L1879" s="1" t="s">
        <v>1</v>
      </c>
      <c r="M1879" s="1" t="s">
        <v>2</v>
      </c>
      <c r="N1879" s="1">
        <v>3592464.801</v>
      </c>
      <c r="O1879" s="1">
        <v>3882644.1179999998</v>
      </c>
      <c r="P1879" s="1">
        <v>3551008.3939999999</v>
      </c>
      <c r="Q1879" s="1">
        <v>3261187.6490000002</v>
      </c>
      <c r="R1879" s="3">
        <f>AVERAGE('VTA_Proteome Morphine vs Saline'!N1879:Q1879)</f>
        <v>3571826.2404999998</v>
      </c>
      <c r="S1879" s="3">
        <f>_xlfn.STDEV.S('VTA_Proteome Morphine vs Saline'!N1879:Q1879)</f>
        <v>254272.43946544052</v>
      </c>
      <c r="T1879" s="1">
        <v>4019688.9959999998</v>
      </c>
      <c r="U1879" s="1">
        <v>4198218.0559999999</v>
      </c>
      <c r="V1879" s="1">
        <v>2731399.56</v>
      </c>
      <c r="W1879" s="1">
        <v>3091104.8489999999</v>
      </c>
      <c r="X1879" s="1">
        <f t="shared" si="119"/>
        <v>3510102.8652499998</v>
      </c>
      <c r="Y1879" s="1">
        <f t="shared" si="120"/>
        <v>710661.36230565375</v>
      </c>
    </row>
    <row r="1880" spans="1:25" x14ac:dyDescent="0.5">
      <c r="A1880" s="1" t="s">
        <v>3754</v>
      </c>
      <c r="B1880" s="1" t="s">
        <v>3755</v>
      </c>
      <c r="C1880" s="1">
        <v>21381</v>
      </c>
      <c r="D1880" s="1">
        <v>7</v>
      </c>
      <c r="E1880" s="1">
        <v>7</v>
      </c>
      <c r="F1880" s="1">
        <v>346.31</v>
      </c>
      <c r="G1880" s="1">
        <v>5.0059122999999997E-2</v>
      </c>
      <c r="H1880" s="1">
        <v>0.99770195299999997</v>
      </c>
      <c r="I1880" s="1">
        <v>0.97958348299999998</v>
      </c>
      <c r="K1880" s="1">
        <v>1.0211960410000001</v>
      </c>
      <c r="L1880" s="1" t="s">
        <v>2</v>
      </c>
      <c r="M1880" s="1" t="s">
        <v>1</v>
      </c>
      <c r="N1880" s="1">
        <v>1848518.406</v>
      </c>
      <c r="O1880" s="1">
        <v>2546432.517</v>
      </c>
      <c r="P1880" s="1">
        <v>1849948.466</v>
      </c>
      <c r="Q1880" s="1">
        <v>1869745.429</v>
      </c>
      <c r="R1880" s="3">
        <f>AVERAGE('VTA_Proteome Morphine vs Saline'!N1880:Q1880)</f>
        <v>2028661.2045</v>
      </c>
      <c r="S1880" s="3">
        <f>_xlfn.STDEV.S('VTA_Proteome Morphine vs Saline'!N1880:Q1880)</f>
        <v>345316.7755864762</v>
      </c>
      <c r="T1880" s="1">
        <v>2140954.7960000001</v>
      </c>
      <c r="U1880" s="1">
        <v>2574243.094</v>
      </c>
      <c r="V1880" s="1">
        <v>1356783.9169999999</v>
      </c>
      <c r="W1880" s="1">
        <v>2214661.3530000001</v>
      </c>
      <c r="X1880" s="1">
        <f t="shared" si="119"/>
        <v>2071660.79</v>
      </c>
      <c r="Y1880" s="1">
        <f t="shared" si="120"/>
        <v>512799.09520527715</v>
      </c>
    </row>
    <row r="1881" spans="1:25" x14ac:dyDescent="0.5">
      <c r="A1881" s="1" t="s">
        <v>3756</v>
      </c>
      <c r="B1881" s="1" t="s">
        <v>3757</v>
      </c>
      <c r="C1881" s="1">
        <v>34617</v>
      </c>
      <c r="D1881" s="1">
        <v>14</v>
      </c>
      <c r="E1881" s="1">
        <v>14</v>
      </c>
      <c r="F1881" s="1">
        <v>820.47</v>
      </c>
      <c r="G1881" s="1">
        <v>8.7156038000000005E-2</v>
      </c>
      <c r="H1881" s="1">
        <v>0.99625991700000005</v>
      </c>
      <c r="I1881" s="1">
        <v>0.53168566500000003</v>
      </c>
      <c r="K1881" s="1">
        <v>1.06092348</v>
      </c>
      <c r="L1881" s="1" t="s">
        <v>1</v>
      </c>
      <c r="M1881" s="1" t="s">
        <v>2</v>
      </c>
      <c r="N1881" s="1">
        <v>5862799.2489999998</v>
      </c>
      <c r="O1881" s="1">
        <v>6408269.392</v>
      </c>
      <c r="P1881" s="1">
        <v>6974945.5990000004</v>
      </c>
      <c r="Q1881" s="1">
        <v>5616350.949</v>
      </c>
      <c r="R1881" s="3">
        <f>AVERAGE('VTA_Proteome Morphine vs Saline'!N1881:Q1881)</f>
        <v>6215591.2972499998</v>
      </c>
      <c r="S1881" s="3">
        <f>_xlfn.STDEV.S('VTA_Proteome Morphine vs Saline'!N1881:Q1881)</f>
        <v>604785.09352825279</v>
      </c>
      <c r="T1881" s="1">
        <v>6408101.9469999997</v>
      </c>
      <c r="U1881" s="1">
        <v>7079609.3830000004</v>
      </c>
      <c r="V1881" s="1">
        <v>5070304.9850000003</v>
      </c>
      <c r="W1881" s="1">
        <v>4876628.7369999997</v>
      </c>
      <c r="X1881" s="1">
        <f t="shared" si="119"/>
        <v>5858661.2630000003</v>
      </c>
      <c r="Y1881" s="1">
        <f t="shared" si="120"/>
        <v>1061208.8830118657</v>
      </c>
    </row>
    <row r="1882" spans="1:25" x14ac:dyDescent="0.5">
      <c r="A1882" s="1" t="s">
        <v>3758</v>
      </c>
      <c r="B1882" s="1" t="s">
        <v>3759</v>
      </c>
      <c r="C1882" s="1">
        <v>67524</v>
      </c>
      <c r="D1882" s="1">
        <v>2</v>
      </c>
      <c r="E1882" s="1">
        <v>1</v>
      </c>
      <c r="F1882" s="1">
        <v>73.98</v>
      </c>
      <c r="G1882" s="1">
        <v>8.8482712000000005E-2</v>
      </c>
      <c r="H1882" s="1">
        <v>0.99625991700000005</v>
      </c>
      <c r="I1882" s="1">
        <v>0.52479633599999997</v>
      </c>
      <c r="K1882" s="1">
        <v>1.13412764</v>
      </c>
      <c r="L1882" s="1" t="s">
        <v>2</v>
      </c>
      <c r="M1882" s="1" t="s">
        <v>1</v>
      </c>
      <c r="N1882" s="1">
        <v>14318.84281</v>
      </c>
      <c r="O1882" s="1">
        <v>11596.119489999999</v>
      </c>
      <c r="P1882" s="1">
        <v>45627.551469999999</v>
      </c>
      <c r="Q1882" s="1">
        <v>37736.949719999997</v>
      </c>
      <c r="R1882" s="3">
        <f>AVERAGE('VTA_Proteome Morphine vs Saline'!N1882:Q1882)</f>
        <v>27319.865872499999</v>
      </c>
      <c r="S1882" s="3">
        <f>_xlfn.STDEV.S('VTA_Proteome Morphine vs Saline'!N1882:Q1882)</f>
        <v>16930.739192325036</v>
      </c>
      <c r="T1882" s="1">
        <v>26800.783449999999</v>
      </c>
      <c r="U1882" s="1">
        <v>19952.78154</v>
      </c>
      <c r="V1882" s="1">
        <v>40643.461969999997</v>
      </c>
      <c r="W1882" s="1">
        <v>36539.833120000003</v>
      </c>
      <c r="X1882" s="1">
        <f t="shared" si="119"/>
        <v>30984.215019999996</v>
      </c>
      <c r="Y1882" s="1">
        <f t="shared" si="120"/>
        <v>9369.4462383264708</v>
      </c>
    </row>
    <row r="1883" spans="1:25" x14ac:dyDescent="0.5">
      <c r="A1883" s="1" t="s">
        <v>3760</v>
      </c>
      <c r="B1883" s="1" t="s">
        <v>3761</v>
      </c>
      <c r="C1883" s="1">
        <v>72449</v>
      </c>
      <c r="D1883" s="1">
        <v>4</v>
      </c>
      <c r="E1883" s="1">
        <v>2</v>
      </c>
      <c r="F1883" s="1">
        <v>164.97</v>
      </c>
      <c r="G1883" s="1">
        <v>0.38865623399999999</v>
      </c>
      <c r="H1883" s="1">
        <v>0.977951083</v>
      </c>
      <c r="I1883" s="1">
        <v>9.3402814000000001E-2</v>
      </c>
      <c r="K1883" s="1">
        <v>1.501867241</v>
      </c>
      <c r="L1883" s="1" t="s">
        <v>2</v>
      </c>
      <c r="M1883" s="1" t="s">
        <v>1</v>
      </c>
      <c r="N1883" s="1">
        <v>31115.77736</v>
      </c>
      <c r="O1883" s="1">
        <v>54705.461759999998</v>
      </c>
      <c r="P1883" s="1">
        <v>26247.654030000002</v>
      </c>
      <c r="Q1883" s="1">
        <v>43874.941650000001</v>
      </c>
      <c r="R1883" s="3">
        <f>AVERAGE('VTA_Proteome Morphine vs Saline'!N1883:Q1883)</f>
        <v>38985.958700000003</v>
      </c>
      <c r="S1883" s="3">
        <f>_xlfn.STDEV.S('VTA_Proteome Morphine vs Saline'!N1883:Q1883)</f>
        <v>12847.945243357884</v>
      </c>
      <c r="T1883" s="1">
        <v>74336.718779999996</v>
      </c>
      <c r="U1883" s="1">
        <v>62950.480759999999</v>
      </c>
      <c r="V1883" s="1">
        <v>39723.963989999997</v>
      </c>
      <c r="W1883" s="1">
        <v>57195.773359999999</v>
      </c>
      <c r="X1883" s="1">
        <f t="shared" si="119"/>
        <v>58551.734222499996</v>
      </c>
      <c r="Y1883" s="1">
        <f t="shared" si="120"/>
        <v>14431.88911600657</v>
      </c>
    </row>
    <row r="1884" spans="1:25" x14ac:dyDescent="0.5">
      <c r="A1884" s="1" t="s">
        <v>3762</v>
      </c>
      <c r="B1884" s="1" t="s">
        <v>3763</v>
      </c>
      <c r="C1884" s="1">
        <v>75133</v>
      </c>
      <c r="D1884" s="1">
        <v>6</v>
      </c>
      <c r="E1884" s="1">
        <v>6</v>
      </c>
      <c r="F1884" s="1">
        <v>246.35</v>
      </c>
      <c r="G1884" s="1">
        <v>5.2409246999999999E-2</v>
      </c>
      <c r="H1884" s="1">
        <v>0.99625991700000005</v>
      </c>
      <c r="I1884" s="1">
        <v>0.87045603699999996</v>
      </c>
      <c r="K1884" s="1">
        <v>1.098414741</v>
      </c>
      <c r="L1884" s="1" t="s">
        <v>2</v>
      </c>
      <c r="M1884" s="1" t="s">
        <v>1</v>
      </c>
      <c r="N1884" s="1">
        <v>250877.2691</v>
      </c>
      <c r="O1884" s="1">
        <v>359450.54019999999</v>
      </c>
      <c r="P1884" s="1">
        <v>161863.65210000001</v>
      </c>
      <c r="Q1884" s="1">
        <v>175428.8241</v>
      </c>
      <c r="R1884" s="3">
        <f>AVERAGE('VTA_Proteome Morphine vs Saline'!N1884:Q1884)</f>
        <v>236905.07137499997</v>
      </c>
      <c r="S1884" s="3">
        <f>_xlfn.STDEV.S('VTA_Proteome Morphine vs Saline'!N1884:Q1884)</f>
        <v>90596.463920377661</v>
      </c>
      <c r="T1884" s="1">
        <v>388858.46980000002</v>
      </c>
      <c r="U1884" s="1">
        <v>318800.2205</v>
      </c>
      <c r="V1884" s="1">
        <v>212777.32070000001</v>
      </c>
      <c r="W1884" s="1">
        <v>120444.0791</v>
      </c>
      <c r="X1884" s="1">
        <f t="shared" si="119"/>
        <v>260220.02252500001</v>
      </c>
      <c r="Y1884" s="1">
        <f t="shared" si="120"/>
        <v>117993.8049629694</v>
      </c>
    </row>
    <row r="1885" spans="1:25" x14ac:dyDescent="0.5">
      <c r="A1885" s="1" t="s">
        <v>3764</v>
      </c>
      <c r="B1885" s="1" t="s">
        <v>3765</v>
      </c>
      <c r="C1885" s="1">
        <v>20401</v>
      </c>
      <c r="D1885" s="1">
        <v>2</v>
      </c>
      <c r="E1885" s="1">
        <v>2</v>
      </c>
      <c r="F1885" s="1">
        <v>91.72</v>
      </c>
      <c r="G1885" s="1">
        <v>8.2873873000000001E-2</v>
      </c>
      <c r="H1885" s="1">
        <v>0.99625991700000005</v>
      </c>
      <c r="I1885" s="1">
        <v>0.55525516100000005</v>
      </c>
      <c r="K1885" s="1">
        <v>1.1907839650000001</v>
      </c>
      <c r="L1885" s="1" t="s">
        <v>2</v>
      </c>
      <c r="M1885" s="1" t="s">
        <v>1</v>
      </c>
      <c r="N1885" s="1">
        <v>13994.934730000001</v>
      </c>
      <c r="O1885" s="1">
        <v>62131.466180000003</v>
      </c>
      <c r="P1885" s="1">
        <v>93486.326350000003</v>
      </c>
      <c r="Q1885" s="1">
        <v>33675.670429999998</v>
      </c>
      <c r="R1885" s="3">
        <f>AVERAGE('VTA_Proteome Morphine vs Saline'!N1885:Q1885)</f>
        <v>50822.099422500003</v>
      </c>
      <c r="S1885" s="3">
        <f>_xlfn.STDEV.S('VTA_Proteome Morphine vs Saline'!N1885:Q1885)</f>
        <v>34633.212009381146</v>
      </c>
      <c r="T1885" s="1">
        <v>33540.562140000002</v>
      </c>
      <c r="U1885" s="1">
        <v>39661.840380000001</v>
      </c>
      <c r="V1885" s="1">
        <v>68857.962199999994</v>
      </c>
      <c r="W1885" s="1">
        <v>100012.1994</v>
      </c>
      <c r="X1885" s="1">
        <f t="shared" si="119"/>
        <v>60518.141029999999</v>
      </c>
      <c r="Y1885" s="1">
        <f t="shared" si="120"/>
        <v>30507.421519197098</v>
      </c>
    </row>
    <row r="1886" spans="1:25" x14ac:dyDescent="0.5">
      <c r="A1886" s="1" t="s">
        <v>3766</v>
      </c>
      <c r="B1886" s="1" t="s">
        <v>3767</v>
      </c>
      <c r="C1886" s="1">
        <v>95987</v>
      </c>
      <c r="D1886" s="1">
        <v>2</v>
      </c>
      <c r="E1886" s="1">
        <v>2</v>
      </c>
      <c r="F1886" s="1">
        <v>57.38</v>
      </c>
      <c r="G1886" s="1">
        <v>8.0739305999999997E-2</v>
      </c>
      <c r="H1886" s="1">
        <v>0.99625991700000005</v>
      </c>
      <c r="I1886" s="1">
        <v>0.567850933</v>
      </c>
      <c r="K1886" s="1">
        <v>1.0509972510000001</v>
      </c>
      <c r="L1886" s="1" t="s">
        <v>2</v>
      </c>
      <c r="M1886" s="1" t="s">
        <v>1</v>
      </c>
      <c r="N1886" s="1">
        <v>1199416.871</v>
      </c>
      <c r="O1886" s="1">
        <v>935956.83059999999</v>
      </c>
      <c r="P1886" s="1">
        <v>830131.22580000001</v>
      </c>
      <c r="Q1886" s="1">
        <v>1123625.8600000001</v>
      </c>
      <c r="R1886" s="3">
        <f>AVERAGE('VTA_Proteome Morphine vs Saline'!N1886:Q1886)</f>
        <v>1022282.6968500002</v>
      </c>
      <c r="S1886" s="3">
        <f>_xlfn.STDEV.S('VTA_Proteome Morphine vs Saline'!N1886:Q1886)</f>
        <v>169333.29597723344</v>
      </c>
      <c r="T1886" s="1">
        <v>1080959.1580000001</v>
      </c>
      <c r="U1886" s="1">
        <v>1127845.202</v>
      </c>
      <c r="V1886" s="1">
        <v>943689.75829999999</v>
      </c>
      <c r="W1886" s="1">
        <v>1145171.1000000001</v>
      </c>
      <c r="X1886" s="1">
        <f t="shared" si="119"/>
        <v>1074416.304575</v>
      </c>
      <c r="Y1886" s="1">
        <f t="shared" si="120"/>
        <v>91274.543708556448</v>
      </c>
    </row>
    <row r="1887" spans="1:25" x14ac:dyDescent="0.5">
      <c r="A1887" s="1" t="s">
        <v>3768</v>
      </c>
      <c r="B1887" s="1" t="s">
        <v>3769</v>
      </c>
      <c r="C1887" s="1">
        <v>34222</v>
      </c>
      <c r="D1887" s="1">
        <v>15</v>
      </c>
      <c r="E1887" s="1">
        <v>14</v>
      </c>
      <c r="F1887" s="1">
        <v>798.76</v>
      </c>
      <c r="G1887" s="1">
        <v>0.22539735699999999</v>
      </c>
      <c r="H1887" s="1">
        <v>0.977951083</v>
      </c>
      <c r="I1887" s="1">
        <v>0.20454872499999999</v>
      </c>
      <c r="K1887" s="1">
        <v>1.2215430860000001</v>
      </c>
      <c r="L1887" s="1" t="s">
        <v>1</v>
      </c>
      <c r="M1887" s="1" t="s">
        <v>2</v>
      </c>
      <c r="N1887" s="1">
        <v>23782907.48</v>
      </c>
      <c r="O1887" s="1">
        <v>20716125.190000001</v>
      </c>
      <c r="P1887" s="1">
        <v>33090101.66</v>
      </c>
      <c r="Q1887" s="1">
        <v>21126519.710000001</v>
      </c>
      <c r="R1887" s="3">
        <f>AVERAGE('VTA_Proteome Morphine vs Saline'!N1887:Q1887)</f>
        <v>24678913.509999998</v>
      </c>
      <c r="S1887" s="3">
        <f>_xlfn.STDEV.S('VTA_Proteome Morphine vs Saline'!N1887:Q1887)</f>
        <v>5769867.2971425289</v>
      </c>
      <c r="T1887" s="1">
        <v>18222949.890000001</v>
      </c>
      <c r="U1887" s="1">
        <v>21856055.739999998</v>
      </c>
      <c r="V1887" s="1">
        <v>23823264.120000001</v>
      </c>
      <c r="W1887" s="1">
        <v>16909987.48</v>
      </c>
      <c r="X1887" s="1">
        <f t="shared" si="119"/>
        <v>20203064.307500001</v>
      </c>
      <c r="Y1887" s="1">
        <f t="shared" si="120"/>
        <v>3193923.1600312623</v>
      </c>
    </row>
    <row r="1888" spans="1:25" x14ac:dyDescent="0.5">
      <c r="A1888" s="1" t="s">
        <v>3770</v>
      </c>
      <c r="B1888" s="1" t="s">
        <v>3771</v>
      </c>
      <c r="C1888" s="1">
        <v>161214</v>
      </c>
      <c r="D1888" s="1">
        <v>1</v>
      </c>
      <c r="E1888" s="1">
        <v>1</v>
      </c>
      <c r="F1888" s="1">
        <v>32.72</v>
      </c>
      <c r="G1888" s="1">
        <v>0.225838083</v>
      </c>
      <c r="H1888" s="1">
        <v>0.977951083</v>
      </c>
      <c r="I1888" s="1">
        <v>0.20405847599999999</v>
      </c>
      <c r="K1888" s="1">
        <v>1.3030736919999999</v>
      </c>
      <c r="L1888" s="1" t="s">
        <v>2</v>
      </c>
      <c r="M1888" s="1" t="s">
        <v>1</v>
      </c>
      <c r="N1888" s="1">
        <v>73065.314700000003</v>
      </c>
      <c r="O1888" s="1">
        <v>101624.23330000001</v>
      </c>
      <c r="P1888" s="1">
        <v>172256.60829999999</v>
      </c>
      <c r="Q1888" s="1">
        <v>118231.92939999999</v>
      </c>
      <c r="R1888" s="3">
        <f>AVERAGE('VTA_Proteome Morphine vs Saline'!N1888:Q1888)</f>
        <v>116294.52142500001</v>
      </c>
      <c r="S1888" s="3">
        <f>_xlfn.STDEV.S('VTA_Proteome Morphine vs Saline'!N1888:Q1888)</f>
        <v>41711.270998016545</v>
      </c>
      <c r="T1888" s="1">
        <v>118253.8849</v>
      </c>
      <c r="U1888" s="1">
        <v>184019.9038</v>
      </c>
      <c r="V1888" s="1">
        <v>131155.73639999999</v>
      </c>
      <c r="W1888" s="1">
        <v>172731.80050000001</v>
      </c>
      <c r="X1888" s="1">
        <f t="shared" si="119"/>
        <v>151540.33140000002</v>
      </c>
      <c r="Y1888" s="1">
        <f t="shared" si="120"/>
        <v>31767.489775001388</v>
      </c>
    </row>
    <row r="1889" spans="1:25" x14ac:dyDescent="0.5">
      <c r="A1889" s="1" t="s">
        <v>3772</v>
      </c>
      <c r="B1889" s="1" t="s">
        <v>3773</v>
      </c>
      <c r="C1889" s="1">
        <v>96247</v>
      </c>
      <c r="D1889" s="1">
        <v>3</v>
      </c>
      <c r="E1889" s="1">
        <v>2</v>
      </c>
      <c r="F1889" s="1">
        <v>108.14</v>
      </c>
      <c r="G1889" s="1">
        <v>9.2342812999999996E-2</v>
      </c>
      <c r="H1889" s="1">
        <v>0.99625991700000005</v>
      </c>
      <c r="I1889" s="1">
        <v>0.505733561</v>
      </c>
      <c r="K1889" s="1">
        <v>1.1213930670000001</v>
      </c>
      <c r="L1889" s="1" t="s">
        <v>1</v>
      </c>
      <c r="M1889" s="1" t="s">
        <v>2</v>
      </c>
      <c r="N1889" s="1">
        <v>455069.11700000003</v>
      </c>
      <c r="O1889" s="1">
        <v>529627.94160000002</v>
      </c>
      <c r="P1889" s="1">
        <v>365031.20740000001</v>
      </c>
      <c r="Q1889" s="1">
        <v>434948.6923</v>
      </c>
      <c r="R1889" s="3">
        <f>AVERAGE('VTA_Proteome Morphine vs Saline'!N1889:Q1889)</f>
        <v>446169.23957500001</v>
      </c>
      <c r="S1889" s="3">
        <f>_xlfn.STDEV.S('VTA_Proteome Morphine vs Saline'!N1889:Q1889)</f>
        <v>67709.781933040373</v>
      </c>
      <c r="T1889" s="1">
        <v>417780.01909999998</v>
      </c>
      <c r="U1889" s="1">
        <v>609007.03859999997</v>
      </c>
      <c r="V1889" s="1">
        <v>447469.989</v>
      </c>
      <c r="W1889" s="1">
        <v>117225.0221</v>
      </c>
      <c r="X1889" s="1">
        <f t="shared" si="119"/>
        <v>397870.5172</v>
      </c>
      <c r="Y1889" s="1">
        <f t="shared" si="120"/>
        <v>205099.17963232804</v>
      </c>
    </row>
    <row r="1890" spans="1:25" x14ac:dyDescent="0.5">
      <c r="A1890" s="1" t="s">
        <v>3774</v>
      </c>
      <c r="B1890" s="1" t="s">
        <v>3775</v>
      </c>
      <c r="C1890" s="1">
        <v>67157</v>
      </c>
      <c r="D1890" s="1">
        <v>4</v>
      </c>
      <c r="E1890" s="1">
        <v>4</v>
      </c>
      <c r="F1890" s="1">
        <v>158.6</v>
      </c>
      <c r="G1890" s="1">
        <v>5.1584461999999998E-2</v>
      </c>
      <c r="H1890" s="1">
        <v>0.99625991700000005</v>
      </c>
      <c r="I1890" s="1">
        <v>0.89472222000000001</v>
      </c>
      <c r="K1890" s="1">
        <v>1.0718282880000001</v>
      </c>
      <c r="L1890" s="1" t="s">
        <v>1</v>
      </c>
      <c r="M1890" s="1" t="s">
        <v>2</v>
      </c>
      <c r="N1890" s="1">
        <v>141633.43169999999</v>
      </c>
      <c r="O1890" s="1">
        <v>183968.3842</v>
      </c>
      <c r="P1890" s="1">
        <v>254785.21650000001</v>
      </c>
      <c r="Q1890" s="1">
        <v>316174.08199999999</v>
      </c>
      <c r="R1890" s="3">
        <f>AVERAGE('VTA_Proteome Morphine vs Saline'!N1890:Q1890)</f>
        <v>224140.27860000002</v>
      </c>
      <c r="S1890" s="3">
        <f>_xlfn.STDEV.S('VTA_Proteome Morphine vs Saline'!N1890:Q1890)</f>
        <v>77094.085532396624</v>
      </c>
      <c r="T1890" s="1">
        <v>193948.88449999999</v>
      </c>
      <c r="U1890" s="1">
        <v>202306.39600000001</v>
      </c>
      <c r="V1890" s="1">
        <v>223826.2365</v>
      </c>
      <c r="W1890" s="1">
        <v>216396.79250000001</v>
      </c>
      <c r="X1890" s="1">
        <f t="shared" si="119"/>
        <v>209119.57737499999</v>
      </c>
      <c r="Y1890" s="1">
        <f t="shared" si="120"/>
        <v>13488.427698718851</v>
      </c>
    </row>
    <row r="1891" spans="1:25" x14ac:dyDescent="0.5">
      <c r="A1891" s="1" t="s">
        <v>3776</v>
      </c>
      <c r="B1891" s="1" t="s">
        <v>3777</v>
      </c>
      <c r="C1891" s="1">
        <v>74847</v>
      </c>
      <c r="D1891" s="1">
        <v>3</v>
      </c>
      <c r="E1891" s="1">
        <v>3</v>
      </c>
      <c r="F1891" s="1">
        <v>115.66</v>
      </c>
      <c r="G1891" s="1">
        <v>5.2983097E-2</v>
      </c>
      <c r="H1891" s="1">
        <v>0.99625991700000005</v>
      </c>
      <c r="I1891" s="1">
        <v>0.85606293099999997</v>
      </c>
      <c r="K1891" s="1">
        <v>1.041033447</v>
      </c>
      <c r="L1891" s="1" t="s">
        <v>2</v>
      </c>
      <c r="M1891" s="1" t="s">
        <v>1</v>
      </c>
      <c r="N1891" s="1">
        <v>230685.1232</v>
      </c>
      <c r="O1891" s="1">
        <v>202611.65239999999</v>
      </c>
      <c r="P1891" s="1">
        <v>184344.68</v>
      </c>
      <c r="Q1891" s="1">
        <v>158390.21359999999</v>
      </c>
      <c r="R1891" s="3">
        <f>AVERAGE('VTA_Proteome Morphine vs Saline'!N1891:Q1891)</f>
        <v>194007.9173</v>
      </c>
      <c r="S1891" s="3">
        <f>_xlfn.STDEV.S('VTA_Proteome Morphine vs Saline'!N1891:Q1891)</f>
        <v>30447.992064497197</v>
      </c>
      <c r="T1891" s="1">
        <v>262814.59909999999</v>
      </c>
      <c r="U1891" s="1">
        <v>214868.54689999999</v>
      </c>
      <c r="V1891" s="1">
        <v>181873.76130000001</v>
      </c>
      <c r="W1891" s="1">
        <v>148318.0165</v>
      </c>
      <c r="X1891" s="1">
        <f t="shared" si="119"/>
        <v>201968.73095</v>
      </c>
      <c r="Y1891" s="1">
        <f t="shared" si="120"/>
        <v>48822.234991517602</v>
      </c>
    </row>
    <row r="1892" spans="1:25" x14ac:dyDescent="0.5">
      <c r="A1892" s="1" t="s">
        <v>3778</v>
      </c>
      <c r="B1892" s="1" t="s">
        <v>3779</v>
      </c>
      <c r="C1892" s="1">
        <v>23946</v>
      </c>
      <c r="D1892" s="1">
        <v>10</v>
      </c>
      <c r="E1892" s="1">
        <v>10</v>
      </c>
      <c r="F1892" s="1">
        <v>499.59</v>
      </c>
      <c r="G1892" s="1">
        <v>8.4735569999999996E-2</v>
      </c>
      <c r="H1892" s="1">
        <v>0.99625991700000005</v>
      </c>
      <c r="I1892" s="1">
        <v>0.54474529500000002</v>
      </c>
      <c r="K1892" s="1">
        <v>1.0790809290000001</v>
      </c>
      <c r="L1892" s="1" t="s">
        <v>1</v>
      </c>
      <c r="M1892" s="1" t="s">
        <v>2</v>
      </c>
      <c r="N1892" s="1">
        <v>10383269.779999999</v>
      </c>
      <c r="O1892" s="1">
        <v>12794102.949999999</v>
      </c>
      <c r="P1892" s="1">
        <v>14689464.32</v>
      </c>
      <c r="Q1892" s="1">
        <v>11462899.16</v>
      </c>
      <c r="R1892" s="3">
        <f>AVERAGE('VTA_Proteome Morphine vs Saline'!N1892:Q1892)</f>
        <v>12332434.052499998</v>
      </c>
      <c r="S1892" s="3">
        <f>_xlfn.STDEV.S('VTA_Proteome Morphine vs Saline'!N1892:Q1892)</f>
        <v>1855088.6899998093</v>
      </c>
      <c r="T1892" s="1">
        <v>13737255.189999999</v>
      </c>
      <c r="U1892" s="1">
        <v>11877686.32</v>
      </c>
      <c r="V1892" s="1">
        <v>11846386.51</v>
      </c>
      <c r="W1892" s="1">
        <v>8253256.3779999996</v>
      </c>
      <c r="X1892" s="1">
        <f t="shared" si="119"/>
        <v>11428646.099499999</v>
      </c>
      <c r="Y1892" s="1">
        <f t="shared" si="120"/>
        <v>2294117.1131351427</v>
      </c>
    </row>
    <row r="1893" spans="1:25" x14ac:dyDescent="0.5">
      <c r="A1893" s="1" t="s">
        <v>3780</v>
      </c>
      <c r="B1893" s="1" t="s">
        <v>3781</v>
      </c>
      <c r="C1893" s="1">
        <v>28625</v>
      </c>
      <c r="D1893" s="1">
        <v>2</v>
      </c>
      <c r="E1893" s="1">
        <v>2</v>
      </c>
      <c r="F1893" s="1">
        <v>229.91</v>
      </c>
      <c r="G1893" s="1">
        <v>5.0122344999999999E-2</v>
      </c>
      <c r="H1893" s="1">
        <v>0.99625991700000005</v>
      </c>
      <c r="I1893" s="1">
        <v>0.97063527299999997</v>
      </c>
      <c r="K1893" s="1">
        <v>1.0512921479999999</v>
      </c>
      <c r="L1893" s="1" t="s">
        <v>2</v>
      </c>
      <c r="M1893" s="1" t="s">
        <v>1</v>
      </c>
      <c r="N1893" s="1">
        <v>3432349.176</v>
      </c>
      <c r="O1893" s="1">
        <v>3769090.9879999999</v>
      </c>
      <c r="P1893" s="1">
        <v>1872307.743</v>
      </c>
      <c r="Q1893" s="1">
        <v>1948632.4890000001</v>
      </c>
      <c r="R1893" s="3">
        <f>AVERAGE('VTA_Proteome Morphine vs Saline'!N1893:Q1893)</f>
        <v>2755595.0989999999</v>
      </c>
      <c r="S1893" s="3">
        <f>_xlfn.STDEV.S('VTA_Proteome Morphine vs Saline'!N1893:Q1893)</f>
        <v>985994.45653673389</v>
      </c>
      <c r="T1893" s="1">
        <v>4542458.4819999998</v>
      </c>
      <c r="U1893" s="1">
        <v>3682882.4870000002</v>
      </c>
      <c r="V1893" s="1">
        <v>2065836.1429999999</v>
      </c>
      <c r="W1893" s="1">
        <v>1296564.8489999999</v>
      </c>
      <c r="X1893" s="1">
        <f t="shared" si="119"/>
        <v>2896935.4902499998</v>
      </c>
      <c r="Y1893" s="1">
        <f t="shared" si="120"/>
        <v>1480694.7595022779</v>
      </c>
    </row>
    <row r="1894" spans="1:25" x14ac:dyDescent="0.5">
      <c r="A1894" s="1" t="s">
        <v>3782</v>
      </c>
      <c r="B1894" s="1" t="s">
        <v>3783</v>
      </c>
      <c r="C1894" s="1">
        <v>619216</v>
      </c>
      <c r="D1894" s="1">
        <v>195</v>
      </c>
      <c r="E1894" s="1">
        <v>191</v>
      </c>
      <c r="F1894" s="1">
        <v>10602.45</v>
      </c>
      <c r="G1894" s="1">
        <v>0.208631066</v>
      </c>
      <c r="H1894" s="1">
        <v>0.977951083</v>
      </c>
      <c r="I1894" s="1">
        <v>0.224497906</v>
      </c>
      <c r="K1894" s="1">
        <v>1.0687867849999999</v>
      </c>
      <c r="L1894" s="1" t="s">
        <v>2</v>
      </c>
      <c r="M1894" s="1" t="s">
        <v>1</v>
      </c>
      <c r="N1894" s="1">
        <v>62233493.710000001</v>
      </c>
      <c r="O1894" s="1">
        <v>51148238.549999997</v>
      </c>
      <c r="P1894" s="1">
        <v>53486719.899999999</v>
      </c>
      <c r="Q1894" s="1">
        <v>56732280.539999999</v>
      </c>
      <c r="R1894" s="3">
        <f>AVERAGE('VTA_Proteome Morphine vs Saline'!N1894:Q1894)</f>
        <v>55900183.174999997</v>
      </c>
      <c r="S1894" s="3">
        <f>_xlfn.STDEV.S('VTA_Proteome Morphine vs Saline'!N1894:Q1894)</f>
        <v>4803088.9733039541</v>
      </c>
      <c r="T1894" s="1">
        <v>63555279.509999998</v>
      </c>
      <c r="U1894" s="1">
        <v>58850729.579999998</v>
      </c>
      <c r="V1894" s="1">
        <v>60720742.43</v>
      </c>
      <c r="W1894" s="1">
        <v>55854756.649999999</v>
      </c>
      <c r="X1894" s="1">
        <f t="shared" si="119"/>
        <v>59745377.042500004</v>
      </c>
      <c r="Y1894" s="1">
        <f t="shared" si="120"/>
        <v>3235429.676343373</v>
      </c>
    </row>
    <row r="1895" spans="1:25" x14ac:dyDescent="0.5">
      <c r="A1895" s="1" t="s">
        <v>3784</v>
      </c>
      <c r="B1895" s="1" t="s">
        <v>3785</v>
      </c>
      <c r="C1895" s="1">
        <v>177880</v>
      </c>
      <c r="D1895" s="1">
        <v>42</v>
      </c>
      <c r="E1895" s="1">
        <v>41</v>
      </c>
      <c r="F1895" s="1">
        <v>2235.2199999999998</v>
      </c>
      <c r="G1895" s="1">
        <v>0.14891143200000001</v>
      </c>
      <c r="H1895" s="1">
        <v>0.977951083</v>
      </c>
      <c r="I1895" s="1">
        <v>0.32436502299999997</v>
      </c>
      <c r="K1895" s="1">
        <v>1.070891888</v>
      </c>
      <c r="L1895" s="1" t="s">
        <v>1</v>
      </c>
      <c r="M1895" s="1" t="s">
        <v>2</v>
      </c>
      <c r="N1895" s="1">
        <v>10691130.65</v>
      </c>
      <c r="O1895" s="1">
        <v>8943708.6919999998</v>
      </c>
      <c r="P1895" s="1">
        <v>11004565.689999999</v>
      </c>
      <c r="Q1895" s="1">
        <v>9982979.5950000007</v>
      </c>
      <c r="R1895" s="3">
        <f>AVERAGE('VTA_Proteome Morphine vs Saline'!N1895:Q1895)</f>
        <v>10155596.156749999</v>
      </c>
      <c r="S1895" s="3">
        <f>_xlfn.STDEV.S('VTA_Proteome Morphine vs Saline'!N1895:Q1895)</f>
        <v>913968.30113810673</v>
      </c>
      <c r="T1895" s="1">
        <v>8664435.8430000003</v>
      </c>
      <c r="U1895" s="1">
        <v>9492707.6899999995</v>
      </c>
      <c r="V1895" s="1">
        <v>10650300.68</v>
      </c>
      <c r="W1895" s="1">
        <v>9125782.3729999997</v>
      </c>
      <c r="X1895" s="1">
        <f t="shared" si="119"/>
        <v>9483306.6464999989</v>
      </c>
      <c r="Y1895" s="1">
        <f t="shared" si="120"/>
        <v>848594.22042377933</v>
      </c>
    </row>
    <row r="1896" spans="1:25" x14ac:dyDescent="0.5">
      <c r="A1896" s="1" t="s">
        <v>3786</v>
      </c>
      <c r="B1896" s="1" t="s">
        <v>3787</v>
      </c>
      <c r="C1896" s="1">
        <v>45307</v>
      </c>
      <c r="D1896" s="1">
        <v>4</v>
      </c>
      <c r="E1896" s="1">
        <v>4</v>
      </c>
      <c r="F1896" s="1">
        <v>233.62</v>
      </c>
      <c r="G1896" s="1">
        <v>6.2621206999999998E-2</v>
      </c>
      <c r="H1896" s="1">
        <v>0.99625991700000005</v>
      </c>
      <c r="I1896" s="1">
        <v>0.71098796600000003</v>
      </c>
      <c r="K1896" s="1">
        <v>1.0319923529999999</v>
      </c>
      <c r="L1896" s="1" t="s">
        <v>1</v>
      </c>
      <c r="M1896" s="1" t="s">
        <v>2</v>
      </c>
      <c r="N1896" s="1">
        <v>235358.541</v>
      </c>
      <c r="O1896" s="1">
        <v>215422.15979999999</v>
      </c>
      <c r="P1896" s="1">
        <v>307325.03509999998</v>
      </c>
      <c r="Q1896" s="1">
        <v>323174.3995</v>
      </c>
      <c r="R1896" s="3">
        <f>AVERAGE('VTA_Proteome Morphine vs Saline'!N1896:Q1896)</f>
        <v>270320.03385000001</v>
      </c>
      <c r="S1896" s="3">
        <f>_xlfn.STDEV.S('VTA_Proteome Morphine vs Saline'!N1896:Q1896)</f>
        <v>52911.991845852303</v>
      </c>
      <c r="T1896" s="1">
        <v>307899.72019999998</v>
      </c>
      <c r="U1896" s="1">
        <v>352902.12280000001</v>
      </c>
      <c r="V1896" s="1">
        <v>101221.61900000001</v>
      </c>
      <c r="W1896" s="1">
        <v>285736.3714</v>
      </c>
      <c r="X1896" s="1">
        <f t="shared" si="119"/>
        <v>261939.95835000003</v>
      </c>
      <c r="Y1896" s="1">
        <f t="shared" si="120"/>
        <v>110729.50366878354</v>
      </c>
    </row>
    <row r="1897" spans="1:25" x14ac:dyDescent="0.5">
      <c r="A1897" s="1" t="s">
        <v>3788</v>
      </c>
      <c r="B1897" s="1" t="s">
        <v>3789</v>
      </c>
      <c r="C1897" s="1">
        <v>28904</v>
      </c>
      <c r="D1897" s="1">
        <v>1</v>
      </c>
      <c r="E1897" s="1">
        <v>1</v>
      </c>
      <c r="F1897" s="1">
        <v>65.91</v>
      </c>
      <c r="G1897" s="1">
        <v>8.2294754999999997E-2</v>
      </c>
      <c r="H1897" s="1">
        <v>0.99625991700000005</v>
      </c>
      <c r="I1897" s="1">
        <v>0.55861276199999998</v>
      </c>
      <c r="K1897" s="1">
        <v>1.510191482</v>
      </c>
      <c r="L1897" s="1" t="s">
        <v>1</v>
      </c>
      <c r="M1897" s="1" t="s">
        <v>2</v>
      </c>
      <c r="N1897" s="1">
        <v>30569.279910000001</v>
      </c>
      <c r="O1897" s="1">
        <v>27410.091759999999</v>
      </c>
      <c r="P1897" s="1">
        <v>4338.6293599999999</v>
      </c>
      <c r="Q1897" s="1">
        <v>30689.029640000001</v>
      </c>
      <c r="R1897" s="3">
        <f>AVERAGE('VTA_Proteome Morphine vs Saline'!N1897:Q1897)</f>
        <v>23251.757667500002</v>
      </c>
      <c r="S1897" s="3">
        <f>_xlfn.STDEV.S('VTA_Proteome Morphine vs Saline'!N1897:Q1897)</f>
        <v>12699.833476115891</v>
      </c>
      <c r="T1897" s="1">
        <v>27133.088619999999</v>
      </c>
      <c r="U1897" s="1">
        <v>19978.279879999998</v>
      </c>
      <c r="V1897" s="1">
        <v>10371.50793</v>
      </c>
      <c r="W1897" s="1">
        <v>4103.3739210000003</v>
      </c>
      <c r="X1897" s="1">
        <f t="shared" si="119"/>
        <v>15396.562587749999</v>
      </c>
      <c r="Y1897" s="1">
        <f t="shared" si="120"/>
        <v>10190.280683539751</v>
      </c>
    </row>
    <row r="1898" spans="1:25" x14ac:dyDescent="0.5">
      <c r="A1898" s="1" t="s">
        <v>3790</v>
      </c>
      <c r="B1898" s="1" t="s">
        <v>3791</v>
      </c>
      <c r="C1898" s="1">
        <v>69309</v>
      </c>
      <c r="D1898" s="1">
        <v>30</v>
      </c>
      <c r="E1898" s="1">
        <v>30</v>
      </c>
      <c r="F1898" s="1">
        <v>2980.17</v>
      </c>
      <c r="G1898" s="1">
        <v>7.5848496000000001E-2</v>
      </c>
      <c r="H1898" s="1">
        <v>0.99625991700000005</v>
      </c>
      <c r="I1898" s="1">
        <v>0.59923891600000001</v>
      </c>
      <c r="K1898" s="1">
        <v>1.1027785649999999</v>
      </c>
      <c r="L1898" s="1" t="s">
        <v>2</v>
      </c>
      <c r="M1898" s="1" t="s">
        <v>1</v>
      </c>
      <c r="N1898" s="1">
        <v>280649597.80000001</v>
      </c>
      <c r="O1898" s="1">
        <v>511148564.19999999</v>
      </c>
      <c r="P1898" s="1">
        <v>279776877.69999999</v>
      </c>
      <c r="Q1898" s="1">
        <v>350272686.60000002</v>
      </c>
      <c r="R1898" s="3">
        <f>AVERAGE('VTA_Proteome Morphine vs Saline'!N1898:Q1898)</f>
        <v>355461931.57500005</v>
      </c>
      <c r="S1898" s="3">
        <f>_xlfn.STDEV.S('VTA_Proteome Morphine vs Saline'!N1898:Q1898)</f>
        <v>108919493.97979809</v>
      </c>
      <c r="T1898" s="1">
        <v>367223408.10000002</v>
      </c>
      <c r="U1898" s="1">
        <v>432242098</v>
      </c>
      <c r="V1898" s="1">
        <v>273164961.89999998</v>
      </c>
      <c r="W1898" s="1">
        <v>495352727.30000001</v>
      </c>
      <c r="X1898" s="1">
        <f t="shared" si="119"/>
        <v>391995798.82499999</v>
      </c>
      <c r="Y1898" s="1">
        <f t="shared" si="120"/>
        <v>94933061.342537478</v>
      </c>
    </row>
    <row r="1899" spans="1:25" x14ac:dyDescent="0.5">
      <c r="A1899" s="1" t="s">
        <v>3792</v>
      </c>
      <c r="B1899" s="1" t="s">
        <v>3793</v>
      </c>
      <c r="C1899" s="1">
        <v>85745</v>
      </c>
      <c r="D1899" s="1">
        <v>4</v>
      </c>
      <c r="E1899" s="1">
        <v>4</v>
      </c>
      <c r="F1899" s="1">
        <v>220.92</v>
      </c>
      <c r="G1899" s="1">
        <v>7.5706564000000004E-2</v>
      </c>
      <c r="H1899" s="1">
        <v>0.99625991700000005</v>
      </c>
      <c r="I1899" s="1">
        <v>0.60020900899999996</v>
      </c>
      <c r="K1899" s="1">
        <v>1.0560466850000001</v>
      </c>
      <c r="L1899" s="1" t="s">
        <v>1</v>
      </c>
      <c r="M1899" s="1" t="s">
        <v>2</v>
      </c>
      <c r="N1899" s="1">
        <v>604209.80839999998</v>
      </c>
      <c r="O1899" s="1">
        <v>632974.41929999995</v>
      </c>
      <c r="P1899" s="1">
        <v>781596.50230000005</v>
      </c>
      <c r="Q1899" s="1">
        <v>751641.95629999996</v>
      </c>
      <c r="R1899" s="3">
        <f>AVERAGE('VTA_Proteome Morphine vs Saline'!N1899:Q1899)</f>
        <v>692605.67157500004</v>
      </c>
      <c r="S1899" s="3">
        <f>_xlfn.STDEV.S('VTA_Proteome Morphine vs Saline'!N1899:Q1899)</f>
        <v>87128.957569789869</v>
      </c>
      <c r="T1899" s="1">
        <v>749571.37069999997</v>
      </c>
      <c r="U1899" s="1">
        <v>588238.72609999997</v>
      </c>
      <c r="V1899" s="1">
        <v>530221.73470000003</v>
      </c>
      <c r="W1899" s="1">
        <v>755358.52249999996</v>
      </c>
      <c r="X1899" s="1">
        <f t="shared" si="119"/>
        <v>655847.58849999995</v>
      </c>
      <c r="Y1899" s="1">
        <f t="shared" si="120"/>
        <v>114075.10209422966</v>
      </c>
    </row>
    <row r="1900" spans="1:25" x14ac:dyDescent="0.5">
      <c r="A1900" s="1" t="s">
        <v>3794</v>
      </c>
      <c r="B1900" s="1" t="s">
        <v>3795</v>
      </c>
      <c r="C1900" s="1">
        <v>102117</v>
      </c>
      <c r="D1900" s="1">
        <v>14</v>
      </c>
      <c r="E1900" s="1">
        <v>14</v>
      </c>
      <c r="F1900" s="1">
        <v>724.73</v>
      </c>
      <c r="G1900" s="1">
        <v>0.15536676399999999</v>
      </c>
      <c r="H1900" s="1">
        <v>0.977951083</v>
      </c>
      <c r="I1900" s="1">
        <v>0.31061970100000003</v>
      </c>
      <c r="K1900" s="1">
        <v>1.0516821080000001</v>
      </c>
      <c r="L1900" s="1" t="s">
        <v>2</v>
      </c>
      <c r="M1900" s="1" t="s">
        <v>1</v>
      </c>
      <c r="N1900" s="1">
        <v>2433273.7659999998</v>
      </c>
      <c r="O1900" s="1">
        <v>2460391.077</v>
      </c>
      <c r="P1900" s="1">
        <v>2872339.6120000002</v>
      </c>
      <c r="Q1900" s="1">
        <v>2818946.86</v>
      </c>
      <c r="R1900" s="3">
        <f>AVERAGE('VTA_Proteome Morphine vs Saline'!N1900:Q1900)</f>
        <v>2646237.8287499999</v>
      </c>
      <c r="S1900" s="3">
        <f>_xlfn.STDEV.S('VTA_Proteome Morphine vs Saline'!N1900:Q1900)</f>
        <v>231547.78702113571</v>
      </c>
      <c r="T1900" s="1">
        <v>2837689.8369999998</v>
      </c>
      <c r="U1900" s="1">
        <v>2794557.3790000002</v>
      </c>
      <c r="V1900" s="1">
        <v>2635186.841</v>
      </c>
      <c r="W1900" s="1">
        <v>2864569.858</v>
      </c>
      <c r="X1900" s="1">
        <f t="shared" si="119"/>
        <v>2783000.9787499998</v>
      </c>
      <c r="Y1900" s="1">
        <f t="shared" si="120"/>
        <v>102675.74037441664</v>
      </c>
    </row>
    <row r="1901" spans="1:25" x14ac:dyDescent="0.5">
      <c r="A1901" s="1" t="s">
        <v>3796</v>
      </c>
      <c r="B1901" s="1" t="s">
        <v>3797</v>
      </c>
      <c r="C1901" s="1">
        <v>136243</v>
      </c>
      <c r="D1901" s="1">
        <v>24</v>
      </c>
      <c r="E1901" s="1">
        <v>22</v>
      </c>
      <c r="F1901" s="1">
        <v>1246.73</v>
      </c>
      <c r="G1901" s="1">
        <v>0.43314130499999998</v>
      </c>
      <c r="H1901" s="1">
        <v>0.977951083</v>
      </c>
      <c r="I1901" s="1">
        <v>7.7101164999999999E-2</v>
      </c>
      <c r="K1901" s="1">
        <v>1.118398886</v>
      </c>
      <c r="L1901" s="1" t="s">
        <v>2</v>
      </c>
      <c r="M1901" s="1" t="s">
        <v>1</v>
      </c>
      <c r="N1901" s="1">
        <v>4868817.227</v>
      </c>
      <c r="O1901" s="1">
        <v>5136647.0710000005</v>
      </c>
      <c r="P1901" s="1">
        <v>4937643.8250000002</v>
      </c>
      <c r="Q1901" s="1">
        <v>5320697.4280000003</v>
      </c>
      <c r="R1901" s="3">
        <f>AVERAGE('VTA_Proteome Morphine vs Saline'!N1901:Q1901)</f>
        <v>5065951.3877499998</v>
      </c>
      <c r="S1901" s="3">
        <f>_xlfn.STDEV.S('VTA_Proteome Morphine vs Saline'!N1901:Q1901)</f>
        <v>204302.17215902786</v>
      </c>
      <c r="T1901" s="1">
        <v>5562030.0389999999</v>
      </c>
      <c r="U1901" s="1">
        <v>6398690.2740000002</v>
      </c>
      <c r="V1901" s="1">
        <v>5090632.4850000003</v>
      </c>
      <c r="W1901" s="1">
        <v>5611664.7659999998</v>
      </c>
      <c r="X1901" s="1">
        <f t="shared" si="119"/>
        <v>5665754.3909999998</v>
      </c>
      <c r="Y1901" s="1">
        <f t="shared" si="120"/>
        <v>542108.42829349276</v>
      </c>
    </row>
    <row r="1902" spans="1:25" x14ac:dyDescent="0.5">
      <c r="A1902" s="1" t="s">
        <v>3798</v>
      </c>
      <c r="B1902" s="1" t="s">
        <v>3799</v>
      </c>
      <c r="C1902" s="1">
        <v>140984</v>
      </c>
      <c r="D1902" s="1">
        <v>19</v>
      </c>
      <c r="E1902" s="1">
        <v>17</v>
      </c>
      <c r="F1902" s="1">
        <v>734.14</v>
      </c>
      <c r="G1902" s="1">
        <v>0.16034775800000001</v>
      </c>
      <c r="H1902" s="1">
        <v>0.977951083</v>
      </c>
      <c r="I1902" s="1">
        <v>0.30062320799999998</v>
      </c>
      <c r="K1902" s="1">
        <v>1.0570786130000001</v>
      </c>
      <c r="L1902" s="1" t="s">
        <v>1</v>
      </c>
      <c r="M1902" s="1" t="s">
        <v>2</v>
      </c>
      <c r="N1902" s="1">
        <v>3357343.9330000002</v>
      </c>
      <c r="O1902" s="1">
        <v>3025497.9679999999</v>
      </c>
      <c r="P1902" s="1">
        <v>3129644.284</v>
      </c>
      <c r="Q1902" s="1">
        <v>2935766.352</v>
      </c>
      <c r="R1902" s="3">
        <f>AVERAGE('VTA_Proteome Morphine vs Saline'!N1902:Q1902)</f>
        <v>3112063.1342500001</v>
      </c>
      <c r="S1902" s="3">
        <f>_xlfn.STDEV.S('VTA_Proteome Morphine vs Saline'!N1902:Q1902)</f>
        <v>181701.08282704695</v>
      </c>
      <c r="T1902" s="1">
        <v>2785664.2370000002</v>
      </c>
      <c r="U1902" s="1">
        <v>3213923.4950000001</v>
      </c>
      <c r="V1902" s="1">
        <v>2699670.5559999999</v>
      </c>
      <c r="W1902" s="1">
        <v>3076831.3859999999</v>
      </c>
      <c r="X1902" s="1">
        <f t="shared" si="119"/>
        <v>2944022.4185000001</v>
      </c>
      <c r="Y1902" s="1">
        <f t="shared" si="120"/>
        <v>241709.16359644625</v>
      </c>
    </row>
    <row r="1903" spans="1:25" x14ac:dyDescent="0.5">
      <c r="A1903" s="1" t="s">
        <v>3800</v>
      </c>
      <c r="B1903" s="1" t="s">
        <v>3801</v>
      </c>
      <c r="C1903" s="1">
        <v>160464</v>
      </c>
      <c r="D1903" s="1">
        <v>21</v>
      </c>
      <c r="E1903" s="1">
        <v>20</v>
      </c>
      <c r="F1903" s="1">
        <v>991.09</v>
      </c>
      <c r="G1903" s="1">
        <v>0.25211088100000001</v>
      </c>
      <c r="H1903" s="1">
        <v>0.977951083</v>
      </c>
      <c r="I1903" s="1">
        <v>0.177534887</v>
      </c>
      <c r="K1903" s="1">
        <v>1.1016907419999999</v>
      </c>
      <c r="L1903" s="1" t="s">
        <v>1</v>
      </c>
      <c r="M1903" s="1" t="s">
        <v>2</v>
      </c>
      <c r="N1903" s="1">
        <v>2495584.5290000001</v>
      </c>
      <c r="O1903" s="1">
        <v>2582415.736</v>
      </c>
      <c r="P1903" s="1">
        <v>2583228.5070000002</v>
      </c>
      <c r="Q1903" s="1">
        <v>2688170.9959999998</v>
      </c>
      <c r="R1903" s="3">
        <f>AVERAGE('VTA_Proteome Morphine vs Saline'!N1903:Q1903)</f>
        <v>2587349.9420000003</v>
      </c>
      <c r="S1903" s="3">
        <f>_xlfn.STDEV.S('VTA_Proteome Morphine vs Saline'!N1903:Q1903)</f>
        <v>78797.437708005644</v>
      </c>
      <c r="T1903" s="1">
        <v>2088079.433</v>
      </c>
      <c r="U1903" s="1">
        <v>2553413.8730000001</v>
      </c>
      <c r="V1903" s="1">
        <v>2081527.4950000001</v>
      </c>
      <c r="W1903" s="1">
        <v>2671085.34</v>
      </c>
      <c r="X1903" s="1">
        <f t="shared" si="119"/>
        <v>2348526.5352499997</v>
      </c>
      <c r="Y1903" s="1">
        <f t="shared" si="120"/>
        <v>308298.65620686644</v>
      </c>
    </row>
    <row r="1904" spans="1:25" x14ac:dyDescent="0.5">
      <c r="A1904" s="1" t="s">
        <v>3802</v>
      </c>
      <c r="B1904" s="1" t="s">
        <v>3803</v>
      </c>
      <c r="C1904" s="1">
        <v>33069</v>
      </c>
      <c r="D1904" s="1">
        <v>3</v>
      </c>
      <c r="E1904" s="1">
        <v>3</v>
      </c>
      <c r="F1904" s="1">
        <v>164.53</v>
      </c>
      <c r="G1904" s="1">
        <v>8.1483000999999999E-2</v>
      </c>
      <c r="H1904" s="1">
        <v>0.99625991700000005</v>
      </c>
      <c r="I1904" s="1">
        <v>0.56339310799999998</v>
      </c>
      <c r="K1904" s="1">
        <v>1.183263459</v>
      </c>
      <c r="L1904" s="1" t="s">
        <v>2</v>
      </c>
      <c r="M1904" s="1" t="s">
        <v>1</v>
      </c>
      <c r="N1904" s="1">
        <v>765448.51410000003</v>
      </c>
      <c r="O1904" s="1">
        <v>886566.94900000002</v>
      </c>
      <c r="P1904" s="1">
        <v>713895.39009999996</v>
      </c>
      <c r="Q1904" s="1">
        <v>561813.05249999999</v>
      </c>
      <c r="R1904" s="3">
        <f>AVERAGE('VTA_Proteome Morphine vs Saline'!N1904:Q1904)</f>
        <v>731930.976425</v>
      </c>
      <c r="S1904" s="3">
        <f>_xlfn.STDEV.S('VTA_Proteome Morphine vs Saline'!N1904:Q1904)</f>
        <v>134537.60287326077</v>
      </c>
      <c r="T1904" s="1">
        <v>1037225.12</v>
      </c>
      <c r="U1904" s="1">
        <v>895354.71089999995</v>
      </c>
      <c r="V1904" s="1">
        <v>1065423.068</v>
      </c>
      <c r="W1904" s="1">
        <v>466265.81790000002</v>
      </c>
      <c r="X1904" s="1">
        <f t="shared" si="119"/>
        <v>866067.17920000001</v>
      </c>
      <c r="Y1904" s="1">
        <f t="shared" si="120"/>
        <v>276728.92820023076</v>
      </c>
    </row>
    <row r="1905" spans="1:25" x14ac:dyDescent="0.5">
      <c r="A1905" s="1" t="s">
        <v>3804</v>
      </c>
      <c r="B1905" s="1" t="s">
        <v>3805</v>
      </c>
      <c r="C1905" s="1">
        <v>101157</v>
      </c>
      <c r="D1905" s="1">
        <v>4</v>
      </c>
      <c r="E1905" s="1">
        <v>4</v>
      </c>
      <c r="F1905" s="1">
        <v>148.21</v>
      </c>
      <c r="G1905" s="1">
        <v>0.109105272</v>
      </c>
      <c r="H1905" s="1">
        <v>0.98916351000000002</v>
      </c>
      <c r="I1905" s="1">
        <v>0.43633856900000001</v>
      </c>
      <c r="K1905" s="1">
        <v>1.1670211319999999</v>
      </c>
      <c r="L1905" s="1" t="s">
        <v>1</v>
      </c>
      <c r="M1905" s="1" t="s">
        <v>2</v>
      </c>
      <c r="N1905" s="1">
        <v>144697.79790000001</v>
      </c>
      <c r="O1905" s="1">
        <v>160346.6287</v>
      </c>
      <c r="P1905" s="1">
        <v>92889.800229999993</v>
      </c>
      <c r="Q1905" s="1">
        <v>112277.6253</v>
      </c>
      <c r="R1905" s="3">
        <f>AVERAGE('VTA_Proteome Morphine vs Saline'!N1905:Q1905)</f>
        <v>127552.9630325</v>
      </c>
      <c r="S1905" s="3">
        <f>_xlfn.STDEV.S('VTA_Proteome Morphine vs Saline'!N1905:Q1905)</f>
        <v>30573.630625427137</v>
      </c>
      <c r="T1905" s="1">
        <v>59738.069320000002</v>
      </c>
      <c r="U1905" s="1">
        <v>200610.1617</v>
      </c>
      <c r="V1905" s="1">
        <v>110752.59540000001</v>
      </c>
      <c r="W1905" s="1">
        <v>66090.787379999994</v>
      </c>
      <c r="X1905" s="1">
        <f t="shared" si="119"/>
        <v>109297.90345</v>
      </c>
      <c r="Y1905" s="1">
        <f t="shared" si="120"/>
        <v>64969.420174580751</v>
      </c>
    </row>
    <row r="1906" spans="1:25" x14ac:dyDescent="0.5">
      <c r="A1906" s="1" t="s">
        <v>3806</v>
      </c>
      <c r="B1906" s="1" t="s">
        <v>3807</v>
      </c>
      <c r="C1906" s="1">
        <v>20375</v>
      </c>
      <c r="D1906" s="1">
        <v>6</v>
      </c>
      <c r="E1906" s="1">
        <v>6</v>
      </c>
      <c r="F1906" s="1">
        <v>282.99</v>
      </c>
      <c r="G1906" s="1">
        <v>6.9401462999999997E-2</v>
      </c>
      <c r="H1906" s="1">
        <v>0.99625991700000005</v>
      </c>
      <c r="I1906" s="1">
        <v>0.64749269099999995</v>
      </c>
      <c r="K1906" s="1">
        <v>1.156587298</v>
      </c>
      <c r="L1906" s="1" t="s">
        <v>2</v>
      </c>
      <c r="M1906" s="1" t="s">
        <v>1</v>
      </c>
      <c r="N1906" s="1">
        <v>1879353.8810000001</v>
      </c>
      <c r="O1906" s="1">
        <v>1854645.8459999999</v>
      </c>
      <c r="P1906" s="1">
        <v>2934621.0350000001</v>
      </c>
      <c r="Q1906" s="1">
        <v>2068751.523</v>
      </c>
      <c r="R1906" s="3">
        <f>AVERAGE('VTA_Proteome Morphine vs Saline'!N1906:Q1906)</f>
        <v>2184343.07125</v>
      </c>
      <c r="S1906" s="3">
        <f>_xlfn.STDEV.S('VTA_Proteome Morphine vs Saline'!N1906:Q1906)</f>
        <v>509246.86070790794</v>
      </c>
      <c r="T1906" s="1">
        <v>2328989.3139999998</v>
      </c>
      <c r="U1906" s="1">
        <v>1522600.11</v>
      </c>
      <c r="V1906" s="1">
        <v>2328249.0610000002</v>
      </c>
      <c r="W1906" s="1">
        <v>3925695.3160000001</v>
      </c>
      <c r="X1906" s="1">
        <f t="shared" si="119"/>
        <v>2526383.4502499998</v>
      </c>
      <c r="Y1906" s="1">
        <f t="shared" si="120"/>
        <v>1007286.1845939565</v>
      </c>
    </row>
    <row r="1907" spans="1:25" x14ac:dyDescent="0.5">
      <c r="A1907" s="1" t="s">
        <v>3808</v>
      </c>
      <c r="B1907" s="1" t="s">
        <v>3809</v>
      </c>
      <c r="C1907" s="1">
        <v>63962</v>
      </c>
      <c r="D1907" s="1">
        <v>29</v>
      </c>
      <c r="E1907" s="1">
        <v>29</v>
      </c>
      <c r="F1907" s="1">
        <v>1944.48</v>
      </c>
      <c r="G1907" s="1">
        <v>9.8999381999999997E-2</v>
      </c>
      <c r="H1907" s="1">
        <v>0.99216108700000005</v>
      </c>
      <c r="I1907" s="1">
        <v>0.47585478199999998</v>
      </c>
      <c r="K1907" s="1">
        <v>1.088527013</v>
      </c>
      <c r="L1907" s="1" t="s">
        <v>2</v>
      </c>
      <c r="M1907" s="1" t="s">
        <v>1</v>
      </c>
      <c r="N1907" s="1">
        <v>20586416.140000001</v>
      </c>
      <c r="O1907" s="1">
        <v>27333795.210000001</v>
      </c>
      <c r="P1907" s="1">
        <v>35088697.719999999</v>
      </c>
      <c r="Q1907" s="1">
        <v>30212513.91</v>
      </c>
      <c r="R1907" s="3">
        <f>AVERAGE('VTA_Proteome Morphine vs Saline'!N1907:Q1907)</f>
        <v>28305355.744999997</v>
      </c>
      <c r="S1907" s="3">
        <f>_xlfn.STDEV.S('VTA_Proteome Morphine vs Saline'!N1907:Q1907)</f>
        <v>6060168.8401927799</v>
      </c>
      <c r="T1907" s="1">
        <v>27740940.809999999</v>
      </c>
      <c r="U1907" s="1">
        <v>27371112.050000001</v>
      </c>
      <c r="V1907" s="1">
        <v>33530690.859999999</v>
      </c>
      <c r="W1907" s="1">
        <v>34601833.619999997</v>
      </c>
      <c r="X1907" s="1">
        <f t="shared" si="119"/>
        <v>30811144.335000001</v>
      </c>
      <c r="Y1907" s="1">
        <f t="shared" si="120"/>
        <v>3787049.4391552159</v>
      </c>
    </row>
    <row r="1908" spans="1:25" x14ac:dyDescent="0.5">
      <c r="A1908" s="1" t="s">
        <v>3810</v>
      </c>
      <c r="B1908" s="1" t="s">
        <v>3811</v>
      </c>
      <c r="C1908" s="1">
        <v>299348</v>
      </c>
      <c r="D1908" s="1">
        <v>195</v>
      </c>
      <c r="E1908" s="1">
        <v>194</v>
      </c>
      <c r="F1908" s="1">
        <v>13745.03</v>
      </c>
      <c r="G1908" s="1">
        <v>0.47210476699999998</v>
      </c>
      <c r="H1908" s="1">
        <v>0.977951083</v>
      </c>
      <c r="I1908" s="1">
        <v>6.5405289000000005E-2</v>
      </c>
      <c r="K1908" s="1">
        <v>1.1461517699999999</v>
      </c>
      <c r="L1908" s="1" t="s">
        <v>2</v>
      </c>
      <c r="M1908" s="1" t="s">
        <v>1</v>
      </c>
      <c r="N1908" s="1">
        <v>516837735.19999999</v>
      </c>
      <c r="O1908" s="1">
        <v>500036410.69999999</v>
      </c>
      <c r="P1908" s="1">
        <v>450518565.10000002</v>
      </c>
      <c r="Q1908" s="1">
        <v>493601864.39999998</v>
      </c>
      <c r="R1908" s="3">
        <f>AVERAGE('VTA_Proteome Morphine vs Saline'!N1908:Q1908)</f>
        <v>490248643.85000002</v>
      </c>
      <c r="S1908" s="3">
        <f>_xlfn.STDEV.S('VTA_Proteome Morphine vs Saline'!N1908:Q1908)</f>
        <v>28240062.584130041</v>
      </c>
      <c r="T1908" s="1">
        <v>572544758</v>
      </c>
      <c r="U1908" s="1">
        <v>567584773</v>
      </c>
      <c r="V1908" s="1">
        <v>485537774.80000001</v>
      </c>
      <c r="W1908" s="1">
        <v>621930098.39999998</v>
      </c>
      <c r="X1908" s="1">
        <f t="shared" si="119"/>
        <v>561899351.04999995</v>
      </c>
      <c r="Y1908" s="1">
        <f t="shared" si="120"/>
        <v>56510853.431486182</v>
      </c>
    </row>
    <row r="1909" spans="1:25" x14ac:dyDescent="0.5">
      <c r="A1909" s="1" t="s">
        <v>3812</v>
      </c>
      <c r="B1909" s="1" t="s">
        <v>3813</v>
      </c>
      <c r="C1909" s="1">
        <v>269477</v>
      </c>
      <c r="D1909" s="1">
        <v>229</v>
      </c>
      <c r="E1909" s="1">
        <v>228</v>
      </c>
      <c r="F1909" s="1">
        <v>16036.69</v>
      </c>
      <c r="G1909" s="1">
        <v>0.30547006500000001</v>
      </c>
      <c r="H1909" s="1">
        <v>0.977951083</v>
      </c>
      <c r="I1909" s="1">
        <v>0.136332283</v>
      </c>
      <c r="K1909" s="1">
        <v>1.104330203</v>
      </c>
      <c r="L1909" s="1" t="s">
        <v>2</v>
      </c>
      <c r="M1909" s="1" t="s">
        <v>1</v>
      </c>
      <c r="N1909" s="1">
        <v>636083315.20000005</v>
      </c>
      <c r="O1909" s="1">
        <v>578644832.29999995</v>
      </c>
      <c r="P1909" s="1">
        <v>544400558.39999998</v>
      </c>
      <c r="Q1909" s="1">
        <v>562413645.60000002</v>
      </c>
      <c r="R1909" s="3">
        <f>AVERAGE('VTA_Proteome Morphine vs Saline'!N1909:Q1909)</f>
        <v>580385587.875</v>
      </c>
      <c r="S1909" s="3">
        <f>_xlfn.STDEV.S('VTA_Proteome Morphine vs Saline'!N1909:Q1909)</f>
        <v>39678626.129586451</v>
      </c>
      <c r="T1909" s="1">
        <v>672798445.29999995</v>
      </c>
      <c r="U1909" s="1">
        <v>677496377.5</v>
      </c>
      <c r="V1909" s="1">
        <v>557478453.70000005</v>
      </c>
      <c r="W1909" s="1">
        <v>655976059.5</v>
      </c>
      <c r="X1909" s="1">
        <f t="shared" si="119"/>
        <v>640937334</v>
      </c>
      <c r="Y1909" s="1">
        <f t="shared" si="120"/>
        <v>56401069.84948644</v>
      </c>
    </row>
    <row r="1910" spans="1:25" x14ac:dyDescent="0.5">
      <c r="A1910" s="1" t="s">
        <v>3814</v>
      </c>
      <c r="B1910" s="1" t="s">
        <v>3815</v>
      </c>
      <c r="C1910" s="1">
        <v>102742</v>
      </c>
      <c r="D1910" s="1">
        <v>20</v>
      </c>
      <c r="E1910" s="1">
        <v>19</v>
      </c>
      <c r="F1910" s="1">
        <v>1271.0899999999999</v>
      </c>
      <c r="G1910" s="1">
        <v>0.15032883799999999</v>
      </c>
      <c r="H1910" s="1">
        <v>0.977951083</v>
      </c>
      <c r="I1910" s="1">
        <v>0.32126631500000002</v>
      </c>
      <c r="K1910" s="1">
        <v>1.1085615259999999</v>
      </c>
      <c r="L1910" s="1" t="s">
        <v>1</v>
      </c>
      <c r="M1910" s="1" t="s">
        <v>2</v>
      </c>
      <c r="N1910" s="1">
        <v>7596769.5499999998</v>
      </c>
      <c r="O1910" s="1">
        <v>11153858.699999999</v>
      </c>
      <c r="P1910" s="1">
        <v>8661630.8599999994</v>
      </c>
      <c r="Q1910" s="1">
        <v>8418140.3460000008</v>
      </c>
      <c r="R1910" s="3">
        <f>AVERAGE('VTA_Proteome Morphine vs Saline'!N1910:Q1910)</f>
        <v>8957599.8640000001</v>
      </c>
      <c r="S1910" s="3">
        <f>_xlfn.STDEV.S('VTA_Proteome Morphine vs Saline'!N1910:Q1910)</f>
        <v>1533408.6475451717</v>
      </c>
      <c r="T1910" s="1">
        <v>7658453.3660000004</v>
      </c>
      <c r="U1910" s="1">
        <v>8657707.8389999997</v>
      </c>
      <c r="V1910" s="1">
        <v>7670611.5329999998</v>
      </c>
      <c r="W1910" s="1">
        <v>8334752.6140000001</v>
      </c>
      <c r="X1910" s="1">
        <f t="shared" si="119"/>
        <v>8080381.3379999995</v>
      </c>
      <c r="Y1910" s="1">
        <f t="shared" si="120"/>
        <v>497977.62381340709</v>
      </c>
    </row>
    <row r="1911" spans="1:25" x14ac:dyDescent="0.5">
      <c r="A1911" s="1" t="s">
        <v>3816</v>
      </c>
      <c r="B1911" s="1" t="s">
        <v>3817</v>
      </c>
      <c r="C1911" s="1">
        <v>53018</v>
      </c>
      <c r="D1911" s="1">
        <v>12</v>
      </c>
      <c r="E1911" s="1">
        <v>12</v>
      </c>
      <c r="F1911" s="1">
        <v>757.97</v>
      </c>
      <c r="G1911" s="1">
        <v>5.1536804999999998E-2</v>
      </c>
      <c r="H1911" s="1">
        <v>0.99625991700000005</v>
      </c>
      <c r="I1911" s="1">
        <v>0.89630485100000001</v>
      </c>
      <c r="K1911" s="1">
        <v>1.006633259</v>
      </c>
      <c r="L1911" s="1" t="s">
        <v>2</v>
      </c>
      <c r="M1911" s="1" t="s">
        <v>1</v>
      </c>
      <c r="N1911" s="1">
        <v>1813195.537</v>
      </c>
      <c r="O1911" s="1">
        <v>2184335.4509999999</v>
      </c>
      <c r="P1911" s="1">
        <v>2977370.6949999998</v>
      </c>
      <c r="Q1911" s="1">
        <v>2910339.8429999999</v>
      </c>
      <c r="R1911" s="3">
        <f>AVERAGE('VTA_Proteome Morphine vs Saline'!N1911:Q1911)</f>
        <v>2471310.3815000001</v>
      </c>
      <c r="S1911" s="3">
        <f>_xlfn.STDEV.S('VTA_Proteome Morphine vs Saline'!N1911:Q1911)</f>
        <v>566954.92714777996</v>
      </c>
      <c r="T1911" s="1">
        <v>2464719.2599999998</v>
      </c>
      <c r="U1911" s="1">
        <v>2010826.5930000001</v>
      </c>
      <c r="V1911" s="1">
        <v>2871979.338</v>
      </c>
      <c r="W1911" s="1">
        <v>2603287.699</v>
      </c>
      <c r="X1911" s="1">
        <f t="shared" si="119"/>
        <v>2487703.2225000001</v>
      </c>
      <c r="Y1911" s="1">
        <f t="shared" si="120"/>
        <v>360077.53167293814</v>
      </c>
    </row>
    <row r="1912" spans="1:25" x14ac:dyDescent="0.5">
      <c r="A1912" s="1" t="s">
        <v>3818</v>
      </c>
      <c r="B1912" s="1" t="s">
        <v>3819</v>
      </c>
      <c r="C1912" s="1">
        <v>110233</v>
      </c>
      <c r="D1912" s="1">
        <v>66</v>
      </c>
      <c r="E1912" s="1">
        <v>65</v>
      </c>
      <c r="F1912" s="1">
        <v>3683.77</v>
      </c>
      <c r="G1912" s="1">
        <v>6.3989740000000003E-2</v>
      </c>
      <c r="H1912" s="1">
        <v>0.99625991700000005</v>
      </c>
      <c r="I1912" s="1">
        <v>0.69673802699999998</v>
      </c>
      <c r="K1912" s="1">
        <v>1.017443222</v>
      </c>
      <c r="L1912" s="1" t="s">
        <v>2</v>
      </c>
      <c r="M1912" s="1" t="s">
        <v>1</v>
      </c>
      <c r="N1912" s="1">
        <v>99900896.379999995</v>
      </c>
      <c r="O1912" s="1">
        <v>100372394.90000001</v>
      </c>
      <c r="P1912" s="1">
        <v>93673224.329999998</v>
      </c>
      <c r="Q1912" s="1">
        <v>95327995.609999999</v>
      </c>
      <c r="R1912" s="3">
        <f>AVERAGE('VTA_Proteome Morphine vs Saline'!N1912:Q1912)</f>
        <v>97318627.805000007</v>
      </c>
      <c r="S1912" s="3">
        <f>_xlfn.STDEV.S('VTA_Proteome Morphine vs Saline'!N1912:Q1912)</f>
        <v>3328923.1239371235</v>
      </c>
      <c r="T1912" s="1">
        <v>98481706.5</v>
      </c>
      <c r="U1912" s="1">
        <v>109120784.5</v>
      </c>
      <c r="V1912" s="1">
        <v>93300317.920000002</v>
      </c>
      <c r="W1912" s="1">
        <v>95161904.209999993</v>
      </c>
      <c r="X1912" s="1">
        <f t="shared" si="119"/>
        <v>99016178.282499999</v>
      </c>
      <c r="Y1912" s="1">
        <f t="shared" si="120"/>
        <v>7069069.1326504182</v>
      </c>
    </row>
    <row r="1913" spans="1:25" x14ac:dyDescent="0.5">
      <c r="A1913" s="1" t="s">
        <v>3820</v>
      </c>
      <c r="B1913" s="1" t="s">
        <v>3821</v>
      </c>
      <c r="C1913" s="1">
        <v>38224</v>
      </c>
      <c r="D1913" s="1">
        <v>8</v>
      </c>
      <c r="E1913" s="1">
        <v>8</v>
      </c>
      <c r="F1913" s="1">
        <v>327.36</v>
      </c>
      <c r="G1913" s="1">
        <v>0.42515542200000001</v>
      </c>
      <c r="H1913" s="1">
        <v>0.977951083</v>
      </c>
      <c r="I1913" s="1">
        <v>7.9772802000000004E-2</v>
      </c>
      <c r="K1913" s="1">
        <v>1.1546358990000001</v>
      </c>
      <c r="L1913" s="1" t="s">
        <v>1</v>
      </c>
      <c r="M1913" s="1" t="s">
        <v>2</v>
      </c>
      <c r="N1913" s="1">
        <v>7422313.4500000002</v>
      </c>
      <c r="O1913" s="1">
        <v>7343810.5060000001</v>
      </c>
      <c r="P1913" s="1">
        <v>8479333.0510000009</v>
      </c>
      <c r="Q1913" s="1">
        <v>7142456.1849999996</v>
      </c>
      <c r="R1913" s="3">
        <f>AVERAGE('VTA_Proteome Morphine vs Saline'!N1913:Q1913)</f>
        <v>7596978.2979999995</v>
      </c>
      <c r="S1913" s="3">
        <f>_xlfn.STDEV.S('VTA_Proteome Morphine vs Saline'!N1913:Q1913)</f>
        <v>599928.32943630195</v>
      </c>
      <c r="T1913" s="1">
        <v>7019189.1919999998</v>
      </c>
      <c r="U1913" s="1">
        <v>7435343.3710000003</v>
      </c>
      <c r="V1913" s="1">
        <v>5969637.9620000003</v>
      </c>
      <c r="W1913" s="1">
        <v>5894007.5360000003</v>
      </c>
      <c r="X1913" s="1">
        <f t="shared" si="119"/>
        <v>6579544.5152500011</v>
      </c>
      <c r="Y1913" s="1">
        <f t="shared" si="120"/>
        <v>767599.30452332192</v>
      </c>
    </row>
    <row r="1914" spans="1:25" x14ac:dyDescent="0.5">
      <c r="A1914" s="1" t="s">
        <v>3822</v>
      </c>
      <c r="B1914" s="1" t="s">
        <v>3823</v>
      </c>
      <c r="C1914" s="1">
        <v>29777</v>
      </c>
      <c r="D1914" s="1">
        <v>41</v>
      </c>
      <c r="E1914" s="1">
        <v>41</v>
      </c>
      <c r="F1914" s="1">
        <v>3438.3</v>
      </c>
      <c r="G1914" s="1">
        <v>5.0194458999999997E-2</v>
      </c>
      <c r="H1914" s="1">
        <v>0.99625991700000005</v>
      </c>
      <c r="I1914" s="1">
        <v>0.96298596400000003</v>
      </c>
      <c r="K1914" s="1">
        <v>1.001491489</v>
      </c>
      <c r="L1914" s="1" t="s">
        <v>1</v>
      </c>
      <c r="M1914" s="1" t="s">
        <v>2</v>
      </c>
      <c r="N1914" s="1">
        <v>700182187.20000005</v>
      </c>
      <c r="O1914" s="1">
        <v>614027955.79999995</v>
      </c>
      <c r="P1914" s="1">
        <v>478697458.10000002</v>
      </c>
      <c r="Q1914" s="1">
        <v>570375855.5</v>
      </c>
      <c r="R1914" s="3">
        <f>AVERAGE('VTA_Proteome Morphine vs Saline'!N1914:Q1914)</f>
        <v>590820864.14999998</v>
      </c>
      <c r="S1914" s="3">
        <f>_xlfn.STDEV.S('VTA_Proteome Morphine vs Saline'!N1914:Q1914)</f>
        <v>92173974.354749143</v>
      </c>
      <c r="T1914" s="1">
        <v>726100976.10000002</v>
      </c>
      <c r="U1914" s="1">
        <v>636188295.39999998</v>
      </c>
      <c r="V1914" s="1">
        <v>472799986.19999999</v>
      </c>
      <c r="W1914" s="1">
        <v>524674637.5</v>
      </c>
      <c r="X1914" s="1">
        <f t="shared" si="119"/>
        <v>589940973.79999995</v>
      </c>
      <c r="Y1914" s="1">
        <f t="shared" si="120"/>
        <v>113519552.81130844</v>
      </c>
    </row>
    <row r="1915" spans="1:25" x14ac:dyDescent="0.5">
      <c r="A1915" s="1" t="s">
        <v>3824</v>
      </c>
      <c r="B1915" s="1" t="s">
        <v>3825</v>
      </c>
      <c r="C1915" s="1">
        <v>29985</v>
      </c>
      <c r="D1915" s="1">
        <v>14</v>
      </c>
      <c r="E1915" s="1">
        <v>11</v>
      </c>
      <c r="F1915" s="1">
        <v>655.36</v>
      </c>
      <c r="G1915" s="1">
        <v>5.8747418000000003E-2</v>
      </c>
      <c r="H1915" s="1">
        <v>0.99625991700000005</v>
      </c>
      <c r="I1915" s="1">
        <v>0.75708039500000002</v>
      </c>
      <c r="K1915" s="1">
        <v>1.0257648880000001</v>
      </c>
      <c r="L1915" s="1" t="s">
        <v>2</v>
      </c>
      <c r="M1915" s="1" t="s">
        <v>1</v>
      </c>
      <c r="N1915" s="1">
        <v>14424577.869999999</v>
      </c>
      <c r="O1915" s="1">
        <v>15523398.710000001</v>
      </c>
      <c r="P1915" s="1">
        <v>11815212.93</v>
      </c>
      <c r="Q1915" s="1">
        <v>14816986.16</v>
      </c>
      <c r="R1915" s="3">
        <f>AVERAGE('VTA_Proteome Morphine vs Saline'!N1915:Q1915)</f>
        <v>14145043.9175</v>
      </c>
      <c r="S1915" s="3">
        <f>_xlfn.STDEV.S('VTA_Proteome Morphine vs Saline'!N1915:Q1915)</f>
        <v>1618396.3227198243</v>
      </c>
      <c r="T1915" s="1">
        <v>14542148.119999999</v>
      </c>
      <c r="U1915" s="1">
        <v>16748137.039999999</v>
      </c>
      <c r="V1915" s="1">
        <v>13712232</v>
      </c>
      <c r="W1915" s="1">
        <v>13035440.369999999</v>
      </c>
      <c r="X1915" s="1">
        <f t="shared" si="119"/>
        <v>14509489.382499998</v>
      </c>
      <c r="Y1915" s="1">
        <f t="shared" si="120"/>
        <v>1614625.8341349869</v>
      </c>
    </row>
    <row r="1916" spans="1:25" x14ac:dyDescent="0.5">
      <c r="A1916" s="1" t="s">
        <v>3826</v>
      </c>
      <c r="B1916" s="1" t="s">
        <v>3827</v>
      </c>
      <c r="C1916" s="1">
        <v>36965</v>
      </c>
      <c r="D1916" s="1">
        <v>19</v>
      </c>
      <c r="E1916" s="1">
        <v>17</v>
      </c>
      <c r="F1916" s="1">
        <v>1061.77</v>
      </c>
      <c r="G1916" s="1">
        <v>5.0745376000000002E-2</v>
      </c>
      <c r="H1916" s="1">
        <v>0.99625991700000005</v>
      </c>
      <c r="I1916" s="1">
        <v>0.92763603900000002</v>
      </c>
      <c r="K1916" s="1">
        <v>1.0032968229999999</v>
      </c>
      <c r="L1916" s="1" t="s">
        <v>1</v>
      </c>
      <c r="M1916" s="1" t="s">
        <v>2</v>
      </c>
      <c r="N1916" s="1">
        <v>27440273.77</v>
      </c>
      <c r="O1916" s="1">
        <v>35250877.060000002</v>
      </c>
      <c r="P1916" s="1">
        <v>27536945.98</v>
      </c>
      <c r="Q1916" s="1">
        <v>25838799.739999998</v>
      </c>
      <c r="R1916" s="3">
        <f>AVERAGE('VTA_Proteome Morphine vs Saline'!N1916:Q1916)</f>
        <v>29016724.137499999</v>
      </c>
      <c r="S1916" s="3">
        <f>_xlfn.STDEV.S('VTA_Proteome Morphine vs Saline'!N1916:Q1916)</f>
        <v>4228427.8123965496</v>
      </c>
      <c r="T1916" s="1">
        <v>29705463.219999999</v>
      </c>
      <c r="U1916" s="1">
        <v>36702896.369999997</v>
      </c>
      <c r="V1916" s="1">
        <v>22490205.16</v>
      </c>
      <c r="W1916" s="1">
        <v>26786937.18</v>
      </c>
      <c r="X1916" s="1">
        <f t="shared" si="119"/>
        <v>28921375.482500002</v>
      </c>
      <c r="Y1916" s="1">
        <f t="shared" si="120"/>
        <v>5974463.4204498511</v>
      </c>
    </row>
    <row r="1917" spans="1:25" x14ac:dyDescent="0.5">
      <c r="A1917" s="1" t="s">
        <v>3828</v>
      </c>
      <c r="B1917" s="1" t="s">
        <v>3829</v>
      </c>
      <c r="C1917" s="1">
        <v>31946</v>
      </c>
      <c r="D1917" s="1">
        <v>20</v>
      </c>
      <c r="E1917" s="1">
        <v>17</v>
      </c>
      <c r="F1917" s="1">
        <v>1161.31</v>
      </c>
      <c r="G1917" s="1">
        <v>6.2825865999999994E-2</v>
      </c>
      <c r="H1917" s="1">
        <v>0.99625991700000005</v>
      </c>
      <c r="I1917" s="1">
        <v>0.708800188</v>
      </c>
      <c r="K1917" s="1">
        <v>1.0238909679999999</v>
      </c>
      <c r="L1917" s="1" t="s">
        <v>2</v>
      </c>
      <c r="M1917" s="1" t="s">
        <v>1</v>
      </c>
      <c r="N1917" s="1">
        <v>32804069.609999999</v>
      </c>
      <c r="O1917" s="1">
        <v>39268460.340000004</v>
      </c>
      <c r="P1917" s="1">
        <v>40044684.409999996</v>
      </c>
      <c r="Q1917" s="1">
        <v>35561891.710000001</v>
      </c>
      <c r="R1917" s="3">
        <f>AVERAGE('VTA_Proteome Morphine vs Saline'!N1917:Q1917)</f>
        <v>36919776.517499998</v>
      </c>
      <c r="S1917" s="3">
        <f>_xlfn.STDEV.S('VTA_Proteome Morphine vs Saline'!N1917:Q1917)</f>
        <v>3369681.4653398385</v>
      </c>
      <c r="T1917" s="1">
        <v>40376262.350000001</v>
      </c>
      <c r="U1917" s="1">
        <v>40596739.030000001</v>
      </c>
      <c r="V1917" s="1">
        <v>34969800.530000001</v>
      </c>
      <c r="W1917" s="1">
        <v>35264500.899999999</v>
      </c>
      <c r="X1917" s="1">
        <f t="shared" si="119"/>
        <v>37801825.702500001</v>
      </c>
      <c r="Y1917" s="1">
        <f t="shared" si="120"/>
        <v>3103634.8738902635</v>
      </c>
    </row>
    <row r="1918" spans="1:25" x14ac:dyDescent="0.5">
      <c r="A1918" s="1" t="s">
        <v>3830</v>
      </c>
      <c r="B1918" s="1" t="s">
        <v>3831</v>
      </c>
      <c r="C1918" s="1">
        <v>192519</v>
      </c>
      <c r="D1918" s="1">
        <v>1</v>
      </c>
      <c r="E1918" s="1">
        <v>1</v>
      </c>
      <c r="F1918" s="1">
        <v>35.93</v>
      </c>
      <c r="G1918" s="1">
        <v>0.47804882999999998</v>
      </c>
      <c r="H1918" s="1">
        <v>0.977951083</v>
      </c>
      <c r="I1918" s="1">
        <v>6.3796401000000003E-2</v>
      </c>
      <c r="K1918" s="1">
        <v>1.4823831220000001</v>
      </c>
      <c r="L1918" s="1" t="s">
        <v>1</v>
      </c>
      <c r="M1918" s="1" t="s">
        <v>2</v>
      </c>
      <c r="N1918" s="1">
        <v>19762.28024</v>
      </c>
      <c r="O1918" s="1">
        <v>70944.977310000002</v>
      </c>
      <c r="P1918" s="1">
        <v>2418.6595550000002</v>
      </c>
      <c r="Q1918" s="1">
        <v>2606.9623999999999</v>
      </c>
      <c r="R1918" s="3">
        <f>AVERAGE('VTA_Proteome Morphine vs Saline'!N1918:Q1918)</f>
        <v>23933.219876250005</v>
      </c>
      <c r="S1918" s="3">
        <f>_xlfn.STDEV.S('VTA_Proteome Morphine vs Saline'!N1918:Q1918)</f>
        <v>32378.941913013994</v>
      </c>
      <c r="T1918" s="1">
        <v>64580.389560000003</v>
      </c>
      <c r="U1918" s="1">
        <v>0</v>
      </c>
      <c r="V1918" s="1">
        <v>0</v>
      </c>
      <c r="W1918" s="1">
        <v>0</v>
      </c>
      <c r="X1918" s="1">
        <f t="shared" si="119"/>
        <v>16145.097390000001</v>
      </c>
      <c r="Y1918" s="1">
        <f t="shared" si="120"/>
        <v>32290.194780000002</v>
      </c>
    </row>
    <row r="1919" spans="1:25" x14ac:dyDescent="0.5">
      <c r="A1919" s="1" t="s">
        <v>3832</v>
      </c>
      <c r="B1919" s="1" t="s">
        <v>3833</v>
      </c>
      <c r="C1919" s="1">
        <v>88180</v>
      </c>
      <c r="D1919" s="1">
        <v>29</v>
      </c>
      <c r="E1919" s="1">
        <v>22</v>
      </c>
      <c r="F1919" s="1">
        <v>1815.52</v>
      </c>
      <c r="G1919" s="1">
        <v>0.295874847</v>
      </c>
      <c r="H1919" s="1">
        <v>0.977951083</v>
      </c>
      <c r="I1919" s="1">
        <v>0.142742914</v>
      </c>
      <c r="K1919" s="1">
        <v>1.2527509560000001</v>
      </c>
      <c r="L1919" s="1" t="s">
        <v>2</v>
      </c>
      <c r="M1919" s="1" t="s">
        <v>1</v>
      </c>
      <c r="N1919" s="1">
        <v>7439668.0489999996</v>
      </c>
      <c r="O1919" s="1">
        <v>8013576.6129999999</v>
      </c>
      <c r="P1919" s="1">
        <v>6094552.8439999996</v>
      </c>
      <c r="Q1919" s="1">
        <v>6381155.1160000004</v>
      </c>
      <c r="R1919" s="3">
        <f>AVERAGE('VTA_Proteome Morphine vs Saline'!N1919:Q1919)</f>
        <v>6982238.1555000003</v>
      </c>
      <c r="S1919" s="3">
        <f>_xlfn.STDEV.S('VTA_Proteome Morphine vs Saline'!N1919:Q1919)</f>
        <v>898552.01185264008</v>
      </c>
      <c r="T1919" s="1">
        <v>10811735.300000001</v>
      </c>
      <c r="U1919" s="1">
        <v>9906978.1999999993</v>
      </c>
      <c r="V1919" s="1">
        <v>6984192.8130000001</v>
      </c>
      <c r="W1919" s="1">
        <v>7285115.7939999998</v>
      </c>
      <c r="X1919" s="1">
        <f t="shared" si="119"/>
        <v>8747005.5267500002</v>
      </c>
      <c r="Y1919" s="1">
        <f t="shared" si="120"/>
        <v>1902040.6492072479</v>
      </c>
    </row>
    <row r="1920" spans="1:25" x14ac:dyDescent="0.5">
      <c r="A1920" s="1" t="s">
        <v>3834</v>
      </c>
      <c r="B1920" s="1" t="s">
        <v>3835</v>
      </c>
      <c r="C1920" s="1">
        <v>80821</v>
      </c>
      <c r="D1920" s="1">
        <v>24</v>
      </c>
      <c r="E1920" s="1">
        <v>20</v>
      </c>
      <c r="F1920" s="1">
        <v>1261.07</v>
      </c>
      <c r="G1920" s="1">
        <v>0.11379594799999999</v>
      </c>
      <c r="H1920" s="1">
        <v>0.98654470999999999</v>
      </c>
      <c r="I1920" s="1">
        <v>0.419950771</v>
      </c>
      <c r="K1920" s="1">
        <v>1.204282976</v>
      </c>
      <c r="L1920" s="1" t="s">
        <v>2</v>
      </c>
      <c r="M1920" s="1" t="s">
        <v>1</v>
      </c>
      <c r="N1920" s="1">
        <v>7478195.2410000004</v>
      </c>
      <c r="O1920" s="1">
        <v>6743941.4680000003</v>
      </c>
      <c r="P1920" s="1">
        <v>4943866.0599999996</v>
      </c>
      <c r="Q1920" s="1">
        <v>5839468.1519999998</v>
      </c>
      <c r="R1920" s="3">
        <f>AVERAGE('VTA_Proteome Morphine vs Saline'!N1920:Q1920)</f>
        <v>6251367.73025</v>
      </c>
      <c r="S1920" s="3">
        <f>_xlfn.STDEV.S('VTA_Proteome Morphine vs Saline'!N1920:Q1920)</f>
        <v>1099538.7682301346</v>
      </c>
      <c r="T1920" s="1">
        <v>10228401.76</v>
      </c>
      <c r="U1920" s="1">
        <v>8861183.7139999997</v>
      </c>
      <c r="V1920" s="1">
        <v>5579101.2529999996</v>
      </c>
      <c r="W1920" s="1">
        <v>5444976.2039999999</v>
      </c>
      <c r="X1920" s="1">
        <f t="shared" si="119"/>
        <v>7528415.7327499995</v>
      </c>
      <c r="Y1920" s="1">
        <f t="shared" si="120"/>
        <v>2394907.2529092161</v>
      </c>
    </row>
    <row r="1921" spans="1:25" x14ac:dyDescent="0.5">
      <c r="A1921" s="1" t="s">
        <v>3836</v>
      </c>
      <c r="B1921" s="1" t="s">
        <v>3837</v>
      </c>
      <c r="C1921" s="1">
        <v>88696</v>
      </c>
      <c r="D1921" s="1">
        <v>25</v>
      </c>
      <c r="E1921" s="1">
        <v>18</v>
      </c>
      <c r="F1921" s="1">
        <v>1335.34</v>
      </c>
      <c r="G1921" s="1">
        <v>7.4630579000000002E-2</v>
      </c>
      <c r="H1921" s="1">
        <v>0.99625991700000005</v>
      </c>
      <c r="I1921" s="1">
        <v>0.60768431999999994</v>
      </c>
      <c r="K1921" s="1">
        <v>1.1385356639999999</v>
      </c>
      <c r="L1921" s="1" t="s">
        <v>2</v>
      </c>
      <c r="M1921" s="1" t="s">
        <v>1</v>
      </c>
      <c r="N1921" s="1">
        <v>3878768.9939999999</v>
      </c>
      <c r="O1921" s="1">
        <v>3650314.8119999999</v>
      </c>
      <c r="P1921" s="1">
        <v>2356039.287</v>
      </c>
      <c r="Q1921" s="1">
        <v>2336186.0589999999</v>
      </c>
      <c r="R1921" s="3">
        <f>AVERAGE('VTA_Proteome Morphine vs Saline'!N1921:Q1921)</f>
        <v>3055327.2880000002</v>
      </c>
      <c r="S1921" s="3">
        <f>_xlfn.STDEV.S('VTA_Proteome Morphine vs Saline'!N1921:Q1921)</f>
        <v>824264.15921233385</v>
      </c>
      <c r="T1921" s="1">
        <v>4206830.9330000002</v>
      </c>
      <c r="U1921" s="1">
        <v>4574306.66</v>
      </c>
      <c r="V1921" s="1">
        <v>2909110.9249999998</v>
      </c>
      <c r="W1921" s="1">
        <v>2224147.818</v>
      </c>
      <c r="X1921" s="1">
        <f t="shared" si="119"/>
        <v>3478599.0839999998</v>
      </c>
      <c r="Y1921" s="1">
        <f t="shared" si="120"/>
        <v>1099827.4804125687</v>
      </c>
    </row>
    <row r="1922" spans="1:25" x14ac:dyDescent="0.5">
      <c r="A1922" s="1" t="s">
        <v>3838</v>
      </c>
      <c r="B1922" s="1" t="s">
        <v>3839</v>
      </c>
      <c r="C1922" s="1">
        <v>170923</v>
      </c>
      <c r="D1922" s="1">
        <v>25</v>
      </c>
      <c r="E1922" s="1">
        <v>23</v>
      </c>
      <c r="F1922" s="1">
        <v>1207.26</v>
      </c>
      <c r="G1922" s="1">
        <v>6.0158461000000003E-2</v>
      </c>
      <c r="H1922" s="1">
        <v>0.99625991700000005</v>
      </c>
      <c r="I1922" s="1">
        <v>0.739135875</v>
      </c>
      <c r="K1922" s="1">
        <v>1.0208363309999999</v>
      </c>
      <c r="L1922" s="1" t="s">
        <v>1</v>
      </c>
      <c r="M1922" s="1" t="s">
        <v>2</v>
      </c>
      <c r="N1922" s="1">
        <v>3355232.2239999999</v>
      </c>
      <c r="O1922" s="1">
        <v>3205594.2779999999</v>
      </c>
      <c r="P1922" s="1">
        <v>3024775.6030000001</v>
      </c>
      <c r="Q1922" s="1">
        <v>2942279.173</v>
      </c>
      <c r="R1922" s="3">
        <f>AVERAGE('VTA_Proteome Morphine vs Saline'!N1922:Q1922)</f>
        <v>3131970.3195000002</v>
      </c>
      <c r="S1922" s="3">
        <f>_xlfn.STDEV.S('VTA_Proteome Morphine vs Saline'!N1922:Q1922)</f>
        <v>185058.37238754032</v>
      </c>
      <c r="T1922" s="1">
        <v>3194132.65</v>
      </c>
      <c r="U1922" s="1">
        <v>3558189.6030000001</v>
      </c>
      <c r="V1922" s="1">
        <v>2981108.0690000001</v>
      </c>
      <c r="W1922" s="1">
        <v>2538743.872</v>
      </c>
      <c r="X1922" s="1">
        <f t="shared" si="119"/>
        <v>3068043.5485</v>
      </c>
      <c r="Y1922" s="1">
        <f t="shared" si="120"/>
        <v>425776.75738892821</v>
      </c>
    </row>
    <row r="1923" spans="1:25" x14ac:dyDescent="0.5">
      <c r="A1923" s="1" t="s">
        <v>3840</v>
      </c>
      <c r="B1923" s="1" t="s">
        <v>3841</v>
      </c>
      <c r="C1923" s="1">
        <v>37351</v>
      </c>
      <c r="D1923" s="1">
        <v>8</v>
      </c>
      <c r="E1923" s="1">
        <v>8</v>
      </c>
      <c r="F1923" s="1">
        <v>410.35</v>
      </c>
      <c r="G1923" s="1">
        <v>5.1548642999999998E-2</v>
      </c>
      <c r="H1923" s="1">
        <v>0.99625991700000005</v>
      </c>
      <c r="I1923" s="1">
        <v>0.89590939400000003</v>
      </c>
      <c r="K1923" s="1">
        <v>1.0149511879999999</v>
      </c>
      <c r="L1923" s="1" t="s">
        <v>2</v>
      </c>
      <c r="M1923" s="1" t="s">
        <v>1</v>
      </c>
      <c r="N1923" s="1">
        <v>3638449.0690000001</v>
      </c>
      <c r="O1923" s="1">
        <v>3800598.977</v>
      </c>
      <c r="P1923" s="1">
        <v>4140604.017</v>
      </c>
      <c r="Q1923" s="1">
        <v>3330239.898</v>
      </c>
      <c r="R1923" s="3">
        <f>AVERAGE('VTA_Proteome Morphine vs Saline'!N1923:Q1923)</f>
        <v>3727472.9902500003</v>
      </c>
      <c r="S1923" s="3">
        <f>_xlfn.STDEV.S('VTA_Proteome Morphine vs Saline'!N1923:Q1923)</f>
        <v>337512.49030462734</v>
      </c>
      <c r="T1923" s="1">
        <v>3856073.2080000001</v>
      </c>
      <c r="U1923" s="1">
        <v>4481678.2280000001</v>
      </c>
      <c r="V1923" s="1">
        <v>3500905.727</v>
      </c>
      <c r="W1923" s="1">
        <v>3294155.4</v>
      </c>
      <c r="X1923" s="1">
        <f t="shared" si="119"/>
        <v>3783203.1407500003</v>
      </c>
      <c r="Y1923" s="1">
        <f t="shared" si="120"/>
        <v>520268.20543271187</v>
      </c>
    </row>
    <row r="1924" spans="1:25" x14ac:dyDescent="0.5">
      <c r="A1924" s="1" t="s">
        <v>3842</v>
      </c>
      <c r="B1924" s="1" t="s">
        <v>3843</v>
      </c>
      <c r="C1924" s="1">
        <v>51864</v>
      </c>
      <c r="D1924" s="1">
        <v>9</v>
      </c>
      <c r="E1924" s="1">
        <v>7</v>
      </c>
      <c r="F1924" s="1">
        <v>393.86</v>
      </c>
      <c r="G1924" s="1">
        <v>8.5829282000000007E-2</v>
      </c>
      <c r="H1924" s="1">
        <v>0.99625991700000005</v>
      </c>
      <c r="I1924" s="1">
        <v>0.538762937</v>
      </c>
      <c r="K1924" s="1">
        <v>1.086914744</v>
      </c>
      <c r="L1924" s="1" t="s">
        <v>1</v>
      </c>
      <c r="M1924" s="1" t="s">
        <v>2</v>
      </c>
      <c r="N1924" s="1">
        <v>890298.61360000004</v>
      </c>
      <c r="O1924" s="1">
        <v>1043872.051</v>
      </c>
      <c r="P1924" s="1">
        <v>1026741.922</v>
      </c>
      <c r="Q1924" s="1">
        <v>1119991.96</v>
      </c>
      <c r="R1924" s="3">
        <f>AVERAGE('VTA_Proteome Morphine vs Saline'!N1924:Q1924)</f>
        <v>1020226.13665</v>
      </c>
      <c r="S1924" s="3">
        <f>_xlfn.STDEV.S('VTA_Proteome Morphine vs Saline'!N1924:Q1924)</f>
        <v>95631.176016308411</v>
      </c>
      <c r="T1924" s="1">
        <v>1224780.48</v>
      </c>
      <c r="U1924" s="1">
        <v>788002.93830000004</v>
      </c>
      <c r="V1924" s="1">
        <v>489934.29800000001</v>
      </c>
      <c r="W1924" s="1">
        <v>1251858.774</v>
      </c>
      <c r="X1924" s="1">
        <f t="shared" si="119"/>
        <v>938644.12257499993</v>
      </c>
      <c r="Y1924" s="1">
        <f t="shared" si="120"/>
        <v>366974.43415840034</v>
      </c>
    </row>
    <row r="1925" spans="1:25" x14ac:dyDescent="0.5">
      <c r="A1925" s="1" t="s">
        <v>3844</v>
      </c>
      <c r="B1925" s="1" t="s">
        <v>3845</v>
      </c>
      <c r="C1925" s="1">
        <v>94389</v>
      </c>
      <c r="D1925" s="1">
        <v>49</v>
      </c>
      <c r="E1925" s="1">
        <v>49</v>
      </c>
      <c r="F1925" s="1">
        <v>3038.76</v>
      </c>
      <c r="G1925" s="1">
        <v>0.21320610300000001</v>
      </c>
      <c r="H1925" s="1">
        <v>0.977951083</v>
      </c>
      <c r="I1925" s="1">
        <v>0.218791027</v>
      </c>
      <c r="K1925" s="1">
        <v>1.057689718</v>
      </c>
      <c r="L1925" s="1" t="s">
        <v>1</v>
      </c>
      <c r="M1925" s="1" t="s">
        <v>2</v>
      </c>
      <c r="N1925" s="1">
        <v>60781174.030000001</v>
      </c>
      <c r="O1925" s="1">
        <v>69246322.469999999</v>
      </c>
      <c r="P1925" s="1">
        <v>59347592.140000001</v>
      </c>
      <c r="Q1925" s="1">
        <v>60745770.659999996</v>
      </c>
      <c r="R1925" s="3">
        <f>AVERAGE('VTA_Proteome Morphine vs Saline'!N1925:Q1925)</f>
        <v>62530214.824999996</v>
      </c>
      <c r="S1925" s="3">
        <f>_xlfn.STDEV.S('VTA_Proteome Morphine vs Saline'!N1925:Q1925)</f>
        <v>4526903.7886426235</v>
      </c>
      <c r="T1925" s="1">
        <v>59884903.539999999</v>
      </c>
      <c r="U1925" s="1">
        <v>61696988.409999996</v>
      </c>
      <c r="V1925" s="1">
        <v>58486178.609999999</v>
      </c>
      <c r="W1925" s="1">
        <v>56410411.759999998</v>
      </c>
      <c r="X1925" s="1">
        <f t="shared" ref="X1925:X1971" si="121">AVERAGE(T1925:W1925)</f>
        <v>59119620.579999998</v>
      </c>
      <c r="Y1925" s="1">
        <f t="shared" ref="Y1925:Y1971" si="122">_xlfn.STDEV.S(T1925:W1925)</f>
        <v>2233796.7752766092</v>
      </c>
    </row>
    <row r="1926" spans="1:25" x14ac:dyDescent="0.5">
      <c r="A1926" s="1" t="s">
        <v>3846</v>
      </c>
      <c r="B1926" s="1" t="s">
        <v>3847</v>
      </c>
      <c r="C1926" s="1">
        <v>53771</v>
      </c>
      <c r="D1926" s="1">
        <v>13</v>
      </c>
      <c r="E1926" s="1">
        <v>13</v>
      </c>
      <c r="F1926" s="1">
        <v>658.94</v>
      </c>
      <c r="G1926" s="1">
        <v>7.4264431000000006E-2</v>
      </c>
      <c r="H1926" s="1">
        <v>0.99625991700000005</v>
      </c>
      <c r="I1926" s="1">
        <v>0.61027836800000002</v>
      </c>
      <c r="K1926" s="1">
        <v>1.0443900580000001</v>
      </c>
      <c r="L1926" s="1" t="s">
        <v>2</v>
      </c>
      <c r="M1926" s="1" t="s">
        <v>1</v>
      </c>
      <c r="N1926" s="1">
        <v>4172835.44</v>
      </c>
      <c r="O1926" s="1">
        <v>5469662.3509999998</v>
      </c>
      <c r="P1926" s="1">
        <v>4801377.8480000002</v>
      </c>
      <c r="Q1926" s="1">
        <v>5249202.6519999998</v>
      </c>
      <c r="R1926" s="3">
        <f>AVERAGE('VTA_Proteome Morphine vs Saline'!N1926:Q1926)</f>
        <v>4923269.5727499994</v>
      </c>
      <c r="S1926" s="3">
        <f>_xlfn.STDEV.S('VTA_Proteome Morphine vs Saline'!N1926:Q1926)</f>
        <v>572359.56659892784</v>
      </c>
      <c r="T1926" s="1">
        <v>5510739.5899999999</v>
      </c>
      <c r="U1926" s="1">
        <v>4730802.0870000003</v>
      </c>
      <c r="V1926" s="1">
        <v>5746761.324</v>
      </c>
      <c r="W1926" s="1">
        <v>4578952.1809999999</v>
      </c>
      <c r="X1926" s="1">
        <f t="shared" si="121"/>
        <v>5141813.7955000009</v>
      </c>
      <c r="Y1926" s="1">
        <f t="shared" si="122"/>
        <v>573820.98709363758</v>
      </c>
    </row>
    <row r="1927" spans="1:25" x14ac:dyDescent="0.5">
      <c r="A1927" s="1" t="s">
        <v>3848</v>
      </c>
      <c r="B1927" s="1" t="s">
        <v>3849</v>
      </c>
      <c r="C1927" s="1">
        <v>18261</v>
      </c>
      <c r="D1927" s="1">
        <v>1</v>
      </c>
      <c r="E1927" s="1">
        <v>1</v>
      </c>
      <c r="F1927" s="1">
        <v>53.72</v>
      </c>
      <c r="G1927" s="1">
        <v>0.144919783</v>
      </c>
      <c r="H1927" s="1">
        <v>0.977951083</v>
      </c>
      <c r="I1927" s="1">
        <v>0.33334989799999998</v>
      </c>
      <c r="K1927" s="1">
        <v>1.551457203</v>
      </c>
      <c r="L1927" s="1" t="s">
        <v>1</v>
      </c>
      <c r="M1927" s="1" t="s">
        <v>2</v>
      </c>
      <c r="N1927" s="1">
        <v>48817.093889999996</v>
      </c>
      <c r="O1927" s="1">
        <v>69768.257899999997</v>
      </c>
      <c r="P1927" s="1">
        <v>43357.520380000002</v>
      </c>
      <c r="Q1927" s="1">
        <v>47008.110990000001</v>
      </c>
      <c r="R1927" s="3">
        <f>AVERAGE('VTA_Proteome Morphine vs Saline'!N1927:Q1927)</f>
        <v>52237.745790000001</v>
      </c>
      <c r="S1927" s="3">
        <f>_xlfn.STDEV.S('VTA_Proteome Morphine vs Saline'!N1927:Q1927)</f>
        <v>11905.56169378567</v>
      </c>
      <c r="T1927" s="1">
        <v>0</v>
      </c>
      <c r="U1927" s="1">
        <v>47353.464520000001</v>
      </c>
      <c r="V1927" s="1">
        <v>53341.703350000003</v>
      </c>
      <c r="W1927" s="1">
        <v>33985.300759999998</v>
      </c>
      <c r="X1927" s="1">
        <f t="shared" si="121"/>
        <v>33670.117157500004</v>
      </c>
      <c r="Y1927" s="1">
        <f t="shared" si="122"/>
        <v>23860.577168730659</v>
      </c>
    </row>
    <row r="1928" spans="1:25" x14ac:dyDescent="0.5">
      <c r="A1928" s="1" t="s">
        <v>3850</v>
      </c>
      <c r="B1928" s="1" t="s">
        <v>3851</v>
      </c>
      <c r="C1928" s="1">
        <v>152191</v>
      </c>
      <c r="D1928" s="1">
        <v>19</v>
      </c>
      <c r="E1928" s="1">
        <v>19</v>
      </c>
      <c r="F1928" s="1">
        <v>839.03</v>
      </c>
      <c r="G1928" s="1">
        <v>0.161772317</v>
      </c>
      <c r="H1928" s="1">
        <v>0.977951083</v>
      </c>
      <c r="I1928" s="1">
        <v>0.29785538099999997</v>
      </c>
      <c r="K1928" s="1">
        <v>1.1030726239999999</v>
      </c>
      <c r="L1928" s="1" t="s">
        <v>2</v>
      </c>
      <c r="M1928" s="1" t="s">
        <v>1</v>
      </c>
      <c r="N1928" s="1">
        <v>1386621.2169999999</v>
      </c>
      <c r="O1928" s="1">
        <v>1870697.2320000001</v>
      </c>
      <c r="P1928" s="1">
        <v>2012490.777</v>
      </c>
      <c r="Q1928" s="1">
        <v>2113065.5019999999</v>
      </c>
      <c r="R1928" s="3">
        <f>AVERAGE('VTA_Proteome Morphine vs Saline'!N1928:Q1928)</f>
        <v>1845718.682</v>
      </c>
      <c r="S1928" s="3">
        <f>_xlfn.STDEV.S('VTA_Proteome Morphine vs Saline'!N1928:Q1928)</f>
        <v>321808.25769616815</v>
      </c>
      <c r="T1928" s="1">
        <v>2114407.6970000002</v>
      </c>
      <c r="U1928" s="1">
        <v>1951344.0959999999</v>
      </c>
      <c r="V1928" s="1">
        <v>2099907.71</v>
      </c>
      <c r="W1928" s="1">
        <v>1978187.496</v>
      </c>
      <c r="X1928" s="1">
        <f t="shared" si="121"/>
        <v>2035961.7497500002</v>
      </c>
      <c r="Y1928" s="1">
        <f t="shared" si="122"/>
        <v>83148.189386517755</v>
      </c>
    </row>
    <row r="1929" spans="1:25" x14ac:dyDescent="0.5">
      <c r="A1929" s="1" t="s">
        <v>3852</v>
      </c>
      <c r="B1929" s="1" t="s">
        <v>3853</v>
      </c>
      <c r="C1929" s="1">
        <v>26121</v>
      </c>
      <c r="D1929" s="1">
        <v>2</v>
      </c>
      <c r="E1929" s="1">
        <v>2</v>
      </c>
      <c r="F1929" s="1">
        <v>131.44999999999999</v>
      </c>
      <c r="G1929" s="1">
        <v>0.125275472</v>
      </c>
      <c r="H1929" s="1">
        <v>0.977951083</v>
      </c>
      <c r="I1929" s="1">
        <v>0.38404494900000002</v>
      </c>
      <c r="K1929" s="1">
        <v>1.1194036510000001</v>
      </c>
      <c r="L1929" s="1" t="s">
        <v>2</v>
      </c>
      <c r="M1929" s="1" t="s">
        <v>1</v>
      </c>
      <c r="N1929" s="1">
        <v>64854.115279999998</v>
      </c>
      <c r="O1929" s="1">
        <v>95874.591509999998</v>
      </c>
      <c r="P1929" s="1">
        <v>64908.34433</v>
      </c>
      <c r="Q1929" s="1">
        <v>110834.61810000001</v>
      </c>
      <c r="R1929" s="3">
        <f>AVERAGE('VTA_Proteome Morphine vs Saline'!N1929:Q1929)</f>
        <v>84117.917304999995</v>
      </c>
      <c r="S1929" s="3">
        <f>_xlfn.STDEV.S('VTA_Proteome Morphine vs Saline'!N1929:Q1929)</f>
        <v>23036.950406338619</v>
      </c>
      <c r="T1929" s="1">
        <v>104408.7031</v>
      </c>
      <c r="U1929" s="1">
        <v>82354.617589999994</v>
      </c>
      <c r="V1929" s="1">
        <v>98244.192230000001</v>
      </c>
      <c r="W1929" s="1">
        <v>91640.102039999998</v>
      </c>
      <c r="X1929" s="1">
        <f t="shared" si="121"/>
        <v>94161.903740000009</v>
      </c>
      <c r="Y1929" s="1">
        <f t="shared" si="122"/>
        <v>9441.6359190165022</v>
      </c>
    </row>
    <row r="1930" spans="1:25" x14ac:dyDescent="0.5">
      <c r="A1930" s="1" t="s">
        <v>3854</v>
      </c>
      <c r="B1930" s="1" t="s">
        <v>3855</v>
      </c>
      <c r="C1930" s="1">
        <v>21489</v>
      </c>
      <c r="D1930" s="1">
        <v>32</v>
      </c>
      <c r="E1930" s="1">
        <v>32</v>
      </c>
      <c r="F1930" s="1">
        <v>2084.77</v>
      </c>
      <c r="G1930" s="1">
        <v>0.13189548100000001</v>
      </c>
      <c r="H1930" s="1">
        <v>0.977951083</v>
      </c>
      <c r="I1930" s="1">
        <v>0.36562682699999999</v>
      </c>
      <c r="K1930" s="1">
        <v>1.2647211199999999</v>
      </c>
      <c r="L1930" s="1" t="s">
        <v>2</v>
      </c>
      <c r="M1930" s="1" t="s">
        <v>1</v>
      </c>
      <c r="N1930" s="1">
        <v>7037693470</v>
      </c>
      <c r="O1930" s="1">
        <v>13356250540</v>
      </c>
      <c r="P1930" s="1">
        <v>7475183181</v>
      </c>
      <c r="Q1930" s="1">
        <v>9488596760</v>
      </c>
      <c r="R1930" s="3">
        <f>AVERAGE('VTA_Proteome Morphine vs Saline'!N1930:Q1930)</f>
        <v>9339430987.75</v>
      </c>
      <c r="S1930" s="3">
        <f>_xlfn.STDEV.S('VTA_Proteome Morphine vs Saline'!N1930:Q1930)</f>
        <v>2882736271.2383103</v>
      </c>
      <c r="T1930" s="1">
        <v>10670446283</v>
      </c>
      <c r="U1930" s="1">
        <v>10840148008</v>
      </c>
      <c r="V1930" s="1">
        <v>7773428484</v>
      </c>
      <c r="W1930" s="1">
        <v>17963079690</v>
      </c>
      <c r="X1930" s="1">
        <f t="shared" si="121"/>
        <v>11811775616.25</v>
      </c>
      <c r="Y1930" s="1">
        <f t="shared" si="122"/>
        <v>4335646135.0197687</v>
      </c>
    </row>
    <row r="1931" spans="1:25" x14ac:dyDescent="0.5">
      <c r="A1931" s="1" t="s">
        <v>3856</v>
      </c>
      <c r="B1931" s="1" t="s">
        <v>3857</v>
      </c>
      <c r="C1931" s="1">
        <v>117388</v>
      </c>
      <c r="D1931" s="1">
        <v>2</v>
      </c>
      <c r="E1931" s="1">
        <v>2</v>
      </c>
      <c r="F1931" s="1">
        <v>56.98</v>
      </c>
      <c r="G1931" s="1">
        <v>8.3722928000000002E-2</v>
      </c>
      <c r="H1931" s="1">
        <v>0.99625991700000005</v>
      </c>
      <c r="I1931" s="1">
        <v>0.55040937899999998</v>
      </c>
      <c r="K1931" s="1">
        <v>1.0776324909999999</v>
      </c>
      <c r="L1931" s="1" t="s">
        <v>1</v>
      </c>
      <c r="M1931" s="1" t="s">
        <v>2</v>
      </c>
      <c r="N1931" s="1">
        <v>304306.4535</v>
      </c>
      <c r="O1931" s="1">
        <v>303937.576</v>
      </c>
      <c r="P1931" s="1">
        <v>232642.12239999999</v>
      </c>
      <c r="Q1931" s="1">
        <v>254599.51930000001</v>
      </c>
      <c r="R1931" s="3">
        <f>AVERAGE('VTA_Proteome Morphine vs Saline'!N1931:Q1931)</f>
        <v>273871.4178</v>
      </c>
      <c r="S1931" s="3">
        <f>_xlfn.STDEV.S('VTA_Proteome Morphine vs Saline'!N1931:Q1931)</f>
        <v>36062.566639765144</v>
      </c>
      <c r="T1931" s="1">
        <v>225972.85699999999</v>
      </c>
      <c r="U1931" s="1">
        <v>334201.87959999999</v>
      </c>
      <c r="V1931" s="1">
        <v>179478.6862</v>
      </c>
      <c r="W1931" s="1">
        <v>276913.61700000003</v>
      </c>
      <c r="X1931" s="1">
        <f t="shared" si="121"/>
        <v>254141.75994999998</v>
      </c>
      <c r="Y1931" s="1">
        <f t="shared" si="122"/>
        <v>66573.873521781454</v>
      </c>
    </row>
    <row r="1932" spans="1:25" x14ac:dyDescent="0.5">
      <c r="A1932" s="1" t="s">
        <v>3858</v>
      </c>
      <c r="B1932" s="1" t="s">
        <v>3859</v>
      </c>
      <c r="C1932" s="1">
        <v>33132</v>
      </c>
      <c r="D1932" s="1">
        <v>2</v>
      </c>
      <c r="E1932" s="1">
        <v>2</v>
      </c>
      <c r="F1932" s="1">
        <v>67.39</v>
      </c>
      <c r="G1932" s="1">
        <v>9.5286632999999996E-2</v>
      </c>
      <c r="H1932" s="1">
        <v>0.995239596</v>
      </c>
      <c r="I1932" s="1">
        <v>0.49208761600000001</v>
      </c>
      <c r="K1932" s="1">
        <v>1.2282516160000001</v>
      </c>
      <c r="L1932" s="1" t="s">
        <v>1</v>
      </c>
      <c r="M1932" s="1" t="s">
        <v>2</v>
      </c>
      <c r="N1932" s="1">
        <v>323393.87699999998</v>
      </c>
      <c r="O1932" s="1">
        <v>134396.00399999999</v>
      </c>
      <c r="P1932" s="1">
        <v>292245.63270000002</v>
      </c>
      <c r="Q1932" s="1">
        <v>198565.58480000001</v>
      </c>
      <c r="R1932" s="3">
        <f>AVERAGE('VTA_Proteome Morphine vs Saline'!N1932:Q1932)</f>
        <v>237150.27462500002</v>
      </c>
      <c r="S1932" s="3">
        <f>_xlfn.STDEV.S('VTA_Proteome Morphine vs Saline'!N1932:Q1932)</f>
        <v>86642.321938332025</v>
      </c>
      <c r="T1932" s="1">
        <v>204616.7567</v>
      </c>
      <c r="U1932" s="1">
        <v>164211.82010000001</v>
      </c>
      <c r="V1932" s="1">
        <v>271019.25400000002</v>
      </c>
      <c r="W1932" s="1">
        <v>132470.38680000001</v>
      </c>
      <c r="X1932" s="1">
        <f t="shared" si="121"/>
        <v>193079.55440000002</v>
      </c>
      <c r="Y1932" s="1">
        <f t="shared" si="122"/>
        <v>59762.086898606147</v>
      </c>
    </row>
    <row r="1933" spans="1:25" x14ac:dyDescent="0.5">
      <c r="A1933" s="1" t="s">
        <v>3860</v>
      </c>
      <c r="B1933" s="1" t="s">
        <v>3861</v>
      </c>
      <c r="C1933" s="1">
        <v>32614</v>
      </c>
      <c r="D1933" s="1">
        <v>3</v>
      </c>
      <c r="E1933" s="1">
        <v>3</v>
      </c>
      <c r="F1933" s="1">
        <v>129.61000000000001</v>
      </c>
      <c r="G1933" s="1">
        <v>0.39397512499999998</v>
      </c>
      <c r="H1933" s="1">
        <v>0.977951083</v>
      </c>
      <c r="I1933" s="1">
        <v>9.1258599999999995E-2</v>
      </c>
      <c r="K1933" s="1">
        <v>1.354877334</v>
      </c>
      <c r="L1933" s="1" t="s">
        <v>1</v>
      </c>
      <c r="M1933" s="1" t="s">
        <v>2</v>
      </c>
      <c r="N1933" s="1">
        <v>191849.19200000001</v>
      </c>
      <c r="O1933" s="1">
        <v>197600.25399999999</v>
      </c>
      <c r="P1933" s="1">
        <v>303152.22499999998</v>
      </c>
      <c r="Q1933" s="1">
        <v>237686.12839999999</v>
      </c>
      <c r="R1933" s="3">
        <f>AVERAGE('VTA_Proteome Morphine vs Saline'!N1933:Q1933)</f>
        <v>232571.94984999998</v>
      </c>
      <c r="S1933" s="3">
        <f>_xlfn.STDEV.S('VTA_Proteome Morphine vs Saline'!N1933:Q1933)</f>
        <v>51280.576504903016</v>
      </c>
      <c r="T1933" s="1">
        <v>149723.64670000001</v>
      </c>
      <c r="U1933" s="1">
        <v>179538.92060000001</v>
      </c>
      <c r="V1933" s="1">
        <v>222148.90849999999</v>
      </c>
      <c r="W1933" s="1">
        <v>135209.94440000001</v>
      </c>
      <c r="X1933" s="1">
        <f t="shared" si="121"/>
        <v>171655.35505000001</v>
      </c>
      <c r="Y1933" s="1">
        <f t="shared" si="122"/>
        <v>38388.441552051088</v>
      </c>
    </row>
    <row r="1934" spans="1:25" x14ac:dyDescent="0.5">
      <c r="A1934" s="1" t="s">
        <v>3862</v>
      </c>
      <c r="B1934" s="1" t="s">
        <v>3863</v>
      </c>
      <c r="C1934" s="1">
        <v>79279</v>
      </c>
      <c r="D1934" s="1">
        <v>29</v>
      </c>
      <c r="E1934" s="1">
        <v>29</v>
      </c>
      <c r="F1934" s="1">
        <v>1656.06</v>
      </c>
      <c r="G1934" s="1">
        <v>0.37464993899999999</v>
      </c>
      <c r="H1934" s="1">
        <v>0.977951083</v>
      </c>
      <c r="I1934" s="1">
        <v>9.9338028999999994E-2</v>
      </c>
      <c r="K1934" s="1">
        <v>1.164660212</v>
      </c>
      <c r="L1934" s="1" t="s">
        <v>1</v>
      </c>
      <c r="M1934" s="1" t="s">
        <v>2</v>
      </c>
      <c r="N1934" s="1">
        <v>15304357.380000001</v>
      </c>
      <c r="O1934" s="1">
        <v>14404310.210000001</v>
      </c>
      <c r="P1934" s="1">
        <v>13496303.890000001</v>
      </c>
      <c r="Q1934" s="1">
        <v>12645500.880000001</v>
      </c>
      <c r="R1934" s="3">
        <f>AVERAGE('VTA_Proteome Morphine vs Saline'!N1934:Q1934)</f>
        <v>13962618.090000002</v>
      </c>
      <c r="S1934" s="3">
        <f>_xlfn.STDEV.S('VTA_Proteome Morphine vs Saline'!N1934:Q1934)</f>
        <v>1147112.7420905675</v>
      </c>
      <c r="T1934" s="1">
        <v>12290818.42</v>
      </c>
      <c r="U1934" s="1">
        <v>13105931.890000001</v>
      </c>
      <c r="V1934" s="1">
        <v>12843593.220000001</v>
      </c>
      <c r="W1934" s="1">
        <v>9713962.6290000007</v>
      </c>
      <c r="X1934" s="1">
        <f t="shared" si="121"/>
        <v>11988576.53975</v>
      </c>
      <c r="Y1934" s="1">
        <f t="shared" si="122"/>
        <v>1554000.7614104205</v>
      </c>
    </row>
    <row r="1935" spans="1:25" x14ac:dyDescent="0.5">
      <c r="A1935" s="1" t="s">
        <v>3864</v>
      </c>
      <c r="B1935" s="1" t="s">
        <v>3865</v>
      </c>
      <c r="C1935" s="1">
        <v>61478</v>
      </c>
      <c r="D1935" s="1">
        <v>24</v>
      </c>
      <c r="E1935" s="1">
        <v>24</v>
      </c>
      <c r="F1935" s="1">
        <v>1616.17</v>
      </c>
      <c r="G1935" s="1">
        <v>5.4830391999999999E-2</v>
      </c>
      <c r="H1935" s="1">
        <v>0.99625991700000005</v>
      </c>
      <c r="I1935" s="1">
        <v>0.81769919000000002</v>
      </c>
      <c r="K1935" s="1">
        <v>1.044147267</v>
      </c>
      <c r="L1935" s="1" t="s">
        <v>1</v>
      </c>
      <c r="M1935" s="1" t="s">
        <v>2</v>
      </c>
      <c r="N1935" s="1">
        <v>6851240.4780000001</v>
      </c>
      <c r="O1935" s="1">
        <v>6852875.7960000001</v>
      </c>
      <c r="P1935" s="1">
        <v>10852926.25</v>
      </c>
      <c r="Q1935" s="1">
        <v>9044441.8330000006</v>
      </c>
      <c r="R1935" s="3">
        <f>AVERAGE('VTA_Proteome Morphine vs Saline'!N1935:Q1935)</f>
        <v>8400371.0892500002</v>
      </c>
      <c r="S1935" s="3">
        <f>_xlfn.STDEV.S('VTA_Proteome Morphine vs Saline'!N1935:Q1935)</f>
        <v>1934287.2307234011</v>
      </c>
      <c r="T1935" s="1">
        <v>7054740.693</v>
      </c>
      <c r="U1935" s="1">
        <v>7084736.3700000001</v>
      </c>
      <c r="V1935" s="1">
        <v>9740093.5510000009</v>
      </c>
      <c r="W1935" s="1">
        <v>8301219.7920000004</v>
      </c>
      <c r="X1935" s="1">
        <f t="shared" si="121"/>
        <v>8045197.6014999999</v>
      </c>
      <c r="Y1935" s="1">
        <f t="shared" si="122"/>
        <v>1270394.9919178477</v>
      </c>
    </row>
    <row r="1936" spans="1:25" x14ac:dyDescent="0.5">
      <c r="A1936" s="1" t="s">
        <v>3866</v>
      </c>
      <c r="B1936" s="1" t="s">
        <v>3867</v>
      </c>
      <c r="C1936" s="1">
        <v>52783</v>
      </c>
      <c r="D1936" s="1">
        <v>12</v>
      </c>
      <c r="E1936" s="1">
        <v>11</v>
      </c>
      <c r="F1936" s="1">
        <v>706.56</v>
      </c>
      <c r="G1936" s="1">
        <v>0.20486214</v>
      </c>
      <c r="H1936" s="1">
        <v>0.977951083</v>
      </c>
      <c r="I1936" s="1">
        <v>0.22935988099999999</v>
      </c>
      <c r="K1936" s="1">
        <v>1.1562570729999999</v>
      </c>
      <c r="L1936" s="1" t="s">
        <v>2</v>
      </c>
      <c r="M1936" s="1" t="s">
        <v>1</v>
      </c>
      <c r="N1936" s="1">
        <v>1478853.652</v>
      </c>
      <c r="O1936" s="1">
        <v>1220810.476</v>
      </c>
      <c r="P1936" s="1">
        <v>1084802.8659999999</v>
      </c>
      <c r="Q1936" s="1">
        <v>1759610.882</v>
      </c>
      <c r="R1936" s="3">
        <f>AVERAGE('VTA_Proteome Morphine vs Saline'!N1936:Q1936)</f>
        <v>1386019.469</v>
      </c>
      <c r="S1936" s="3">
        <f>_xlfn.STDEV.S('VTA_Proteome Morphine vs Saline'!N1936:Q1936)</f>
        <v>297889.34337633208</v>
      </c>
      <c r="T1936" s="1">
        <v>1577470.2560000001</v>
      </c>
      <c r="U1936" s="1">
        <v>1402097.007</v>
      </c>
      <c r="V1936" s="1">
        <v>1800480.7520000001</v>
      </c>
      <c r="W1936" s="1">
        <v>1630331.2420000001</v>
      </c>
      <c r="X1936" s="1">
        <f t="shared" si="121"/>
        <v>1602594.8142500003</v>
      </c>
      <c r="Y1936" s="1">
        <f t="shared" si="122"/>
        <v>164071.90285851675</v>
      </c>
    </row>
    <row r="1937" spans="1:25" x14ac:dyDescent="0.5">
      <c r="A1937" s="1" t="s">
        <v>3868</v>
      </c>
      <c r="B1937" s="1" t="s">
        <v>3869</v>
      </c>
      <c r="C1937" s="1">
        <v>129328</v>
      </c>
      <c r="D1937" s="1">
        <v>9</v>
      </c>
      <c r="E1937" s="1">
        <v>9</v>
      </c>
      <c r="F1937" s="1">
        <v>516.85</v>
      </c>
      <c r="G1937" s="1">
        <v>0.133242795</v>
      </c>
      <c r="H1937" s="1">
        <v>0.977951083</v>
      </c>
      <c r="I1937" s="1">
        <v>0.36205694100000002</v>
      </c>
      <c r="K1937" s="1">
        <v>1.1215042239999999</v>
      </c>
      <c r="L1937" s="1" t="s">
        <v>2</v>
      </c>
      <c r="M1937" s="1" t="s">
        <v>1</v>
      </c>
      <c r="N1937" s="1">
        <v>528698.17359999998</v>
      </c>
      <c r="O1937" s="1">
        <v>443877.603</v>
      </c>
      <c r="P1937" s="1">
        <v>459740.14169999998</v>
      </c>
      <c r="Q1937" s="1">
        <v>326746.93520000001</v>
      </c>
      <c r="R1937" s="3">
        <f>AVERAGE('VTA_Proteome Morphine vs Saline'!N1937:Q1937)</f>
        <v>439765.71337499999</v>
      </c>
      <c r="S1937" s="3">
        <f>_xlfn.STDEV.S('VTA_Proteome Morphine vs Saline'!N1937:Q1937)</f>
        <v>83861.218937479862</v>
      </c>
      <c r="T1937" s="1">
        <v>400687.37699999998</v>
      </c>
      <c r="U1937" s="1">
        <v>500617.6912</v>
      </c>
      <c r="V1937" s="1">
        <v>559956.87450000003</v>
      </c>
      <c r="W1937" s="1">
        <v>511534.47730000003</v>
      </c>
      <c r="X1937" s="1">
        <f t="shared" si="121"/>
        <v>493199.10499999998</v>
      </c>
      <c r="Y1937" s="1">
        <f t="shared" si="122"/>
        <v>66848.687109390768</v>
      </c>
    </row>
    <row r="1938" spans="1:25" x14ac:dyDescent="0.5">
      <c r="A1938" s="1" t="s">
        <v>3870</v>
      </c>
      <c r="B1938" s="1" t="s">
        <v>3871</v>
      </c>
      <c r="C1938" s="1">
        <v>35192</v>
      </c>
      <c r="D1938" s="1">
        <v>3</v>
      </c>
      <c r="E1938" s="1">
        <v>3</v>
      </c>
      <c r="F1938" s="1">
        <v>86.03</v>
      </c>
      <c r="G1938" s="1">
        <v>7.2891665999999994E-2</v>
      </c>
      <c r="H1938" s="1">
        <v>0.99625991700000005</v>
      </c>
      <c r="I1938" s="1">
        <v>0.62024423200000001</v>
      </c>
      <c r="K1938" s="1">
        <v>1.034595052</v>
      </c>
      <c r="L1938" s="1" t="s">
        <v>1</v>
      </c>
      <c r="M1938" s="1" t="s">
        <v>2</v>
      </c>
      <c r="N1938" s="1">
        <v>1430863.7960000001</v>
      </c>
      <c r="O1938" s="1">
        <v>1157900.7520000001</v>
      </c>
      <c r="P1938" s="1">
        <v>1327626.953</v>
      </c>
      <c r="Q1938" s="1">
        <v>1220964.6569999999</v>
      </c>
      <c r="R1938" s="3">
        <f>AVERAGE('VTA_Proteome Morphine vs Saline'!N1938:Q1938)</f>
        <v>1284339.0395</v>
      </c>
      <c r="S1938" s="3">
        <f>_xlfn.STDEV.S('VTA_Proteome Morphine vs Saline'!N1938:Q1938)</f>
        <v>120203.02356951032</v>
      </c>
      <c r="T1938" s="1">
        <v>1284743.541</v>
      </c>
      <c r="U1938" s="1">
        <v>1269602.6310000001</v>
      </c>
      <c r="V1938" s="1">
        <v>1325122.0619999999</v>
      </c>
      <c r="W1938" s="1">
        <v>1086103.702</v>
      </c>
      <c r="X1938" s="1">
        <f t="shared" si="121"/>
        <v>1241392.9840000002</v>
      </c>
      <c r="Y1938" s="1">
        <f t="shared" si="122"/>
        <v>106145.14368366935</v>
      </c>
    </row>
    <row r="1939" spans="1:25" x14ac:dyDescent="0.5">
      <c r="A1939" s="1" t="s">
        <v>3872</v>
      </c>
      <c r="B1939" s="1" t="s">
        <v>3873</v>
      </c>
      <c r="C1939" s="1">
        <v>20537</v>
      </c>
      <c r="D1939" s="1">
        <v>8</v>
      </c>
      <c r="E1939" s="1">
        <v>8</v>
      </c>
      <c r="F1939" s="1">
        <v>410.95</v>
      </c>
      <c r="G1939" s="1">
        <v>0.29619392900000002</v>
      </c>
      <c r="H1939" s="1">
        <v>0.977951083</v>
      </c>
      <c r="I1939" s="1">
        <v>0.14252358800000001</v>
      </c>
      <c r="K1939" s="1">
        <v>1.1550348960000001</v>
      </c>
      <c r="L1939" s="1" t="s">
        <v>2</v>
      </c>
      <c r="M1939" s="1" t="s">
        <v>1</v>
      </c>
      <c r="N1939" s="1">
        <v>4732242.17</v>
      </c>
      <c r="O1939" s="1">
        <v>6289486.7379999999</v>
      </c>
      <c r="P1939" s="1">
        <v>6102654.199</v>
      </c>
      <c r="Q1939" s="1">
        <v>5433686.943</v>
      </c>
      <c r="R1939" s="3">
        <f>AVERAGE('VTA_Proteome Morphine vs Saline'!N1939:Q1939)</f>
        <v>5639517.5125000002</v>
      </c>
      <c r="S1939" s="3">
        <f>_xlfn.STDEV.S('VTA_Proteome Morphine vs Saline'!N1939:Q1939)</f>
        <v>707688.80988949689</v>
      </c>
      <c r="T1939" s="1">
        <v>6967218.5099999998</v>
      </c>
      <c r="U1939" s="1">
        <v>5584702.1469999999</v>
      </c>
      <c r="V1939" s="1">
        <v>7195999.6160000004</v>
      </c>
      <c r="W1939" s="1">
        <v>6307437.824</v>
      </c>
      <c r="X1939" s="1">
        <f t="shared" si="121"/>
        <v>6513839.5242500007</v>
      </c>
      <c r="Y1939" s="1">
        <f t="shared" si="122"/>
        <v>724981.10852747224</v>
      </c>
    </row>
    <row r="1940" spans="1:25" x14ac:dyDescent="0.5">
      <c r="A1940" s="1" t="s">
        <v>3874</v>
      </c>
      <c r="B1940" s="1" t="s">
        <v>3875</v>
      </c>
      <c r="C1940" s="1">
        <v>105910</v>
      </c>
      <c r="D1940" s="1">
        <v>11</v>
      </c>
      <c r="E1940" s="1">
        <v>11</v>
      </c>
      <c r="F1940" s="1">
        <v>701.47</v>
      </c>
      <c r="G1940" s="1">
        <v>6.6065209999999999E-2</v>
      </c>
      <c r="H1940" s="1">
        <v>0.99625991700000005</v>
      </c>
      <c r="I1940" s="1">
        <v>0.676652382</v>
      </c>
      <c r="K1940" s="1">
        <v>1.0877145479999999</v>
      </c>
      <c r="L1940" s="1" t="s">
        <v>1</v>
      </c>
      <c r="M1940" s="1" t="s">
        <v>2</v>
      </c>
      <c r="N1940" s="1">
        <v>2113811.4210000001</v>
      </c>
      <c r="O1940" s="1">
        <v>2367778.9350000001</v>
      </c>
      <c r="P1940" s="1">
        <v>3901481.6869999999</v>
      </c>
      <c r="Q1940" s="1">
        <v>2370619.8730000001</v>
      </c>
      <c r="R1940" s="3">
        <f>AVERAGE('VTA_Proteome Morphine vs Saline'!N1940:Q1940)</f>
        <v>2688422.9790000003</v>
      </c>
      <c r="S1940" s="3">
        <f>_xlfn.STDEV.S('VTA_Proteome Morphine vs Saline'!N1940:Q1940)</f>
        <v>817618.75565117644</v>
      </c>
      <c r="T1940" s="1">
        <v>2145928.4010000001</v>
      </c>
      <c r="U1940" s="1">
        <v>2040226.1310000001</v>
      </c>
      <c r="V1940" s="1">
        <v>2063203.9080000001</v>
      </c>
      <c r="W1940" s="1">
        <v>3637143.4360000002</v>
      </c>
      <c r="X1940" s="1">
        <f t="shared" si="121"/>
        <v>2471625.469</v>
      </c>
      <c r="Y1940" s="1">
        <f t="shared" si="122"/>
        <v>778336.74627805513</v>
      </c>
    </row>
    <row r="1941" spans="1:25" x14ac:dyDescent="0.5">
      <c r="A1941" s="1" t="s">
        <v>3876</v>
      </c>
      <c r="B1941" s="1" t="s">
        <v>3877</v>
      </c>
      <c r="C1941" s="1">
        <v>106652</v>
      </c>
      <c r="D1941" s="1">
        <v>11</v>
      </c>
      <c r="E1941" s="1">
        <v>11</v>
      </c>
      <c r="F1941" s="1">
        <v>505.65</v>
      </c>
      <c r="G1941" s="1">
        <v>8.6925084999999999E-2</v>
      </c>
      <c r="H1941" s="1">
        <v>0.99625991700000005</v>
      </c>
      <c r="I1941" s="1">
        <v>0.532903876</v>
      </c>
      <c r="K1941" s="1">
        <v>1.056911062</v>
      </c>
      <c r="L1941" s="1" t="s">
        <v>1</v>
      </c>
      <c r="M1941" s="1" t="s">
        <v>2</v>
      </c>
      <c r="N1941" s="1">
        <v>1750160.7320000001</v>
      </c>
      <c r="O1941" s="1">
        <v>1681046.601</v>
      </c>
      <c r="P1941" s="1">
        <v>2127067.2969999998</v>
      </c>
      <c r="Q1941" s="1">
        <v>1717977.3640000001</v>
      </c>
      <c r="R1941" s="3">
        <f>AVERAGE('VTA_Proteome Morphine vs Saline'!N1941:Q1941)</f>
        <v>1819062.9985</v>
      </c>
      <c r="S1941" s="3">
        <f>_xlfn.STDEV.S('VTA_Proteome Morphine vs Saline'!N1941:Q1941)</f>
        <v>207268.74800964692</v>
      </c>
      <c r="T1941" s="1">
        <v>1588991.148</v>
      </c>
      <c r="U1941" s="1">
        <v>1572335.1850000001</v>
      </c>
      <c r="V1941" s="1">
        <v>1620435.952</v>
      </c>
      <c r="W1941" s="1">
        <v>2102688.318</v>
      </c>
      <c r="X1941" s="1">
        <f t="shared" si="121"/>
        <v>1721112.65075</v>
      </c>
      <c r="Y1941" s="1">
        <f t="shared" si="122"/>
        <v>255164.40015043283</v>
      </c>
    </row>
    <row r="1942" spans="1:25" x14ac:dyDescent="0.5">
      <c r="A1942" s="1" t="s">
        <v>3878</v>
      </c>
      <c r="B1942" s="1" t="s">
        <v>3879</v>
      </c>
      <c r="C1942" s="1">
        <v>36460</v>
      </c>
      <c r="D1942" s="1">
        <v>26</v>
      </c>
      <c r="E1942" s="1">
        <v>24</v>
      </c>
      <c r="F1942" s="1">
        <v>1651.35</v>
      </c>
      <c r="G1942" s="1">
        <v>5.7968716000000003E-2</v>
      </c>
      <c r="H1942" s="1">
        <v>0.99625991700000005</v>
      </c>
      <c r="I1942" s="1">
        <v>0.76769376499999997</v>
      </c>
      <c r="K1942" s="1">
        <v>1.02421871</v>
      </c>
      <c r="L1942" s="1" t="s">
        <v>1</v>
      </c>
      <c r="M1942" s="1" t="s">
        <v>2</v>
      </c>
      <c r="N1942" s="1">
        <v>564315880.39999998</v>
      </c>
      <c r="O1942" s="1">
        <v>685115952.29999995</v>
      </c>
      <c r="P1942" s="1">
        <v>712725320.29999995</v>
      </c>
      <c r="Q1942" s="1">
        <v>616621894.10000002</v>
      </c>
      <c r="R1942" s="3">
        <f>AVERAGE('VTA_Proteome Morphine vs Saline'!N1942:Q1942)</f>
        <v>644694761.77499998</v>
      </c>
      <c r="S1942" s="3">
        <f>_xlfn.STDEV.S('VTA_Proteome Morphine vs Saline'!N1942:Q1942)</f>
        <v>67109065.476223543</v>
      </c>
      <c r="T1942" s="1">
        <v>690735435.70000005</v>
      </c>
      <c r="U1942" s="1">
        <v>718690302.60000002</v>
      </c>
      <c r="V1942" s="1">
        <v>540393061</v>
      </c>
      <c r="W1942" s="1">
        <v>567982351.29999995</v>
      </c>
      <c r="X1942" s="1">
        <f t="shared" si="121"/>
        <v>629450287.6500001</v>
      </c>
      <c r="Y1942" s="1">
        <f t="shared" si="122"/>
        <v>88372594.653741479</v>
      </c>
    </row>
    <row r="1943" spans="1:25" x14ac:dyDescent="0.5">
      <c r="A1943" s="1" t="s">
        <v>3880</v>
      </c>
      <c r="B1943" s="1" t="s">
        <v>3881</v>
      </c>
      <c r="C1943" s="1">
        <v>35661</v>
      </c>
      <c r="D1943" s="1">
        <v>32</v>
      </c>
      <c r="E1943" s="1">
        <v>32</v>
      </c>
      <c r="F1943" s="1">
        <v>2337.38</v>
      </c>
      <c r="G1943" s="1">
        <v>0.10089463</v>
      </c>
      <c r="H1943" s="1">
        <v>0.99094768200000005</v>
      </c>
      <c r="I1943" s="1">
        <v>0.467952331</v>
      </c>
      <c r="K1943" s="1">
        <v>1.0584861830000001</v>
      </c>
      <c r="L1943" s="1" t="s">
        <v>1</v>
      </c>
      <c r="M1943" s="1" t="s">
        <v>2</v>
      </c>
      <c r="N1943" s="1">
        <v>995434756.29999995</v>
      </c>
      <c r="O1943" s="1">
        <v>995124307.79999995</v>
      </c>
      <c r="P1943" s="1">
        <v>1081984866</v>
      </c>
      <c r="Q1943" s="1">
        <v>901996820.79999995</v>
      </c>
      <c r="R1943" s="3">
        <f>AVERAGE('VTA_Proteome Morphine vs Saline'!N1943:Q1943)</f>
        <v>993635187.7249999</v>
      </c>
      <c r="S1943" s="3">
        <f>_xlfn.STDEV.S('VTA_Proteome Morphine vs Saline'!N1943:Q1943)</f>
        <v>73504448.549347103</v>
      </c>
      <c r="T1943" s="1">
        <v>993277822</v>
      </c>
      <c r="U1943" s="1">
        <v>1104685667</v>
      </c>
      <c r="V1943" s="1">
        <v>844974022.29999995</v>
      </c>
      <c r="W1943" s="1">
        <v>811991757.39999998</v>
      </c>
      <c r="X1943" s="1">
        <f t="shared" si="121"/>
        <v>938732317.17500007</v>
      </c>
      <c r="Y1943" s="1">
        <f t="shared" si="122"/>
        <v>135854718.68224972</v>
      </c>
    </row>
    <row r="1944" spans="1:25" x14ac:dyDescent="0.5">
      <c r="A1944" s="1" t="s">
        <v>3882</v>
      </c>
      <c r="B1944" s="1" t="s">
        <v>3883</v>
      </c>
      <c r="C1944" s="1">
        <v>80648</v>
      </c>
      <c r="D1944" s="1">
        <v>1</v>
      </c>
      <c r="E1944" s="1">
        <v>1</v>
      </c>
      <c r="F1944" s="1">
        <v>25.9</v>
      </c>
      <c r="G1944" s="1">
        <v>7.4387942999999998E-2</v>
      </c>
      <c r="H1944" s="1">
        <v>0.99625991700000005</v>
      </c>
      <c r="I1944" s="1">
        <v>0.60940039599999996</v>
      </c>
      <c r="K1944" s="1">
        <v>1.0571652069999999</v>
      </c>
      <c r="L1944" s="1" t="s">
        <v>1</v>
      </c>
      <c r="M1944" s="1" t="s">
        <v>2</v>
      </c>
      <c r="N1944" s="1">
        <v>399356.35680000001</v>
      </c>
      <c r="O1944" s="1">
        <v>414129.55810000002</v>
      </c>
      <c r="P1944" s="1">
        <v>336615.88949999999</v>
      </c>
      <c r="Q1944" s="1">
        <v>327915.67389999999</v>
      </c>
      <c r="R1944" s="3">
        <f>AVERAGE('VTA_Proteome Morphine vs Saline'!N1944:Q1944)</f>
        <v>369504.36957500002</v>
      </c>
      <c r="S1944" s="3">
        <f>_xlfn.STDEV.S('VTA_Proteome Morphine vs Saline'!N1944:Q1944)</f>
        <v>43565.354437384107</v>
      </c>
      <c r="T1944" s="1">
        <v>427387.55190000002</v>
      </c>
      <c r="U1944" s="1">
        <v>384976.39730000001</v>
      </c>
      <c r="V1944" s="1">
        <v>253186.01930000001</v>
      </c>
      <c r="W1944" s="1">
        <v>332545.11440000002</v>
      </c>
      <c r="X1944" s="1">
        <f t="shared" si="121"/>
        <v>349523.77072500001</v>
      </c>
      <c r="Y1944" s="1">
        <f t="shared" si="122"/>
        <v>75030.869802951318</v>
      </c>
    </row>
    <row r="1945" spans="1:25" x14ac:dyDescent="0.5">
      <c r="A1945" s="1" t="s">
        <v>3884</v>
      </c>
      <c r="B1945" s="1" t="s">
        <v>3885</v>
      </c>
      <c r="C1945" s="1">
        <v>141298</v>
      </c>
      <c r="D1945" s="1">
        <v>13</v>
      </c>
      <c r="E1945" s="1">
        <v>12</v>
      </c>
      <c r="F1945" s="1">
        <v>726.32</v>
      </c>
      <c r="G1945" s="1">
        <v>0.119918446</v>
      </c>
      <c r="H1945" s="1">
        <v>0.98142714799999997</v>
      </c>
      <c r="I1945" s="1">
        <v>0.400119222</v>
      </c>
      <c r="K1945" s="1">
        <v>1.185863047</v>
      </c>
      <c r="L1945" s="1" t="s">
        <v>1</v>
      </c>
      <c r="M1945" s="1" t="s">
        <v>2</v>
      </c>
      <c r="N1945" s="1">
        <v>1475953.2039999999</v>
      </c>
      <c r="O1945" s="1">
        <v>817593.15449999995</v>
      </c>
      <c r="P1945" s="1">
        <v>1334821.7879999999</v>
      </c>
      <c r="Q1945" s="1">
        <v>1428756.172</v>
      </c>
      <c r="R1945" s="3">
        <f>AVERAGE('VTA_Proteome Morphine vs Saline'!N1945:Q1945)</f>
        <v>1264281.079625</v>
      </c>
      <c r="S1945" s="3">
        <f>_xlfn.STDEV.S('VTA_Proteome Morphine vs Saline'!N1945:Q1945)</f>
        <v>303514.54563700559</v>
      </c>
      <c r="T1945" s="1">
        <v>1140576.0970000001</v>
      </c>
      <c r="U1945" s="1">
        <v>793271.48690000002</v>
      </c>
      <c r="V1945" s="1">
        <v>1389450.172</v>
      </c>
      <c r="W1945" s="1">
        <v>941211.8199</v>
      </c>
      <c r="X1945" s="1">
        <f t="shared" si="121"/>
        <v>1066127.3939499999</v>
      </c>
      <c r="Y1945" s="1">
        <f t="shared" si="122"/>
        <v>258285.67829964054</v>
      </c>
    </row>
    <row r="1946" spans="1:25" x14ac:dyDescent="0.5">
      <c r="A1946" s="1" t="s">
        <v>3886</v>
      </c>
      <c r="B1946" s="1" t="s">
        <v>3887</v>
      </c>
      <c r="C1946" s="1">
        <v>18573</v>
      </c>
      <c r="D1946" s="1">
        <v>1</v>
      </c>
      <c r="E1946" s="1">
        <v>1</v>
      </c>
      <c r="F1946" s="1">
        <v>44.73</v>
      </c>
      <c r="G1946" s="1">
        <v>0.163297103</v>
      </c>
      <c r="H1946" s="1">
        <v>0.977951083</v>
      </c>
      <c r="I1946" s="1">
        <v>0.29493593299999998</v>
      </c>
      <c r="K1946" s="1">
        <v>1.5637499909999999</v>
      </c>
      <c r="L1946" s="1" t="s">
        <v>2</v>
      </c>
      <c r="M1946" s="1" t="s">
        <v>1</v>
      </c>
      <c r="N1946" s="1">
        <v>119461.25320000001</v>
      </c>
      <c r="O1946" s="1">
        <v>132951.48560000001</v>
      </c>
      <c r="P1946" s="1">
        <v>2496.0877690000002</v>
      </c>
      <c r="Q1946" s="1">
        <v>157510.07889999999</v>
      </c>
      <c r="R1946" s="3">
        <f>AVERAGE('VTA_Proteome Morphine vs Saline'!N1946:Q1946)</f>
        <v>103104.72636725</v>
      </c>
      <c r="S1946" s="3">
        <f>_xlfn.STDEV.S('VTA_Proteome Morphine vs Saline'!N1946:Q1946)</f>
        <v>68897.038038738916</v>
      </c>
      <c r="T1946" s="1">
        <v>202255.12210000001</v>
      </c>
      <c r="U1946" s="1">
        <v>176062.9504</v>
      </c>
      <c r="V1946" s="1">
        <v>137383.56700000001</v>
      </c>
      <c r="W1946" s="1">
        <v>129218.42049999999</v>
      </c>
      <c r="X1946" s="1">
        <f t="shared" si="121"/>
        <v>161230.01500000001</v>
      </c>
      <c r="Y1946" s="1">
        <f t="shared" si="122"/>
        <v>34139.276743931165</v>
      </c>
    </row>
    <row r="1947" spans="1:25" x14ac:dyDescent="0.5">
      <c r="A1947" s="1" t="s">
        <v>3888</v>
      </c>
      <c r="B1947" s="1" t="s">
        <v>3889</v>
      </c>
      <c r="C1947" s="1">
        <v>53015</v>
      </c>
      <c r="D1947" s="1">
        <v>25</v>
      </c>
      <c r="E1947" s="1">
        <v>25</v>
      </c>
      <c r="F1947" s="1">
        <v>1494.54</v>
      </c>
      <c r="G1947" s="1">
        <v>5.3545897000000002E-2</v>
      </c>
      <c r="H1947" s="1">
        <v>0.99625991700000005</v>
      </c>
      <c r="I1947" s="1">
        <v>0.84329663600000004</v>
      </c>
      <c r="K1947" s="1">
        <v>1.0120411629999999</v>
      </c>
      <c r="L1947" s="1" t="s">
        <v>1</v>
      </c>
      <c r="M1947" s="1" t="s">
        <v>2</v>
      </c>
      <c r="N1947" s="1">
        <v>16960782.329999998</v>
      </c>
      <c r="O1947" s="1">
        <v>16920604.489999998</v>
      </c>
      <c r="P1947" s="1">
        <v>13722655.789999999</v>
      </c>
      <c r="Q1947" s="1">
        <v>13776838.529999999</v>
      </c>
      <c r="R1947" s="3">
        <f>AVERAGE('VTA_Proteome Morphine vs Saline'!N1947:Q1947)</f>
        <v>15345220.284999998</v>
      </c>
      <c r="S1947" s="3">
        <f>_xlfn.STDEV.S('VTA_Proteome Morphine vs Saline'!N1947:Q1947)</f>
        <v>1842499.4784675427</v>
      </c>
      <c r="T1947" s="1">
        <v>18632123.27</v>
      </c>
      <c r="U1947" s="1">
        <v>16707213.76</v>
      </c>
      <c r="V1947" s="1">
        <v>14819355.449999999</v>
      </c>
      <c r="W1947" s="1">
        <v>10491885.17</v>
      </c>
      <c r="X1947" s="1">
        <f t="shared" si="121"/>
        <v>15162644.412500001</v>
      </c>
      <c r="Y1947" s="1">
        <f t="shared" si="122"/>
        <v>3481226.6624016971</v>
      </c>
    </row>
    <row r="1948" spans="1:25" x14ac:dyDescent="0.5">
      <c r="A1948" s="1" t="s">
        <v>3890</v>
      </c>
      <c r="B1948" s="1" t="s">
        <v>3891</v>
      </c>
      <c r="C1948" s="1">
        <v>40301</v>
      </c>
      <c r="D1948" s="1">
        <v>7</v>
      </c>
      <c r="E1948" s="1">
        <v>7</v>
      </c>
      <c r="F1948" s="1">
        <v>372.03</v>
      </c>
      <c r="G1948" s="1">
        <v>0.239163397</v>
      </c>
      <c r="H1948" s="1">
        <v>0.977951083</v>
      </c>
      <c r="I1948" s="1">
        <v>0.18997365699999999</v>
      </c>
      <c r="K1948" s="1">
        <v>1.1552924499999999</v>
      </c>
      <c r="L1948" s="1" t="s">
        <v>1</v>
      </c>
      <c r="M1948" s="1" t="s">
        <v>2</v>
      </c>
      <c r="N1948" s="1">
        <v>1657363.6410000001</v>
      </c>
      <c r="O1948" s="1">
        <v>1608824.557</v>
      </c>
      <c r="P1948" s="1">
        <v>1558239.0220000001</v>
      </c>
      <c r="Q1948" s="1">
        <v>1326829.459</v>
      </c>
      <c r="R1948" s="3">
        <f>AVERAGE('VTA_Proteome Morphine vs Saline'!N1948:Q1948)</f>
        <v>1537814.1697499999</v>
      </c>
      <c r="S1948" s="3">
        <f>_xlfn.STDEV.S('VTA_Proteome Morphine vs Saline'!N1948:Q1948)</f>
        <v>146362.87545372179</v>
      </c>
      <c r="T1948" s="1">
        <v>1591899.6129999999</v>
      </c>
      <c r="U1948" s="1">
        <v>1396684.608</v>
      </c>
      <c r="V1948" s="1">
        <v>1303416.9790000001</v>
      </c>
      <c r="W1948" s="1">
        <v>1032413.995</v>
      </c>
      <c r="X1948" s="1">
        <f t="shared" si="121"/>
        <v>1331103.7987500001</v>
      </c>
      <c r="Y1948" s="1">
        <f t="shared" si="122"/>
        <v>232592.24558891833</v>
      </c>
    </row>
    <row r="1949" spans="1:25" x14ac:dyDescent="0.5">
      <c r="A1949" s="1" t="s">
        <v>3892</v>
      </c>
      <c r="B1949" s="1" t="s">
        <v>3893</v>
      </c>
      <c r="C1949" s="1">
        <v>22298</v>
      </c>
      <c r="D1949" s="1">
        <v>1</v>
      </c>
      <c r="E1949" s="1">
        <v>1</v>
      </c>
      <c r="F1949" s="1">
        <v>27.74</v>
      </c>
      <c r="G1949" s="1">
        <v>0.13548532199999999</v>
      </c>
      <c r="H1949" s="1">
        <v>0.977951083</v>
      </c>
      <c r="I1949" s="1">
        <v>0.356240267</v>
      </c>
      <c r="K1949" s="1">
        <v>1.3360416530000001</v>
      </c>
      <c r="L1949" s="1" t="s">
        <v>2</v>
      </c>
      <c r="M1949" s="1" t="s">
        <v>1</v>
      </c>
      <c r="N1949" s="1">
        <v>11639.519469999999</v>
      </c>
      <c r="O1949" s="1">
        <v>11274.749089999999</v>
      </c>
      <c r="P1949" s="1">
        <v>0</v>
      </c>
      <c r="Q1949" s="1">
        <v>9209.7044260000002</v>
      </c>
      <c r="R1949" s="3">
        <f>AVERAGE('VTA_Proteome Morphine vs Saline'!N1949:Q1949)</f>
        <v>8030.9932464999993</v>
      </c>
      <c r="S1949" s="3">
        <f>_xlfn.STDEV.S('VTA_Proteome Morphine vs Saline'!N1949:Q1949)</f>
        <v>5459.8420626709967</v>
      </c>
      <c r="T1949" s="1">
        <v>11655.983700000001</v>
      </c>
      <c r="U1949" s="1">
        <v>10925.897430000001</v>
      </c>
      <c r="V1949" s="1">
        <v>11716.41149</v>
      </c>
      <c r="W1949" s="1">
        <v>8620.6733349999995</v>
      </c>
      <c r="X1949" s="1">
        <f t="shared" si="121"/>
        <v>10729.74148875</v>
      </c>
      <c r="Y1949" s="1">
        <f t="shared" si="122"/>
        <v>1451.2164961068627</v>
      </c>
    </row>
    <row r="1950" spans="1:25" x14ac:dyDescent="0.5">
      <c r="A1950" s="1" t="s">
        <v>3894</v>
      </c>
      <c r="B1950" s="1" t="s">
        <v>3895</v>
      </c>
      <c r="C1950" s="1">
        <v>110010</v>
      </c>
      <c r="D1950" s="1">
        <v>2</v>
      </c>
      <c r="E1950" s="1">
        <v>2</v>
      </c>
      <c r="F1950" s="1">
        <v>106.44</v>
      </c>
      <c r="G1950" s="1">
        <v>5.1027219999999998E-2</v>
      </c>
      <c r="H1950" s="1">
        <v>0.99625991700000005</v>
      </c>
      <c r="I1950" s="1">
        <v>0.91511115499999995</v>
      </c>
      <c r="K1950" s="1">
        <v>1.0335004160000001</v>
      </c>
      <c r="L1950" s="1" t="s">
        <v>2</v>
      </c>
      <c r="M1950" s="1" t="s">
        <v>1</v>
      </c>
      <c r="N1950" s="1">
        <v>18318.133760000001</v>
      </c>
      <c r="O1950" s="1">
        <v>17707.443159999999</v>
      </c>
      <c r="P1950" s="1">
        <v>13979.260560000001</v>
      </c>
      <c r="Q1950" s="1">
        <v>10032.927110000001</v>
      </c>
      <c r="R1950" s="3">
        <f>AVERAGE('VTA_Proteome Morphine vs Saline'!N1950:Q1950)</f>
        <v>15009.441147500002</v>
      </c>
      <c r="S1950" s="3">
        <f>_xlfn.STDEV.S('VTA_Proteome Morphine vs Saline'!N1950:Q1950)</f>
        <v>3832.0414781924592</v>
      </c>
      <c r="T1950" s="1">
        <v>13862.59513</v>
      </c>
      <c r="U1950" s="1">
        <v>16360.763220000001</v>
      </c>
      <c r="V1950" s="1">
        <v>10170.999299999999</v>
      </c>
      <c r="W1950" s="1">
        <v>21654.697039999999</v>
      </c>
      <c r="X1950" s="1">
        <f t="shared" si="121"/>
        <v>15512.263672500001</v>
      </c>
      <c r="Y1950" s="1">
        <f t="shared" si="122"/>
        <v>4820.0951080982049</v>
      </c>
    </row>
    <row r="1951" spans="1:25" x14ac:dyDescent="0.5">
      <c r="A1951" s="1" t="s">
        <v>3896</v>
      </c>
      <c r="B1951" s="1" t="s">
        <v>3897</v>
      </c>
      <c r="C1951" s="1">
        <v>54335</v>
      </c>
      <c r="D1951" s="1">
        <v>1</v>
      </c>
      <c r="E1951" s="1">
        <v>1</v>
      </c>
      <c r="F1951" s="1">
        <v>34.33</v>
      </c>
      <c r="G1951" s="1">
        <v>7.7195553E-2</v>
      </c>
      <c r="H1951" s="1">
        <v>0.99625991700000005</v>
      </c>
      <c r="I1951" s="1">
        <v>0.59020853799999995</v>
      </c>
      <c r="K1951" s="1">
        <v>631.73988410000004</v>
      </c>
      <c r="L1951" s="1" t="s">
        <v>1</v>
      </c>
      <c r="M1951" s="1" t="s">
        <v>2</v>
      </c>
      <c r="N1951" s="1">
        <v>0</v>
      </c>
      <c r="O1951" s="1">
        <v>0</v>
      </c>
      <c r="P1951" s="1">
        <v>19379.916440000001</v>
      </c>
      <c r="Q1951" s="1">
        <v>0</v>
      </c>
      <c r="R1951" s="3">
        <f>AVERAGE('VTA_Proteome Morphine vs Saline'!N1951:Q1951)</f>
        <v>4844.9791100000002</v>
      </c>
      <c r="S1951" s="3">
        <f>_xlfn.STDEV.S('VTA_Proteome Morphine vs Saline'!N1951:Q1951)</f>
        <v>9689.9582200000004</v>
      </c>
      <c r="T1951" s="1">
        <v>0</v>
      </c>
      <c r="U1951" s="1">
        <v>0</v>
      </c>
      <c r="V1951" s="1">
        <v>30.677050680000001</v>
      </c>
      <c r="W1951" s="1">
        <v>0</v>
      </c>
      <c r="X1951" s="1">
        <f t="shared" si="121"/>
        <v>7.6692626700000002</v>
      </c>
      <c r="Y1951" s="1">
        <f t="shared" si="122"/>
        <v>15.33852534</v>
      </c>
    </row>
    <row r="1952" spans="1:25" x14ac:dyDescent="0.5">
      <c r="A1952" s="1" t="s">
        <v>3898</v>
      </c>
      <c r="B1952" s="1" t="s">
        <v>3899</v>
      </c>
      <c r="C1952" s="1">
        <v>33657</v>
      </c>
      <c r="D1952" s="1">
        <v>3</v>
      </c>
      <c r="E1952" s="1">
        <v>3</v>
      </c>
      <c r="F1952" s="1">
        <v>230.82</v>
      </c>
      <c r="G1952" s="1">
        <v>8.4001873000000005E-2</v>
      </c>
      <c r="H1952" s="1">
        <v>0.99625991700000005</v>
      </c>
      <c r="I1952" s="1">
        <v>0.54883681500000003</v>
      </c>
      <c r="K1952" s="1">
        <v>1.126491608</v>
      </c>
      <c r="L1952" s="1" t="s">
        <v>1</v>
      </c>
      <c r="M1952" s="1" t="s">
        <v>2</v>
      </c>
      <c r="N1952" s="1">
        <v>654580.63950000005</v>
      </c>
      <c r="O1952" s="1">
        <v>586695.28929999995</v>
      </c>
      <c r="P1952" s="1">
        <v>1056321.3219999999</v>
      </c>
      <c r="Q1952" s="1">
        <v>632123.18570000003</v>
      </c>
      <c r="R1952" s="3">
        <f>AVERAGE('VTA_Proteome Morphine vs Saline'!N1952:Q1952)</f>
        <v>732430.10912499996</v>
      </c>
      <c r="S1952" s="3">
        <f>_xlfn.STDEV.S('VTA_Proteome Morphine vs Saline'!N1952:Q1952)</f>
        <v>217766.06277911036</v>
      </c>
      <c r="T1952" s="1">
        <v>638296.95759999997</v>
      </c>
      <c r="U1952" s="1">
        <v>848631.15520000004</v>
      </c>
      <c r="V1952" s="1">
        <v>556139.29920000001</v>
      </c>
      <c r="W1952" s="1">
        <v>557680.26930000004</v>
      </c>
      <c r="X1952" s="1">
        <f t="shared" si="121"/>
        <v>650186.92032500007</v>
      </c>
      <c r="Y1952" s="1">
        <f t="shared" si="122"/>
        <v>137748.46773722314</v>
      </c>
    </row>
    <row r="1953" spans="1:25" x14ac:dyDescent="0.5">
      <c r="A1953" s="1" t="s">
        <v>3900</v>
      </c>
      <c r="B1953" s="1" t="s">
        <v>3901</v>
      </c>
      <c r="C1953" s="1">
        <v>37052</v>
      </c>
      <c r="D1953" s="1">
        <v>4</v>
      </c>
      <c r="E1953" s="1">
        <v>4</v>
      </c>
      <c r="F1953" s="1">
        <v>199.85</v>
      </c>
      <c r="G1953" s="1">
        <v>5.0206606000000001E-2</v>
      </c>
      <c r="H1953" s="1">
        <v>0.99625991700000005</v>
      </c>
      <c r="I1953" s="1">
        <v>0.96184863899999995</v>
      </c>
      <c r="K1953" s="1">
        <v>1.0038544030000001</v>
      </c>
      <c r="L1953" s="1" t="s">
        <v>2</v>
      </c>
      <c r="M1953" s="1" t="s">
        <v>1</v>
      </c>
      <c r="N1953" s="1">
        <v>1249364.6710000001</v>
      </c>
      <c r="O1953" s="1">
        <v>918662.50379999995</v>
      </c>
      <c r="P1953" s="1">
        <v>1016148.9449999999</v>
      </c>
      <c r="Q1953" s="1">
        <v>820850.67290000001</v>
      </c>
      <c r="R1953" s="3">
        <f>AVERAGE('VTA_Proteome Morphine vs Saline'!N1953:Q1953)</f>
        <v>1001256.698175</v>
      </c>
      <c r="S1953" s="3">
        <f>_xlfn.STDEV.S('VTA_Proteome Morphine vs Saline'!N1953:Q1953)</f>
        <v>183618.69920645031</v>
      </c>
      <c r="T1953" s="1">
        <v>745400.18169999996</v>
      </c>
      <c r="U1953" s="1">
        <v>1362052.325</v>
      </c>
      <c r="V1953" s="1">
        <v>973507.49879999994</v>
      </c>
      <c r="W1953" s="1">
        <v>939503.77500000002</v>
      </c>
      <c r="X1953" s="1">
        <f t="shared" si="121"/>
        <v>1005115.945125</v>
      </c>
      <c r="Y1953" s="1">
        <f t="shared" si="122"/>
        <v>258302.08916260107</v>
      </c>
    </row>
    <row r="1954" spans="1:25" x14ac:dyDescent="0.5">
      <c r="A1954" s="1" t="s">
        <v>3902</v>
      </c>
      <c r="B1954" s="1" t="s">
        <v>3903</v>
      </c>
      <c r="C1954" s="1">
        <v>68668</v>
      </c>
      <c r="D1954" s="1">
        <v>7</v>
      </c>
      <c r="E1954" s="1">
        <v>6</v>
      </c>
      <c r="F1954" s="1">
        <v>317.55</v>
      </c>
      <c r="G1954" s="1">
        <v>5.2638443E-2</v>
      </c>
      <c r="H1954" s="1">
        <v>0.99625991700000005</v>
      </c>
      <c r="I1954" s="1">
        <v>0.86451365000000002</v>
      </c>
      <c r="K1954" s="1">
        <v>1.000979128</v>
      </c>
      <c r="L1954" s="1" t="s">
        <v>1</v>
      </c>
      <c r="M1954" s="1" t="s">
        <v>2</v>
      </c>
      <c r="N1954" s="1">
        <v>469999.62469999999</v>
      </c>
      <c r="O1954" s="1">
        <v>721802.84840000002</v>
      </c>
      <c r="P1954" s="1">
        <v>461326.4375</v>
      </c>
      <c r="Q1954" s="1">
        <v>420178.11790000001</v>
      </c>
      <c r="R1954" s="3">
        <f>AVERAGE('VTA_Proteome Morphine vs Saline'!N1954:Q1954)</f>
        <v>518326.757125</v>
      </c>
      <c r="S1954" s="3">
        <f>_xlfn.STDEV.S('VTA_Proteome Morphine vs Saline'!N1954:Q1954)</f>
        <v>137380.52174895693</v>
      </c>
      <c r="T1954" s="1">
        <v>493756.65659999999</v>
      </c>
      <c r="U1954" s="1">
        <v>539173.52740000002</v>
      </c>
      <c r="V1954" s="1">
        <v>510856.09649999999</v>
      </c>
      <c r="W1954" s="1">
        <v>527492.70079999999</v>
      </c>
      <c r="X1954" s="1">
        <f t="shared" si="121"/>
        <v>517819.74532499997</v>
      </c>
      <c r="Y1954" s="1">
        <f t="shared" si="122"/>
        <v>19808.034737391048</v>
      </c>
    </row>
    <row r="1955" spans="1:25" x14ac:dyDescent="0.5">
      <c r="A1955" s="1" t="s">
        <v>3904</v>
      </c>
      <c r="B1955" s="1" t="s">
        <v>3905</v>
      </c>
      <c r="C1955" s="1">
        <v>109354</v>
      </c>
      <c r="D1955" s="1">
        <v>8</v>
      </c>
      <c r="E1955" s="1">
        <v>7</v>
      </c>
      <c r="F1955" s="1">
        <v>351.62</v>
      </c>
      <c r="G1955" s="1">
        <v>0.11138495399999999</v>
      </c>
      <c r="H1955" s="1">
        <v>0.98654470999999999</v>
      </c>
      <c r="I1955" s="1">
        <v>0.428235582</v>
      </c>
      <c r="K1955" s="1">
        <v>1.1365417579999999</v>
      </c>
      <c r="L1955" s="1" t="s">
        <v>2</v>
      </c>
      <c r="M1955" s="1" t="s">
        <v>1</v>
      </c>
      <c r="N1955" s="1">
        <v>415941.28840000002</v>
      </c>
      <c r="O1955" s="1">
        <v>354051.69919999997</v>
      </c>
      <c r="P1955" s="1">
        <v>537317.75870000001</v>
      </c>
      <c r="Q1955" s="1">
        <v>393490.73300000001</v>
      </c>
      <c r="R1955" s="3">
        <f>AVERAGE('VTA_Proteome Morphine vs Saline'!N1955:Q1955)</f>
        <v>425200.369825</v>
      </c>
      <c r="S1955" s="3">
        <f>_xlfn.STDEV.S('VTA_Proteome Morphine vs Saline'!N1955:Q1955)</f>
        <v>79001.421667083239</v>
      </c>
      <c r="T1955" s="1">
        <v>380749.18569999997</v>
      </c>
      <c r="U1955" s="1">
        <v>401533.93719999999</v>
      </c>
      <c r="V1955" s="1">
        <v>583453.60140000004</v>
      </c>
      <c r="W1955" s="1">
        <v>567295.17940000002</v>
      </c>
      <c r="X1955" s="1">
        <f t="shared" si="121"/>
        <v>483257.97592499998</v>
      </c>
      <c r="Y1955" s="1">
        <f t="shared" si="122"/>
        <v>106908.50529174242</v>
      </c>
    </row>
    <row r="1956" spans="1:25" x14ac:dyDescent="0.5">
      <c r="A1956" s="1" t="s">
        <v>3906</v>
      </c>
      <c r="B1956" s="1" t="s">
        <v>3907</v>
      </c>
      <c r="C1956" s="1">
        <v>25200</v>
      </c>
      <c r="D1956" s="1">
        <v>9</v>
      </c>
      <c r="E1956" s="1">
        <v>8</v>
      </c>
      <c r="F1956" s="1">
        <v>367.46</v>
      </c>
      <c r="G1956" s="1">
        <v>8.5713769999999995E-2</v>
      </c>
      <c r="H1956" s="1">
        <v>0.99625991700000005</v>
      </c>
      <c r="I1956" s="1">
        <v>0.53938831499999995</v>
      </c>
      <c r="K1956" s="1">
        <v>1.08480898</v>
      </c>
      <c r="L1956" s="1" t="s">
        <v>2</v>
      </c>
      <c r="M1956" s="1" t="s">
        <v>1</v>
      </c>
      <c r="N1956" s="1">
        <v>4029616.3640000001</v>
      </c>
      <c r="O1956" s="1">
        <v>5628244.2560000001</v>
      </c>
      <c r="P1956" s="1">
        <v>6855225.8890000004</v>
      </c>
      <c r="Q1956" s="1">
        <v>5766064.2390000001</v>
      </c>
      <c r="R1956" s="3">
        <f>AVERAGE('VTA_Proteome Morphine vs Saline'!N1956:Q1956)</f>
        <v>5569787.6870000008</v>
      </c>
      <c r="S1956" s="3">
        <f>_xlfn.STDEV.S('VTA_Proteome Morphine vs Saline'!N1956:Q1956)</f>
        <v>1164248.0736047025</v>
      </c>
      <c r="T1956" s="1">
        <v>6286261.3210000005</v>
      </c>
      <c r="U1956" s="1">
        <v>4698628.8130000001</v>
      </c>
      <c r="V1956" s="1">
        <v>6681806.4840000002</v>
      </c>
      <c r="W1956" s="1">
        <v>6501926.1780000003</v>
      </c>
      <c r="X1956" s="1">
        <f t="shared" si="121"/>
        <v>6042155.699</v>
      </c>
      <c r="Y1956" s="1">
        <f t="shared" si="122"/>
        <v>910163.73402589408</v>
      </c>
    </row>
    <row r="1957" spans="1:25" x14ac:dyDescent="0.5">
      <c r="A1957" s="1" t="s">
        <v>3908</v>
      </c>
      <c r="B1957" s="1" t="s">
        <v>3909</v>
      </c>
      <c r="C1957" s="1">
        <v>38855</v>
      </c>
      <c r="D1957" s="1">
        <v>1</v>
      </c>
      <c r="E1957" s="1">
        <v>1</v>
      </c>
      <c r="F1957" s="1">
        <v>47.34</v>
      </c>
      <c r="G1957" s="1">
        <v>5.0373293999999999E-2</v>
      </c>
      <c r="H1957" s="1">
        <v>0.99625991700000005</v>
      </c>
      <c r="I1957" s="1">
        <v>0.94874016699999997</v>
      </c>
      <c r="K1957" s="1">
        <v>1.0416830349999999</v>
      </c>
      <c r="L1957" s="1" t="s">
        <v>1</v>
      </c>
      <c r="M1957" s="1" t="s">
        <v>2</v>
      </c>
      <c r="N1957" s="1">
        <v>46397.340239999998</v>
      </c>
      <c r="O1957" s="1">
        <v>66121.035759999999</v>
      </c>
      <c r="P1957" s="1">
        <v>107606.3368</v>
      </c>
      <c r="Q1957" s="1">
        <v>100807.36749999999</v>
      </c>
      <c r="R1957" s="3">
        <f>AVERAGE('VTA_Proteome Morphine vs Saline'!N1957:Q1957)</f>
        <v>80233.020074999993</v>
      </c>
      <c r="S1957" s="3">
        <f>_xlfn.STDEV.S('VTA_Proteome Morphine vs Saline'!N1957:Q1957)</f>
        <v>28963.215588600204</v>
      </c>
      <c r="T1957" s="1">
        <v>73955.603270000007</v>
      </c>
      <c r="U1957" s="1">
        <v>78134.854319999999</v>
      </c>
      <c r="V1957" s="1">
        <v>81364.830910000004</v>
      </c>
      <c r="W1957" s="1">
        <v>74634.667310000004</v>
      </c>
      <c r="X1957" s="1">
        <f t="shared" si="121"/>
        <v>77022.488952500004</v>
      </c>
      <c r="Y1957" s="1">
        <f t="shared" si="122"/>
        <v>3425.4328374962679</v>
      </c>
    </row>
    <row r="1958" spans="1:25" x14ac:dyDescent="0.5">
      <c r="A1958" s="1" t="s">
        <v>3910</v>
      </c>
      <c r="B1958" s="1" t="s">
        <v>3911</v>
      </c>
      <c r="C1958" s="1">
        <v>139076</v>
      </c>
      <c r="D1958" s="1">
        <v>19</v>
      </c>
      <c r="E1958" s="1">
        <v>19</v>
      </c>
      <c r="F1958" s="1">
        <v>966.15</v>
      </c>
      <c r="G1958" s="1">
        <v>0.25806742799999999</v>
      </c>
      <c r="H1958" s="1">
        <v>0.977951083</v>
      </c>
      <c r="I1958" s="1">
        <v>0.17218177300000001</v>
      </c>
      <c r="K1958" s="1">
        <v>1.2035403170000001</v>
      </c>
      <c r="L1958" s="1" t="s">
        <v>1</v>
      </c>
      <c r="M1958" s="1" t="s">
        <v>2</v>
      </c>
      <c r="N1958" s="1">
        <v>1811918.4480000001</v>
      </c>
      <c r="O1958" s="1">
        <v>1414546.426</v>
      </c>
      <c r="P1958" s="1">
        <v>1432538.209</v>
      </c>
      <c r="Q1958" s="1">
        <v>1674928.736</v>
      </c>
      <c r="R1958" s="3">
        <f>AVERAGE('VTA_Proteome Morphine vs Saline'!N1958:Q1958)</f>
        <v>1583482.95475</v>
      </c>
      <c r="S1958" s="3">
        <f>_xlfn.STDEV.S('VTA_Proteome Morphine vs Saline'!N1958:Q1958)</f>
        <v>193105.30158476211</v>
      </c>
      <c r="T1958" s="1">
        <v>1159296.7490000001</v>
      </c>
      <c r="U1958" s="1">
        <v>1520570.6470000001</v>
      </c>
      <c r="V1958" s="1">
        <v>990101.7942</v>
      </c>
      <c r="W1958" s="1">
        <v>1592780.825</v>
      </c>
      <c r="X1958" s="1">
        <f t="shared" si="121"/>
        <v>1315687.5038000001</v>
      </c>
      <c r="Y1958" s="1">
        <f t="shared" si="122"/>
        <v>288225.56762820773</v>
      </c>
    </row>
    <row r="1959" spans="1:25" x14ac:dyDescent="0.5">
      <c r="A1959" s="1" t="s">
        <v>3912</v>
      </c>
      <c r="B1959" s="1" t="s">
        <v>3913</v>
      </c>
      <c r="C1959" s="1">
        <v>43688</v>
      </c>
      <c r="D1959" s="1">
        <v>13</v>
      </c>
      <c r="E1959" s="1">
        <v>13</v>
      </c>
      <c r="F1959" s="1">
        <v>724</v>
      </c>
      <c r="G1959" s="1">
        <v>0.212851237</v>
      </c>
      <c r="H1959" s="1">
        <v>0.977951083</v>
      </c>
      <c r="I1959" s="1">
        <v>0.219226273</v>
      </c>
      <c r="K1959" s="1">
        <v>1.2125189169999999</v>
      </c>
      <c r="L1959" s="1" t="s">
        <v>1</v>
      </c>
      <c r="M1959" s="1" t="s">
        <v>2</v>
      </c>
      <c r="N1959" s="1">
        <v>8062480.6449999996</v>
      </c>
      <c r="O1959" s="1">
        <v>7649471.3370000003</v>
      </c>
      <c r="P1959" s="1">
        <v>9495800.0010000002</v>
      </c>
      <c r="Q1959" s="1">
        <v>9224024.8289999999</v>
      </c>
      <c r="R1959" s="3">
        <f>AVERAGE('VTA_Proteome Morphine vs Saline'!N1959:Q1959)</f>
        <v>8607944.2030000016</v>
      </c>
      <c r="S1959" s="3">
        <f>_xlfn.STDEV.S('VTA_Proteome Morphine vs Saline'!N1959:Q1959)</f>
        <v>891449.00466208055</v>
      </c>
      <c r="T1959" s="1">
        <v>7660667.0410000002</v>
      </c>
      <c r="U1959" s="1">
        <v>7063178.9409999996</v>
      </c>
      <c r="V1959" s="1">
        <v>4481979.13</v>
      </c>
      <c r="W1959" s="1">
        <v>9191073.5409999993</v>
      </c>
      <c r="X1959" s="1">
        <f t="shared" si="121"/>
        <v>7099224.6632499993</v>
      </c>
      <c r="Y1959" s="1">
        <f t="shared" si="122"/>
        <v>1961489.4635019179</v>
      </c>
    </row>
    <row r="1960" spans="1:25" x14ac:dyDescent="0.5">
      <c r="A1960" s="1" t="s">
        <v>3914</v>
      </c>
      <c r="B1960" s="1" t="s">
        <v>3915</v>
      </c>
      <c r="C1960" s="1">
        <v>45348</v>
      </c>
      <c r="D1960" s="1">
        <v>1</v>
      </c>
      <c r="E1960" s="1">
        <v>1</v>
      </c>
      <c r="F1960" s="1">
        <v>32.08</v>
      </c>
      <c r="G1960" s="1">
        <v>0.26049791999999999</v>
      </c>
      <c r="H1960" s="1">
        <v>0.977951083</v>
      </c>
      <c r="I1960" s="1">
        <v>0.17005977799999999</v>
      </c>
      <c r="K1960" s="1">
        <v>18.534169339999998</v>
      </c>
      <c r="L1960" s="1" t="s">
        <v>2</v>
      </c>
      <c r="M1960" s="1" t="s">
        <v>1</v>
      </c>
      <c r="N1960" s="1">
        <v>539.18594199999995</v>
      </c>
      <c r="O1960" s="1">
        <v>0</v>
      </c>
      <c r="P1960" s="1">
        <v>0</v>
      </c>
      <c r="Q1960" s="1">
        <v>0</v>
      </c>
      <c r="R1960" s="3">
        <f>AVERAGE('VTA_Proteome Morphine vs Saline'!N1960:Q1960)</f>
        <v>134.79648549999999</v>
      </c>
      <c r="S1960" s="3">
        <f>_xlfn.STDEV.S('VTA_Proteome Morphine vs Saline'!N1960:Q1960)</f>
        <v>269.59297099999998</v>
      </c>
      <c r="T1960" s="1">
        <v>0</v>
      </c>
      <c r="U1960" s="1">
        <v>5503.2463930000004</v>
      </c>
      <c r="V1960" s="1">
        <v>4296.1354869999996</v>
      </c>
      <c r="W1960" s="1">
        <v>193.98167309999999</v>
      </c>
      <c r="X1960" s="1">
        <f t="shared" si="121"/>
        <v>2498.340888275</v>
      </c>
      <c r="Y1960" s="1">
        <f t="shared" si="122"/>
        <v>2817.4043076396902</v>
      </c>
    </row>
    <row r="1961" spans="1:25" x14ac:dyDescent="0.5">
      <c r="A1961" s="1" t="s">
        <v>3916</v>
      </c>
      <c r="B1961" s="1" t="s">
        <v>3917</v>
      </c>
      <c r="C1961" s="1">
        <v>24955</v>
      </c>
      <c r="D1961" s="1">
        <v>8</v>
      </c>
      <c r="E1961" s="1">
        <v>8</v>
      </c>
      <c r="F1961" s="1">
        <v>470.01</v>
      </c>
      <c r="G1961" s="1">
        <v>5.6310258000000002E-2</v>
      </c>
      <c r="H1961" s="1">
        <v>0.99625991700000005</v>
      </c>
      <c r="I1961" s="1">
        <v>0.79241432199999995</v>
      </c>
      <c r="K1961" s="1">
        <v>1.0348754870000001</v>
      </c>
      <c r="L1961" s="1" t="s">
        <v>2</v>
      </c>
      <c r="M1961" s="1" t="s">
        <v>1</v>
      </c>
      <c r="N1961" s="1">
        <v>5310819.9929999998</v>
      </c>
      <c r="O1961" s="1">
        <v>5282304.93</v>
      </c>
      <c r="P1961" s="1">
        <v>5468268.6069999998</v>
      </c>
      <c r="Q1961" s="1">
        <v>4128813.1630000002</v>
      </c>
      <c r="R1961" s="3">
        <f>AVERAGE('VTA_Proteome Morphine vs Saline'!N1961:Q1961)</f>
        <v>5047551.67325</v>
      </c>
      <c r="S1961" s="3">
        <f>_xlfn.STDEV.S('VTA_Proteome Morphine vs Saline'!N1961:Q1961)</f>
        <v>617927.31187928934</v>
      </c>
      <c r="T1961" s="1">
        <v>5156816.4529999997</v>
      </c>
      <c r="U1961" s="1">
        <v>6396474.909</v>
      </c>
      <c r="V1961" s="1">
        <v>5123560.898</v>
      </c>
      <c r="W1961" s="1">
        <v>4217497.7189999996</v>
      </c>
      <c r="X1961" s="1">
        <f t="shared" si="121"/>
        <v>5223587.4947499996</v>
      </c>
      <c r="Y1961" s="1">
        <f t="shared" si="122"/>
        <v>894864.08939170116</v>
      </c>
    </row>
    <row r="1962" spans="1:25" x14ac:dyDescent="0.5">
      <c r="A1962" s="1" t="s">
        <v>3918</v>
      </c>
      <c r="B1962" s="1" t="s">
        <v>3919</v>
      </c>
      <c r="C1962" s="1">
        <v>47382</v>
      </c>
      <c r="D1962" s="1">
        <v>1</v>
      </c>
      <c r="E1962" s="1">
        <v>1</v>
      </c>
      <c r="F1962" s="1">
        <v>40</v>
      </c>
      <c r="G1962" s="1">
        <v>0.19979544199999999</v>
      </c>
      <c r="H1962" s="1">
        <v>0.977951083</v>
      </c>
      <c r="I1962" s="1">
        <v>0.23613720699999999</v>
      </c>
      <c r="K1962" s="1">
        <v>2.6756287200000002</v>
      </c>
      <c r="L1962" s="1" t="s">
        <v>1</v>
      </c>
      <c r="M1962" s="1" t="s">
        <v>2</v>
      </c>
      <c r="N1962" s="1">
        <v>139474.3585</v>
      </c>
      <c r="O1962" s="1">
        <v>51167.990940000003</v>
      </c>
      <c r="P1962" s="1">
        <v>94154.598310000001</v>
      </c>
      <c r="Q1962" s="1">
        <v>85152.235289999997</v>
      </c>
      <c r="R1962" s="3">
        <f>AVERAGE('VTA_Proteome Morphine vs Saline'!N1962:Q1962)</f>
        <v>92487.295760000008</v>
      </c>
      <c r="S1962" s="3">
        <f>_xlfn.STDEV.S('VTA_Proteome Morphine vs Saline'!N1962:Q1962)</f>
        <v>36385.216895659498</v>
      </c>
      <c r="T1962" s="1">
        <v>59414.118759999998</v>
      </c>
      <c r="U1962" s="1">
        <v>14.141815619999999</v>
      </c>
      <c r="V1962" s="1">
        <v>38362.243499999997</v>
      </c>
      <c r="W1962" s="1">
        <v>40475.758459999997</v>
      </c>
      <c r="X1962" s="1">
        <f t="shared" si="121"/>
        <v>34566.565633905004</v>
      </c>
      <c r="Y1962" s="1">
        <f t="shared" si="122"/>
        <v>24903.792337658375</v>
      </c>
    </row>
    <row r="1963" spans="1:25" x14ac:dyDescent="0.5">
      <c r="A1963" s="1" t="s">
        <v>3920</v>
      </c>
      <c r="B1963" s="1" t="s">
        <v>3921</v>
      </c>
      <c r="C1963" s="1">
        <v>83794</v>
      </c>
      <c r="D1963" s="1">
        <v>2</v>
      </c>
      <c r="E1963" s="1">
        <v>1</v>
      </c>
      <c r="F1963" s="1">
        <v>124.46</v>
      </c>
      <c r="G1963" s="1">
        <v>0.152172642</v>
      </c>
      <c r="H1963" s="1">
        <v>0.977951083</v>
      </c>
      <c r="I1963" s="1">
        <v>0.31730450500000001</v>
      </c>
      <c r="K1963" s="1">
        <v>1.2642946319999999</v>
      </c>
      <c r="L1963" s="1" t="s">
        <v>1</v>
      </c>
      <c r="M1963" s="1" t="s">
        <v>2</v>
      </c>
      <c r="N1963" s="1">
        <v>41830.525909999997</v>
      </c>
      <c r="O1963" s="1">
        <v>39011.313289999998</v>
      </c>
      <c r="P1963" s="1">
        <v>23708.86118</v>
      </c>
      <c r="Q1963" s="1">
        <v>24724.589950000001</v>
      </c>
      <c r="R1963" s="3">
        <f>AVERAGE('VTA_Proteome Morphine vs Saline'!N1963:Q1963)</f>
        <v>32318.822582499997</v>
      </c>
      <c r="S1963" s="3">
        <f>_xlfn.STDEV.S('VTA_Proteome Morphine vs Saline'!N1963:Q1963)</f>
        <v>9435.1424064401544</v>
      </c>
      <c r="T1963" s="1">
        <v>35722.496859999999</v>
      </c>
      <c r="U1963" s="1">
        <v>25798.252970000001</v>
      </c>
      <c r="V1963" s="1">
        <v>24530.025979999999</v>
      </c>
      <c r="W1963" s="1">
        <v>16200.144979999999</v>
      </c>
      <c r="X1963" s="1">
        <f t="shared" si="121"/>
        <v>25562.730197499997</v>
      </c>
      <c r="Y1963" s="1">
        <f t="shared" si="122"/>
        <v>8000.016865994824</v>
      </c>
    </row>
    <row r="1964" spans="1:25" x14ac:dyDescent="0.5">
      <c r="A1964" s="1" t="s">
        <v>3922</v>
      </c>
      <c r="B1964" s="1" t="s">
        <v>3923</v>
      </c>
      <c r="C1964" s="1">
        <v>86068</v>
      </c>
      <c r="D1964" s="1">
        <v>20</v>
      </c>
      <c r="E1964" s="1">
        <v>19</v>
      </c>
      <c r="F1964" s="1">
        <v>1032.31</v>
      </c>
      <c r="G1964" s="1">
        <v>0.19145911900000001</v>
      </c>
      <c r="H1964" s="1">
        <v>0.977951083</v>
      </c>
      <c r="I1964" s="1">
        <v>0.24793399999999999</v>
      </c>
      <c r="K1964" s="1">
        <v>1.100140253</v>
      </c>
      <c r="L1964" s="1" t="s">
        <v>1</v>
      </c>
      <c r="M1964" s="1" t="s">
        <v>2</v>
      </c>
      <c r="N1964" s="1">
        <v>3805209.8689999999</v>
      </c>
      <c r="O1964" s="1">
        <v>3677851.554</v>
      </c>
      <c r="P1964" s="1">
        <v>3538453.8909999998</v>
      </c>
      <c r="Q1964" s="1">
        <v>3337347.7110000001</v>
      </c>
      <c r="R1964" s="3">
        <f>AVERAGE('VTA_Proteome Morphine vs Saline'!N1964:Q1964)</f>
        <v>3589715.7562499996</v>
      </c>
      <c r="S1964" s="3">
        <f>_xlfn.STDEV.S('VTA_Proteome Morphine vs Saline'!N1964:Q1964)</f>
        <v>200435.39322115222</v>
      </c>
      <c r="T1964" s="1">
        <v>3472893.179</v>
      </c>
      <c r="U1964" s="1">
        <v>3449772.77</v>
      </c>
      <c r="V1964" s="1">
        <v>3540938.9530000002</v>
      </c>
      <c r="W1964" s="1">
        <v>2588242.7919999999</v>
      </c>
      <c r="X1964" s="1">
        <f t="shared" si="121"/>
        <v>3262961.9235</v>
      </c>
      <c r="Y1964" s="1">
        <f t="shared" si="122"/>
        <v>451474.08923348319</v>
      </c>
    </row>
    <row r="1965" spans="1:25" x14ac:dyDescent="0.5">
      <c r="A1965" s="1" t="s">
        <v>3924</v>
      </c>
      <c r="B1965" s="1" t="s">
        <v>3925</v>
      </c>
      <c r="C1965" s="1">
        <v>31710</v>
      </c>
      <c r="D1965" s="1">
        <v>5</v>
      </c>
      <c r="E1965" s="1">
        <v>5</v>
      </c>
      <c r="F1965" s="1">
        <v>255.78</v>
      </c>
      <c r="G1965" s="1">
        <v>6.4023508000000007E-2</v>
      </c>
      <c r="H1965" s="1">
        <v>0.99625991700000005</v>
      </c>
      <c r="I1965" s="1">
        <v>0.69639723099999995</v>
      </c>
      <c r="K1965" s="1">
        <v>1.0405430680000001</v>
      </c>
      <c r="L1965" s="1" t="s">
        <v>1</v>
      </c>
      <c r="M1965" s="1" t="s">
        <v>2</v>
      </c>
      <c r="N1965" s="1">
        <v>924352.26269999996</v>
      </c>
      <c r="O1965" s="1">
        <v>985762.23049999995</v>
      </c>
      <c r="P1965" s="1">
        <v>977046.39890000003</v>
      </c>
      <c r="Q1965" s="1">
        <v>745133.53370000003</v>
      </c>
      <c r="R1965" s="3">
        <f>AVERAGE('VTA_Proteome Morphine vs Saline'!N1965:Q1965)</f>
        <v>908073.60644999996</v>
      </c>
      <c r="S1965" s="3">
        <f>_xlfn.STDEV.S('VTA_Proteome Morphine vs Saline'!N1965:Q1965)</f>
        <v>111963.13435265847</v>
      </c>
      <c r="T1965" s="1">
        <v>1029239.7659999999</v>
      </c>
      <c r="U1965" s="1">
        <v>990237.84149999998</v>
      </c>
      <c r="V1965" s="1">
        <v>744801.33609999996</v>
      </c>
      <c r="W1965" s="1">
        <v>726489.03830000001</v>
      </c>
      <c r="X1965" s="1">
        <f t="shared" si="121"/>
        <v>872691.995475</v>
      </c>
      <c r="Y1965" s="1">
        <f t="shared" si="122"/>
        <v>159222.64895021266</v>
      </c>
    </row>
    <row r="1966" spans="1:25" x14ac:dyDescent="0.5">
      <c r="A1966" s="1" t="s">
        <v>3926</v>
      </c>
      <c r="B1966" s="1" t="s">
        <v>7360</v>
      </c>
      <c r="C1966" s="1">
        <v>33478</v>
      </c>
      <c r="D1966" s="1">
        <v>13</v>
      </c>
      <c r="E1966" s="1">
        <v>12</v>
      </c>
      <c r="F1966" s="1">
        <v>634.21</v>
      </c>
      <c r="G1966" s="1">
        <v>5.0269735000000003E-2</v>
      </c>
      <c r="H1966" s="1">
        <v>0.99625991700000005</v>
      </c>
      <c r="I1966" s="1">
        <v>0.95641505299999996</v>
      </c>
      <c r="K1966" s="1">
        <v>1.0007603430000001</v>
      </c>
      <c r="L1966" s="1" t="s">
        <v>2</v>
      </c>
      <c r="M1966" s="1" t="s">
        <v>1</v>
      </c>
      <c r="N1966" s="1">
        <v>1464226.8770000001</v>
      </c>
      <c r="O1966" s="1">
        <v>2044136.35</v>
      </c>
      <c r="P1966" s="1">
        <v>1703625.18</v>
      </c>
      <c r="Q1966" s="1">
        <v>1677220.439</v>
      </c>
      <c r="R1966" s="3">
        <f>AVERAGE('VTA_Proteome Morphine vs Saline'!N1966:Q1966)</f>
        <v>1722302.2115</v>
      </c>
      <c r="S1966" s="3">
        <f>_xlfn.STDEV.S('VTA_Proteome Morphine vs Saline'!N1966:Q1966)</f>
        <v>239834.17097285978</v>
      </c>
      <c r="T1966" s="1">
        <v>1637594.817</v>
      </c>
      <c r="U1966" s="1">
        <v>1929048.0360000001</v>
      </c>
      <c r="V1966" s="1">
        <v>1763666.6839999999</v>
      </c>
      <c r="W1966" s="1">
        <v>1564137.4750000001</v>
      </c>
      <c r="X1966" s="1">
        <f t="shared" si="121"/>
        <v>1723611.753</v>
      </c>
      <c r="Y1966" s="1">
        <f t="shared" si="122"/>
        <v>159832.64423840353</v>
      </c>
    </row>
    <row r="1967" spans="1:25" x14ac:dyDescent="0.5">
      <c r="A1967" s="1" t="s">
        <v>3927</v>
      </c>
      <c r="B1967" s="1" t="s">
        <v>3928</v>
      </c>
      <c r="C1967" s="1">
        <v>58566</v>
      </c>
      <c r="D1967" s="1">
        <v>6</v>
      </c>
      <c r="E1967" s="1">
        <v>6</v>
      </c>
      <c r="F1967" s="1">
        <v>306.08</v>
      </c>
      <c r="G1967" s="1">
        <v>5.8277347E-2</v>
      </c>
      <c r="H1967" s="1">
        <v>0.99625991700000005</v>
      </c>
      <c r="I1967" s="1">
        <v>0.763420337</v>
      </c>
      <c r="K1967" s="1">
        <v>1.0812232399999999</v>
      </c>
      <c r="L1967" s="1" t="s">
        <v>1</v>
      </c>
      <c r="M1967" s="1" t="s">
        <v>2</v>
      </c>
      <c r="N1967" s="1">
        <v>288869.42719999998</v>
      </c>
      <c r="O1967" s="1">
        <v>409843.43800000002</v>
      </c>
      <c r="P1967" s="1">
        <v>575941.70609999995</v>
      </c>
      <c r="Q1967" s="1">
        <v>659545.12560000003</v>
      </c>
      <c r="R1967" s="3">
        <f>AVERAGE('VTA_Proteome Morphine vs Saline'!N1967:Q1967)</f>
        <v>483549.92422499997</v>
      </c>
      <c r="S1967" s="3">
        <f>_xlfn.STDEV.S('VTA_Proteome Morphine vs Saline'!N1967:Q1967)</f>
        <v>166176.306271985</v>
      </c>
      <c r="T1967" s="1">
        <v>419329.8222</v>
      </c>
      <c r="U1967" s="1">
        <v>234626.5105</v>
      </c>
      <c r="V1967" s="1">
        <v>551946.81629999995</v>
      </c>
      <c r="W1967" s="1">
        <v>582996.33559999999</v>
      </c>
      <c r="X1967" s="1">
        <f t="shared" si="121"/>
        <v>447224.87115000002</v>
      </c>
      <c r="Y1967" s="1">
        <f t="shared" si="122"/>
        <v>158510.53914686289</v>
      </c>
    </row>
    <row r="1968" spans="1:25" x14ac:dyDescent="0.5">
      <c r="A1968" s="1" t="s">
        <v>3929</v>
      </c>
      <c r="B1968" s="1" t="s">
        <v>3930</v>
      </c>
      <c r="C1968" s="1">
        <v>25455</v>
      </c>
      <c r="D1968" s="1">
        <v>1</v>
      </c>
      <c r="E1968" s="1">
        <v>1</v>
      </c>
      <c r="F1968" s="1">
        <v>38.54</v>
      </c>
      <c r="G1968" s="1">
        <v>0.19280892799999999</v>
      </c>
      <c r="H1968" s="1">
        <v>0.977951083</v>
      </c>
      <c r="I1968" s="1">
        <v>0.24596657</v>
      </c>
      <c r="K1968" s="1">
        <v>2.0017542760000002</v>
      </c>
      <c r="L1968" s="1" t="s">
        <v>1</v>
      </c>
      <c r="M1968" s="1" t="s">
        <v>2</v>
      </c>
      <c r="N1968" s="1">
        <v>35943.896260000001</v>
      </c>
      <c r="O1968" s="1">
        <v>37934.521229999998</v>
      </c>
      <c r="P1968" s="1">
        <v>34473.313730000002</v>
      </c>
      <c r="Q1968" s="1">
        <v>32958.415430000001</v>
      </c>
      <c r="R1968" s="3">
        <f>AVERAGE('VTA_Proteome Morphine vs Saline'!N1968:Q1968)</f>
        <v>35327.536662499995</v>
      </c>
      <c r="S1968" s="3">
        <f>_xlfn.STDEV.S('VTA_Proteome Morphine vs Saline'!N1968:Q1968)</f>
        <v>2122.789039707332</v>
      </c>
      <c r="T1968" s="1">
        <v>0</v>
      </c>
      <c r="U1968" s="1">
        <v>33009.525670000003</v>
      </c>
      <c r="V1968" s="1">
        <v>34162.816610000002</v>
      </c>
      <c r="W1968" s="1">
        <v>3420.8110980000001</v>
      </c>
      <c r="X1968" s="1">
        <f t="shared" si="121"/>
        <v>17648.288344500004</v>
      </c>
      <c r="Y1968" s="1">
        <f t="shared" si="122"/>
        <v>18462.398239779344</v>
      </c>
    </row>
    <row r="1969" spans="1:25" x14ac:dyDescent="0.5">
      <c r="A1969" s="1" t="s">
        <v>3931</v>
      </c>
      <c r="B1969" s="1" t="s">
        <v>3932</v>
      </c>
      <c r="C1969" s="1">
        <v>105476</v>
      </c>
      <c r="D1969" s="1">
        <v>8</v>
      </c>
      <c r="E1969" s="1">
        <v>8</v>
      </c>
      <c r="F1969" s="1">
        <v>309.89</v>
      </c>
      <c r="G1969" s="1">
        <v>0.37858128200000002</v>
      </c>
      <c r="H1969" s="1">
        <v>0.977951083</v>
      </c>
      <c r="I1969" s="1">
        <v>9.7628311999999995E-2</v>
      </c>
      <c r="K1969" s="1">
        <v>1.3316654080000001</v>
      </c>
      <c r="L1969" s="1" t="s">
        <v>1</v>
      </c>
      <c r="M1969" s="1" t="s">
        <v>2</v>
      </c>
      <c r="N1969" s="1">
        <v>200906.15539999999</v>
      </c>
      <c r="O1969" s="1">
        <v>251005.35380000001</v>
      </c>
      <c r="P1969" s="1">
        <v>266014.1384</v>
      </c>
      <c r="Q1969" s="1">
        <v>216533.967</v>
      </c>
      <c r="R1969" s="3">
        <f>AVERAGE('VTA_Proteome Morphine vs Saline'!N1969:Q1969)</f>
        <v>233614.90364999999</v>
      </c>
      <c r="S1969" s="3">
        <f>_xlfn.STDEV.S('VTA_Proteome Morphine vs Saline'!N1969:Q1969)</f>
        <v>30076.340522789804</v>
      </c>
      <c r="T1969" s="1">
        <v>200813.01190000001</v>
      </c>
      <c r="U1969" s="1">
        <v>228510.2898</v>
      </c>
      <c r="V1969" s="1">
        <v>119450.85860000001</v>
      </c>
      <c r="W1969" s="1">
        <v>152948.36629999999</v>
      </c>
      <c r="X1969" s="1">
        <f t="shared" si="121"/>
        <v>175430.63165</v>
      </c>
      <c r="Y1969" s="1">
        <f t="shared" si="122"/>
        <v>48651.490496091246</v>
      </c>
    </row>
    <row r="1970" spans="1:25" x14ac:dyDescent="0.5">
      <c r="A1970" s="1" t="s">
        <v>3933</v>
      </c>
      <c r="B1970" s="1" t="s">
        <v>3934</v>
      </c>
      <c r="C1970" s="1">
        <v>29193</v>
      </c>
      <c r="D1970" s="1">
        <v>12</v>
      </c>
      <c r="E1970" s="1">
        <v>12</v>
      </c>
      <c r="F1970" s="1">
        <v>724.12</v>
      </c>
      <c r="G1970" s="1">
        <v>5.2244282000000003E-2</v>
      </c>
      <c r="H1970" s="1">
        <v>0.99625991700000005</v>
      </c>
      <c r="I1970" s="1">
        <v>0.87491684300000006</v>
      </c>
      <c r="K1970" s="1">
        <v>1.0067140969999999</v>
      </c>
      <c r="L1970" s="1" t="s">
        <v>1</v>
      </c>
      <c r="M1970" s="1" t="s">
        <v>2</v>
      </c>
      <c r="N1970" s="1">
        <v>13400507.91</v>
      </c>
      <c r="O1970" s="1">
        <v>13132529.779999999</v>
      </c>
      <c r="P1970" s="1">
        <v>13882905.710000001</v>
      </c>
      <c r="Q1970" s="1">
        <v>11935076.380000001</v>
      </c>
      <c r="R1970" s="3">
        <f>AVERAGE('VTA_Proteome Morphine vs Saline'!N1970:Q1970)</f>
        <v>13087754.945</v>
      </c>
      <c r="S1970" s="3">
        <f>_xlfn.STDEV.S('VTA_Proteome Morphine vs Saline'!N1970:Q1970)</f>
        <v>828804.72494150919</v>
      </c>
      <c r="T1970" s="1">
        <v>14780447.119999999</v>
      </c>
      <c r="U1970" s="1">
        <v>14476206.869999999</v>
      </c>
      <c r="V1970" s="1">
        <v>11243455.76</v>
      </c>
      <c r="W1970" s="1">
        <v>11501764.390000001</v>
      </c>
      <c r="X1970" s="1">
        <f t="shared" si="121"/>
        <v>13000468.535</v>
      </c>
      <c r="Y1970" s="1">
        <f t="shared" si="122"/>
        <v>1886737.5194764549</v>
      </c>
    </row>
    <row r="1971" spans="1:25" x14ac:dyDescent="0.5">
      <c r="A1971" s="1" t="s">
        <v>3935</v>
      </c>
      <c r="B1971" s="1" t="s">
        <v>3936</v>
      </c>
      <c r="C1971" s="1">
        <v>67135</v>
      </c>
      <c r="D1971" s="1">
        <v>61</v>
      </c>
      <c r="E1971" s="1">
        <v>60</v>
      </c>
      <c r="F1971" s="1">
        <v>5422.73</v>
      </c>
      <c r="G1971" s="1">
        <v>5.0714739000000002E-2</v>
      </c>
      <c r="H1971" s="1">
        <v>0.99625991700000005</v>
      </c>
      <c r="I1971" s="1">
        <v>0.92913322700000001</v>
      </c>
      <c r="K1971" s="1">
        <v>1.0197401740000001</v>
      </c>
      <c r="L1971" s="1" t="s">
        <v>2</v>
      </c>
      <c r="M1971" s="1" t="s">
        <v>1</v>
      </c>
      <c r="N1971" s="1">
        <v>225210685.69999999</v>
      </c>
      <c r="O1971" s="1">
        <v>217394042.19999999</v>
      </c>
      <c r="P1971" s="1">
        <v>181681374.59999999</v>
      </c>
      <c r="Q1971" s="1">
        <v>171844518.09999999</v>
      </c>
      <c r="R1971" s="3">
        <f>AVERAGE('VTA_Proteome Morphine vs Saline'!N1971:Q1971)</f>
        <v>199032655.15000001</v>
      </c>
      <c r="S1971" s="3">
        <f>_xlfn.STDEV.S('VTA_Proteome Morphine vs Saline'!N1971:Q1971)</f>
        <v>26221438.753120877</v>
      </c>
      <c r="T1971" s="1">
        <v>242504004.5</v>
      </c>
      <c r="U1971" s="1">
        <v>223541333.69999999</v>
      </c>
      <c r="V1971" s="1">
        <v>192956567.69999999</v>
      </c>
      <c r="W1971" s="1">
        <v>152844471.40000001</v>
      </c>
      <c r="X1971" s="1">
        <f t="shared" si="121"/>
        <v>202961594.32499999</v>
      </c>
      <c r="Y1971" s="1">
        <f t="shared" si="122"/>
        <v>39153349.976885363</v>
      </c>
    </row>
    <row r="1972" spans="1:25" x14ac:dyDescent="0.5">
      <c r="A1972" s="1" t="s">
        <v>3937</v>
      </c>
      <c r="B1972" s="1" t="s">
        <v>3938</v>
      </c>
      <c r="C1972" s="1">
        <v>76210</v>
      </c>
      <c r="D1972" s="1">
        <v>1</v>
      </c>
      <c r="E1972" s="1">
        <v>0</v>
      </c>
      <c r="F1972" s="1">
        <v>33.479999999999997</v>
      </c>
      <c r="K1972" s="1">
        <v>1</v>
      </c>
      <c r="L1972" s="1" t="s">
        <v>364</v>
      </c>
      <c r="M1972" s="1" t="s">
        <v>364</v>
      </c>
      <c r="R1972" s="3"/>
      <c r="S1972" s="3"/>
    </row>
    <row r="1973" spans="1:25" x14ac:dyDescent="0.5">
      <c r="A1973" s="1" t="s">
        <v>3939</v>
      </c>
      <c r="B1973" s="1" t="s">
        <v>3940</v>
      </c>
      <c r="C1973" s="1">
        <v>54160</v>
      </c>
      <c r="D1973" s="1">
        <v>7</v>
      </c>
      <c r="E1973" s="1">
        <v>7</v>
      </c>
      <c r="F1973" s="1">
        <v>292.3</v>
      </c>
      <c r="G1973" s="1">
        <v>6.3937552999999994E-2</v>
      </c>
      <c r="H1973" s="1">
        <v>0.99625991700000005</v>
      </c>
      <c r="I1973" s="1">
        <v>0.69726570300000001</v>
      </c>
      <c r="K1973" s="1">
        <v>1.032577066</v>
      </c>
      <c r="L1973" s="1" t="s">
        <v>1</v>
      </c>
      <c r="M1973" s="1" t="s">
        <v>2</v>
      </c>
      <c r="N1973" s="1">
        <v>1160720.307</v>
      </c>
      <c r="O1973" s="1">
        <v>1090927.601</v>
      </c>
      <c r="P1973" s="1">
        <v>932377.36230000004</v>
      </c>
      <c r="Q1973" s="1">
        <v>1110223.7960000001</v>
      </c>
      <c r="R1973" s="3">
        <f>AVERAGE('VTA_Proteome Morphine vs Saline'!N1973:Q1973)</f>
        <v>1073562.266575</v>
      </c>
      <c r="S1973" s="3">
        <f>_xlfn.STDEV.S('VTA_Proteome Morphine vs Saline'!N1973:Q1973)</f>
        <v>98615.961834007176</v>
      </c>
      <c r="T1973" s="1">
        <v>1100917.3659999999</v>
      </c>
      <c r="U1973" s="1">
        <v>1473928.0449999999</v>
      </c>
      <c r="V1973" s="1">
        <v>577353.36580000003</v>
      </c>
      <c r="W1973" s="1">
        <v>1006569.81</v>
      </c>
      <c r="X1973" s="1">
        <f t="shared" ref="X1973:X1991" si="123">AVERAGE(T1973:W1973)</f>
        <v>1039692.1467</v>
      </c>
      <c r="Y1973" s="1">
        <f t="shared" ref="Y1973:Y1991" si="124">_xlfn.STDEV.S(T1973:W1973)</f>
        <v>368403.57416077779</v>
      </c>
    </row>
    <row r="1974" spans="1:25" x14ac:dyDescent="0.5">
      <c r="A1974" s="1" t="s">
        <v>3941</v>
      </c>
      <c r="B1974" s="1" t="s">
        <v>3942</v>
      </c>
      <c r="C1974" s="1">
        <v>51277</v>
      </c>
      <c r="D1974" s="1">
        <v>7</v>
      </c>
      <c r="E1974" s="1">
        <v>6</v>
      </c>
      <c r="F1974" s="1">
        <v>240.87</v>
      </c>
      <c r="G1974" s="1">
        <v>0.236294317</v>
      </c>
      <c r="H1974" s="1">
        <v>0.977951083</v>
      </c>
      <c r="I1974" s="1">
        <v>0.192890219</v>
      </c>
      <c r="K1974" s="1">
        <v>1.184472218</v>
      </c>
      <c r="L1974" s="1" t="s">
        <v>2</v>
      </c>
      <c r="M1974" s="1" t="s">
        <v>1</v>
      </c>
      <c r="N1974" s="1">
        <v>369565.23690000002</v>
      </c>
      <c r="O1974" s="1">
        <v>246380.9227</v>
      </c>
      <c r="P1974" s="1">
        <v>305106.07030000002</v>
      </c>
      <c r="Q1974" s="1">
        <v>380505.46149999998</v>
      </c>
      <c r="R1974" s="3">
        <f>AVERAGE('VTA_Proteome Morphine vs Saline'!N1974:Q1974)</f>
        <v>325389.42284999997</v>
      </c>
      <c r="S1974" s="3">
        <f>_xlfn.STDEV.S('VTA_Proteome Morphine vs Saline'!N1974:Q1974)</f>
        <v>62297.773502399119</v>
      </c>
      <c r="T1974" s="1">
        <v>400316.30229999998</v>
      </c>
      <c r="U1974" s="1">
        <v>452700.82140000002</v>
      </c>
      <c r="V1974" s="1">
        <v>336117.8909</v>
      </c>
      <c r="W1974" s="1">
        <v>352523.91100000002</v>
      </c>
      <c r="X1974" s="1">
        <f t="shared" si="123"/>
        <v>385414.73139999999</v>
      </c>
      <c r="Y1974" s="1">
        <f t="shared" si="124"/>
        <v>52476.849729645655</v>
      </c>
    </row>
    <row r="1975" spans="1:25" x14ac:dyDescent="0.5">
      <c r="A1975" s="1" t="s">
        <v>3943</v>
      </c>
      <c r="B1975" s="1" t="s">
        <v>3944</v>
      </c>
      <c r="C1975" s="1">
        <v>12469</v>
      </c>
      <c r="D1975" s="1">
        <v>1</v>
      </c>
      <c r="E1975" s="1">
        <v>1</v>
      </c>
      <c r="F1975" s="1">
        <v>41</v>
      </c>
      <c r="G1975" s="1">
        <v>5.4639720000000003E-2</v>
      </c>
      <c r="H1975" s="1">
        <v>0.99625991700000005</v>
      </c>
      <c r="I1975" s="1">
        <v>0.82124702299999996</v>
      </c>
      <c r="K1975" s="1">
        <v>1.0207401410000001</v>
      </c>
      <c r="L1975" s="1" t="s">
        <v>2</v>
      </c>
      <c r="M1975" s="1" t="s">
        <v>1</v>
      </c>
      <c r="N1975" s="1">
        <v>245712.4284</v>
      </c>
      <c r="O1975" s="1">
        <v>94581.627699999997</v>
      </c>
      <c r="P1975" s="1">
        <v>137945.46249999999</v>
      </c>
      <c r="Q1975" s="1">
        <v>141794.48360000001</v>
      </c>
      <c r="R1975" s="3">
        <f>AVERAGE('VTA_Proteome Morphine vs Saline'!N1975:Q1975)</f>
        <v>155008.50055</v>
      </c>
      <c r="S1975" s="3">
        <f>_xlfn.STDEV.S('VTA_Proteome Morphine vs Saline'!N1975:Q1975)</f>
        <v>64146.621114700203</v>
      </c>
      <c r="T1975" s="1">
        <v>120435.1728</v>
      </c>
      <c r="U1975" s="1">
        <v>108085.1773</v>
      </c>
      <c r="V1975" s="1">
        <v>74295.271829999998</v>
      </c>
      <c r="W1975" s="1">
        <v>330077.97279999999</v>
      </c>
      <c r="X1975" s="1">
        <f t="shared" si="123"/>
        <v>158223.3986825</v>
      </c>
      <c r="Y1975" s="1">
        <f t="shared" si="124"/>
        <v>116217.7788763034</v>
      </c>
    </row>
    <row r="1976" spans="1:25" x14ac:dyDescent="0.5">
      <c r="A1976" s="1" t="s">
        <v>3945</v>
      </c>
      <c r="B1976" s="1" t="s">
        <v>3946</v>
      </c>
      <c r="C1976" s="1">
        <v>92587</v>
      </c>
      <c r="D1976" s="1">
        <v>12</v>
      </c>
      <c r="E1976" s="1">
        <v>12</v>
      </c>
      <c r="F1976" s="1">
        <v>492.03</v>
      </c>
      <c r="G1976" s="1">
        <v>0.39217318099999998</v>
      </c>
      <c r="H1976" s="1">
        <v>0.977951083</v>
      </c>
      <c r="I1976" s="1">
        <v>9.1978529000000003E-2</v>
      </c>
      <c r="K1976" s="1">
        <v>1.179874911</v>
      </c>
      <c r="L1976" s="1" t="s">
        <v>2</v>
      </c>
      <c r="M1976" s="1" t="s">
        <v>1</v>
      </c>
      <c r="N1976" s="1">
        <v>938049.11840000004</v>
      </c>
      <c r="O1976" s="1">
        <v>1373731.57</v>
      </c>
      <c r="P1976" s="1">
        <v>1052343.2860000001</v>
      </c>
      <c r="Q1976" s="1">
        <v>1095585.7990000001</v>
      </c>
      <c r="R1976" s="3">
        <f>AVERAGE('VTA_Proteome Morphine vs Saline'!N1976:Q1976)</f>
        <v>1114927.4433500003</v>
      </c>
      <c r="S1976" s="3">
        <f>_xlfn.STDEV.S('VTA_Proteome Morphine vs Saline'!N1976:Q1976)</f>
        <v>184893.11666073152</v>
      </c>
      <c r="T1976" s="1">
        <v>1197335.004</v>
      </c>
      <c r="U1976" s="1">
        <v>1393668.176</v>
      </c>
      <c r="V1976" s="1">
        <v>1309135.3030000001</v>
      </c>
      <c r="W1976" s="1">
        <v>1361761.1880000001</v>
      </c>
      <c r="X1976" s="1">
        <f t="shared" si="123"/>
        <v>1315474.91775</v>
      </c>
      <c r="Y1976" s="1">
        <f t="shared" si="124"/>
        <v>86127.491517794129</v>
      </c>
    </row>
    <row r="1977" spans="1:25" x14ac:dyDescent="0.5">
      <c r="A1977" s="1" t="s">
        <v>3947</v>
      </c>
      <c r="B1977" s="1" t="s">
        <v>3948</v>
      </c>
      <c r="C1977" s="1">
        <v>108316</v>
      </c>
      <c r="D1977" s="1">
        <v>3</v>
      </c>
      <c r="E1977" s="1">
        <v>3</v>
      </c>
      <c r="F1977" s="1">
        <v>98.86</v>
      </c>
      <c r="G1977" s="1">
        <v>0.23716348100000001</v>
      </c>
      <c r="H1977" s="1">
        <v>0.977951083</v>
      </c>
      <c r="I1977" s="1">
        <v>0.192000213</v>
      </c>
      <c r="K1977" s="1">
        <v>1.1986934659999999</v>
      </c>
      <c r="L1977" s="1" t="s">
        <v>2</v>
      </c>
      <c r="M1977" s="1" t="s">
        <v>1</v>
      </c>
      <c r="N1977" s="1">
        <v>137206.7942</v>
      </c>
      <c r="O1977" s="1">
        <v>152138.38089999999</v>
      </c>
      <c r="P1977" s="1">
        <v>121807.19749999999</v>
      </c>
      <c r="Q1977" s="1">
        <v>136737.47229999999</v>
      </c>
      <c r="R1977" s="3">
        <f>AVERAGE('VTA_Proteome Morphine vs Saline'!N1977:Q1977)</f>
        <v>136972.46122500001</v>
      </c>
      <c r="S1977" s="3">
        <f>_xlfn.STDEV.S('VTA_Proteome Morphine vs Saline'!N1977:Q1977)</f>
        <v>12384.136023900332</v>
      </c>
      <c r="T1977" s="1">
        <v>188772.04629999999</v>
      </c>
      <c r="U1977" s="1">
        <v>123614.7346</v>
      </c>
      <c r="V1977" s="1">
        <v>193251.65030000001</v>
      </c>
      <c r="W1977" s="1">
        <v>151113.54569999999</v>
      </c>
      <c r="X1977" s="1">
        <f t="shared" si="123"/>
        <v>164187.994225</v>
      </c>
      <c r="Y1977" s="1">
        <f t="shared" si="124"/>
        <v>32995.971075787988</v>
      </c>
    </row>
    <row r="1978" spans="1:25" x14ac:dyDescent="0.5">
      <c r="A1978" s="1" t="s">
        <v>3949</v>
      </c>
      <c r="B1978" s="1" t="s">
        <v>3950</v>
      </c>
      <c r="C1978" s="1">
        <v>150289</v>
      </c>
      <c r="D1978" s="1">
        <v>11</v>
      </c>
      <c r="E1978" s="1">
        <v>9</v>
      </c>
      <c r="F1978" s="1">
        <v>447.16</v>
      </c>
      <c r="G1978" s="1">
        <v>6.4060109000000004E-2</v>
      </c>
      <c r="H1978" s="1">
        <v>0.99625991700000005</v>
      </c>
      <c r="I1978" s="1">
        <v>0.69602839299999997</v>
      </c>
      <c r="K1978" s="1">
        <v>1.0262377199999999</v>
      </c>
      <c r="L1978" s="1" t="s">
        <v>1</v>
      </c>
      <c r="M1978" s="1" t="s">
        <v>2</v>
      </c>
      <c r="N1978" s="1">
        <v>1333907.6599999999</v>
      </c>
      <c r="O1978" s="1">
        <v>1195638.5020000001</v>
      </c>
      <c r="P1978" s="1">
        <v>1075375.72</v>
      </c>
      <c r="Q1978" s="1">
        <v>1129696.9550000001</v>
      </c>
      <c r="R1978" s="3">
        <f>AVERAGE('VTA_Proteome Morphine vs Saline'!N1978:Q1978)</f>
        <v>1183654.7092500001</v>
      </c>
      <c r="S1978" s="3">
        <f>_xlfn.STDEV.S('VTA_Proteome Morphine vs Saline'!N1978:Q1978)</f>
        <v>111587.54299422175</v>
      </c>
      <c r="T1978" s="1">
        <v>1023214.032</v>
      </c>
      <c r="U1978" s="1">
        <v>1207781.07</v>
      </c>
      <c r="V1978" s="1">
        <v>1194639.9739999999</v>
      </c>
      <c r="W1978" s="1">
        <v>1187934.2220000001</v>
      </c>
      <c r="X1978" s="1">
        <f t="shared" si="123"/>
        <v>1153392.3245000001</v>
      </c>
      <c r="Y1978" s="1">
        <f t="shared" si="124"/>
        <v>87176.133483606405</v>
      </c>
    </row>
    <row r="1979" spans="1:25" x14ac:dyDescent="0.5">
      <c r="A1979" s="1" t="s">
        <v>3951</v>
      </c>
      <c r="B1979" s="1" t="s">
        <v>3952</v>
      </c>
      <c r="C1979" s="1">
        <v>52696</v>
      </c>
      <c r="D1979" s="1">
        <v>4</v>
      </c>
      <c r="E1979" s="1">
        <v>4</v>
      </c>
      <c r="F1979" s="1">
        <v>253.16</v>
      </c>
      <c r="G1979" s="1">
        <v>6.4552754000000004E-2</v>
      </c>
      <c r="H1979" s="1">
        <v>0.99625991700000005</v>
      </c>
      <c r="I1979" s="1">
        <v>0.69111937700000003</v>
      </c>
      <c r="K1979" s="1">
        <v>1.0620040340000001</v>
      </c>
      <c r="L1979" s="1" t="s">
        <v>2</v>
      </c>
      <c r="M1979" s="1" t="s">
        <v>1</v>
      </c>
      <c r="N1979" s="1">
        <v>392550.14380000002</v>
      </c>
      <c r="O1979" s="1">
        <v>542291.48620000004</v>
      </c>
      <c r="P1979" s="1">
        <v>676229.7378</v>
      </c>
      <c r="Q1979" s="1">
        <v>761561.08730000001</v>
      </c>
      <c r="R1979" s="3">
        <f>AVERAGE('VTA_Proteome Morphine vs Saline'!N1979:Q1979)</f>
        <v>593158.11377499998</v>
      </c>
      <c r="S1979" s="3">
        <f>_xlfn.STDEV.S('VTA_Proteome Morphine vs Saline'!N1979:Q1979)</f>
        <v>161339.62897002618</v>
      </c>
      <c r="T1979" s="1">
        <v>507393.6458</v>
      </c>
      <c r="U1979" s="1">
        <v>561391.08559999999</v>
      </c>
      <c r="V1979" s="1">
        <v>634540.73640000005</v>
      </c>
      <c r="W1979" s="1">
        <v>816419.77150000003</v>
      </c>
      <c r="X1979" s="1">
        <f t="shared" si="123"/>
        <v>629936.309825</v>
      </c>
      <c r="Y1979" s="1">
        <f t="shared" si="124"/>
        <v>134799.15243647416</v>
      </c>
    </row>
    <row r="1980" spans="1:25" x14ac:dyDescent="0.5">
      <c r="A1980" s="1" t="s">
        <v>3953</v>
      </c>
      <c r="B1980" s="1" t="s">
        <v>3954</v>
      </c>
      <c r="C1980" s="1">
        <v>80621</v>
      </c>
      <c r="D1980" s="1">
        <v>7</v>
      </c>
      <c r="E1980" s="1">
        <v>7</v>
      </c>
      <c r="F1980" s="1">
        <v>334.66</v>
      </c>
      <c r="G1980" s="1">
        <v>7.7636704000000001E-2</v>
      </c>
      <c r="H1980" s="1">
        <v>0.99625991700000005</v>
      </c>
      <c r="I1980" s="1">
        <v>0.58731825900000001</v>
      </c>
      <c r="K1980" s="1">
        <v>1.1478572970000001</v>
      </c>
      <c r="L1980" s="1" t="s">
        <v>1</v>
      </c>
      <c r="M1980" s="1" t="s">
        <v>2</v>
      </c>
      <c r="N1980" s="1">
        <v>594097.43929999997</v>
      </c>
      <c r="O1980" s="1">
        <v>516017.92800000001</v>
      </c>
      <c r="P1980" s="1">
        <v>1050922.5490000001</v>
      </c>
      <c r="Q1980" s="1">
        <v>1002130.875</v>
      </c>
      <c r="R1980" s="3">
        <f>AVERAGE('VTA_Proteome Morphine vs Saline'!N1980:Q1980)</f>
        <v>790792.19782500004</v>
      </c>
      <c r="S1980" s="3">
        <f>_xlfn.STDEV.S('VTA_Proteome Morphine vs Saline'!N1980:Q1980)</f>
        <v>274785.71254802513</v>
      </c>
      <c r="T1980" s="1">
        <v>369735.77299999999</v>
      </c>
      <c r="U1980" s="1">
        <v>510675.092</v>
      </c>
      <c r="V1980" s="1">
        <v>1047934.292</v>
      </c>
      <c r="W1980" s="1">
        <v>827370.90670000005</v>
      </c>
      <c r="X1980" s="1">
        <f t="shared" si="123"/>
        <v>688929.01592500007</v>
      </c>
      <c r="Y1980" s="1">
        <f t="shared" si="124"/>
        <v>306436.36266751011</v>
      </c>
    </row>
    <row r="1981" spans="1:25" x14ac:dyDescent="0.5">
      <c r="A1981" s="1" t="s">
        <v>3955</v>
      </c>
      <c r="B1981" s="1" t="s">
        <v>3956</v>
      </c>
      <c r="C1981" s="1">
        <v>69109</v>
      </c>
      <c r="D1981" s="1">
        <v>11</v>
      </c>
      <c r="E1981" s="1">
        <v>11</v>
      </c>
      <c r="F1981" s="1">
        <v>656.7</v>
      </c>
      <c r="G1981" s="1">
        <v>5.5357636000000002E-2</v>
      </c>
      <c r="H1981" s="1">
        <v>0.99625991700000005</v>
      </c>
      <c r="I1981" s="1">
        <v>0.80826369300000001</v>
      </c>
      <c r="K1981" s="1">
        <v>1.030488372</v>
      </c>
      <c r="L1981" s="1" t="s">
        <v>1</v>
      </c>
      <c r="M1981" s="1" t="s">
        <v>2</v>
      </c>
      <c r="N1981" s="1">
        <v>4938978.5729999999</v>
      </c>
      <c r="O1981" s="1">
        <v>5730416.29</v>
      </c>
      <c r="P1981" s="1">
        <v>4021204.6490000002</v>
      </c>
      <c r="Q1981" s="1">
        <v>4186984.6660000002</v>
      </c>
      <c r="R1981" s="3">
        <f>AVERAGE('VTA_Proteome Morphine vs Saline'!N1981:Q1981)</f>
        <v>4719396.0444999998</v>
      </c>
      <c r="S1981" s="3">
        <f>_xlfn.STDEV.S('VTA_Proteome Morphine vs Saline'!N1981:Q1981)</f>
        <v>783435.06949413242</v>
      </c>
      <c r="T1981" s="1">
        <v>4513625.8449999997</v>
      </c>
      <c r="U1981" s="1">
        <v>5255814.4280000003</v>
      </c>
      <c r="V1981" s="1">
        <v>4794232.8550000004</v>
      </c>
      <c r="W1981" s="1">
        <v>3755392.5660000001</v>
      </c>
      <c r="X1981" s="1">
        <f t="shared" si="123"/>
        <v>4579766.4235000005</v>
      </c>
      <c r="Y1981" s="1">
        <f t="shared" si="124"/>
        <v>629021.35302455234</v>
      </c>
    </row>
    <row r="1982" spans="1:25" x14ac:dyDescent="0.5">
      <c r="A1982" s="1" t="s">
        <v>3957</v>
      </c>
      <c r="B1982" s="1" t="s">
        <v>3958</v>
      </c>
      <c r="C1982" s="1">
        <v>28831</v>
      </c>
      <c r="D1982" s="1">
        <v>2</v>
      </c>
      <c r="E1982" s="1">
        <v>2</v>
      </c>
      <c r="F1982" s="1">
        <v>97.02</v>
      </c>
      <c r="G1982" s="1">
        <v>0.34236812599999999</v>
      </c>
      <c r="H1982" s="1">
        <v>0.977951083</v>
      </c>
      <c r="I1982" s="1">
        <v>0.114823379</v>
      </c>
      <c r="K1982" s="1">
        <v>1.7083626540000001</v>
      </c>
      <c r="L1982" s="1" t="s">
        <v>2</v>
      </c>
      <c r="M1982" s="1" t="s">
        <v>1</v>
      </c>
      <c r="N1982" s="1">
        <v>27458.041089999999</v>
      </c>
      <c r="O1982" s="1">
        <v>75324.795819999999</v>
      </c>
      <c r="P1982" s="1">
        <v>10517.807989999999</v>
      </c>
      <c r="Q1982" s="1">
        <v>32746.111570000001</v>
      </c>
      <c r="R1982" s="3">
        <f>AVERAGE('VTA_Proteome Morphine vs Saline'!N1982:Q1982)</f>
        <v>36511.689117499998</v>
      </c>
      <c r="S1982" s="3">
        <f>_xlfn.STDEV.S('VTA_Proteome Morphine vs Saline'!N1982:Q1982)</f>
        <v>27557.74074461561</v>
      </c>
      <c r="T1982" s="1">
        <v>60000.951059999999</v>
      </c>
      <c r="U1982" s="1">
        <v>76226.100330000001</v>
      </c>
      <c r="V1982" s="1">
        <v>55298.446320000003</v>
      </c>
      <c r="W1982" s="1">
        <v>57975.326719999997</v>
      </c>
      <c r="X1982" s="1">
        <f t="shared" si="123"/>
        <v>62375.206107500009</v>
      </c>
      <c r="Y1982" s="1">
        <f t="shared" si="124"/>
        <v>9432.6352893908042</v>
      </c>
    </row>
    <row r="1983" spans="1:25" x14ac:dyDescent="0.5">
      <c r="A1983" s="1" t="s">
        <v>3959</v>
      </c>
      <c r="B1983" s="1" t="s">
        <v>3960</v>
      </c>
      <c r="C1983" s="1">
        <v>41249</v>
      </c>
      <c r="D1983" s="1">
        <v>33</v>
      </c>
      <c r="E1983" s="1">
        <v>25</v>
      </c>
      <c r="F1983" s="1">
        <v>2266.73</v>
      </c>
      <c r="G1983" s="1">
        <v>0.15892226300000001</v>
      </c>
      <c r="H1983" s="1">
        <v>0.977951083</v>
      </c>
      <c r="I1983" s="1">
        <v>0.30343268899999998</v>
      </c>
      <c r="K1983" s="1">
        <v>1.0799784569999999</v>
      </c>
      <c r="L1983" s="1" t="s">
        <v>2</v>
      </c>
      <c r="M1983" s="1" t="s">
        <v>1</v>
      </c>
      <c r="N1983" s="1">
        <v>54695637.009999998</v>
      </c>
      <c r="O1983" s="1">
        <v>62894720.030000001</v>
      </c>
      <c r="P1983" s="1">
        <v>52991851.93</v>
      </c>
      <c r="Q1983" s="1">
        <v>52838753.75</v>
      </c>
      <c r="R1983" s="3">
        <f>AVERAGE('VTA_Proteome Morphine vs Saline'!N1983:Q1983)</f>
        <v>55855240.68</v>
      </c>
      <c r="S1983" s="3">
        <f>_xlfn.STDEV.S('VTA_Proteome Morphine vs Saline'!N1983:Q1983)</f>
        <v>4767848.5267830295</v>
      </c>
      <c r="T1983" s="1">
        <v>61698243.020000003</v>
      </c>
      <c r="U1983" s="1">
        <v>65894863.649999999</v>
      </c>
      <c r="V1983" s="1">
        <v>62114099.439999998</v>
      </c>
      <c r="W1983" s="1">
        <v>51582620.520000003</v>
      </c>
      <c r="X1983" s="1">
        <f t="shared" si="123"/>
        <v>60322456.657500006</v>
      </c>
      <c r="Y1983" s="1">
        <f t="shared" si="124"/>
        <v>6124791.8978454303</v>
      </c>
    </row>
    <row r="1984" spans="1:25" x14ac:dyDescent="0.5">
      <c r="A1984" s="1" t="s">
        <v>3961</v>
      </c>
      <c r="B1984" s="1" t="s">
        <v>3962</v>
      </c>
      <c r="C1984" s="1">
        <v>43053</v>
      </c>
      <c r="D1984" s="1">
        <v>23</v>
      </c>
      <c r="E1984" s="1">
        <v>16</v>
      </c>
      <c r="F1984" s="1">
        <v>1687.62</v>
      </c>
      <c r="G1984" s="1">
        <v>0.131455829</v>
      </c>
      <c r="H1984" s="1">
        <v>0.977951083</v>
      </c>
      <c r="I1984" s="1">
        <v>0.36680428199999998</v>
      </c>
      <c r="K1984" s="1">
        <v>1.1954258689999999</v>
      </c>
      <c r="L1984" s="1" t="s">
        <v>2</v>
      </c>
      <c r="M1984" s="1" t="s">
        <v>1</v>
      </c>
      <c r="N1984" s="1">
        <v>32315059.940000001</v>
      </c>
      <c r="O1984" s="1">
        <v>43166603.289999999</v>
      </c>
      <c r="P1984" s="1">
        <v>26302536.09</v>
      </c>
      <c r="Q1984" s="1">
        <v>29597317.859999999</v>
      </c>
      <c r="R1984" s="3">
        <f>AVERAGE('VTA_Proteome Morphine vs Saline'!N1984:Q1984)</f>
        <v>32845379.295000002</v>
      </c>
      <c r="S1984" s="3">
        <f>_xlfn.STDEV.S('VTA_Proteome Morphine vs Saline'!N1984:Q1984)</f>
        <v>7306791.4450416034</v>
      </c>
      <c r="T1984" s="1">
        <v>31299762.170000002</v>
      </c>
      <c r="U1984" s="1">
        <v>44181718.420000002</v>
      </c>
      <c r="V1984" s="1">
        <v>52009344.280000001</v>
      </c>
      <c r="W1984" s="1">
        <v>29566039.460000001</v>
      </c>
      <c r="X1984" s="1">
        <f t="shared" si="123"/>
        <v>39264216.082500003</v>
      </c>
      <c r="Y1984" s="1">
        <f t="shared" si="124"/>
        <v>10709921.847451689</v>
      </c>
    </row>
    <row r="1985" spans="1:25" x14ac:dyDescent="0.5">
      <c r="A1985" s="1" t="s">
        <v>3963</v>
      </c>
      <c r="B1985" s="1" t="s">
        <v>3964</v>
      </c>
      <c r="C1985" s="1">
        <v>31142</v>
      </c>
      <c r="D1985" s="1">
        <v>3</v>
      </c>
      <c r="E1985" s="1">
        <v>1</v>
      </c>
      <c r="F1985" s="1">
        <v>175.24</v>
      </c>
      <c r="G1985" s="1">
        <v>8.0145314999999995E-2</v>
      </c>
      <c r="H1985" s="1">
        <v>0.99625991700000005</v>
      </c>
      <c r="I1985" s="1">
        <v>0.57146699899999998</v>
      </c>
      <c r="K1985" s="1">
        <v>1.086145812</v>
      </c>
      <c r="L1985" s="1" t="s">
        <v>1</v>
      </c>
      <c r="M1985" s="1" t="s">
        <v>2</v>
      </c>
      <c r="N1985" s="1">
        <v>413221.22759999998</v>
      </c>
      <c r="O1985" s="1">
        <v>471426.20390000002</v>
      </c>
      <c r="P1985" s="1">
        <v>648467.23569999996</v>
      </c>
      <c r="Q1985" s="1">
        <v>421457.46649999998</v>
      </c>
      <c r="R1985" s="3">
        <f>AVERAGE('VTA_Proteome Morphine vs Saline'!N1985:Q1985)</f>
        <v>488643.03342500003</v>
      </c>
      <c r="S1985" s="3">
        <f>_xlfn.STDEV.S('VTA_Proteome Morphine vs Saline'!N1985:Q1985)</f>
        <v>109609.22109730003</v>
      </c>
      <c r="T1985" s="1">
        <v>490611.03769999999</v>
      </c>
      <c r="U1985" s="1">
        <v>479486.48129999998</v>
      </c>
      <c r="V1985" s="1">
        <v>392636.30410000001</v>
      </c>
      <c r="W1985" s="1">
        <v>436814.73820000002</v>
      </c>
      <c r="X1985" s="1">
        <f t="shared" si="123"/>
        <v>449887.14032499999</v>
      </c>
      <c r="Y1985" s="1">
        <f t="shared" si="124"/>
        <v>44658.342816482116</v>
      </c>
    </row>
    <row r="1986" spans="1:25" x14ac:dyDescent="0.5">
      <c r="A1986" s="1" t="s">
        <v>3965</v>
      </c>
      <c r="B1986" s="1" t="s">
        <v>3966</v>
      </c>
      <c r="C1986" s="1">
        <v>46777</v>
      </c>
      <c r="D1986" s="1">
        <v>5</v>
      </c>
      <c r="E1986" s="1">
        <v>2</v>
      </c>
      <c r="F1986" s="1">
        <v>230.68</v>
      </c>
      <c r="G1986" s="1">
        <v>0.53015179199999996</v>
      </c>
      <c r="H1986" s="1">
        <v>0.977951083</v>
      </c>
      <c r="I1986" s="1">
        <v>5.1338829000000002E-2</v>
      </c>
      <c r="K1986" s="1">
        <v>1.706877296</v>
      </c>
      <c r="L1986" s="1" t="s">
        <v>1</v>
      </c>
      <c r="M1986" s="1" t="s">
        <v>2</v>
      </c>
      <c r="N1986" s="1">
        <v>220280.1876</v>
      </c>
      <c r="O1986" s="1">
        <v>127509.6539</v>
      </c>
      <c r="P1986" s="1">
        <v>145355.55929999999</v>
      </c>
      <c r="Q1986" s="1">
        <v>153174.16450000001</v>
      </c>
      <c r="R1986" s="3">
        <f>AVERAGE('VTA_Proteome Morphine vs Saline'!N1986:Q1986)</f>
        <v>161579.89132499998</v>
      </c>
      <c r="S1986" s="3">
        <f>_xlfn.STDEV.S('VTA_Proteome Morphine vs Saline'!N1986:Q1986)</f>
        <v>40580.746888488233</v>
      </c>
      <c r="T1986" s="1">
        <v>99285.99626</v>
      </c>
      <c r="U1986" s="1">
        <v>152063.31529999999</v>
      </c>
      <c r="V1986" s="1">
        <v>63294.448669999998</v>
      </c>
      <c r="W1986" s="1">
        <v>64012.377919999999</v>
      </c>
      <c r="X1986" s="1">
        <f t="shared" si="123"/>
        <v>94664.034537500003</v>
      </c>
      <c r="Y1986" s="1">
        <f t="shared" si="124"/>
        <v>41791.605748491842</v>
      </c>
    </row>
    <row r="1987" spans="1:25" x14ac:dyDescent="0.5">
      <c r="A1987" s="1" t="s">
        <v>3967</v>
      </c>
      <c r="B1987" s="1" t="s">
        <v>3968</v>
      </c>
      <c r="C1987" s="1">
        <v>47986</v>
      </c>
      <c r="D1987" s="1">
        <v>6</v>
      </c>
      <c r="E1987" s="1">
        <v>4</v>
      </c>
      <c r="F1987" s="1">
        <v>250.64</v>
      </c>
      <c r="G1987" s="1">
        <v>5.2206085999999999E-2</v>
      </c>
      <c r="H1987" s="1">
        <v>0.99625991700000005</v>
      </c>
      <c r="I1987" s="1">
        <v>0.87597367800000003</v>
      </c>
      <c r="K1987" s="1">
        <v>1.002849187</v>
      </c>
      <c r="L1987" s="1" t="s">
        <v>1</v>
      </c>
      <c r="M1987" s="1" t="s">
        <v>2</v>
      </c>
      <c r="N1987" s="1">
        <v>477575.52140000003</v>
      </c>
      <c r="O1987" s="1">
        <v>376793.83250000002</v>
      </c>
      <c r="P1987" s="1">
        <v>759837.33629999997</v>
      </c>
      <c r="Q1987" s="1">
        <v>624486.91639999999</v>
      </c>
      <c r="R1987" s="3">
        <f>AVERAGE('VTA_Proteome Morphine vs Saline'!N1987:Q1987)</f>
        <v>559673.40165000001</v>
      </c>
      <c r="S1987" s="3">
        <f>_xlfn.STDEV.S('VTA_Proteome Morphine vs Saline'!N1987:Q1987)</f>
        <v>167780.99930450093</v>
      </c>
      <c r="T1987" s="1">
        <v>629511.16200000001</v>
      </c>
      <c r="U1987" s="1">
        <v>597432.66339999996</v>
      </c>
      <c r="V1987" s="1">
        <v>508370.29560000001</v>
      </c>
      <c r="W1987" s="1">
        <v>497019.14970000001</v>
      </c>
      <c r="X1987" s="1">
        <f t="shared" si="123"/>
        <v>558083.31767500006</v>
      </c>
      <c r="Y1987" s="1">
        <f t="shared" si="124"/>
        <v>65448.516989081334</v>
      </c>
    </row>
    <row r="1988" spans="1:25" x14ac:dyDescent="0.5">
      <c r="A1988" s="1" t="s">
        <v>3969</v>
      </c>
      <c r="B1988" s="1" t="s">
        <v>3970</v>
      </c>
      <c r="C1988" s="1">
        <v>52498</v>
      </c>
      <c r="D1988" s="1">
        <v>7</v>
      </c>
      <c r="E1988" s="1">
        <v>4</v>
      </c>
      <c r="F1988" s="1">
        <v>340.55</v>
      </c>
      <c r="G1988" s="1">
        <v>0.36809989599999998</v>
      </c>
      <c r="H1988" s="1">
        <v>0.977951083</v>
      </c>
      <c r="I1988" s="1">
        <v>0.102266279</v>
      </c>
      <c r="K1988" s="1">
        <v>1.1485940240000001</v>
      </c>
      <c r="L1988" s="1" t="s">
        <v>2</v>
      </c>
      <c r="M1988" s="1" t="s">
        <v>1</v>
      </c>
      <c r="N1988" s="1">
        <v>2023710.3130000001</v>
      </c>
      <c r="O1988" s="1">
        <v>2744020.3569999998</v>
      </c>
      <c r="P1988" s="1">
        <v>2292305.8629999999</v>
      </c>
      <c r="Q1988" s="1">
        <v>2451638.4389999998</v>
      </c>
      <c r="R1988" s="3">
        <f>AVERAGE('VTA_Proteome Morphine vs Saline'!N1988:Q1988)</f>
        <v>2377918.7429999998</v>
      </c>
      <c r="S1988" s="3">
        <f>_xlfn.STDEV.S('VTA_Proteome Morphine vs Saline'!N1988:Q1988)</f>
        <v>301251.92251485871</v>
      </c>
      <c r="T1988" s="1">
        <v>2682104.3569999998</v>
      </c>
      <c r="U1988" s="1">
        <v>3002020.4040000001</v>
      </c>
      <c r="V1988" s="1">
        <v>2502005.3470000001</v>
      </c>
      <c r="W1988" s="1">
        <v>2738922.926</v>
      </c>
      <c r="X1988" s="1">
        <f t="shared" si="123"/>
        <v>2731263.2585</v>
      </c>
      <c r="Y1988" s="1">
        <f t="shared" si="124"/>
        <v>206836.40067095484</v>
      </c>
    </row>
    <row r="1989" spans="1:25" x14ac:dyDescent="0.5">
      <c r="A1989" s="1" t="s">
        <v>3971</v>
      </c>
      <c r="B1989" s="1" t="s">
        <v>3972</v>
      </c>
      <c r="C1989" s="1">
        <v>41958</v>
      </c>
      <c r="D1989" s="1">
        <v>5</v>
      </c>
      <c r="E1989" s="1">
        <v>4</v>
      </c>
      <c r="F1989" s="1">
        <v>192.97</v>
      </c>
      <c r="G1989" s="1">
        <v>7.5759782999999997E-2</v>
      </c>
      <c r="H1989" s="1">
        <v>0.99625991700000005</v>
      </c>
      <c r="I1989" s="1">
        <v>0.59984483899999996</v>
      </c>
      <c r="K1989" s="1">
        <v>1.216645143</v>
      </c>
      <c r="L1989" s="1" t="s">
        <v>2</v>
      </c>
      <c r="M1989" s="1" t="s">
        <v>1</v>
      </c>
      <c r="N1989" s="1">
        <v>200251.34359999999</v>
      </c>
      <c r="O1989" s="1">
        <v>186179.9681</v>
      </c>
      <c r="P1989" s="1">
        <v>113002.0209</v>
      </c>
      <c r="Q1989" s="1">
        <v>159420.1832</v>
      </c>
      <c r="R1989" s="3">
        <f>AVERAGE('VTA_Proteome Morphine vs Saline'!N1989:Q1989)</f>
        <v>164713.37894999998</v>
      </c>
      <c r="S1989" s="3">
        <f>_xlfn.STDEV.S('VTA_Proteome Morphine vs Saline'!N1989:Q1989)</f>
        <v>38409.390578445258</v>
      </c>
      <c r="T1989" s="1">
        <v>299433.06809999997</v>
      </c>
      <c r="U1989" s="1">
        <v>106333.68429999999</v>
      </c>
      <c r="V1989" s="1">
        <v>158479.23980000001</v>
      </c>
      <c r="W1989" s="1">
        <v>237344.93789999999</v>
      </c>
      <c r="X1989" s="1">
        <f t="shared" si="123"/>
        <v>200397.732525</v>
      </c>
      <c r="Y1989" s="1">
        <f t="shared" si="124"/>
        <v>85202.306068725346</v>
      </c>
    </row>
    <row r="1990" spans="1:25" x14ac:dyDescent="0.5">
      <c r="A1990" s="1" t="s">
        <v>3973</v>
      </c>
      <c r="B1990" s="1" t="s">
        <v>3974</v>
      </c>
      <c r="C1990" s="1">
        <v>41295</v>
      </c>
      <c r="D1990" s="1">
        <v>4</v>
      </c>
      <c r="E1990" s="1">
        <v>3</v>
      </c>
      <c r="F1990" s="1">
        <v>166.68</v>
      </c>
      <c r="G1990" s="1">
        <v>0.17885261799999999</v>
      </c>
      <c r="H1990" s="1">
        <v>0.977951083</v>
      </c>
      <c r="I1990" s="1">
        <v>0.26747937300000002</v>
      </c>
      <c r="K1990" s="1">
        <v>1.47368283</v>
      </c>
      <c r="L1990" s="1" t="s">
        <v>1</v>
      </c>
      <c r="M1990" s="1" t="s">
        <v>2</v>
      </c>
      <c r="N1990" s="1">
        <v>83818.789619999996</v>
      </c>
      <c r="O1990" s="1">
        <v>43328.29034</v>
      </c>
      <c r="P1990" s="1">
        <v>32177.462820000001</v>
      </c>
      <c r="Q1990" s="1">
        <v>32997.39273</v>
      </c>
      <c r="R1990" s="3">
        <f>AVERAGE('VTA_Proteome Morphine vs Saline'!N1990:Q1990)</f>
        <v>48080.483877500003</v>
      </c>
      <c r="S1990" s="3">
        <f>_xlfn.STDEV.S('VTA_Proteome Morphine vs Saline'!N1990:Q1990)</f>
        <v>24359.909401044893</v>
      </c>
      <c r="T1990" s="1">
        <v>34406.917509999999</v>
      </c>
      <c r="U1990" s="1">
        <v>32480.245760000002</v>
      </c>
      <c r="V1990" s="1">
        <v>44929.312689999999</v>
      </c>
      <c r="W1990" s="1">
        <v>18687.816800000001</v>
      </c>
      <c r="X1990" s="1">
        <f t="shared" si="123"/>
        <v>32626.073190000003</v>
      </c>
      <c r="Y1990" s="1">
        <f t="shared" si="124"/>
        <v>10783.279734835651</v>
      </c>
    </row>
    <row r="1991" spans="1:25" x14ac:dyDescent="0.5">
      <c r="A1991" s="1" t="s">
        <v>3975</v>
      </c>
      <c r="B1991" s="1" t="s">
        <v>3976</v>
      </c>
      <c r="C1991" s="1">
        <v>84779</v>
      </c>
      <c r="D1991" s="1">
        <v>5</v>
      </c>
      <c r="E1991" s="1">
        <v>5</v>
      </c>
      <c r="F1991" s="1">
        <v>242.78</v>
      </c>
      <c r="G1991" s="1">
        <v>5.013053E-2</v>
      </c>
      <c r="H1991" s="1">
        <v>0.99625991700000005</v>
      </c>
      <c r="I1991" s="1">
        <v>0.96966943800000005</v>
      </c>
      <c r="K1991" s="1">
        <v>1.0270565730000001</v>
      </c>
      <c r="L1991" s="1" t="s">
        <v>1</v>
      </c>
      <c r="M1991" s="1" t="s">
        <v>2</v>
      </c>
      <c r="N1991" s="1">
        <v>314110.45600000001</v>
      </c>
      <c r="O1991" s="1">
        <v>508775.04129999998</v>
      </c>
      <c r="P1991" s="1">
        <v>218107.9975</v>
      </c>
      <c r="Q1991" s="1">
        <v>294289.35560000001</v>
      </c>
      <c r="R1991" s="3">
        <f>AVERAGE('VTA_Proteome Morphine vs Saline'!N1991:Q1991)</f>
        <v>333820.71259999997</v>
      </c>
      <c r="S1991" s="3">
        <f>_xlfn.STDEV.S('VTA_Proteome Morphine vs Saline'!N1991:Q1991)</f>
        <v>123760.07968132102</v>
      </c>
      <c r="T1991" s="1">
        <v>337846.78350000002</v>
      </c>
      <c r="U1991" s="1">
        <v>393397.4694</v>
      </c>
      <c r="V1991" s="1">
        <v>319672.92</v>
      </c>
      <c r="W1991" s="1">
        <v>249189.2531</v>
      </c>
      <c r="X1991" s="1">
        <f t="shared" si="123"/>
        <v>325026.60649999999</v>
      </c>
      <c r="Y1991" s="1">
        <f t="shared" si="124"/>
        <v>59494.811991911542</v>
      </c>
    </row>
    <row r="1992" spans="1:25" x14ac:dyDescent="0.5">
      <c r="A1992" s="1" t="s">
        <v>3977</v>
      </c>
      <c r="B1992" s="1" t="s">
        <v>3978</v>
      </c>
      <c r="C1992" s="1">
        <v>19826</v>
      </c>
      <c r="D1992" s="1">
        <v>12</v>
      </c>
      <c r="E1992" s="1">
        <v>0</v>
      </c>
      <c r="F1992" s="1">
        <v>704.86</v>
      </c>
      <c r="K1992" s="1">
        <v>1</v>
      </c>
      <c r="L1992" s="1" t="s">
        <v>364</v>
      </c>
      <c r="M1992" s="1" t="s">
        <v>364</v>
      </c>
      <c r="R1992" s="3"/>
      <c r="S1992" s="3"/>
    </row>
    <row r="1993" spans="1:25" x14ac:dyDescent="0.5">
      <c r="A1993" s="1" t="s">
        <v>3979</v>
      </c>
      <c r="B1993" s="1" t="s">
        <v>3980</v>
      </c>
      <c r="C1993" s="1">
        <v>32398</v>
      </c>
      <c r="D1993" s="1">
        <v>9</v>
      </c>
      <c r="E1993" s="1">
        <v>9</v>
      </c>
      <c r="F1993" s="1">
        <v>506.01</v>
      </c>
      <c r="G1993" s="1">
        <v>7.8244523999999996E-2</v>
      </c>
      <c r="H1993" s="1">
        <v>0.99625991700000005</v>
      </c>
      <c r="I1993" s="1">
        <v>0.58338799100000005</v>
      </c>
      <c r="K1993" s="1">
        <v>1.1356635660000001</v>
      </c>
      <c r="L1993" s="1" t="s">
        <v>1</v>
      </c>
      <c r="M1993" s="1" t="s">
        <v>2</v>
      </c>
      <c r="N1993" s="1">
        <v>2692804.8689999999</v>
      </c>
      <c r="O1993" s="1">
        <v>2862461.41</v>
      </c>
      <c r="P1993" s="1">
        <v>5244827.6730000004</v>
      </c>
      <c r="Q1993" s="1">
        <v>3127992.6430000002</v>
      </c>
      <c r="R1993" s="3">
        <f>AVERAGE('VTA_Proteome Morphine vs Saline'!N1993:Q1993)</f>
        <v>3482021.6487499997</v>
      </c>
      <c r="S1993" s="3">
        <f>_xlfn.STDEV.S('VTA_Proteome Morphine vs Saline'!N1993:Q1993)</f>
        <v>1188772.424383427</v>
      </c>
      <c r="T1993" s="1">
        <v>2725226.8080000002</v>
      </c>
      <c r="U1993" s="1">
        <v>2729730.0219999999</v>
      </c>
      <c r="V1993" s="1">
        <v>3589380.159</v>
      </c>
      <c r="W1993" s="1">
        <v>3219934.764</v>
      </c>
      <c r="X1993" s="1">
        <f t="shared" ref="X1993:X2024" si="125">AVERAGE(T1993:W1993)</f>
        <v>3066067.9382500001</v>
      </c>
      <c r="Y1993" s="1">
        <f t="shared" ref="Y1993:Y2024" si="126">_xlfn.STDEV.S(T1993:W1993)</f>
        <v>419057.09651954117</v>
      </c>
    </row>
    <row r="1994" spans="1:25" x14ac:dyDescent="0.5">
      <c r="A1994" s="1" t="s">
        <v>3981</v>
      </c>
      <c r="B1994" s="1" t="s">
        <v>3982</v>
      </c>
      <c r="C1994" s="1">
        <v>86133</v>
      </c>
      <c r="D1994" s="1">
        <v>1</v>
      </c>
      <c r="E1994" s="1">
        <v>1</v>
      </c>
      <c r="F1994" s="1">
        <v>25.36</v>
      </c>
      <c r="G1994" s="1">
        <v>0.115819989</v>
      </c>
      <c r="H1994" s="1">
        <v>0.98654470999999999</v>
      </c>
      <c r="I1994" s="1">
        <v>0.41320968600000002</v>
      </c>
      <c r="K1994" s="1">
        <v>1.3735081250000001</v>
      </c>
      <c r="L1994" s="1" t="s">
        <v>1</v>
      </c>
      <c r="M1994" s="1" t="s">
        <v>2</v>
      </c>
      <c r="N1994" s="1">
        <v>100206.0895</v>
      </c>
      <c r="O1994" s="1">
        <v>461986.40090000001</v>
      </c>
      <c r="P1994" s="1">
        <v>136143.52009999999</v>
      </c>
      <c r="Q1994" s="1">
        <v>333704.11479999998</v>
      </c>
      <c r="R1994" s="3">
        <f>AVERAGE('VTA_Proteome Morphine vs Saline'!N1994:Q1994)</f>
        <v>258010.03132499999</v>
      </c>
      <c r="S1994" s="3">
        <f>_xlfn.STDEV.S('VTA_Proteome Morphine vs Saline'!N1994:Q1994)</f>
        <v>170381.41940146949</v>
      </c>
      <c r="T1994" s="1">
        <v>36867.38783</v>
      </c>
      <c r="U1994" s="1">
        <v>231812.47399999999</v>
      </c>
      <c r="V1994" s="1">
        <v>48514.065110000003</v>
      </c>
      <c r="W1994" s="1">
        <v>434195.96730000002</v>
      </c>
      <c r="X1994" s="1">
        <f t="shared" si="125"/>
        <v>187847.47356000001</v>
      </c>
      <c r="Y1994" s="1">
        <f t="shared" si="126"/>
        <v>186930.72391395757</v>
      </c>
    </row>
    <row r="1995" spans="1:25" x14ac:dyDescent="0.5">
      <c r="A1995" s="1" t="s">
        <v>3983</v>
      </c>
      <c r="B1995" s="1" t="s">
        <v>3984</v>
      </c>
      <c r="C1995" s="1">
        <v>14263</v>
      </c>
      <c r="D1995" s="1">
        <v>6</v>
      </c>
      <c r="E1995" s="1">
        <v>5</v>
      </c>
      <c r="F1995" s="1">
        <v>217.6</v>
      </c>
      <c r="G1995" s="1">
        <v>7.2058628999999999E-2</v>
      </c>
      <c r="H1995" s="1">
        <v>0.99625991700000005</v>
      </c>
      <c r="I1995" s="1">
        <v>0.62648675300000001</v>
      </c>
      <c r="K1995" s="1">
        <v>1.2290858010000001</v>
      </c>
      <c r="L1995" s="1" t="s">
        <v>2</v>
      </c>
      <c r="M1995" s="1" t="s">
        <v>1</v>
      </c>
      <c r="N1995" s="1">
        <v>15973152.050000001</v>
      </c>
      <c r="O1995" s="1">
        <v>16932607.100000001</v>
      </c>
      <c r="P1995" s="1">
        <v>30593417.969999999</v>
      </c>
      <c r="Q1995" s="1">
        <v>31439738.530000001</v>
      </c>
      <c r="R1995" s="3">
        <f>AVERAGE('VTA_Proteome Morphine vs Saline'!N1995:Q1995)</f>
        <v>23734728.912500001</v>
      </c>
      <c r="S1995" s="3">
        <f>_xlfn.STDEV.S('VTA_Proteome Morphine vs Saline'!N1995:Q1995)</f>
        <v>8424561.8152681198</v>
      </c>
      <c r="T1995" s="1">
        <v>23101057.960000001</v>
      </c>
      <c r="U1995" s="1">
        <v>13935750.890000001</v>
      </c>
      <c r="V1995" s="1">
        <v>33451028.75</v>
      </c>
      <c r="W1995" s="1">
        <v>46200235.600000001</v>
      </c>
      <c r="X1995" s="1">
        <f t="shared" si="125"/>
        <v>29172018.299999997</v>
      </c>
      <c r="Y1995" s="1">
        <f t="shared" si="126"/>
        <v>13871680.009839112</v>
      </c>
    </row>
    <row r="1996" spans="1:25" x14ac:dyDescent="0.5">
      <c r="A1996" s="1" t="s">
        <v>3985</v>
      </c>
      <c r="B1996" s="1" t="s">
        <v>3986</v>
      </c>
      <c r="C1996" s="1">
        <v>57771</v>
      </c>
      <c r="D1996" s="1">
        <v>40</v>
      </c>
      <c r="E1996" s="1">
        <v>40</v>
      </c>
      <c r="F1996" s="1">
        <v>2747.48</v>
      </c>
      <c r="G1996" s="1">
        <v>7.1576802999999994E-2</v>
      </c>
      <c r="H1996" s="1">
        <v>0.99625991700000005</v>
      </c>
      <c r="I1996" s="1">
        <v>0.63016852099999998</v>
      </c>
      <c r="K1996" s="1">
        <v>1.1052341459999999</v>
      </c>
      <c r="L1996" s="1" t="s">
        <v>1</v>
      </c>
      <c r="M1996" s="1" t="s">
        <v>2</v>
      </c>
      <c r="N1996" s="1">
        <v>47548661.68</v>
      </c>
      <c r="O1996" s="1">
        <v>50135417.060000002</v>
      </c>
      <c r="P1996" s="1">
        <v>86619323.650000006</v>
      </c>
      <c r="Q1996" s="1">
        <v>64903998.140000001</v>
      </c>
      <c r="R1996" s="3">
        <f>AVERAGE('VTA_Proteome Morphine vs Saline'!N1996:Q1996)</f>
        <v>62301850.132500008</v>
      </c>
      <c r="S1996" s="3">
        <f>_xlfn.STDEV.S('VTA_Proteome Morphine vs Saline'!N1996:Q1996)</f>
        <v>17923814.28667691</v>
      </c>
      <c r="T1996" s="1">
        <v>51747917.369999997</v>
      </c>
      <c r="U1996" s="1">
        <v>47050812.979999997</v>
      </c>
      <c r="V1996" s="1">
        <v>71536659.760000005</v>
      </c>
      <c r="W1996" s="1">
        <v>55143890.850000001</v>
      </c>
      <c r="X1996" s="1">
        <f t="shared" si="125"/>
        <v>56369820.240000002</v>
      </c>
      <c r="Y1996" s="1">
        <f t="shared" si="126"/>
        <v>10641770.002312366</v>
      </c>
    </row>
    <row r="1997" spans="1:25" x14ac:dyDescent="0.5">
      <c r="A1997" s="1" t="s">
        <v>3987</v>
      </c>
      <c r="B1997" s="1" t="s">
        <v>3988</v>
      </c>
      <c r="C1997" s="1">
        <v>102754</v>
      </c>
      <c r="D1997" s="1">
        <v>4</v>
      </c>
      <c r="E1997" s="1">
        <v>3</v>
      </c>
      <c r="F1997" s="1">
        <v>146.47</v>
      </c>
      <c r="G1997" s="1">
        <v>0.39003645199999998</v>
      </c>
      <c r="H1997" s="1">
        <v>0.977951083</v>
      </c>
      <c r="I1997" s="1">
        <v>9.2840807999999997E-2</v>
      </c>
      <c r="K1997" s="1">
        <v>1.3534720220000001</v>
      </c>
      <c r="L1997" s="1" t="s">
        <v>1</v>
      </c>
      <c r="M1997" s="1" t="s">
        <v>2</v>
      </c>
      <c r="N1997" s="1">
        <v>197503.60550000001</v>
      </c>
      <c r="O1997" s="1">
        <v>130497.9149</v>
      </c>
      <c r="P1997" s="1">
        <v>172061.54680000001</v>
      </c>
      <c r="Q1997" s="1">
        <v>177788.52059999999</v>
      </c>
      <c r="R1997" s="3">
        <f>AVERAGE('VTA_Proteome Morphine vs Saline'!N1997:Q1997)</f>
        <v>169462.89695000002</v>
      </c>
      <c r="S1997" s="3">
        <f>_xlfn.STDEV.S('VTA_Proteome Morphine vs Saline'!N1997:Q1997)</f>
        <v>28169.842931446998</v>
      </c>
      <c r="T1997" s="1">
        <v>104143.48390000001</v>
      </c>
      <c r="U1997" s="1">
        <v>174077.83840000001</v>
      </c>
      <c r="V1997" s="1">
        <v>127005.2386</v>
      </c>
      <c r="W1997" s="1">
        <v>95597.672519999993</v>
      </c>
      <c r="X1997" s="1">
        <f t="shared" si="125"/>
        <v>125206.05835499999</v>
      </c>
      <c r="Y1997" s="1">
        <f t="shared" si="126"/>
        <v>35175.637822919089</v>
      </c>
    </row>
    <row r="1998" spans="1:25" x14ac:dyDescent="0.5">
      <c r="A1998" s="1" t="s">
        <v>3989</v>
      </c>
      <c r="B1998" s="1" t="s">
        <v>3990</v>
      </c>
      <c r="C1998" s="1">
        <v>32194</v>
      </c>
      <c r="D1998" s="1">
        <v>2</v>
      </c>
      <c r="E1998" s="1">
        <v>2</v>
      </c>
      <c r="F1998" s="1">
        <v>61.39</v>
      </c>
      <c r="G1998" s="1">
        <v>0.17145928899999999</v>
      </c>
      <c r="H1998" s="1">
        <v>0.977951083</v>
      </c>
      <c r="I1998" s="1">
        <v>0.280025264</v>
      </c>
      <c r="K1998" s="1">
        <v>1.2358089759999999</v>
      </c>
      <c r="L1998" s="1" t="s">
        <v>1</v>
      </c>
      <c r="M1998" s="1" t="s">
        <v>2</v>
      </c>
      <c r="N1998" s="1">
        <v>204181.0435</v>
      </c>
      <c r="O1998" s="1">
        <v>174235.35</v>
      </c>
      <c r="P1998" s="1">
        <v>302838.33360000001</v>
      </c>
      <c r="Q1998" s="1">
        <v>174258.69070000001</v>
      </c>
      <c r="R1998" s="3">
        <f>AVERAGE('VTA_Proteome Morphine vs Saline'!N1998:Q1998)</f>
        <v>213878.35445000001</v>
      </c>
      <c r="S1998" s="3">
        <f>_xlfn.STDEV.S('VTA_Proteome Morphine vs Saline'!N1998:Q1998)</f>
        <v>60962.28694177846</v>
      </c>
      <c r="T1998" s="1">
        <v>177118.8878</v>
      </c>
      <c r="U1998" s="1">
        <v>134288.83739999999</v>
      </c>
      <c r="V1998" s="1">
        <v>226377.00339999999</v>
      </c>
      <c r="W1998" s="1">
        <v>154485.2213</v>
      </c>
      <c r="X1998" s="1">
        <f t="shared" si="125"/>
        <v>173067.487475</v>
      </c>
      <c r="Y1998" s="1">
        <f t="shared" si="126"/>
        <v>39612.298808110427</v>
      </c>
    </row>
    <row r="1999" spans="1:25" x14ac:dyDescent="0.5">
      <c r="A1999" s="1" t="s">
        <v>3991</v>
      </c>
      <c r="B1999" s="1" t="s">
        <v>3992</v>
      </c>
      <c r="C1999" s="1">
        <v>25064</v>
      </c>
      <c r="D1999" s="1">
        <v>4</v>
      </c>
      <c r="E1999" s="1">
        <v>4</v>
      </c>
      <c r="F1999" s="1">
        <v>214.96</v>
      </c>
      <c r="G1999" s="1">
        <v>9.0486250000000004E-2</v>
      </c>
      <c r="H1999" s="1">
        <v>0.99625991700000005</v>
      </c>
      <c r="I1999" s="1">
        <v>0.51472692200000003</v>
      </c>
      <c r="K1999" s="1">
        <v>1.0827121829999999</v>
      </c>
      <c r="L1999" s="1" t="s">
        <v>2</v>
      </c>
      <c r="M1999" s="1" t="s">
        <v>1</v>
      </c>
      <c r="N1999" s="1">
        <v>1559523.6780000001</v>
      </c>
      <c r="O1999" s="1">
        <v>1410574.7790000001</v>
      </c>
      <c r="P1999" s="1">
        <v>1914046.4210000001</v>
      </c>
      <c r="Q1999" s="1">
        <v>1750410.5220000001</v>
      </c>
      <c r="R1999" s="3">
        <f>AVERAGE('VTA_Proteome Morphine vs Saline'!N1999:Q1999)</f>
        <v>1658638.85</v>
      </c>
      <c r="S1999" s="3">
        <f>_xlfn.STDEV.S('VTA_Proteome Morphine vs Saline'!N1999:Q1999)</f>
        <v>219859.5519473576</v>
      </c>
      <c r="T1999" s="1">
        <v>2219189.4279999998</v>
      </c>
      <c r="U1999" s="1">
        <v>1505887.425</v>
      </c>
      <c r="V1999" s="1">
        <v>1844543.5660000001</v>
      </c>
      <c r="W1999" s="1">
        <v>1613693.54</v>
      </c>
      <c r="X1999" s="1">
        <f t="shared" si="125"/>
        <v>1795828.4897499999</v>
      </c>
      <c r="Y1999" s="1">
        <f t="shared" si="126"/>
        <v>315619.28734830918</v>
      </c>
    </row>
    <row r="2000" spans="1:25" x14ac:dyDescent="0.5">
      <c r="A2000" s="1" t="s">
        <v>3993</v>
      </c>
      <c r="B2000" s="1" t="s">
        <v>3994</v>
      </c>
      <c r="C2000" s="1">
        <v>19091</v>
      </c>
      <c r="D2000" s="1">
        <v>4</v>
      </c>
      <c r="E2000" s="1">
        <v>4</v>
      </c>
      <c r="F2000" s="1">
        <v>243.58</v>
      </c>
      <c r="G2000" s="1">
        <v>0.1118895</v>
      </c>
      <c r="H2000" s="1">
        <v>0.98654470999999999</v>
      </c>
      <c r="I2000" s="1">
        <v>0.42647815500000003</v>
      </c>
      <c r="K2000" s="1">
        <v>1.2166038130000001</v>
      </c>
      <c r="L2000" s="1" t="s">
        <v>2</v>
      </c>
      <c r="M2000" s="1" t="s">
        <v>1</v>
      </c>
      <c r="N2000" s="1">
        <v>14651143.32</v>
      </c>
      <c r="O2000" s="1">
        <v>26541209.670000002</v>
      </c>
      <c r="P2000" s="1">
        <v>24545457.440000001</v>
      </c>
      <c r="Q2000" s="1">
        <v>27595872.010000002</v>
      </c>
      <c r="R2000" s="3">
        <f>AVERAGE('VTA_Proteome Morphine vs Saline'!N2000:Q2000)</f>
        <v>23333420.610000003</v>
      </c>
      <c r="S2000" s="3">
        <f>_xlfn.STDEV.S('VTA_Proteome Morphine vs Saline'!N2000:Q2000)</f>
        <v>5924789.0203939825</v>
      </c>
      <c r="T2000" s="1">
        <v>26473689.68</v>
      </c>
      <c r="U2000" s="1">
        <v>21221472.289999999</v>
      </c>
      <c r="V2000" s="1">
        <v>22823923.859999999</v>
      </c>
      <c r="W2000" s="1">
        <v>43031028.100000001</v>
      </c>
      <c r="X2000" s="1">
        <f t="shared" si="125"/>
        <v>28387528.482500002</v>
      </c>
      <c r="Y2000" s="1">
        <f t="shared" si="126"/>
        <v>10006679.731713336</v>
      </c>
    </row>
    <row r="2001" spans="1:25" x14ac:dyDescent="0.5">
      <c r="A2001" s="1" t="s">
        <v>3995</v>
      </c>
      <c r="B2001" s="1" t="s">
        <v>3996</v>
      </c>
      <c r="C2001" s="1">
        <v>22219</v>
      </c>
      <c r="D2001" s="1">
        <v>4</v>
      </c>
      <c r="E2001" s="1">
        <v>4</v>
      </c>
      <c r="F2001" s="1">
        <v>184.77</v>
      </c>
      <c r="G2001" s="1">
        <v>5.8429509999999997E-2</v>
      </c>
      <c r="H2001" s="1">
        <v>0.99625991700000005</v>
      </c>
      <c r="I2001" s="1">
        <v>0.76134636700000002</v>
      </c>
      <c r="K2001" s="1">
        <v>1.102371336</v>
      </c>
      <c r="L2001" s="1" t="s">
        <v>2</v>
      </c>
      <c r="M2001" s="1" t="s">
        <v>1</v>
      </c>
      <c r="N2001" s="1">
        <v>396350.53830000001</v>
      </c>
      <c r="O2001" s="1">
        <v>589262.47329999995</v>
      </c>
      <c r="P2001" s="1">
        <v>285137.48060000001</v>
      </c>
      <c r="Q2001" s="1">
        <v>225474.55160000001</v>
      </c>
      <c r="R2001" s="3">
        <f>AVERAGE('VTA_Proteome Morphine vs Saline'!N2001:Q2001)</f>
        <v>374056.26095000003</v>
      </c>
      <c r="S2001" s="3">
        <f>_xlfn.STDEV.S('VTA_Proteome Morphine vs Saline'!N2001:Q2001)</f>
        <v>159993.56496318986</v>
      </c>
      <c r="T2001" s="1">
        <v>578776.29500000004</v>
      </c>
      <c r="U2001" s="1">
        <v>539345.75139999995</v>
      </c>
      <c r="V2001" s="1">
        <v>255496.96890000001</v>
      </c>
      <c r="W2001" s="1">
        <v>275776.58510000003</v>
      </c>
      <c r="X2001" s="1">
        <f t="shared" si="125"/>
        <v>412348.90009999997</v>
      </c>
      <c r="Y2001" s="1">
        <f t="shared" si="126"/>
        <v>170372.92777800089</v>
      </c>
    </row>
    <row r="2002" spans="1:25" x14ac:dyDescent="0.5">
      <c r="A2002" s="1" t="s">
        <v>3997</v>
      </c>
      <c r="B2002" s="1" t="s">
        <v>3998</v>
      </c>
      <c r="C2002" s="1">
        <v>67697</v>
      </c>
      <c r="D2002" s="1">
        <v>47</v>
      </c>
      <c r="E2002" s="1">
        <v>35</v>
      </c>
      <c r="F2002" s="1">
        <v>2896.94</v>
      </c>
      <c r="G2002" s="1">
        <v>0.18170056300000001</v>
      </c>
      <c r="H2002" s="1">
        <v>0.977951083</v>
      </c>
      <c r="I2002" s="1">
        <v>0.26286971399999998</v>
      </c>
      <c r="K2002" s="1">
        <v>1.143181161</v>
      </c>
      <c r="L2002" s="1" t="s">
        <v>1</v>
      </c>
      <c r="M2002" s="1" t="s">
        <v>2</v>
      </c>
      <c r="N2002" s="1">
        <v>30328220.27</v>
      </c>
      <c r="O2002" s="1">
        <v>25306785.82</v>
      </c>
      <c r="P2002" s="1">
        <v>24330583.260000002</v>
      </c>
      <c r="Q2002" s="1">
        <v>24046762.149999999</v>
      </c>
      <c r="R2002" s="3">
        <f>AVERAGE('VTA_Proteome Morphine vs Saline'!N2002:Q2002)</f>
        <v>26003087.875</v>
      </c>
      <c r="S2002" s="3">
        <f>_xlfn.STDEV.S('VTA_Proteome Morphine vs Saline'!N2002:Q2002)</f>
        <v>2933489.890646107</v>
      </c>
      <c r="T2002" s="1">
        <v>26999094.010000002</v>
      </c>
      <c r="U2002" s="1">
        <v>24294353.91</v>
      </c>
      <c r="V2002" s="1">
        <v>23030866.59</v>
      </c>
      <c r="W2002" s="1">
        <v>16660697.359999999</v>
      </c>
      <c r="X2002" s="1">
        <f t="shared" si="125"/>
        <v>22746252.967500001</v>
      </c>
      <c r="Y2002" s="1">
        <f t="shared" si="126"/>
        <v>4381714.4828262907</v>
      </c>
    </row>
    <row r="2003" spans="1:25" x14ac:dyDescent="0.5">
      <c r="A2003" s="1" t="s">
        <v>3999</v>
      </c>
      <c r="B2003" s="1" t="s">
        <v>4000</v>
      </c>
      <c r="C2003" s="1">
        <v>14213</v>
      </c>
      <c r="D2003" s="1">
        <v>1</v>
      </c>
      <c r="E2003" s="1">
        <v>1</v>
      </c>
      <c r="F2003" s="1">
        <v>30.87</v>
      </c>
      <c r="G2003" s="1">
        <v>0.15462088900000001</v>
      </c>
      <c r="H2003" s="1">
        <v>0.977951083</v>
      </c>
      <c r="I2003" s="1">
        <v>0.31216092000000001</v>
      </c>
      <c r="K2003" s="1">
        <v>1.332607412</v>
      </c>
      <c r="L2003" s="1" t="s">
        <v>1</v>
      </c>
      <c r="M2003" s="1" t="s">
        <v>2</v>
      </c>
      <c r="N2003" s="1">
        <v>88266.512289999999</v>
      </c>
      <c r="O2003" s="1">
        <v>190721.35579999999</v>
      </c>
      <c r="P2003" s="1">
        <v>92325.054350000006</v>
      </c>
      <c r="Q2003" s="1">
        <v>136550.07370000001</v>
      </c>
      <c r="R2003" s="3">
        <f>AVERAGE('VTA_Proteome Morphine vs Saline'!N2003:Q2003)</f>
        <v>126965.749035</v>
      </c>
      <c r="S2003" s="3">
        <f>_xlfn.STDEV.S('VTA_Proteome Morphine vs Saline'!N2003:Q2003)</f>
        <v>47799.042271306316</v>
      </c>
      <c r="T2003" s="1">
        <v>56671.42669</v>
      </c>
      <c r="U2003" s="1">
        <v>97173.044959999999</v>
      </c>
      <c r="V2003" s="1">
        <v>84245.480280000003</v>
      </c>
      <c r="W2003" s="1">
        <v>143014.7843</v>
      </c>
      <c r="X2003" s="1">
        <f t="shared" si="125"/>
        <v>95276.184057499995</v>
      </c>
      <c r="Y2003" s="1">
        <f t="shared" si="126"/>
        <v>36030.430433302492</v>
      </c>
    </row>
    <row r="2004" spans="1:25" x14ac:dyDescent="0.5">
      <c r="A2004" s="1" t="s">
        <v>4001</v>
      </c>
      <c r="B2004" s="1" t="s">
        <v>4002</v>
      </c>
      <c r="C2004" s="1">
        <v>27864</v>
      </c>
      <c r="D2004" s="1">
        <v>13</v>
      </c>
      <c r="E2004" s="1">
        <v>13</v>
      </c>
      <c r="F2004" s="1">
        <v>1114.1099999999999</v>
      </c>
      <c r="G2004" s="1">
        <v>8.7000798000000004E-2</v>
      </c>
      <c r="H2004" s="1">
        <v>0.99625991700000005</v>
      </c>
      <c r="I2004" s="1">
        <v>0.53250388500000001</v>
      </c>
      <c r="K2004" s="1">
        <v>1.132244477</v>
      </c>
      <c r="L2004" s="1" t="s">
        <v>2</v>
      </c>
      <c r="M2004" s="1" t="s">
        <v>1</v>
      </c>
      <c r="N2004" s="1">
        <v>39419736.350000001</v>
      </c>
      <c r="O2004" s="1">
        <v>62945135.799999997</v>
      </c>
      <c r="P2004" s="1">
        <v>64945483.109999999</v>
      </c>
      <c r="Q2004" s="1">
        <v>59677104</v>
      </c>
      <c r="R2004" s="3">
        <f>AVERAGE('VTA_Proteome Morphine vs Saline'!N2004:Q2004)</f>
        <v>56746864.814999998</v>
      </c>
      <c r="S2004" s="3">
        <f>_xlfn.STDEV.S('VTA_Proteome Morphine vs Saline'!N2004:Q2004)</f>
        <v>11753745.327547386</v>
      </c>
      <c r="T2004" s="1">
        <v>59873998.670000002</v>
      </c>
      <c r="U2004" s="1">
        <v>55111260.57</v>
      </c>
      <c r="V2004" s="1">
        <v>50749488.810000002</v>
      </c>
      <c r="W2004" s="1">
        <v>91270549.090000004</v>
      </c>
      <c r="X2004" s="1">
        <f t="shared" si="125"/>
        <v>64251324.285000004</v>
      </c>
      <c r="Y2004" s="1">
        <f t="shared" si="126"/>
        <v>18394200.304363038</v>
      </c>
    </row>
    <row r="2005" spans="1:25" x14ac:dyDescent="0.5">
      <c r="A2005" s="1" t="s">
        <v>4003</v>
      </c>
      <c r="B2005" s="1" t="s">
        <v>4004</v>
      </c>
      <c r="C2005" s="1">
        <v>91814</v>
      </c>
      <c r="D2005" s="1">
        <v>19</v>
      </c>
      <c r="E2005" s="1">
        <v>19</v>
      </c>
      <c r="F2005" s="1">
        <v>1003.47</v>
      </c>
      <c r="G2005" s="1">
        <v>5.0029458999999998E-2</v>
      </c>
      <c r="H2005" s="1">
        <v>0.99807001699999998</v>
      </c>
      <c r="I2005" s="1">
        <v>0.98558720700000002</v>
      </c>
      <c r="K2005" s="1">
        <v>1.0052112989999999</v>
      </c>
      <c r="L2005" s="1" t="s">
        <v>2</v>
      </c>
      <c r="M2005" s="1" t="s">
        <v>1</v>
      </c>
      <c r="N2005" s="1">
        <v>4593103.0429999996</v>
      </c>
      <c r="O2005" s="1">
        <v>4831602.5209999997</v>
      </c>
      <c r="P2005" s="1">
        <v>3298040.4890000001</v>
      </c>
      <c r="Q2005" s="1">
        <v>3617344.4440000001</v>
      </c>
      <c r="R2005" s="3">
        <f>AVERAGE('VTA_Proteome Morphine vs Saline'!N2005:Q2005)</f>
        <v>4085022.6242499999</v>
      </c>
      <c r="S2005" s="3">
        <f>_xlfn.STDEV.S('VTA_Proteome Morphine vs Saline'!N2005:Q2005)</f>
        <v>742426.43084079737</v>
      </c>
      <c r="T2005" s="1">
        <v>4879010.03</v>
      </c>
      <c r="U2005" s="1">
        <v>4662588.3459999999</v>
      </c>
      <c r="V2005" s="1">
        <v>3736651.969</v>
      </c>
      <c r="W2005" s="1">
        <v>3146993.2519999999</v>
      </c>
      <c r="X2005" s="1">
        <f t="shared" si="125"/>
        <v>4106310.8992500002</v>
      </c>
      <c r="Y2005" s="1">
        <f t="shared" si="126"/>
        <v>809000.74525374651</v>
      </c>
    </row>
    <row r="2006" spans="1:25" x14ac:dyDescent="0.5">
      <c r="A2006" s="1" t="s">
        <v>4005</v>
      </c>
      <c r="B2006" s="1" t="s">
        <v>4006</v>
      </c>
      <c r="C2006" s="1">
        <v>53155</v>
      </c>
      <c r="D2006" s="1">
        <v>1</v>
      </c>
      <c r="E2006" s="1">
        <v>1</v>
      </c>
      <c r="F2006" s="1">
        <v>38.32</v>
      </c>
      <c r="G2006" s="1">
        <v>0.36573774100000001</v>
      </c>
      <c r="H2006" s="1">
        <v>0.977951083</v>
      </c>
      <c r="I2006" s="1">
        <v>0.103347491</v>
      </c>
      <c r="K2006" s="1">
        <v>1.3242139639999999</v>
      </c>
      <c r="L2006" s="1" t="s">
        <v>2</v>
      </c>
      <c r="M2006" s="1" t="s">
        <v>1</v>
      </c>
      <c r="N2006" s="1">
        <v>19828.737209999999</v>
      </c>
      <c r="O2006" s="1">
        <v>20311.053309999999</v>
      </c>
      <c r="P2006" s="1">
        <v>13983.333189999999</v>
      </c>
      <c r="Q2006" s="1">
        <v>27255.007809999999</v>
      </c>
      <c r="R2006" s="3">
        <f>AVERAGE('VTA_Proteome Morphine vs Saline'!N2006:Q2006)</f>
        <v>20344.532879999999</v>
      </c>
      <c r="S2006" s="3">
        <f>_xlfn.STDEV.S('VTA_Proteome Morphine vs Saline'!N2006:Q2006)</f>
        <v>5430.9818421415257</v>
      </c>
      <c r="T2006" s="1">
        <v>29625.03426</v>
      </c>
      <c r="U2006" s="1">
        <v>31215.763490000001</v>
      </c>
      <c r="V2006" s="1">
        <v>23300.779470000001</v>
      </c>
      <c r="W2006" s="1">
        <v>23620.480889999999</v>
      </c>
      <c r="X2006" s="1">
        <f t="shared" si="125"/>
        <v>26940.514527500003</v>
      </c>
      <c r="Y2006" s="1">
        <f t="shared" si="126"/>
        <v>4072.4560373507743</v>
      </c>
    </row>
    <row r="2007" spans="1:25" x14ac:dyDescent="0.5">
      <c r="A2007" s="1" t="s">
        <v>4007</v>
      </c>
      <c r="B2007" s="1" t="s">
        <v>4008</v>
      </c>
      <c r="C2007" s="1">
        <v>53203</v>
      </c>
      <c r="D2007" s="1">
        <v>3</v>
      </c>
      <c r="E2007" s="1">
        <v>3</v>
      </c>
      <c r="F2007" s="1">
        <v>169.98</v>
      </c>
      <c r="G2007" s="1">
        <v>0.125703543</v>
      </c>
      <c r="H2007" s="1">
        <v>0.977951083</v>
      </c>
      <c r="I2007" s="1">
        <v>0.382807587</v>
      </c>
      <c r="K2007" s="1">
        <v>1.2091787380000001</v>
      </c>
      <c r="L2007" s="1" t="s">
        <v>1</v>
      </c>
      <c r="M2007" s="1" t="s">
        <v>2</v>
      </c>
      <c r="N2007" s="1">
        <v>844395.35660000006</v>
      </c>
      <c r="O2007" s="1">
        <v>514257.17940000002</v>
      </c>
      <c r="P2007" s="1">
        <v>961723.19429999997</v>
      </c>
      <c r="Q2007" s="1">
        <v>817146.74230000004</v>
      </c>
      <c r="R2007" s="3">
        <f>AVERAGE('VTA_Proteome Morphine vs Saline'!N2007:Q2007)</f>
        <v>784380.61814999999</v>
      </c>
      <c r="S2007" s="3">
        <f>_xlfn.STDEV.S('VTA_Proteome Morphine vs Saline'!N2007:Q2007)</f>
        <v>190693.86391166269</v>
      </c>
      <c r="T2007" s="1">
        <v>750147.60499999998</v>
      </c>
      <c r="U2007" s="1">
        <v>424870.91769999999</v>
      </c>
      <c r="V2007" s="1">
        <v>917893.51760000002</v>
      </c>
      <c r="W2007" s="1">
        <v>501842.87430000002</v>
      </c>
      <c r="X2007" s="1">
        <f t="shared" si="125"/>
        <v>648688.72864999995</v>
      </c>
      <c r="Y2007" s="1">
        <f t="shared" si="126"/>
        <v>226879.73276756861</v>
      </c>
    </row>
    <row r="2008" spans="1:25" x14ac:dyDescent="0.5">
      <c r="A2008" s="1" t="s">
        <v>4009</v>
      </c>
      <c r="B2008" s="1" t="s">
        <v>4010</v>
      </c>
      <c r="C2008" s="1">
        <v>43437</v>
      </c>
      <c r="D2008" s="1">
        <v>30</v>
      </c>
      <c r="E2008" s="1">
        <v>23</v>
      </c>
      <c r="F2008" s="1">
        <v>1940.17</v>
      </c>
      <c r="G2008" s="1">
        <v>5.5394657E-2</v>
      </c>
      <c r="H2008" s="1">
        <v>0.99625991700000005</v>
      </c>
      <c r="I2008" s="1">
        <v>0.80762039100000005</v>
      </c>
      <c r="K2008" s="1">
        <v>1.046312146</v>
      </c>
      <c r="L2008" s="1" t="s">
        <v>2</v>
      </c>
      <c r="M2008" s="1" t="s">
        <v>1</v>
      </c>
      <c r="N2008" s="1">
        <v>34853198.359999999</v>
      </c>
      <c r="O2008" s="1">
        <v>47760249.799999997</v>
      </c>
      <c r="P2008" s="1">
        <v>38687253.18</v>
      </c>
      <c r="Q2008" s="1">
        <v>38483964.850000001</v>
      </c>
      <c r="R2008" s="3">
        <f>AVERAGE('VTA_Proteome Morphine vs Saline'!N2008:Q2008)</f>
        <v>39946166.547499999</v>
      </c>
      <c r="S2008" s="3">
        <f>_xlfn.STDEV.S('VTA_Proteome Morphine vs Saline'!N2008:Q2008)</f>
        <v>5499124.7396572419</v>
      </c>
      <c r="T2008" s="1">
        <v>43416016.799999997</v>
      </c>
      <c r="U2008" s="1">
        <v>53876297.82</v>
      </c>
      <c r="V2008" s="1">
        <v>31558844.829999998</v>
      </c>
      <c r="W2008" s="1">
        <v>38333477.600000001</v>
      </c>
      <c r="X2008" s="1">
        <f t="shared" si="125"/>
        <v>41796159.262500003</v>
      </c>
      <c r="Y2008" s="1">
        <f t="shared" si="126"/>
        <v>9404723.2299499381</v>
      </c>
    </row>
    <row r="2009" spans="1:25" x14ac:dyDescent="0.5">
      <c r="A2009" s="1" t="s">
        <v>4011</v>
      </c>
      <c r="B2009" s="1" t="s">
        <v>4012</v>
      </c>
      <c r="C2009" s="1">
        <v>44254</v>
      </c>
      <c r="D2009" s="1">
        <v>21</v>
      </c>
      <c r="E2009" s="1">
        <v>14</v>
      </c>
      <c r="F2009" s="1">
        <v>1146.21</v>
      </c>
      <c r="G2009" s="1">
        <v>0.123302306</v>
      </c>
      <c r="H2009" s="1">
        <v>0.97810332600000005</v>
      </c>
      <c r="I2009" s="1">
        <v>0.38983643800000001</v>
      </c>
      <c r="K2009" s="1">
        <v>1.157630452</v>
      </c>
      <c r="L2009" s="1" t="s">
        <v>1</v>
      </c>
      <c r="M2009" s="1" t="s">
        <v>2</v>
      </c>
      <c r="N2009" s="1">
        <v>4056912.8319999999</v>
      </c>
      <c r="O2009" s="1">
        <v>5883053.0420000004</v>
      </c>
      <c r="P2009" s="1">
        <v>3764853.4789999998</v>
      </c>
      <c r="Q2009" s="1">
        <v>3673036.713</v>
      </c>
      <c r="R2009" s="3">
        <f>AVERAGE('VTA_Proteome Morphine vs Saline'!N2009:Q2009)</f>
        <v>4344464.0164999999</v>
      </c>
      <c r="S2009" s="3">
        <f>_xlfn.STDEV.S('VTA_Proteome Morphine vs Saline'!N2009:Q2009)</f>
        <v>1038701.8937376785</v>
      </c>
      <c r="T2009" s="1">
        <v>4760944.585</v>
      </c>
      <c r="U2009" s="1">
        <v>3939359.693</v>
      </c>
      <c r="V2009" s="1">
        <v>3553951.3930000002</v>
      </c>
      <c r="W2009" s="1">
        <v>2757319.0780000002</v>
      </c>
      <c r="X2009" s="1">
        <f t="shared" si="125"/>
        <v>3752893.68725</v>
      </c>
      <c r="Y2009" s="1">
        <f t="shared" si="126"/>
        <v>833003.20583210397</v>
      </c>
    </row>
    <row r="2010" spans="1:25" x14ac:dyDescent="0.5">
      <c r="A2010" s="1" t="s">
        <v>4013</v>
      </c>
      <c r="B2010" s="1" t="s">
        <v>4014</v>
      </c>
      <c r="C2010" s="1">
        <v>47505</v>
      </c>
      <c r="D2010" s="1">
        <v>8</v>
      </c>
      <c r="E2010" s="1">
        <v>8</v>
      </c>
      <c r="F2010" s="1">
        <v>338.38</v>
      </c>
      <c r="G2010" s="1">
        <v>5.0000857000000003E-2</v>
      </c>
      <c r="H2010" s="1">
        <v>0.99959859299999998</v>
      </c>
      <c r="I2010" s="1">
        <v>0.99754114299999996</v>
      </c>
      <c r="K2010" s="1">
        <v>1.0441182840000001</v>
      </c>
      <c r="L2010" s="1" t="s">
        <v>2</v>
      </c>
      <c r="M2010" s="1" t="s">
        <v>1</v>
      </c>
      <c r="N2010" s="1">
        <v>1177285.483</v>
      </c>
      <c r="O2010" s="1">
        <v>1397239.486</v>
      </c>
      <c r="P2010" s="1">
        <v>992195.29700000002</v>
      </c>
      <c r="Q2010" s="1">
        <v>1166534.753</v>
      </c>
      <c r="R2010" s="3">
        <f>AVERAGE('VTA_Proteome Morphine vs Saline'!N2010:Q2010)</f>
        <v>1183313.7547499998</v>
      </c>
      <c r="S2010" s="3">
        <f>_xlfn.STDEV.S('VTA_Proteome Morphine vs Saline'!N2010:Q2010)</f>
        <v>165940.10801451473</v>
      </c>
      <c r="T2010" s="1">
        <v>1316947.1459999999</v>
      </c>
      <c r="U2010" s="1">
        <v>1703199.6440000001</v>
      </c>
      <c r="V2010" s="1">
        <v>683703.3861</v>
      </c>
      <c r="W2010" s="1">
        <v>1238227.932</v>
      </c>
      <c r="X2010" s="1">
        <f t="shared" si="125"/>
        <v>1235519.527025</v>
      </c>
      <c r="Y2010" s="1">
        <f t="shared" si="126"/>
        <v>420263.22616052453</v>
      </c>
    </row>
    <row r="2011" spans="1:25" x14ac:dyDescent="0.5">
      <c r="A2011" s="1" t="s">
        <v>4015</v>
      </c>
      <c r="B2011" s="1" t="s">
        <v>4016</v>
      </c>
      <c r="C2011" s="1">
        <v>14249</v>
      </c>
      <c r="D2011" s="1">
        <v>3</v>
      </c>
      <c r="E2011" s="1">
        <v>3</v>
      </c>
      <c r="F2011" s="1">
        <v>93.55</v>
      </c>
      <c r="G2011" s="1">
        <v>5.0000576999999997E-2</v>
      </c>
      <c r="H2011" s="1">
        <v>0.99959859299999998</v>
      </c>
      <c r="I2011" s="1">
        <v>0.99798244800000002</v>
      </c>
      <c r="K2011" s="1">
        <v>1.020227617</v>
      </c>
      <c r="L2011" s="1" t="s">
        <v>2</v>
      </c>
      <c r="M2011" s="1" t="s">
        <v>1</v>
      </c>
      <c r="N2011" s="1">
        <v>135205.75450000001</v>
      </c>
      <c r="O2011" s="1">
        <v>51229.491090000003</v>
      </c>
      <c r="P2011" s="1">
        <v>91753.103400000007</v>
      </c>
      <c r="Q2011" s="1">
        <v>78910.643960000001</v>
      </c>
      <c r="R2011" s="3">
        <f>AVERAGE('VTA_Proteome Morphine vs Saline'!N2011:Q2011)</f>
        <v>89274.748237500011</v>
      </c>
      <c r="S2011" s="3">
        <f>_xlfn.STDEV.S('VTA_Proteome Morphine vs Saline'!N2011:Q2011)</f>
        <v>34979.307356834041</v>
      </c>
      <c r="T2011" s="1">
        <v>152615.00539999999</v>
      </c>
      <c r="U2011" s="1">
        <v>82376.115139999994</v>
      </c>
      <c r="V2011" s="1">
        <v>78076.87156</v>
      </c>
      <c r="W2011" s="1">
        <v>51254.262390000004</v>
      </c>
      <c r="X2011" s="1">
        <f t="shared" si="125"/>
        <v>91080.563622499991</v>
      </c>
      <c r="Y2011" s="1">
        <f t="shared" si="126"/>
        <v>43272.33614127773</v>
      </c>
    </row>
    <row r="2012" spans="1:25" x14ac:dyDescent="0.5">
      <c r="A2012" s="1" t="s">
        <v>4017</v>
      </c>
      <c r="B2012" s="1" t="s">
        <v>4018</v>
      </c>
      <c r="C2012" s="1">
        <v>39419</v>
      </c>
      <c r="D2012" s="1">
        <v>12</v>
      </c>
      <c r="E2012" s="1">
        <v>12</v>
      </c>
      <c r="F2012" s="1">
        <v>695.14</v>
      </c>
      <c r="G2012" s="1">
        <v>0.121224889</v>
      </c>
      <c r="H2012" s="1">
        <v>0.980464212</v>
      </c>
      <c r="I2012" s="1">
        <v>0.39609517500000002</v>
      </c>
      <c r="K2012" s="1">
        <v>1.17761432</v>
      </c>
      <c r="L2012" s="1" t="s">
        <v>1</v>
      </c>
      <c r="M2012" s="1" t="s">
        <v>2</v>
      </c>
      <c r="N2012" s="1">
        <v>17371318.170000002</v>
      </c>
      <c r="O2012" s="1">
        <v>9848062.6970000006</v>
      </c>
      <c r="P2012" s="1">
        <v>16886042.579999998</v>
      </c>
      <c r="Q2012" s="1">
        <v>13450040.810000001</v>
      </c>
      <c r="R2012" s="3">
        <f>AVERAGE('VTA_Proteome Morphine vs Saline'!N2012:Q2012)</f>
        <v>14388866.06425</v>
      </c>
      <c r="S2012" s="3">
        <f>_xlfn.STDEV.S('VTA_Proteome Morphine vs Saline'!N2012:Q2012)</f>
        <v>3494338.2393023768</v>
      </c>
      <c r="T2012" s="1">
        <v>13108789.189999999</v>
      </c>
      <c r="U2012" s="1">
        <v>10393204.09</v>
      </c>
      <c r="V2012" s="1">
        <v>15774062.48</v>
      </c>
      <c r="W2012" s="1">
        <v>9598574.2919999994</v>
      </c>
      <c r="X2012" s="1">
        <f t="shared" si="125"/>
        <v>12218657.513</v>
      </c>
      <c r="Y2012" s="1">
        <f t="shared" si="126"/>
        <v>2806561.0728122564</v>
      </c>
    </row>
    <row r="2013" spans="1:25" x14ac:dyDescent="0.5">
      <c r="A2013" s="1" t="s">
        <v>4019</v>
      </c>
      <c r="B2013" s="1" t="s">
        <v>4020</v>
      </c>
      <c r="C2013" s="1">
        <v>218457</v>
      </c>
      <c r="D2013" s="1">
        <v>28</v>
      </c>
      <c r="E2013" s="1">
        <v>28</v>
      </c>
      <c r="F2013" s="1">
        <v>1273.77</v>
      </c>
      <c r="G2013" s="1">
        <v>0.149008744</v>
      </c>
      <c r="H2013" s="1">
        <v>0.977951083</v>
      </c>
      <c r="I2013" s="1">
        <v>0.32415078000000003</v>
      </c>
      <c r="K2013" s="1">
        <v>1.0795621929999999</v>
      </c>
      <c r="L2013" s="1" t="s">
        <v>2</v>
      </c>
      <c r="M2013" s="1" t="s">
        <v>1</v>
      </c>
      <c r="N2013" s="1">
        <v>1851473.324</v>
      </c>
      <c r="O2013" s="1">
        <v>2121433.52</v>
      </c>
      <c r="P2013" s="1">
        <v>1935178.801</v>
      </c>
      <c r="Q2013" s="1">
        <v>1917348.5</v>
      </c>
      <c r="R2013" s="3">
        <f>AVERAGE('VTA_Proteome Morphine vs Saline'!N2013:Q2013)</f>
        <v>1956358.5362499999</v>
      </c>
      <c r="S2013" s="3">
        <f>_xlfn.STDEV.S('VTA_Proteome Morphine vs Saline'!N2013:Q2013)</f>
        <v>115788.63231808311</v>
      </c>
      <c r="T2013" s="1">
        <v>2372054.3810000001</v>
      </c>
      <c r="U2013" s="1">
        <v>2218905.7760000001</v>
      </c>
      <c r="V2013" s="1">
        <v>2071752.8970000001</v>
      </c>
      <c r="W2013" s="1">
        <v>1785329.79</v>
      </c>
      <c r="X2013" s="1">
        <f t="shared" si="125"/>
        <v>2112010.7110000001</v>
      </c>
      <c r="Y2013" s="1">
        <f t="shared" si="126"/>
        <v>249926.90995695163</v>
      </c>
    </row>
    <row r="2014" spans="1:25" x14ac:dyDescent="0.5">
      <c r="A2014" s="1" t="s">
        <v>4021</v>
      </c>
      <c r="B2014" s="1" t="s">
        <v>4022</v>
      </c>
      <c r="C2014" s="1">
        <v>46394</v>
      </c>
      <c r="D2014" s="1">
        <v>10</v>
      </c>
      <c r="E2014" s="1">
        <v>10</v>
      </c>
      <c r="F2014" s="1">
        <v>470.27</v>
      </c>
      <c r="G2014" s="1">
        <v>0.317482563</v>
      </c>
      <c r="H2014" s="1">
        <v>0.977951083</v>
      </c>
      <c r="I2014" s="1">
        <v>0.128814339</v>
      </c>
      <c r="K2014" s="1">
        <v>1.3831775159999999</v>
      </c>
      <c r="L2014" s="1" t="s">
        <v>1</v>
      </c>
      <c r="M2014" s="1" t="s">
        <v>2</v>
      </c>
      <c r="N2014" s="1">
        <v>1629367.679</v>
      </c>
      <c r="O2014" s="1">
        <v>1006320.626</v>
      </c>
      <c r="P2014" s="1">
        <v>2076292.7679999999</v>
      </c>
      <c r="Q2014" s="1">
        <v>1470706.9569999999</v>
      </c>
      <c r="R2014" s="3">
        <f>AVERAGE('VTA_Proteome Morphine vs Saline'!N2014:Q2014)</f>
        <v>1545672.0074999998</v>
      </c>
      <c r="S2014" s="3">
        <f>_xlfn.STDEV.S('VTA_Proteome Morphine vs Saline'!N2014:Q2014)</f>
        <v>441619.37926373555</v>
      </c>
      <c r="T2014" s="1">
        <v>1152141.797</v>
      </c>
      <c r="U2014" s="1">
        <v>891274.82030000002</v>
      </c>
      <c r="V2014" s="1">
        <v>1107195.2039999999</v>
      </c>
      <c r="W2014" s="1">
        <v>1319304.7</v>
      </c>
      <c r="X2014" s="1">
        <f t="shared" si="125"/>
        <v>1117479.130325</v>
      </c>
      <c r="Y2014" s="1">
        <f t="shared" si="126"/>
        <v>176266.09623918426</v>
      </c>
    </row>
    <row r="2015" spans="1:25" x14ac:dyDescent="0.5">
      <c r="A2015" s="1" t="s">
        <v>4023</v>
      </c>
      <c r="B2015" s="1" t="s">
        <v>4024</v>
      </c>
      <c r="C2015" s="1">
        <v>61527</v>
      </c>
      <c r="D2015" s="1">
        <v>26</v>
      </c>
      <c r="E2015" s="1">
        <v>25</v>
      </c>
      <c r="F2015" s="1">
        <v>1614.34</v>
      </c>
      <c r="G2015" s="1">
        <v>5.0167666999999999E-2</v>
      </c>
      <c r="H2015" s="1">
        <v>0.99625991700000005</v>
      </c>
      <c r="I2015" s="1">
        <v>0.96562783799999996</v>
      </c>
      <c r="K2015" s="1">
        <v>1.008049577</v>
      </c>
      <c r="L2015" s="1" t="s">
        <v>1</v>
      </c>
      <c r="M2015" s="1" t="s">
        <v>2</v>
      </c>
      <c r="N2015" s="1">
        <v>10534155.970000001</v>
      </c>
      <c r="O2015" s="1">
        <v>8981089.3890000004</v>
      </c>
      <c r="P2015" s="1">
        <v>13174777.220000001</v>
      </c>
      <c r="Q2015" s="1">
        <v>11711583.02</v>
      </c>
      <c r="R2015" s="3">
        <f>AVERAGE('VTA_Proteome Morphine vs Saline'!N2015:Q2015)</f>
        <v>11100401.399750002</v>
      </c>
      <c r="S2015" s="3">
        <f>_xlfn.STDEV.S('VTA_Proteome Morphine vs Saline'!N2015:Q2015)</f>
        <v>1778453.9448812581</v>
      </c>
      <c r="T2015" s="1">
        <v>9800719.7689999994</v>
      </c>
      <c r="U2015" s="1">
        <v>9860575.5989999995</v>
      </c>
      <c r="V2015" s="1">
        <v>12843028</v>
      </c>
      <c r="W2015" s="1">
        <v>11542722.130000001</v>
      </c>
      <c r="X2015" s="1">
        <f t="shared" si="125"/>
        <v>11011761.374500001</v>
      </c>
      <c r="Y2015" s="1">
        <f t="shared" si="126"/>
        <v>1463706.1678625725</v>
      </c>
    </row>
    <row r="2016" spans="1:25" x14ac:dyDescent="0.5">
      <c r="A2016" s="1" t="s">
        <v>4025</v>
      </c>
      <c r="B2016" s="1" t="s">
        <v>4026</v>
      </c>
      <c r="C2016" s="1">
        <v>66547</v>
      </c>
      <c r="D2016" s="1">
        <v>20</v>
      </c>
      <c r="E2016" s="1">
        <v>18</v>
      </c>
      <c r="F2016" s="1">
        <v>1164.2</v>
      </c>
      <c r="G2016" s="1">
        <v>5.3699897000000003E-2</v>
      </c>
      <c r="H2016" s="1">
        <v>0.99625991700000005</v>
      </c>
      <c r="I2016" s="1">
        <v>0.83999274300000004</v>
      </c>
      <c r="K2016" s="1">
        <v>1.0169184449999999</v>
      </c>
      <c r="L2016" s="1" t="s">
        <v>1</v>
      </c>
      <c r="M2016" s="1" t="s">
        <v>2</v>
      </c>
      <c r="N2016" s="1">
        <v>6620225.1509999996</v>
      </c>
      <c r="O2016" s="1">
        <v>6854246.0080000004</v>
      </c>
      <c r="P2016" s="1">
        <v>5452066.1569999997</v>
      </c>
      <c r="Q2016" s="1">
        <v>5704190.4469999997</v>
      </c>
      <c r="R2016" s="3">
        <f>AVERAGE('VTA_Proteome Morphine vs Saline'!N2016:Q2016)</f>
        <v>6157681.9407500001</v>
      </c>
      <c r="S2016" s="3">
        <f>_xlfn.STDEV.S('VTA_Proteome Morphine vs Saline'!N2016:Q2016)</f>
        <v>683787.46461966587</v>
      </c>
      <c r="T2016" s="1">
        <v>6473844.1069999998</v>
      </c>
      <c r="U2016" s="1">
        <v>5991355.057</v>
      </c>
      <c r="V2016" s="1">
        <v>5346611.6639999999</v>
      </c>
      <c r="W2016" s="1">
        <v>6409136.165</v>
      </c>
      <c r="X2016" s="1">
        <f t="shared" si="125"/>
        <v>6055236.7482500002</v>
      </c>
      <c r="Y2016" s="1">
        <f t="shared" si="126"/>
        <v>518558.03226540977</v>
      </c>
    </row>
    <row r="2017" spans="1:25" x14ac:dyDescent="0.5">
      <c r="A2017" s="1" t="s">
        <v>4027</v>
      </c>
      <c r="B2017" s="1" t="s">
        <v>4028</v>
      </c>
      <c r="C2017" s="1">
        <v>65582</v>
      </c>
      <c r="D2017" s="1">
        <v>2</v>
      </c>
      <c r="E2017" s="1">
        <v>2</v>
      </c>
      <c r="F2017" s="1">
        <v>130.09</v>
      </c>
      <c r="G2017" s="1">
        <v>7.8449251999999997E-2</v>
      </c>
      <c r="H2017" s="1">
        <v>0.99625991700000005</v>
      </c>
      <c r="I2017" s="1">
        <v>0.58207745300000002</v>
      </c>
      <c r="K2017" s="1">
        <v>1.006986765</v>
      </c>
      <c r="L2017" s="1" t="s">
        <v>1</v>
      </c>
      <c r="M2017" s="1" t="s">
        <v>2</v>
      </c>
      <c r="N2017" s="1">
        <v>59987.159639999998</v>
      </c>
      <c r="O2017" s="1">
        <v>32786.643340000002</v>
      </c>
      <c r="P2017" s="1">
        <v>30536.002179999999</v>
      </c>
      <c r="Q2017" s="1">
        <v>35724.979659999997</v>
      </c>
      <c r="R2017" s="3">
        <f>AVERAGE('VTA_Proteome Morphine vs Saline'!N2017:Q2017)</f>
        <v>39758.696205</v>
      </c>
      <c r="S2017" s="3">
        <f>_xlfn.STDEV.S('VTA_Proteome Morphine vs Saline'!N2017:Q2017)</f>
        <v>13651.974317995959</v>
      </c>
      <c r="T2017" s="1">
        <v>69202.614509999999</v>
      </c>
      <c r="U2017" s="1">
        <v>52218.630010000001</v>
      </c>
      <c r="V2017" s="1">
        <v>3711.667833</v>
      </c>
      <c r="W2017" s="1">
        <v>32798.443220000001</v>
      </c>
      <c r="X2017" s="1">
        <f t="shared" si="125"/>
        <v>39482.838893250002</v>
      </c>
      <c r="Y2017" s="1">
        <f t="shared" si="126"/>
        <v>28105.297618169701</v>
      </c>
    </row>
    <row r="2018" spans="1:25" x14ac:dyDescent="0.5">
      <c r="A2018" s="1" t="s">
        <v>4029</v>
      </c>
      <c r="B2018" s="1" t="s">
        <v>4030</v>
      </c>
      <c r="C2018" s="1">
        <v>96724</v>
      </c>
      <c r="D2018" s="1">
        <v>1</v>
      </c>
      <c r="E2018" s="1">
        <v>1</v>
      </c>
      <c r="F2018" s="1">
        <v>30.15</v>
      </c>
      <c r="G2018" s="1">
        <v>5.1584216000000002E-2</v>
      </c>
      <c r="H2018" s="1">
        <v>0.99625991700000005</v>
      </c>
      <c r="I2018" s="1">
        <v>0.89473031700000005</v>
      </c>
      <c r="K2018" s="1">
        <v>5.9626012949999998</v>
      </c>
      <c r="L2018" s="1" t="s">
        <v>1</v>
      </c>
      <c r="M2018" s="1" t="s">
        <v>2</v>
      </c>
      <c r="N2018" s="1">
        <v>0</v>
      </c>
      <c r="O2018" s="1">
        <v>0</v>
      </c>
      <c r="P2018" s="1">
        <v>10966.715179999999</v>
      </c>
      <c r="Q2018" s="1">
        <v>0</v>
      </c>
      <c r="R2018" s="3">
        <f>AVERAGE('VTA_Proteome Morphine vs Saline'!N2018:Q2018)</f>
        <v>2741.6787949999998</v>
      </c>
      <c r="S2018" s="3">
        <f>_xlfn.STDEV.S('VTA_Proteome Morphine vs Saline'!N2018:Q2018)</f>
        <v>5483.3575899999996</v>
      </c>
      <c r="T2018" s="1">
        <v>0</v>
      </c>
      <c r="U2018" s="1">
        <v>0</v>
      </c>
      <c r="V2018" s="1">
        <v>1839.2501259999999</v>
      </c>
      <c r="W2018" s="1">
        <v>0</v>
      </c>
      <c r="X2018" s="1">
        <f t="shared" si="125"/>
        <v>459.81253149999998</v>
      </c>
      <c r="Y2018" s="1">
        <f t="shared" si="126"/>
        <v>919.62506299999995</v>
      </c>
    </row>
    <row r="2019" spans="1:25" x14ac:dyDescent="0.5">
      <c r="A2019" s="1" t="s">
        <v>4031</v>
      </c>
      <c r="B2019" s="1" t="s">
        <v>4032</v>
      </c>
      <c r="C2019" s="1">
        <v>58570</v>
      </c>
      <c r="D2019" s="1">
        <v>12</v>
      </c>
      <c r="E2019" s="1">
        <v>12</v>
      </c>
      <c r="F2019" s="1">
        <v>645.49</v>
      </c>
      <c r="G2019" s="1">
        <v>5.3576734000000001E-2</v>
      </c>
      <c r="H2019" s="1">
        <v>0.99625991700000005</v>
      </c>
      <c r="I2019" s="1">
        <v>0.84262910099999999</v>
      </c>
      <c r="K2019" s="1">
        <v>1.0109599</v>
      </c>
      <c r="L2019" s="1" t="s">
        <v>2</v>
      </c>
      <c r="M2019" s="1" t="s">
        <v>1</v>
      </c>
      <c r="N2019" s="1">
        <v>2139939.213</v>
      </c>
      <c r="O2019" s="1">
        <v>1398193.419</v>
      </c>
      <c r="P2019" s="1">
        <v>1527125.81</v>
      </c>
      <c r="Q2019" s="1">
        <v>1562087.037</v>
      </c>
      <c r="R2019" s="3">
        <f>AVERAGE('VTA_Proteome Morphine vs Saline'!N2019:Q2019)</f>
        <v>1656836.3697500001</v>
      </c>
      <c r="S2019" s="3">
        <f>_xlfn.STDEV.S('VTA_Proteome Morphine vs Saline'!N2019:Q2019)</f>
        <v>329690.15681198257</v>
      </c>
      <c r="T2019" s="1">
        <v>1204047.0319999999</v>
      </c>
      <c r="U2019" s="1">
        <v>1265820.0460000001</v>
      </c>
      <c r="V2019" s="1">
        <v>2883899.71</v>
      </c>
      <c r="W2019" s="1">
        <v>1346213.736</v>
      </c>
      <c r="X2019" s="1">
        <f t="shared" si="125"/>
        <v>1674995.1310000001</v>
      </c>
      <c r="Y2019" s="1">
        <f t="shared" si="126"/>
        <v>808035.44661559316</v>
      </c>
    </row>
    <row r="2020" spans="1:25" x14ac:dyDescent="0.5">
      <c r="A2020" s="1" t="s">
        <v>4033</v>
      </c>
      <c r="B2020" s="1" t="s">
        <v>4034</v>
      </c>
      <c r="C2020" s="1">
        <v>54230</v>
      </c>
      <c r="D2020" s="1">
        <v>11</v>
      </c>
      <c r="E2020" s="1">
        <v>10</v>
      </c>
      <c r="F2020" s="1">
        <v>583.62</v>
      </c>
      <c r="G2020" s="1">
        <v>8.6586852000000006E-2</v>
      </c>
      <c r="H2020" s="1">
        <v>0.99625991700000005</v>
      </c>
      <c r="I2020" s="1">
        <v>0.53469831400000001</v>
      </c>
      <c r="K2020" s="1">
        <v>1.117459416</v>
      </c>
      <c r="L2020" s="1" t="s">
        <v>1</v>
      </c>
      <c r="M2020" s="1" t="s">
        <v>2</v>
      </c>
      <c r="N2020" s="1">
        <v>3428913.1030000001</v>
      </c>
      <c r="O2020" s="1">
        <v>3393996.9210000001</v>
      </c>
      <c r="P2020" s="1">
        <v>2210409.3420000002</v>
      </c>
      <c r="Q2020" s="1">
        <v>2269520.4219999998</v>
      </c>
      <c r="R2020" s="3">
        <f>AVERAGE('VTA_Proteome Morphine vs Saline'!N2020:Q2020)</f>
        <v>2825709.9470000002</v>
      </c>
      <c r="S2020" s="3">
        <f>_xlfn.STDEV.S('VTA_Proteome Morphine vs Saline'!N2020:Q2020)</f>
        <v>676940.60656740121</v>
      </c>
      <c r="T2020" s="1">
        <v>3097241.5109999999</v>
      </c>
      <c r="U2020" s="1">
        <v>2268053.1060000001</v>
      </c>
      <c r="V2020" s="1">
        <v>2784057.8289999999</v>
      </c>
      <c r="W2020" s="1">
        <v>1965412.912</v>
      </c>
      <c r="X2020" s="1">
        <f t="shared" si="125"/>
        <v>2528691.3395000002</v>
      </c>
      <c r="Y2020" s="1">
        <f t="shared" si="126"/>
        <v>507830.75170149014</v>
      </c>
    </row>
    <row r="2021" spans="1:25" x14ac:dyDescent="0.5">
      <c r="A2021" s="1" t="s">
        <v>4035</v>
      </c>
      <c r="B2021" s="1" t="s">
        <v>4036</v>
      </c>
      <c r="C2021" s="1">
        <v>33315</v>
      </c>
      <c r="D2021" s="1">
        <v>1</v>
      </c>
      <c r="E2021" s="1">
        <v>1</v>
      </c>
      <c r="F2021" s="1">
        <v>28.71</v>
      </c>
      <c r="G2021" s="1">
        <v>5.0723961999999997E-2</v>
      </c>
      <c r="H2021" s="1">
        <v>0.99625991700000005</v>
      </c>
      <c r="I2021" s="1">
        <v>0.928679166</v>
      </c>
      <c r="K2021" s="1">
        <v>1.005465083</v>
      </c>
      <c r="L2021" s="1" t="s">
        <v>1</v>
      </c>
      <c r="M2021" s="1" t="s">
        <v>2</v>
      </c>
      <c r="N2021" s="1">
        <v>69968.978289999999</v>
      </c>
      <c r="O2021" s="1">
        <v>104488.62820000001</v>
      </c>
      <c r="P2021" s="1">
        <v>148825.625</v>
      </c>
      <c r="Q2021" s="1">
        <v>111968.2656</v>
      </c>
      <c r="R2021" s="3">
        <f>AVERAGE('VTA_Proteome Morphine vs Saline'!N2021:Q2021)</f>
        <v>108812.8742725</v>
      </c>
      <c r="S2021" s="3">
        <f>_xlfn.STDEV.S('VTA_Proteome Morphine vs Saline'!N2021:Q2021)</f>
        <v>32344.623841815017</v>
      </c>
      <c r="T2021" s="1">
        <v>103760.1529</v>
      </c>
      <c r="U2021" s="1">
        <v>87142.840070000006</v>
      </c>
      <c r="V2021" s="1">
        <v>136012.2659</v>
      </c>
      <c r="W2021" s="1">
        <v>105970.4817</v>
      </c>
      <c r="X2021" s="1">
        <f t="shared" si="125"/>
        <v>108221.43514250001</v>
      </c>
      <c r="Y2021" s="1">
        <f t="shared" si="126"/>
        <v>20343.772798819598</v>
      </c>
    </row>
    <row r="2022" spans="1:25" x14ac:dyDescent="0.5">
      <c r="A2022" s="1" t="s">
        <v>4037</v>
      </c>
      <c r="B2022" s="1" t="s">
        <v>4038</v>
      </c>
      <c r="C2022" s="1">
        <v>31075</v>
      </c>
      <c r="D2022" s="1">
        <v>4</v>
      </c>
      <c r="E2022" s="1">
        <v>4</v>
      </c>
      <c r="F2022" s="1">
        <v>325.62</v>
      </c>
      <c r="G2022" s="1">
        <v>6.1847617000000001E-2</v>
      </c>
      <c r="H2022" s="1">
        <v>0.99625991700000005</v>
      </c>
      <c r="I2022" s="1">
        <v>0.719452969</v>
      </c>
      <c r="K2022" s="1">
        <v>1.04363743</v>
      </c>
      <c r="L2022" s="1" t="s">
        <v>1</v>
      </c>
      <c r="M2022" s="1" t="s">
        <v>2</v>
      </c>
      <c r="N2022" s="1">
        <v>2070464.415</v>
      </c>
      <c r="O2022" s="1">
        <v>1794385.878</v>
      </c>
      <c r="P2022" s="1">
        <v>1399805.797</v>
      </c>
      <c r="Q2022" s="1">
        <v>1759644.973</v>
      </c>
      <c r="R2022" s="3">
        <f>AVERAGE('VTA_Proteome Morphine vs Saline'!N2022:Q2022)</f>
        <v>1756075.26575</v>
      </c>
      <c r="S2022" s="3">
        <f>_xlfn.STDEV.S('VTA_Proteome Morphine vs Saline'!N2022:Q2022)</f>
        <v>275226.52327998553</v>
      </c>
      <c r="T2022" s="1">
        <v>1932451.4180000001</v>
      </c>
      <c r="U2022" s="1">
        <v>2097198.0639999998</v>
      </c>
      <c r="V2022" s="1">
        <v>1116338.1299999999</v>
      </c>
      <c r="W2022" s="1">
        <v>1584607.577</v>
      </c>
      <c r="X2022" s="1">
        <f t="shared" si="125"/>
        <v>1682648.7972499998</v>
      </c>
      <c r="Y2022" s="1">
        <f t="shared" si="126"/>
        <v>433809.59594649402</v>
      </c>
    </row>
    <row r="2023" spans="1:25" x14ac:dyDescent="0.5">
      <c r="A2023" s="1" t="s">
        <v>4039</v>
      </c>
      <c r="B2023" s="1" t="s">
        <v>4040</v>
      </c>
      <c r="C2023" s="1">
        <v>117041</v>
      </c>
      <c r="D2023" s="1">
        <v>14</v>
      </c>
      <c r="E2023" s="1">
        <v>14</v>
      </c>
      <c r="F2023" s="1">
        <v>630.42999999999995</v>
      </c>
      <c r="G2023" s="1">
        <v>5.7678348999999997E-2</v>
      </c>
      <c r="H2023" s="1">
        <v>0.99625991700000005</v>
      </c>
      <c r="I2023" s="1">
        <v>0.77179977099999997</v>
      </c>
      <c r="K2023" s="1">
        <v>1.056143045</v>
      </c>
      <c r="L2023" s="1" t="s">
        <v>2</v>
      </c>
      <c r="M2023" s="1" t="s">
        <v>1</v>
      </c>
      <c r="N2023" s="1">
        <v>2198163.787</v>
      </c>
      <c r="O2023" s="1">
        <v>1975514.487</v>
      </c>
      <c r="P2023" s="1">
        <v>1683368.9410000001</v>
      </c>
      <c r="Q2023" s="1">
        <v>1493459.8160000001</v>
      </c>
      <c r="R2023" s="3">
        <f>AVERAGE('VTA_Proteome Morphine vs Saline'!N2023:Q2023)</f>
        <v>1837626.7577499999</v>
      </c>
      <c r="S2023" s="3">
        <f>_xlfn.STDEV.S('VTA_Proteome Morphine vs Saline'!N2023:Q2023)</f>
        <v>311580.02351464605</v>
      </c>
      <c r="T2023" s="1">
        <v>2247000.17</v>
      </c>
      <c r="U2023" s="1">
        <v>2380187.5299999998</v>
      </c>
      <c r="V2023" s="1">
        <v>1706012.9890000001</v>
      </c>
      <c r="W2023" s="1">
        <v>1429986.1880000001</v>
      </c>
      <c r="X2023" s="1">
        <f t="shared" si="125"/>
        <v>1940796.7192499998</v>
      </c>
      <c r="Y2023" s="1">
        <f t="shared" si="126"/>
        <v>448284.0009966761</v>
      </c>
    </row>
    <row r="2024" spans="1:25" x14ac:dyDescent="0.5">
      <c r="A2024" s="1" t="s">
        <v>4041</v>
      </c>
      <c r="B2024" s="1" t="s">
        <v>4042</v>
      </c>
      <c r="C2024" s="1">
        <v>19614</v>
      </c>
      <c r="D2024" s="1">
        <v>2</v>
      </c>
      <c r="E2024" s="1">
        <v>2</v>
      </c>
      <c r="F2024" s="1">
        <v>85.55</v>
      </c>
      <c r="G2024" s="1">
        <v>5.4029209000000002E-2</v>
      </c>
      <c r="H2024" s="1">
        <v>0.99625991700000005</v>
      </c>
      <c r="I2024" s="1">
        <v>0.83316364099999995</v>
      </c>
      <c r="K2024" s="1">
        <v>1.0734534229999999</v>
      </c>
      <c r="L2024" s="1" t="s">
        <v>1</v>
      </c>
      <c r="M2024" s="1" t="s">
        <v>2</v>
      </c>
      <c r="N2024" s="1">
        <v>38286.733749999999</v>
      </c>
      <c r="O2024" s="1">
        <v>67683.534839999993</v>
      </c>
      <c r="P2024" s="1">
        <v>169805.3744</v>
      </c>
      <c r="Q2024" s="1">
        <v>125321.0692</v>
      </c>
      <c r="R2024" s="3">
        <f>AVERAGE('VTA_Proteome Morphine vs Saline'!N2024:Q2024)</f>
        <v>100274.1780475</v>
      </c>
      <c r="S2024" s="3">
        <f>_xlfn.STDEV.S('VTA_Proteome Morphine vs Saline'!N2024:Q2024)</f>
        <v>58783.578483080149</v>
      </c>
      <c r="T2024" s="1">
        <v>47824.69945</v>
      </c>
      <c r="U2024" s="1">
        <v>35684.378210000003</v>
      </c>
      <c r="V2024" s="1">
        <v>132951.30590000001</v>
      </c>
      <c r="W2024" s="1">
        <v>157190.3996</v>
      </c>
      <c r="X2024" s="1">
        <f t="shared" si="125"/>
        <v>93412.695789999998</v>
      </c>
      <c r="Y2024" s="1">
        <f t="shared" si="126"/>
        <v>60667.7323723792</v>
      </c>
    </row>
    <row r="2025" spans="1:25" x14ac:dyDescent="0.5">
      <c r="A2025" s="1" t="s">
        <v>4043</v>
      </c>
      <c r="B2025" s="1" t="s">
        <v>4044</v>
      </c>
      <c r="C2025" s="1">
        <v>166916</v>
      </c>
      <c r="D2025" s="1">
        <v>4</v>
      </c>
      <c r="E2025" s="1">
        <v>4</v>
      </c>
      <c r="F2025" s="1">
        <v>298</v>
      </c>
      <c r="G2025" s="1">
        <v>0.50597175699999997</v>
      </c>
      <c r="H2025" s="1">
        <v>0.977951083</v>
      </c>
      <c r="I2025" s="1">
        <v>5.6776069999999998E-2</v>
      </c>
      <c r="K2025" s="1">
        <v>1.8749937539999999</v>
      </c>
      <c r="L2025" s="1" t="s">
        <v>1</v>
      </c>
      <c r="M2025" s="1" t="s">
        <v>2</v>
      </c>
      <c r="N2025" s="1">
        <v>265892.52029999997</v>
      </c>
      <c r="O2025" s="1">
        <v>163893.89920000001</v>
      </c>
      <c r="P2025" s="1">
        <v>303323.53330000001</v>
      </c>
      <c r="Q2025" s="1">
        <v>233364.234</v>
      </c>
      <c r="R2025" s="3">
        <f>AVERAGE('VTA_Proteome Morphine vs Saline'!N2025:Q2025)</f>
        <v>241618.54670000001</v>
      </c>
      <c r="S2025" s="3">
        <f>_xlfn.STDEV.S('VTA_Proteome Morphine vs Saline'!N2025:Q2025)</f>
        <v>59177.658151220945</v>
      </c>
      <c r="T2025" s="1">
        <v>89807.331160000002</v>
      </c>
      <c r="U2025" s="1">
        <v>76386.933619999996</v>
      </c>
      <c r="V2025" s="1">
        <v>263854.14569999999</v>
      </c>
      <c r="W2025" s="1">
        <v>85406.206330000001</v>
      </c>
      <c r="X2025" s="1">
        <f t="shared" ref="X2025:X2056" si="127">AVERAGE(T2025:W2025)</f>
        <v>128863.65420249999</v>
      </c>
      <c r="Y2025" s="1">
        <f t="shared" ref="Y2025:Y2053" si="128">_xlfn.STDEV.S(T2025:W2025)</f>
        <v>90166.854854433768</v>
      </c>
    </row>
    <row r="2026" spans="1:25" x14ac:dyDescent="0.5">
      <c r="A2026" s="1" t="s">
        <v>4045</v>
      </c>
      <c r="B2026" s="1" t="s">
        <v>4046</v>
      </c>
      <c r="C2026" s="1">
        <v>196940</v>
      </c>
      <c r="D2026" s="1">
        <v>17</v>
      </c>
      <c r="E2026" s="1">
        <v>15</v>
      </c>
      <c r="F2026" s="1">
        <v>782.69</v>
      </c>
      <c r="G2026" s="1">
        <v>0.36410620100000002</v>
      </c>
      <c r="H2026" s="1">
        <v>0.977951083</v>
      </c>
      <c r="I2026" s="1">
        <v>0.10410228000000001</v>
      </c>
      <c r="K2026" s="1">
        <v>1.14736046</v>
      </c>
      <c r="L2026" s="1" t="s">
        <v>1</v>
      </c>
      <c r="M2026" s="1" t="s">
        <v>2</v>
      </c>
      <c r="N2026" s="1">
        <v>866832.77729999996</v>
      </c>
      <c r="O2026" s="1">
        <v>795713.17920000001</v>
      </c>
      <c r="P2026" s="1">
        <v>988537.45979999995</v>
      </c>
      <c r="Q2026" s="1">
        <v>873152.93319999997</v>
      </c>
      <c r="R2026" s="3">
        <f>AVERAGE('VTA_Proteome Morphine vs Saline'!N2026:Q2026)</f>
        <v>881059.08737499989</v>
      </c>
      <c r="S2026" s="3">
        <f>_xlfn.STDEV.S('VTA_Proteome Morphine vs Saline'!N2026:Q2026)</f>
        <v>79792.271458522097</v>
      </c>
      <c r="T2026" s="1">
        <v>661411.31319999998</v>
      </c>
      <c r="U2026" s="1">
        <v>798112.71840000001</v>
      </c>
      <c r="V2026" s="1">
        <v>744127.43669999996</v>
      </c>
      <c r="W2026" s="1">
        <v>867951.98419999995</v>
      </c>
      <c r="X2026" s="1">
        <f t="shared" si="127"/>
        <v>767900.86312499992</v>
      </c>
      <c r="Y2026" s="1">
        <f t="shared" si="128"/>
        <v>87231.842570504436</v>
      </c>
    </row>
    <row r="2027" spans="1:25" x14ac:dyDescent="0.5">
      <c r="A2027" s="1" t="s">
        <v>4047</v>
      </c>
      <c r="B2027" s="1" t="s">
        <v>4048</v>
      </c>
      <c r="C2027" s="1">
        <v>194765</v>
      </c>
      <c r="D2027" s="1">
        <v>22</v>
      </c>
      <c r="E2027" s="1">
        <v>19</v>
      </c>
      <c r="F2027" s="1">
        <v>997.58</v>
      </c>
      <c r="G2027" s="1">
        <v>0.43412450800000002</v>
      </c>
      <c r="H2027" s="1">
        <v>0.977951083</v>
      </c>
      <c r="I2027" s="1">
        <v>7.6779212999999999E-2</v>
      </c>
      <c r="K2027" s="1">
        <v>1.207179768</v>
      </c>
      <c r="L2027" s="1" t="s">
        <v>1</v>
      </c>
      <c r="M2027" s="1" t="s">
        <v>2</v>
      </c>
      <c r="N2027" s="1">
        <v>1213633.314</v>
      </c>
      <c r="O2027" s="1">
        <v>972066.64679999999</v>
      </c>
      <c r="P2027" s="1">
        <v>1386905.939</v>
      </c>
      <c r="Q2027" s="1">
        <v>1226204.003</v>
      </c>
      <c r="R2027" s="3">
        <f>AVERAGE('VTA_Proteome Morphine vs Saline'!N2027:Q2027)</f>
        <v>1199702.4756999998</v>
      </c>
      <c r="S2027" s="3">
        <f>_xlfn.STDEV.S('VTA_Proteome Morphine vs Saline'!N2027:Q2027)</f>
        <v>171035.67510462011</v>
      </c>
      <c r="T2027" s="1">
        <v>887090.05330000003</v>
      </c>
      <c r="U2027" s="1">
        <v>985714.00219999999</v>
      </c>
      <c r="V2027" s="1">
        <v>1096105.7109999999</v>
      </c>
      <c r="W2027" s="1">
        <v>1006314.164</v>
      </c>
      <c r="X2027" s="1">
        <f t="shared" si="127"/>
        <v>993805.98262499995</v>
      </c>
      <c r="Y2027" s="1">
        <f t="shared" si="128"/>
        <v>85781.61952657385</v>
      </c>
    </row>
    <row r="2028" spans="1:25" x14ac:dyDescent="0.5">
      <c r="A2028" s="1" t="s">
        <v>4049</v>
      </c>
      <c r="B2028" s="1" t="s">
        <v>4050</v>
      </c>
      <c r="C2028" s="1">
        <v>80072</v>
      </c>
      <c r="D2028" s="1">
        <v>7</v>
      </c>
      <c r="E2028" s="1">
        <v>7</v>
      </c>
      <c r="F2028" s="1">
        <v>298.27999999999997</v>
      </c>
      <c r="G2028" s="1">
        <v>6.7016447000000007E-2</v>
      </c>
      <c r="H2028" s="1">
        <v>0.99625991700000005</v>
      </c>
      <c r="I2028" s="1">
        <v>0.6679794</v>
      </c>
      <c r="K2028" s="1">
        <v>1.0619048099999999</v>
      </c>
      <c r="L2028" s="1" t="s">
        <v>1</v>
      </c>
      <c r="M2028" s="1" t="s">
        <v>2</v>
      </c>
      <c r="N2028" s="1">
        <v>571997.01340000005</v>
      </c>
      <c r="O2028" s="1">
        <v>504857.17389999999</v>
      </c>
      <c r="P2028" s="1">
        <v>363792.42560000002</v>
      </c>
      <c r="Q2028" s="1">
        <v>454590.8922</v>
      </c>
      <c r="R2028" s="3">
        <f>AVERAGE('VTA_Proteome Morphine vs Saline'!N2028:Q2028)</f>
        <v>473809.37627500005</v>
      </c>
      <c r="S2028" s="3">
        <f>_xlfn.STDEV.S('VTA_Proteome Morphine vs Saline'!N2028:Q2028)</f>
        <v>87707.577376035755</v>
      </c>
      <c r="T2028" s="1">
        <v>556018.78839999996</v>
      </c>
      <c r="U2028" s="1">
        <v>557566.57660000003</v>
      </c>
      <c r="V2028" s="1">
        <v>428810.81630000001</v>
      </c>
      <c r="W2028" s="1">
        <v>242356.54490000001</v>
      </c>
      <c r="X2028" s="1">
        <f t="shared" si="127"/>
        <v>446188.18155000004</v>
      </c>
      <c r="Y2028" s="1">
        <f t="shared" si="128"/>
        <v>148679.98969532133</v>
      </c>
    </row>
    <row r="2029" spans="1:25" x14ac:dyDescent="0.5">
      <c r="A2029" s="1" t="s">
        <v>4051</v>
      </c>
      <c r="B2029" s="1" t="s">
        <v>4052</v>
      </c>
      <c r="C2029" s="1">
        <v>35807</v>
      </c>
      <c r="D2029" s="1">
        <v>1</v>
      </c>
      <c r="E2029" s="1">
        <v>1</v>
      </c>
      <c r="F2029" s="1">
        <v>26.93</v>
      </c>
      <c r="G2029" s="1">
        <v>0.14435742600000001</v>
      </c>
      <c r="H2029" s="1">
        <v>0.977951083</v>
      </c>
      <c r="I2029" s="1">
        <v>0.334647429</v>
      </c>
      <c r="K2029" s="1">
        <v>1.1610578460000001</v>
      </c>
      <c r="L2029" s="1" t="s">
        <v>2</v>
      </c>
      <c r="M2029" s="1" t="s">
        <v>1</v>
      </c>
      <c r="N2029" s="1">
        <v>58708.785369999998</v>
      </c>
      <c r="O2029" s="1">
        <v>39378.133040000001</v>
      </c>
      <c r="P2029" s="1">
        <v>49846.521359999999</v>
      </c>
      <c r="Q2029" s="1">
        <v>46368.335980000003</v>
      </c>
      <c r="R2029" s="3">
        <f>AVERAGE('VTA_Proteome Morphine vs Saline'!N2029:Q2029)</f>
        <v>48575.4439375</v>
      </c>
      <c r="S2029" s="3">
        <f>_xlfn.STDEV.S('VTA_Proteome Morphine vs Saline'!N2029:Q2029)</f>
        <v>8036.6265659778219</v>
      </c>
      <c r="T2029" s="1">
        <v>58534.85338</v>
      </c>
      <c r="U2029" s="1">
        <v>58285.021000000001</v>
      </c>
      <c r="V2029" s="1">
        <v>67948.862540000002</v>
      </c>
      <c r="W2029" s="1">
        <v>40826.864220000003</v>
      </c>
      <c r="X2029" s="1">
        <f t="shared" si="127"/>
        <v>56398.900284999996</v>
      </c>
      <c r="Y2029" s="1">
        <f t="shared" si="128"/>
        <v>11313.851131499237</v>
      </c>
    </row>
    <row r="2030" spans="1:25" x14ac:dyDescent="0.5">
      <c r="A2030" s="1" t="s">
        <v>4053</v>
      </c>
      <c r="B2030" s="1" t="s">
        <v>4054</v>
      </c>
      <c r="C2030" s="1">
        <v>19883</v>
      </c>
      <c r="D2030" s="1">
        <v>11</v>
      </c>
      <c r="E2030" s="1">
        <v>1</v>
      </c>
      <c r="F2030" s="1">
        <v>636.58000000000004</v>
      </c>
      <c r="G2030" s="1">
        <v>0.51763698000000002</v>
      </c>
      <c r="H2030" s="1">
        <v>0.977951083</v>
      </c>
      <c r="I2030" s="1">
        <v>5.4083966999999997E-2</v>
      </c>
      <c r="K2030" s="1">
        <v>1.3562708349999999</v>
      </c>
      <c r="L2030" s="1" t="s">
        <v>1</v>
      </c>
      <c r="M2030" s="1" t="s">
        <v>2</v>
      </c>
      <c r="N2030" s="1">
        <v>395700.50540000002</v>
      </c>
      <c r="O2030" s="1">
        <v>342802.34869999997</v>
      </c>
      <c r="P2030" s="1">
        <v>421509.01650000003</v>
      </c>
      <c r="Q2030" s="1">
        <v>349092.67180000001</v>
      </c>
      <c r="R2030" s="3">
        <f>AVERAGE('VTA_Proteome Morphine vs Saline'!N2030:Q2030)</f>
        <v>377276.13560000004</v>
      </c>
      <c r="S2030" s="3">
        <f>_xlfn.STDEV.S('VTA_Proteome Morphine vs Saline'!N2030:Q2030)</f>
        <v>37765.746253420635</v>
      </c>
      <c r="T2030" s="1">
        <v>215904.8481</v>
      </c>
      <c r="U2030" s="1">
        <v>223560.41140000001</v>
      </c>
      <c r="V2030" s="1">
        <v>309849.79700000002</v>
      </c>
      <c r="W2030" s="1">
        <v>363371.65990000003</v>
      </c>
      <c r="X2030" s="1">
        <f t="shared" si="127"/>
        <v>278171.67910000001</v>
      </c>
      <c r="Y2030" s="1">
        <f t="shared" si="128"/>
        <v>70997.860729720429</v>
      </c>
    </row>
    <row r="2031" spans="1:25" x14ac:dyDescent="0.5">
      <c r="A2031" s="1" t="s">
        <v>4055</v>
      </c>
      <c r="B2031" s="1" t="s">
        <v>4056</v>
      </c>
      <c r="C2031" s="1">
        <v>19835</v>
      </c>
      <c r="D2031" s="1">
        <v>10</v>
      </c>
      <c r="E2031" s="1">
        <v>10</v>
      </c>
      <c r="F2031" s="1">
        <v>614.86</v>
      </c>
      <c r="G2031" s="1">
        <v>5.0050432999999998E-2</v>
      </c>
      <c r="H2031" s="1">
        <v>0.99770195299999997</v>
      </c>
      <c r="I2031" s="1">
        <v>0.98114295799999995</v>
      </c>
      <c r="K2031" s="1">
        <v>1.1086939229999999</v>
      </c>
      <c r="L2031" s="1" t="s">
        <v>2</v>
      </c>
      <c r="M2031" s="1" t="s">
        <v>1</v>
      </c>
      <c r="N2031" s="1">
        <v>9284203.0170000009</v>
      </c>
      <c r="O2031" s="1">
        <v>11170483.42</v>
      </c>
      <c r="P2031" s="1">
        <v>6922741.6919999998</v>
      </c>
      <c r="Q2031" s="1">
        <v>8868892.6030000001</v>
      </c>
      <c r="R2031" s="3">
        <f>AVERAGE('VTA_Proteome Morphine vs Saline'!N2031:Q2031)</f>
        <v>9061580.1830000002</v>
      </c>
      <c r="S2031" s="3">
        <f>_xlfn.STDEV.S('VTA_Proteome Morphine vs Saline'!N2031:Q2031)</f>
        <v>1742487.9132356271</v>
      </c>
      <c r="T2031" s="1">
        <v>10257889.439999999</v>
      </c>
      <c r="U2031" s="1">
        <v>15788281.98</v>
      </c>
      <c r="V2031" s="1">
        <v>3616717.5329999998</v>
      </c>
      <c r="W2031" s="1">
        <v>10523186.560000001</v>
      </c>
      <c r="X2031" s="1">
        <f t="shared" si="127"/>
        <v>10046518.878250001</v>
      </c>
      <c r="Y2031" s="1">
        <f t="shared" si="128"/>
        <v>4986049.8208901426</v>
      </c>
    </row>
    <row r="2032" spans="1:25" x14ac:dyDescent="0.5">
      <c r="A2032" s="1" t="s">
        <v>4057</v>
      </c>
      <c r="B2032" s="1" t="s">
        <v>4058</v>
      </c>
      <c r="C2032" s="1">
        <v>171383</v>
      </c>
      <c r="D2032" s="1">
        <v>1</v>
      </c>
      <c r="E2032" s="1">
        <v>1</v>
      </c>
      <c r="F2032" s="1">
        <v>28.28</v>
      </c>
      <c r="G2032" s="1">
        <v>5.4197732999999998E-2</v>
      </c>
      <c r="H2032" s="1">
        <v>0.99625991700000005</v>
      </c>
      <c r="I2032" s="1">
        <v>0.82978329699999998</v>
      </c>
      <c r="K2032" s="1">
        <v>1.015547242</v>
      </c>
      <c r="L2032" s="1" t="s">
        <v>1</v>
      </c>
      <c r="M2032" s="1" t="s">
        <v>2</v>
      </c>
      <c r="N2032" s="1">
        <v>137131.7384</v>
      </c>
      <c r="O2032" s="1">
        <v>157817.6925</v>
      </c>
      <c r="P2032" s="1">
        <v>150144.70860000001</v>
      </c>
      <c r="Q2032" s="1">
        <v>174538.92120000001</v>
      </c>
      <c r="R2032" s="3">
        <f>AVERAGE('VTA_Proteome Morphine vs Saline'!N2032:Q2032)</f>
        <v>154908.26517500001</v>
      </c>
      <c r="S2032" s="3">
        <f>_xlfn.STDEV.S('VTA_Proteome Morphine vs Saline'!N2032:Q2032)</f>
        <v>15626.087148919094</v>
      </c>
      <c r="T2032" s="1">
        <v>173547.34349999999</v>
      </c>
      <c r="U2032" s="1">
        <v>170907.83619999999</v>
      </c>
      <c r="V2032" s="1">
        <v>145351.03339999999</v>
      </c>
      <c r="W2032" s="1">
        <v>120340.7451</v>
      </c>
      <c r="X2032" s="1">
        <f t="shared" si="127"/>
        <v>152536.73955</v>
      </c>
      <c r="Y2032" s="1">
        <f t="shared" si="128"/>
        <v>24947.672583268984</v>
      </c>
    </row>
    <row r="2033" spans="1:25" x14ac:dyDescent="0.5">
      <c r="A2033" s="1" t="s">
        <v>4059</v>
      </c>
      <c r="B2033" s="1" t="s">
        <v>4060</v>
      </c>
      <c r="C2033" s="1">
        <v>49334</v>
      </c>
      <c r="D2033" s="1">
        <v>1</v>
      </c>
      <c r="E2033" s="1">
        <v>1</v>
      </c>
      <c r="F2033" s="1">
        <v>29.95</v>
      </c>
      <c r="G2033" s="1">
        <v>0.36093518099999999</v>
      </c>
      <c r="H2033" s="1">
        <v>0.977951083</v>
      </c>
      <c r="I2033" s="1">
        <v>0.105588288</v>
      </c>
      <c r="K2033" s="1">
        <v>3.2519420189999999</v>
      </c>
      <c r="L2033" s="1" t="s">
        <v>2</v>
      </c>
      <c r="M2033" s="1" t="s">
        <v>1</v>
      </c>
      <c r="N2033" s="1">
        <v>16518.66979</v>
      </c>
      <c r="O2033" s="1">
        <v>1910.234868</v>
      </c>
      <c r="P2033" s="1">
        <v>7171.6380929999996</v>
      </c>
      <c r="Q2033" s="1">
        <v>15923.958850000001</v>
      </c>
      <c r="R2033" s="3">
        <f>AVERAGE('VTA_Proteome Morphine vs Saline'!N2033:Q2033)</f>
        <v>10381.125400250001</v>
      </c>
      <c r="S2033" s="3">
        <f>_xlfn.STDEV.S('VTA_Proteome Morphine vs Saline'!N2033:Q2033)</f>
        <v>7081.6487951272275</v>
      </c>
      <c r="T2033" s="1">
        <v>30122.138269999999</v>
      </c>
      <c r="U2033" s="1">
        <v>25215.99164</v>
      </c>
      <c r="V2033" s="1">
        <v>70154.762359999993</v>
      </c>
      <c r="W2033" s="1">
        <v>9542.3792840000006</v>
      </c>
      <c r="X2033" s="1">
        <f t="shared" si="127"/>
        <v>33758.817888500002</v>
      </c>
      <c r="Y2033" s="1">
        <f t="shared" si="128"/>
        <v>25802.493365420465</v>
      </c>
    </row>
    <row r="2034" spans="1:25" x14ac:dyDescent="0.5">
      <c r="A2034" s="1" t="s">
        <v>4061</v>
      </c>
      <c r="B2034" s="1" t="s">
        <v>4062</v>
      </c>
      <c r="C2034" s="1">
        <v>34941</v>
      </c>
      <c r="D2034" s="1">
        <v>1</v>
      </c>
      <c r="E2034" s="1">
        <v>1</v>
      </c>
      <c r="F2034" s="1">
        <v>27.46</v>
      </c>
      <c r="G2034" s="1">
        <v>0.124473081</v>
      </c>
      <c r="H2034" s="1">
        <v>0.977951083</v>
      </c>
      <c r="I2034" s="1">
        <v>0.38638247999999997</v>
      </c>
      <c r="K2034" s="1">
        <v>1.1207297860000001</v>
      </c>
      <c r="L2034" s="1" t="s">
        <v>1</v>
      </c>
      <c r="M2034" s="1" t="s">
        <v>2</v>
      </c>
      <c r="N2034" s="1">
        <v>57929.074999999997</v>
      </c>
      <c r="O2034" s="1">
        <v>39912.991399999999</v>
      </c>
      <c r="P2034" s="1">
        <v>50780.476470000001</v>
      </c>
      <c r="Q2034" s="1">
        <v>53062.936739999997</v>
      </c>
      <c r="R2034" s="3">
        <f>AVERAGE('VTA_Proteome Morphine vs Saline'!N2034:Q2034)</f>
        <v>50421.369902500002</v>
      </c>
      <c r="S2034" s="3">
        <f>_xlfn.STDEV.S('VTA_Proteome Morphine vs Saline'!N2034:Q2034)</f>
        <v>7613.5512403133516</v>
      </c>
      <c r="T2034" s="1">
        <v>41800.555710000001</v>
      </c>
      <c r="U2034" s="1">
        <v>34888.438069999997</v>
      </c>
      <c r="V2034" s="1">
        <v>56398.829319999997</v>
      </c>
      <c r="W2034" s="1">
        <v>46871.237659999999</v>
      </c>
      <c r="X2034" s="1">
        <f t="shared" si="127"/>
        <v>44989.765189999991</v>
      </c>
      <c r="Y2034" s="1">
        <f t="shared" si="128"/>
        <v>9053.8122664874154</v>
      </c>
    </row>
    <row r="2035" spans="1:25" x14ac:dyDescent="0.5">
      <c r="A2035" s="1" t="s">
        <v>4063</v>
      </c>
      <c r="B2035" s="1" t="s">
        <v>4064</v>
      </c>
      <c r="C2035" s="1">
        <v>24073</v>
      </c>
      <c r="D2035" s="1">
        <v>1</v>
      </c>
      <c r="E2035" s="1">
        <v>1</v>
      </c>
      <c r="F2035" s="1">
        <v>45.72</v>
      </c>
      <c r="G2035" s="1">
        <v>0.13300782799999999</v>
      </c>
      <c r="H2035" s="1">
        <v>0.977951083</v>
      </c>
      <c r="I2035" s="1">
        <v>0.36267538599999999</v>
      </c>
      <c r="K2035" s="1">
        <v>1.34529751</v>
      </c>
      <c r="L2035" s="1" t="s">
        <v>1</v>
      </c>
      <c r="M2035" s="1" t="s">
        <v>2</v>
      </c>
      <c r="N2035" s="1">
        <v>57732.251960000001</v>
      </c>
      <c r="O2035" s="1">
        <v>67146.796719999998</v>
      </c>
      <c r="P2035" s="1">
        <v>126717.7712</v>
      </c>
      <c r="Q2035" s="1">
        <v>98844.295450000005</v>
      </c>
      <c r="R2035" s="3">
        <f>AVERAGE('VTA_Proteome Morphine vs Saline'!N2035:Q2035)</f>
        <v>87610.278832500015</v>
      </c>
      <c r="S2035" s="3">
        <f>_xlfn.STDEV.S('VTA_Proteome Morphine vs Saline'!N2035:Q2035)</f>
        <v>31448.633667186892</v>
      </c>
      <c r="T2035" s="1">
        <v>87372.954010000001</v>
      </c>
      <c r="U2035" s="1">
        <v>59088.037369999998</v>
      </c>
      <c r="V2035" s="1">
        <v>99096.819969999997</v>
      </c>
      <c r="W2035" s="1">
        <v>14935.58331</v>
      </c>
      <c r="X2035" s="1">
        <f t="shared" si="127"/>
        <v>65123.34866499999</v>
      </c>
      <c r="Y2035" s="1">
        <f t="shared" si="128"/>
        <v>37436.517218156623</v>
      </c>
    </row>
    <row r="2036" spans="1:25" x14ac:dyDescent="0.5">
      <c r="A2036" s="1" t="s">
        <v>4065</v>
      </c>
      <c r="B2036" s="1" t="s">
        <v>4066</v>
      </c>
      <c r="C2036" s="1">
        <v>25835</v>
      </c>
      <c r="D2036" s="1">
        <v>7</v>
      </c>
      <c r="E2036" s="1">
        <v>7</v>
      </c>
      <c r="F2036" s="1">
        <v>390.02</v>
      </c>
      <c r="G2036" s="1">
        <v>5.6150129E-2</v>
      </c>
      <c r="H2036" s="1">
        <v>0.99625991700000005</v>
      </c>
      <c r="I2036" s="1">
        <v>0.794982411</v>
      </c>
      <c r="K2036" s="1">
        <v>1.0206973109999999</v>
      </c>
      <c r="L2036" s="1" t="s">
        <v>2</v>
      </c>
      <c r="M2036" s="1" t="s">
        <v>1</v>
      </c>
      <c r="N2036" s="1">
        <v>3197867.1630000002</v>
      </c>
      <c r="O2036" s="1">
        <v>5087424.8609999996</v>
      </c>
      <c r="P2036" s="1">
        <v>3846838.9</v>
      </c>
      <c r="Q2036" s="1">
        <v>3560674.1910000001</v>
      </c>
      <c r="R2036" s="3">
        <f>AVERAGE('VTA_Proteome Morphine vs Saline'!N2036:Q2036)</f>
        <v>3923201.2787500001</v>
      </c>
      <c r="S2036" s="3">
        <f>_xlfn.STDEV.S('VTA_Proteome Morphine vs Saline'!N2036:Q2036)</f>
        <v>820321.73183832993</v>
      </c>
      <c r="T2036" s="1">
        <v>4506289.5949999997</v>
      </c>
      <c r="U2036" s="1">
        <v>3554197.267</v>
      </c>
      <c r="V2036" s="1">
        <v>4258288.9450000003</v>
      </c>
      <c r="W2036" s="1">
        <v>3698828.1770000001</v>
      </c>
      <c r="X2036" s="1">
        <f t="shared" si="127"/>
        <v>4004400.9960000003</v>
      </c>
      <c r="Y2036" s="1">
        <f t="shared" si="128"/>
        <v>451814.63816138927</v>
      </c>
    </row>
    <row r="2037" spans="1:25" x14ac:dyDescent="0.5">
      <c r="A2037" s="1" t="s">
        <v>4067</v>
      </c>
      <c r="B2037" s="1" t="s">
        <v>4068</v>
      </c>
      <c r="C2037" s="1">
        <v>19060</v>
      </c>
      <c r="D2037" s="1">
        <v>1</v>
      </c>
      <c r="E2037" s="1">
        <v>1</v>
      </c>
      <c r="F2037" s="1">
        <v>28.59</v>
      </c>
      <c r="G2037" s="1">
        <v>0.145891196</v>
      </c>
      <c r="H2037" s="1">
        <v>0.977951083</v>
      </c>
      <c r="I2037" s="1">
        <v>0.33112732099999997</v>
      </c>
      <c r="K2037" s="1">
        <v>12.01494729</v>
      </c>
      <c r="L2037" s="1" t="s">
        <v>1</v>
      </c>
      <c r="M2037" s="1" t="s">
        <v>2</v>
      </c>
      <c r="N2037" s="1">
        <v>16.285166329999999</v>
      </c>
      <c r="O2037" s="1">
        <v>1293.2088020000001</v>
      </c>
      <c r="P2037" s="1">
        <v>11628.271129999999</v>
      </c>
      <c r="Q2037" s="1">
        <v>964.54897549999998</v>
      </c>
      <c r="R2037" s="3">
        <f>AVERAGE('VTA_Proteome Morphine vs Saline'!N2037:Q2037)</f>
        <v>3475.5785184574997</v>
      </c>
      <c r="S2037" s="3">
        <f>_xlfn.STDEV.S('VTA_Proteome Morphine vs Saline'!N2037:Q2037)</f>
        <v>5462.0238696930319</v>
      </c>
      <c r="T2037" s="1">
        <v>129.82451610000001</v>
      </c>
      <c r="U2037" s="1">
        <v>285.12961030000002</v>
      </c>
      <c r="V2037" s="1">
        <v>736.15126699999996</v>
      </c>
      <c r="W2037" s="1">
        <v>5.9795056730000002</v>
      </c>
      <c r="X2037" s="1">
        <f t="shared" si="127"/>
        <v>289.27122476825002</v>
      </c>
      <c r="Y2037" s="1">
        <f t="shared" si="128"/>
        <v>319.05922967819731</v>
      </c>
    </row>
    <row r="2038" spans="1:25" x14ac:dyDescent="0.5">
      <c r="A2038" s="1" t="s">
        <v>4069</v>
      </c>
      <c r="B2038" s="1" t="s">
        <v>4070</v>
      </c>
      <c r="C2038" s="1">
        <v>13919</v>
      </c>
      <c r="D2038" s="1">
        <v>1</v>
      </c>
      <c r="E2038" s="1">
        <v>1</v>
      </c>
      <c r="F2038" s="1">
        <v>75.099999999999994</v>
      </c>
      <c r="G2038" s="1">
        <v>7.7471380000000006E-2</v>
      </c>
      <c r="H2038" s="1">
        <v>0.99625991700000005</v>
      </c>
      <c r="I2038" s="1">
        <v>0.58839763700000003</v>
      </c>
      <c r="K2038" s="1">
        <v>1.064722468</v>
      </c>
      <c r="L2038" s="1" t="s">
        <v>2</v>
      </c>
      <c r="M2038" s="1" t="s">
        <v>1</v>
      </c>
      <c r="N2038" s="1">
        <v>165603.4449</v>
      </c>
      <c r="O2038" s="1">
        <v>167395.3579</v>
      </c>
      <c r="P2038" s="1">
        <v>610891.19739999995</v>
      </c>
      <c r="Q2038" s="1">
        <v>801742.67229999998</v>
      </c>
      <c r="R2038" s="3">
        <f>AVERAGE('VTA_Proteome Morphine vs Saline'!N2038:Q2038)</f>
        <v>436408.16812499997</v>
      </c>
      <c r="S2038" s="3">
        <f>_xlfn.STDEV.S('VTA_Proteome Morphine vs Saline'!N2038:Q2038)</f>
        <v>321256.24125293631</v>
      </c>
      <c r="T2038" s="1">
        <v>14124.504279999999</v>
      </c>
      <c r="U2038" s="1">
        <v>118906.59149999999</v>
      </c>
      <c r="V2038" s="1">
        <v>674265.81460000004</v>
      </c>
      <c r="W2038" s="1">
        <v>1051317.416</v>
      </c>
      <c r="X2038" s="1">
        <f t="shared" si="127"/>
        <v>464653.581595</v>
      </c>
      <c r="Y2038" s="1">
        <f t="shared" si="128"/>
        <v>486699.4875314667</v>
      </c>
    </row>
    <row r="2039" spans="1:25" x14ac:dyDescent="0.5">
      <c r="A2039" s="1" t="s">
        <v>4071</v>
      </c>
      <c r="B2039" s="1" t="s">
        <v>4072</v>
      </c>
      <c r="C2039" s="1">
        <v>79362</v>
      </c>
      <c r="D2039" s="1">
        <v>9</v>
      </c>
      <c r="E2039" s="1">
        <v>9</v>
      </c>
      <c r="F2039" s="1">
        <v>481.69</v>
      </c>
      <c r="G2039" s="1">
        <v>5.4689473000000002E-2</v>
      </c>
      <c r="H2039" s="1">
        <v>0.99625991700000005</v>
      </c>
      <c r="I2039" s="1">
        <v>0.82031384399999996</v>
      </c>
      <c r="K2039" s="1">
        <v>1.043621358</v>
      </c>
      <c r="L2039" s="1" t="s">
        <v>2</v>
      </c>
      <c r="M2039" s="1" t="s">
        <v>1</v>
      </c>
      <c r="N2039" s="1">
        <v>960317.91390000004</v>
      </c>
      <c r="O2039" s="1">
        <v>1203931.443</v>
      </c>
      <c r="P2039" s="1">
        <v>857718.3173</v>
      </c>
      <c r="Q2039" s="1">
        <v>822803.56319999998</v>
      </c>
      <c r="R2039" s="3">
        <f>AVERAGE('VTA_Proteome Morphine vs Saline'!N2039:Q2039)</f>
        <v>961192.80935</v>
      </c>
      <c r="S2039" s="3">
        <f>_xlfn.STDEV.S('VTA_Proteome Morphine vs Saline'!N2039:Q2039)</f>
        <v>172028.4508090528</v>
      </c>
      <c r="T2039" s="1">
        <v>1135950.1259999999</v>
      </c>
      <c r="U2039" s="1">
        <v>1145213.513</v>
      </c>
      <c r="V2039" s="1">
        <v>1036394.63</v>
      </c>
      <c r="W2039" s="1">
        <v>694927.1128</v>
      </c>
      <c r="X2039" s="1">
        <f t="shared" si="127"/>
        <v>1003121.3454499999</v>
      </c>
      <c r="Y2039" s="1">
        <f t="shared" si="128"/>
        <v>211285.32487683199</v>
      </c>
    </row>
    <row r="2040" spans="1:25" x14ac:dyDescent="0.5">
      <c r="A2040" s="1" t="s">
        <v>4073</v>
      </c>
      <c r="B2040" s="1" t="s">
        <v>4074</v>
      </c>
      <c r="C2040" s="1">
        <v>202288</v>
      </c>
      <c r="D2040" s="1">
        <v>192</v>
      </c>
      <c r="E2040" s="1">
        <v>192</v>
      </c>
      <c r="F2040" s="1">
        <v>13916.01</v>
      </c>
      <c r="G2040" s="1">
        <v>0.14735464100000001</v>
      </c>
      <c r="H2040" s="1">
        <v>0.977951083</v>
      </c>
      <c r="I2040" s="1">
        <v>0.32782309999999998</v>
      </c>
      <c r="K2040" s="1">
        <v>1.0601608259999999</v>
      </c>
      <c r="L2040" s="1" t="s">
        <v>2</v>
      </c>
      <c r="M2040" s="1" t="s">
        <v>1</v>
      </c>
      <c r="N2040" s="1">
        <v>674935759.10000002</v>
      </c>
      <c r="O2040" s="1">
        <v>536599443.5</v>
      </c>
      <c r="P2040" s="1">
        <v>576082017.39999998</v>
      </c>
      <c r="Q2040" s="1">
        <v>622938377.70000005</v>
      </c>
      <c r="R2040" s="3">
        <f>AVERAGE('VTA_Proteome Morphine vs Saline'!N2040:Q2040)</f>
        <v>602638899.42499995</v>
      </c>
      <c r="S2040" s="3">
        <f>_xlfn.STDEV.S('VTA_Proteome Morphine vs Saline'!N2040:Q2040)</f>
        <v>59736595.313268475</v>
      </c>
      <c r="T2040" s="1">
        <v>678544817</v>
      </c>
      <c r="U2040" s="1">
        <v>631373599</v>
      </c>
      <c r="V2040" s="1">
        <v>592840817</v>
      </c>
      <c r="W2040" s="1">
        <v>652817379.39999998</v>
      </c>
      <c r="X2040" s="1">
        <f t="shared" si="127"/>
        <v>638894153.10000002</v>
      </c>
      <c r="Y2040" s="1">
        <f t="shared" si="128"/>
        <v>36256033.420762599</v>
      </c>
    </row>
    <row r="2041" spans="1:25" x14ac:dyDescent="0.5">
      <c r="A2041" s="1" t="s">
        <v>4075</v>
      </c>
      <c r="B2041" s="1" t="s">
        <v>4076</v>
      </c>
      <c r="C2041" s="1">
        <v>36403</v>
      </c>
      <c r="D2041" s="1">
        <v>4</v>
      </c>
      <c r="E2041" s="1">
        <v>4</v>
      </c>
      <c r="F2041" s="1">
        <v>154.37</v>
      </c>
      <c r="G2041" s="1">
        <v>7.0485315000000007E-2</v>
      </c>
      <c r="H2041" s="1">
        <v>0.99625991700000005</v>
      </c>
      <c r="I2041" s="1">
        <v>0.63871214200000004</v>
      </c>
      <c r="K2041" s="1">
        <v>1.0931658390000001</v>
      </c>
      <c r="L2041" s="1" t="s">
        <v>2</v>
      </c>
      <c r="M2041" s="1" t="s">
        <v>1</v>
      </c>
      <c r="N2041" s="1">
        <v>282349.9339</v>
      </c>
      <c r="O2041" s="1">
        <v>264493.44050000003</v>
      </c>
      <c r="P2041" s="1">
        <v>227071.08309999999</v>
      </c>
      <c r="Q2041" s="1">
        <v>229075.4645</v>
      </c>
      <c r="R2041" s="3">
        <f>AVERAGE('VTA_Proteome Morphine vs Saline'!N2041:Q2041)</f>
        <v>250747.48050000001</v>
      </c>
      <c r="S2041" s="3">
        <f>_xlfn.STDEV.S('VTA_Proteome Morphine vs Saline'!N2041:Q2041)</f>
        <v>27190.160895489113</v>
      </c>
      <c r="T2041" s="1">
        <v>342586.44280000002</v>
      </c>
      <c r="U2041" s="1">
        <v>324419.23540000001</v>
      </c>
      <c r="V2041" s="1">
        <v>206896.7372</v>
      </c>
      <c r="W2041" s="1">
        <v>222531.90419999999</v>
      </c>
      <c r="X2041" s="1">
        <f t="shared" si="127"/>
        <v>274108.57990000001</v>
      </c>
      <c r="Y2041" s="1">
        <f t="shared" si="128"/>
        <v>69277.136775859355</v>
      </c>
    </row>
    <row r="2042" spans="1:25" x14ac:dyDescent="0.5">
      <c r="A2042" s="1" t="s">
        <v>4077</v>
      </c>
      <c r="B2042" s="1" t="s">
        <v>4078</v>
      </c>
      <c r="C2042" s="1">
        <v>42910</v>
      </c>
      <c r="D2042" s="1">
        <v>1</v>
      </c>
      <c r="E2042" s="1">
        <v>1</v>
      </c>
      <c r="F2042" s="1">
        <v>31.1</v>
      </c>
      <c r="G2042" s="1">
        <v>5.1961924999999999E-2</v>
      </c>
      <c r="H2042" s="1">
        <v>0.99625991700000005</v>
      </c>
      <c r="I2042" s="1">
        <v>0.88296496700000004</v>
      </c>
      <c r="K2042" s="1">
        <v>1.0140460010000001</v>
      </c>
      <c r="L2042" s="1" t="s">
        <v>2</v>
      </c>
      <c r="M2042" s="1" t="s">
        <v>1</v>
      </c>
      <c r="N2042" s="1">
        <v>19571317.050000001</v>
      </c>
      <c r="O2042" s="1">
        <v>20885106.670000002</v>
      </c>
      <c r="P2042" s="1">
        <v>19390896.18</v>
      </c>
      <c r="Q2042" s="1">
        <v>20988628.699999999</v>
      </c>
      <c r="R2042" s="3">
        <f>AVERAGE('VTA_Proteome Morphine vs Saline'!N2042:Q2042)</f>
        <v>20208987.149999999</v>
      </c>
      <c r="S2042" s="3">
        <f>_xlfn.STDEV.S('VTA_Proteome Morphine vs Saline'!N2042:Q2042)</f>
        <v>844763.1903756588</v>
      </c>
      <c r="T2042" s="1">
        <v>21720665.789999999</v>
      </c>
      <c r="U2042" s="1">
        <v>28201335.460000001</v>
      </c>
      <c r="V2042" s="1">
        <v>12532638.960000001</v>
      </c>
      <c r="W2042" s="1">
        <v>19516730.25</v>
      </c>
      <c r="X2042" s="1">
        <f t="shared" si="127"/>
        <v>20492842.615000002</v>
      </c>
      <c r="Y2042" s="1">
        <f t="shared" si="128"/>
        <v>6461322.0852666637</v>
      </c>
    </row>
    <row r="2043" spans="1:25" x14ac:dyDescent="0.5">
      <c r="A2043" s="1" t="s">
        <v>4079</v>
      </c>
      <c r="B2043" s="1" t="s">
        <v>4080</v>
      </c>
      <c r="C2043" s="1">
        <v>40355</v>
      </c>
      <c r="D2043" s="1">
        <v>1</v>
      </c>
      <c r="E2043" s="1">
        <v>1</v>
      </c>
      <c r="F2043" s="1">
        <v>28.02</v>
      </c>
      <c r="G2043" s="1">
        <v>0.27180569500000001</v>
      </c>
      <c r="H2043" s="1">
        <v>0.977951083</v>
      </c>
      <c r="I2043" s="1">
        <v>0.160632844</v>
      </c>
      <c r="K2043" s="1">
        <v>1.150441839</v>
      </c>
      <c r="L2043" s="1" t="s">
        <v>1</v>
      </c>
      <c r="M2043" s="1" t="s">
        <v>2</v>
      </c>
      <c r="N2043" s="1">
        <v>122699.1165</v>
      </c>
      <c r="O2043" s="1">
        <v>148239.93210000001</v>
      </c>
      <c r="P2043" s="1">
        <v>112415.5634</v>
      </c>
      <c r="Q2043" s="1">
        <v>158269.52660000001</v>
      </c>
      <c r="R2043" s="3">
        <f>AVERAGE('VTA_Proteome Morphine vs Saline'!N2043:Q2043)</f>
        <v>135406.03464999999</v>
      </c>
      <c r="S2043" s="3">
        <f>_xlfn.STDEV.S('VTA_Proteome Morphine vs Saline'!N2043:Q2043)</f>
        <v>21427.985790182105</v>
      </c>
      <c r="T2043" s="1">
        <v>122236.8612</v>
      </c>
      <c r="U2043" s="1">
        <v>113854.239</v>
      </c>
      <c r="V2043" s="1">
        <v>114128.99189999999</v>
      </c>
      <c r="W2043" s="1">
        <v>120576.5361</v>
      </c>
      <c r="X2043" s="1">
        <f t="shared" si="127"/>
        <v>117699.15705000001</v>
      </c>
      <c r="Y2043" s="1">
        <f t="shared" si="128"/>
        <v>4335.879117310832</v>
      </c>
    </row>
    <row r="2044" spans="1:25" x14ac:dyDescent="0.5">
      <c r="A2044" s="1" t="s">
        <v>4081</v>
      </c>
      <c r="B2044" s="1" t="s">
        <v>4082</v>
      </c>
      <c r="C2044" s="1">
        <v>22598</v>
      </c>
      <c r="D2044" s="1">
        <v>5</v>
      </c>
      <c r="E2044" s="1">
        <v>5</v>
      </c>
      <c r="F2044" s="1">
        <v>310.74</v>
      </c>
      <c r="G2044" s="1">
        <v>0.300603071</v>
      </c>
      <c r="H2044" s="1">
        <v>0.977951083</v>
      </c>
      <c r="I2044" s="1">
        <v>0.139536783</v>
      </c>
      <c r="K2044" s="1">
        <v>1.2624754890000001</v>
      </c>
      <c r="L2044" s="1" t="s">
        <v>2</v>
      </c>
      <c r="M2044" s="1" t="s">
        <v>1</v>
      </c>
      <c r="N2044" s="1">
        <v>881922.53540000005</v>
      </c>
      <c r="O2044" s="1">
        <v>1123877.395</v>
      </c>
      <c r="P2044" s="1">
        <v>707697.0355</v>
      </c>
      <c r="Q2044" s="1">
        <v>719653.57949999999</v>
      </c>
      <c r="R2044" s="3">
        <f>AVERAGE('VTA_Proteome Morphine vs Saline'!N2044:Q2044)</f>
        <v>858287.63635000004</v>
      </c>
      <c r="S2044" s="3">
        <f>_xlfn.STDEV.S('VTA_Proteome Morphine vs Saline'!N2044:Q2044)</f>
        <v>194073.40461444124</v>
      </c>
      <c r="T2044" s="1">
        <v>999937.20090000005</v>
      </c>
      <c r="U2044" s="1">
        <v>883809.95830000006</v>
      </c>
      <c r="V2044" s="1">
        <v>1100299.68</v>
      </c>
      <c r="W2044" s="1">
        <v>1350221.5730000001</v>
      </c>
      <c r="X2044" s="1">
        <f t="shared" si="127"/>
        <v>1083567.10305</v>
      </c>
      <c r="Y2044" s="1">
        <f t="shared" si="128"/>
        <v>198562.72131494887</v>
      </c>
    </row>
    <row r="2045" spans="1:25" x14ac:dyDescent="0.5">
      <c r="A2045" s="1" t="s">
        <v>4083</v>
      </c>
      <c r="B2045" s="1" t="s">
        <v>4084</v>
      </c>
      <c r="C2045" s="1">
        <v>69308</v>
      </c>
      <c r="D2045" s="1">
        <v>1</v>
      </c>
      <c r="E2045" s="1">
        <v>1</v>
      </c>
      <c r="F2045" s="1">
        <v>37.72</v>
      </c>
      <c r="G2045" s="1">
        <v>5.0067294999999998E-2</v>
      </c>
      <c r="H2045" s="1">
        <v>0.99706243100000003</v>
      </c>
      <c r="I2045" s="1">
        <v>0.97821856100000004</v>
      </c>
      <c r="K2045" s="1">
        <v>1.1116888890000001</v>
      </c>
      <c r="L2045" s="1" t="s">
        <v>1</v>
      </c>
      <c r="M2045" s="1" t="s">
        <v>2</v>
      </c>
      <c r="N2045" s="1">
        <v>13586.614310000001</v>
      </c>
      <c r="O2045" s="1">
        <v>5331.2208440000004</v>
      </c>
      <c r="P2045" s="1">
        <v>20876.764279999999</v>
      </c>
      <c r="Q2045" s="1">
        <v>15255.00735</v>
      </c>
      <c r="R2045" s="3">
        <f>AVERAGE('VTA_Proteome Morphine vs Saline'!N2045:Q2045)</f>
        <v>13762.401696000001</v>
      </c>
      <c r="S2045" s="3">
        <f>_xlfn.STDEV.S('VTA_Proteome Morphine vs Saline'!N2045:Q2045)</f>
        <v>6428.0048324805512</v>
      </c>
      <c r="T2045" s="1">
        <v>12337.56287</v>
      </c>
      <c r="U2045" s="1">
        <v>9506.2599449999998</v>
      </c>
      <c r="V2045" s="1">
        <v>15095.84432</v>
      </c>
      <c r="W2045" s="1">
        <v>12579.22913</v>
      </c>
      <c r="X2045" s="1">
        <f t="shared" si="127"/>
        <v>12379.724066249999</v>
      </c>
      <c r="Y2045" s="1">
        <f t="shared" si="128"/>
        <v>2285.875844242436</v>
      </c>
    </row>
    <row r="2046" spans="1:25" x14ac:dyDescent="0.5">
      <c r="A2046" s="1" t="s">
        <v>4085</v>
      </c>
      <c r="B2046" s="1" t="s">
        <v>4086</v>
      </c>
      <c r="C2046" s="1">
        <v>133415</v>
      </c>
      <c r="D2046" s="1">
        <v>2</v>
      </c>
      <c r="E2046" s="1">
        <v>2</v>
      </c>
      <c r="F2046" s="1">
        <v>83.83</v>
      </c>
      <c r="G2046" s="1">
        <v>0.25376549500000001</v>
      </c>
      <c r="H2046" s="1">
        <v>0.977951083</v>
      </c>
      <c r="I2046" s="1">
        <v>0.176025668</v>
      </c>
      <c r="K2046" s="1">
        <v>1.2059171399999999</v>
      </c>
      <c r="L2046" s="1" t="s">
        <v>1</v>
      </c>
      <c r="M2046" s="1" t="s">
        <v>2</v>
      </c>
      <c r="N2046" s="1">
        <v>68755.102350000001</v>
      </c>
      <c r="O2046" s="1">
        <v>53138.640290000003</v>
      </c>
      <c r="P2046" s="1">
        <v>72199.19584</v>
      </c>
      <c r="Q2046" s="1">
        <v>52189.66721</v>
      </c>
      <c r="R2046" s="3">
        <f>AVERAGE('VTA_Proteome Morphine vs Saline'!N2046:Q2046)</f>
        <v>61570.651422499999</v>
      </c>
      <c r="S2046" s="3">
        <f>_xlfn.STDEV.S('VTA_Proteome Morphine vs Saline'!N2046:Q2046)</f>
        <v>10387.235244892414</v>
      </c>
      <c r="T2046" s="1">
        <v>51291.380960000002</v>
      </c>
      <c r="U2046" s="1">
        <v>63239.020020000004</v>
      </c>
      <c r="V2046" s="1">
        <v>41049.217790000002</v>
      </c>
      <c r="W2046" s="1">
        <v>48648.84564</v>
      </c>
      <c r="X2046" s="1">
        <f t="shared" si="127"/>
        <v>51057.116102500004</v>
      </c>
      <c r="Y2046" s="1">
        <f t="shared" si="128"/>
        <v>9208.8989268090027</v>
      </c>
    </row>
    <row r="2047" spans="1:25" x14ac:dyDescent="0.5">
      <c r="A2047" s="1" t="s">
        <v>4087</v>
      </c>
      <c r="B2047" s="1" t="s">
        <v>4088</v>
      </c>
      <c r="C2047" s="1">
        <v>85632</v>
      </c>
      <c r="D2047" s="1">
        <v>6</v>
      </c>
      <c r="E2047" s="1">
        <v>6</v>
      </c>
      <c r="F2047" s="1">
        <v>347.44</v>
      </c>
      <c r="G2047" s="1">
        <v>6.5593993000000003E-2</v>
      </c>
      <c r="H2047" s="1">
        <v>0.99625991700000005</v>
      </c>
      <c r="I2047" s="1">
        <v>0.68106665799999999</v>
      </c>
      <c r="K2047" s="1">
        <v>1.0955322000000001</v>
      </c>
      <c r="L2047" s="1" t="s">
        <v>2</v>
      </c>
      <c r="M2047" s="1" t="s">
        <v>1</v>
      </c>
      <c r="N2047" s="1">
        <v>629537.70090000005</v>
      </c>
      <c r="O2047" s="1">
        <v>621099.57880000002</v>
      </c>
      <c r="P2047" s="1">
        <v>417132.92820000002</v>
      </c>
      <c r="Q2047" s="1">
        <v>394647.54560000001</v>
      </c>
      <c r="R2047" s="3">
        <f>AVERAGE('VTA_Proteome Morphine vs Saline'!N2047:Q2047)</f>
        <v>515604.43837500003</v>
      </c>
      <c r="S2047" s="3">
        <f>_xlfn.STDEV.S('VTA_Proteome Morphine vs Saline'!N2047:Q2047)</f>
        <v>127065.88997945</v>
      </c>
      <c r="T2047" s="1">
        <v>713727.16</v>
      </c>
      <c r="U2047" s="1">
        <v>658575.53769999999</v>
      </c>
      <c r="V2047" s="1">
        <v>517266.32130000001</v>
      </c>
      <c r="W2047" s="1">
        <v>369876.03980000003</v>
      </c>
      <c r="X2047" s="1">
        <f t="shared" si="127"/>
        <v>564861.26469999994</v>
      </c>
      <c r="Y2047" s="1">
        <f t="shared" si="128"/>
        <v>154086.48687662624</v>
      </c>
    </row>
    <row r="2048" spans="1:25" x14ac:dyDescent="0.5">
      <c r="A2048" s="1" t="s">
        <v>4089</v>
      </c>
      <c r="B2048" s="1" t="s">
        <v>4090</v>
      </c>
      <c r="C2048" s="1">
        <v>39562</v>
      </c>
      <c r="D2048" s="1">
        <v>11</v>
      </c>
      <c r="E2048" s="1">
        <v>11</v>
      </c>
      <c r="F2048" s="1">
        <v>485.19</v>
      </c>
      <c r="G2048" s="1">
        <v>5.3299487999999999E-2</v>
      </c>
      <c r="H2048" s="1">
        <v>0.99625991700000005</v>
      </c>
      <c r="I2048" s="1">
        <v>0.84874441099999998</v>
      </c>
      <c r="K2048" s="1">
        <v>1.002115812</v>
      </c>
      <c r="L2048" s="1" t="s">
        <v>1</v>
      </c>
      <c r="M2048" s="1" t="s">
        <v>2</v>
      </c>
      <c r="N2048" s="1">
        <v>2689926.1549999998</v>
      </c>
      <c r="O2048" s="1">
        <v>3041691.1140000001</v>
      </c>
      <c r="P2048" s="1">
        <v>2844918.4879999999</v>
      </c>
      <c r="Q2048" s="1">
        <v>2885882.09</v>
      </c>
      <c r="R2048" s="3">
        <f>AVERAGE('VTA_Proteome Morphine vs Saline'!N2048:Q2048)</f>
        <v>2865604.4617499998</v>
      </c>
      <c r="S2048" s="3">
        <f>_xlfn.STDEV.S('VTA_Proteome Morphine vs Saline'!N2048:Q2048)</f>
        <v>144578.08533867376</v>
      </c>
      <c r="T2048" s="1">
        <v>3122059.83</v>
      </c>
      <c r="U2048" s="1">
        <v>3252253.6970000002</v>
      </c>
      <c r="V2048" s="1">
        <v>1812085.865</v>
      </c>
      <c r="W2048" s="1">
        <v>3251817.3429999999</v>
      </c>
      <c r="X2048" s="1">
        <f t="shared" si="127"/>
        <v>2859554.1837500003</v>
      </c>
      <c r="Y2048" s="1">
        <f t="shared" si="128"/>
        <v>700995.09910546651</v>
      </c>
    </row>
    <row r="2049" spans="1:25" x14ac:dyDescent="0.5">
      <c r="A2049" s="1" t="s">
        <v>4091</v>
      </c>
      <c r="B2049" s="1" t="s">
        <v>4092</v>
      </c>
      <c r="C2049" s="1">
        <v>21448</v>
      </c>
      <c r="D2049" s="1">
        <v>3</v>
      </c>
      <c r="E2049" s="1">
        <v>3</v>
      </c>
      <c r="F2049" s="1">
        <v>150.22999999999999</v>
      </c>
      <c r="G2049" s="1">
        <v>6.450757E-2</v>
      </c>
      <c r="H2049" s="1">
        <v>0.99625991700000005</v>
      </c>
      <c r="I2049" s="1">
        <v>0.691565388</v>
      </c>
      <c r="K2049" s="1">
        <v>1.061357302</v>
      </c>
      <c r="L2049" s="1" t="s">
        <v>1</v>
      </c>
      <c r="M2049" s="1" t="s">
        <v>2</v>
      </c>
      <c r="N2049" s="1">
        <v>659467.19330000004</v>
      </c>
      <c r="O2049" s="1">
        <v>1162769.1910000001</v>
      </c>
      <c r="P2049" s="1">
        <v>923260.44480000006</v>
      </c>
      <c r="Q2049" s="1">
        <v>964103.63589999999</v>
      </c>
      <c r="R2049" s="3">
        <f>AVERAGE('VTA_Proteome Morphine vs Saline'!N2049:Q2049)</f>
        <v>927400.11625000008</v>
      </c>
      <c r="S2049" s="3">
        <f>_xlfn.STDEV.S('VTA_Proteome Morphine vs Saline'!N2049:Q2049)</f>
        <v>207003.17049392688</v>
      </c>
      <c r="T2049" s="1">
        <v>976640.29359999998</v>
      </c>
      <c r="U2049" s="1">
        <v>865459.48759999999</v>
      </c>
      <c r="V2049" s="1">
        <v>1213207</v>
      </c>
      <c r="W2049" s="1">
        <v>439840.8542</v>
      </c>
      <c r="X2049" s="1">
        <f t="shared" si="127"/>
        <v>873786.90885000001</v>
      </c>
      <c r="Y2049" s="1">
        <f t="shared" si="128"/>
        <v>323606.4180048462</v>
      </c>
    </row>
    <row r="2050" spans="1:25" x14ac:dyDescent="0.5">
      <c r="A2050" s="1" t="s">
        <v>4093</v>
      </c>
      <c r="B2050" s="1" t="s">
        <v>4094</v>
      </c>
      <c r="C2050" s="1">
        <v>288610</v>
      </c>
      <c r="D2050" s="1">
        <v>59</v>
      </c>
      <c r="E2050" s="1">
        <v>57</v>
      </c>
      <c r="F2050" s="1">
        <v>3136.7</v>
      </c>
      <c r="G2050" s="1">
        <v>0.17255843000000001</v>
      </c>
      <c r="H2050" s="1">
        <v>0.977951083</v>
      </c>
      <c r="I2050" s="1">
        <v>0.27810490100000002</v>
      </c>
      <c r="K2050" s="1">
        <v>1.064730253</v>
      </c>
      <c r="L2050" s="1" t="s">
        <v>2</v>
      </c>
      <c r="M2050" s="1" t="s">
        <v>1</v>
      </c>
      <c r="N2050" s="1">
        <v>12854225.41</v>
      </c>
      <c r="O2050" s="1">
        <v>10869672.210000001</v>
      </c>
      <c r="P2050" s="1">
        <v>12030184.33</v>
      </c>
      <c r="Q2050" s="1">
        <v>10869411.970000001</v>
      </c>
      <c r="R2050" s="3">
        <f>AVERAGE('VTA_Proteome Morphine vs Saline'!N2050:Q2050)</f>
        <v>11655873.48</v>
      </c>
      <c r="S2050" s="3">
        <f>_xlfn.STDEV.S('VTA_Proteome Morphine vs Saline'!N2050:Q2050)</f>
        <v>968295.77165649447</v>
      </c>
      <c r="T2050" s="1">
        <v>13652783.130000001</v>
      </c>
      <c r="U2050" s="1">
        <v>12077314.24</v>
      </c>
      <c r="V2050" s="1">
        <v>12235392.34</v>
      </c>
      <c r="W2050" s="1">
        <v>11675954.779999999</v>
      </c>
      <c r="X2050" s="1">
        <f t="shared" si="127"/>
        <v>12410361.122500001</v>
      </c>
      <c r="Y2050" s="1">
        <f t="shared" si="128"/>
        <v>861103.8306377579</v>
      </c>
    </row>
    <row r="2051" spans="1:25" x14ac:dyDescent="0.5">
      <c r="A2051" s="1" t="s">
        <v>4095</v>
      </c>
      <c r="B2051" s="1" t="s">
        <v>4096</v>
      </c>
      <c r="C2051" s="1">
        <v>77976</v>
      </c>
      <c r="D2051" s="1">
        <v>3</v>
      </c>
      <c r="E2051" s="1">
        <v>3</v>
      </c>
      <c r="F2051" s="1">
        <v>167.4</v>
      </c>
      <c r="G2051" s="1">
        <v>5.7717050999999998E-2</v>
      </c>
      <c r="H2051" s="1">
        <v>0.99625991700000005</v>
      </c>
      <c r="I2051" s="1">
        <v>0.77124754299999998</v>
      </c>
      <c r="K2051" s="1">
        <v>1.0617238950000001</v>
      </c>
      <c r="L2051" s="1" t="s">
        <v>2</v>
      </c>
      <c r="M2051" s="1" t="s">
        <v>1</v>
      </c>
      <c r="N2051" s="1">
        <v>124417.851</v>
      </c>
      <c r="O2051" s="1">
        <v>149843.0998</v>
      </c>
      <c r="P2051" s="1">
        <v>237671.54070000001</v>
      </c>
      <c r="Q2051" s="1">
        <v>262639.03659999999</v>
      </c>
      <c r="R2051" s="3">
        <f>AVERAGE('VTA_Proteome Morphine vs Saline'!N2051:Q2051)</f>
        <v>193642.882025</v>
      </c>
      <c r="S2051" s="3">
        <f>_xlfn.STDEV.S('VTA_Proteome Morphine vs Saline'!N2051:Q2051)</f>
        <v>66856.856976245879</v>
      </c>
      <c r="T2051" s="1">
        <v>137715.07939999999</v>
      </c>
      <c r="U2051" s="1">
        <v>173059.54860000001</v>
      </c>
      <c r="V2051" s="1">
        <v>239252.0637</v>
      </c>
      <c r="W2051" s="1">
        <v>272354.40830000001</v>
      </c>
      <c r="X2051" s="1">
        <f t="shared" si="127"/>
        <v>205595.27500000002</v>
      </c>
      <c r="Y2051" s="1">
        <f t="shared" si="128"/>
        <v>61253.178833519822</v>
      </c>
    </row>
    <row r="2052" spans="1:25" x14ac:dyDescent="0.5">
      <c r="A2052" s="1" t="s">
        <v>4097</v>
      </c>
      <c r="B2052" s="1" t="s">
        <v>4098</v>
      </c>
      <c r="C2052" s="1">
        <v>49693</v>
      </c>
      <c r="D2052" s="1">
        <v>6</v>
      </c>
      <c r="E2052" s="1">
        <v>6</v>
      </c>
      <c r="F2052" s="1">
        <v>301.08</v>
      </c>
      <c r="G2052" s="1">
        <v>5.1113071000000003E-2</v>
      </c>
      <c r="H2052" s="1">
        <v>0.99625991700000005</v>
      </c>
      <c r="I2052" s="1">
        <v>0.91165457100000002</v>
      </c>
      <c r="K2052" s="1">
        <v>1.123066707</v>
      </c>
      <c r="L2052" s="1" t="s">
        <v>1</v>
      </c>
      <c r="M2052" s="1" t="s">
        <v>2</v>
      </c>
      <c r="N2052" s="1">
        <v>533513.07720000006</v>
      </c>
      <c r="O2052" s="1">
        <v>3982798.3309999998</v>
      </c>
      <c r="P2052" s="1">
        <v>613021.65910000005</v>
      </c>
      <c r="Q2052" s="1">
        <v>685682.01520000002</v>
      </c>
      <c r="R2052" s="3">
        <f>AVERAGE('VTA_Proteome Morphine vs Saline'!N2052:Q2052)</f>
        <v>1453753.7706249999</v>
      </c>
      <c r="S2052" s="3">
        <f>_xlfn.STDEV.S('VTA_Proteome Morphine vs Saline'!N2052:Q2052)</f>
        <v>1687174.5638817409</v>
      </c>
      <c r="T2052" s="1">
        <v>3343893.4849999999</v>
      </c>
      <c r="U2052" s="1">
        <v>752594.27879999997</v>
      </c>
      <c r="V2052" s="1">
        <v>363262.4474</v>
      </c>
      <c r="W2052" s="1">
        <v>718050.04399999999</v>
      </c>
      <c r="X2052" s="1">
        <f t="shared" si="127"/>
        <v>1294450.0637999999</v>
      </c>
      <c r="Y2052" s="1">
        <f t="shared" si="128"/>
        <v>1377579.2037967765</v>
      </c>
    </row>
    <row r="2053" spans="1:25" x14ac:dyDescent="0.5">
      <c r="A2053" s="1" t="s">
        <v>4099</v>
      </c>
      <c r="B2053" s="1" t="s">
        <v>4100</v>
      </c>
      <c r="C2053" s="1">
        <v>71282</v>
      </c>
      <c r="D2053" s="1">
        <v>18</v>
      </c>
      <c r="E2053" s="1">
        <v>18</v>
      </c>
      <c r="F2053" s="1">
        <v>1052.54</v>
      </c>
      <c r="G2053" s="1">
        <v>0.225597833</v>
      </c>
      <c r="H2053" s="1">
        <v>0.977951083</v>
      </c>
      <c r="I2053" s="1">
        <v>0.20432551900000001</v>
      </c>
      <c r="K2053" s="1">
        <v>1.140267095</v>
      </c>
      <c r="L2053" s="1" t="s">
        <v>1</v>
      </c>
      <c r="M2053" s="1" t="s">
        <v>2</v>
      </c>
      <c r="N2053" s="1">
        <v>5591630.3779999996</v>
      </c>
      <c r="O2053" s="1">
        <v>7433429.5499999998</v>
      </c>
      <c r="P2053" s="1">
        <v>5971008.142</v>
      </c>
      <c r="Q2053" s="1">
        <v>6082063.1940000001</v>
      </c>
      <c r="R2053" s="3">
        <f>AVERAGE('VTA_Proteome Morphine vs Saline'!N2053:Q2053)</f>
        <v>6269532.8159999996</v>
      </c>
      <c r="S2053" s="3">
        <f>_xlfn.STDEV.S('VTA_Proteome Morphine vs Saline'!N2053:Q2053)</f>
        <v>803838.53333486558</v>
      </c>
      <c r="T2053" s="1">
        <v>4880860.0360000003</v>
      </c>
      <c r="U2053" s="1">
        <v>5581612.0190000003</v>
      </c>
      <c r="V2053" s="1">
        <v>4929649.7029999997</v>
      </c>
      <c r="W2053" s="1">
        <v>6601086.1220000004</v>
      </c>
      <c r="X2053" s="1">
        <f t="shared" si="127"/>
        <v>5498301.9699999997</v>
      </c>
      <c r="Y2053" s="1">
        <f t="shared" si="128"/>
        <v>801597.0294340899</v>
      </c>
    </row>
    <row r="2054" spans="1:25" x14ac:dyDescent="0.5">
      <c r="A2054" s="1" t="s">
        <v>4101</v>
      </c>
      <c r="B2054" s="1" t="s">
        <v>4102</v>
      </c>
      <c r="C2054" s="1">
        <v>161487</v>
      </c>
      <c r="D2054" s="1">
        <v>21</v>
      </c>
      <c r="E2054" s="1">
        <v>0</v>
      </c>
      <c r="F2054" s="1">
        <v>977.04</v>
      </c>
      <c r="K2054" s="1">
        <v>1</v>
      </c>
      <c r="L2054" s="1" t="s">
        <v>364</v>
      </c>
      <c r="M2054" s="1" t="s">
        <v>364</v>
      </c>
      <c r="R2054" s="3"/>
      <c r="S2054" s="3"/>
    </row>
    <row r="2055" spans="1:25" x14ac:dyDescent="0.5">
      <c r="A2055" s="1" t="s">
        <v>4103</v>
      </c>
      <c r="B2055" s="1" t="s">
        <v>4104</v>
      </c>
      <c r="C2055" s="1">
        <v>77925</v>
      </c>
      <c r="D2055" s="1">
        <v>1</v>
      </c>
      <c r="E2055" s="1">
        <v>1</v>
      </c>
      <c r="F2055" s="1">
        <v>46.34</v>
      </c>
      <c r="G2055" s="1">
        <v>0.132715639</v>
      </c>
      <c r="H2055" s="1">
        <v>0.977951083</v>
      </c>
      <c r="I2055" s="1">
        <v>0.36344686599999998</v>
      </c>
      <c r="K2055" s="1">
        <v>1.4196984079999999</v>
      </c>
      <c r="L2055" s="1" t="s">
        <v>2</v>
      </c>
      <c r="M2055" s="1" t="s">
        <v>1</v>
      </c>
      <c r="N2055" s="1">
        <v>3175.3853300000001</v>
      </c>
      <c r="O2055" s="1">
        <v>3276.2940800000001</v>
      </c>
      <c r="P2055" s="1">
        <v>13144.4501</v>
      </c>
      <c r="Q2055" s="1">
        <v>11624.65929</v>
      </c>
      <c r="R2055" s="3">
        <f>AVERAGE('VTA_Proteome Morphine vs Saline'!N2055:Q2055)</f>
        <v>7805.1971999999996</v>
      </c>
      <c r="S2055" s="3">
        <f>_xlfn.STDEV.S('VTA_Proteome Morphine vs Saline'!N2055:Q2055)</f>
        <v>5324.2224349052221</v>
      </c>
      <c r="T2055" s="1">
        <v>10027.501539999999</v>
      </c>
      <c r="U2055" s="1">
        <v>5085.5699990000003</v>
      </c>
      <c r="V2055" s="1">
        <v>10709.870580000001</v>
      </c>
      <c r="W2055" s="1">
        <v>18501.162059999999</v>
      </c>
      <c r="X2055" s="1">
        <f t="shared" ref="X2055:X2074" si="129">AVERAGE(T2055:W2055)</f>
        <v>11081.02604475</v>
      </c>
      <c r="Y2055" s="1">
        <f t="shared" ref="Y2055:Y2074" si="130">_xlfn.STDEV.S(T2055:W2055)</f>
        <v>5545.3157993166569</v>
      </c>
    </row>
    <row r="2056" spans="1:25" x14ac:dyDescent="0.5">
      <c r="A2056" s="1" t="s">
        <v>4105</v>
      </c>
      <c r="B2056" s="1" t="s">
        <v>4106</v>
      </c>
      <c r="C2056" s="1">
        <v>20724</v>
      </c>
      <c r="D2056" s="1">
        <v>1</v>
      </c>
      <c r="E2056" s="1">
        <v>1</v>
      </c>
      <c r="F2056" s="1">
        <v>33.46</v>
      </c>
      <c r="G2056" s="1">
        <v>0.153117964</v>
      </c>
      <c r="H2056" s="1">
        <v>0.977951083</v>
      </c>
      <c r="I2056" s="1">
        <v>0.31530287600000001</v>
      </c>
      <c r="K2056" s="1">
        <v>6.0026733569999999</v>
      </c>
      <c r="L2056" s="1" t="s">
        <v>1</v>
      </c>
      <c r="M2056" s="1" t="s">
        <v>2</v>
      </c>
      <c r="N2056" s="1">
        <v>6634.0490900000004</v>
      </c>
      <c r="O2056" s="1">
        <v>6517.6994219999997</v>
      </c>
      <c r="P2056" s="1">
        <v>215199.606</v>
      </c>
      <c r="Q2056" s="1">
        <v>64563.088629999998</v>
      </c>
      <c r="R2056" s="3">
        <f>AVERAGE('VTA_Proteome Morphine vs Saline'!N2056:Q2056)</f>
        <v>73228.610785500001</v>
      </c>
      <c r="S2056" s="3">
        <f>_xlfn.STDEV.S('VTA_Proteome Morphine vs Saline'!N2056:Q2056)</f>
        <v>98515.711266084443</v>
      </c>
      <c r="T2056" s="1">
        <v>8868.0511449999995</v>
      </c>
      <c r="U2056" s="1">
        <v>13502.36594</v>
      </c>
      <c r="V2056" s="1">
        <v>23343.70967</v>
      </c>
      <c r="W2056" s="1">
        <v>3083.2049870000001</v>
      </c>
      <c r="X2056" s="1">
        <f t="shared" si="129"/>
        <v>12199.332935500001</v>
      </c>
      <c r="Y2056" s="1">
        <f t="shared" si="130"/>
        <v>8565.3615403830772</v>
      </c>
    </row>
    <row r="2057" spans="1:25" x14ac:dyDescent="0.5">
      <c r="A2057" s="1" t="s">
        <v>4107</v>
      </c>
      <c r="B2057" s="1" t="s">
        <v>4108</v>
      </c>
      <c r="C2057" s="1">
        <v>43875</v>
      </c>
      <c r="D2057" s="1">
        <v>11</v>
      </c>
      <c r="E2057" s="1">
        <v>11</v>
      </c>
      <c r="F2057" s="1">
        <v>606.21</v>
      </c>
      <c r="G2057" s="1">
        <v>0.137251654</v>
      </c>
      <c r="H2057" s="1">
        <v>0.977951083</v>
      </c>
      <c r="I2057" s="1">
        <v>0.35176518299999998</v>
      </c>
      <c r="K2057" s="1">
        <v>1.318886722</v>
      </c>
      <c r="L2057" s="1" t="s">
        <v>1</v>
      </c>
      <c r="M2057" s="1" t="s">
        <v>2</v>
      </c>
      <c r="N2057" s="1">
        <v>3108589.9679999999</v>
      </c>
      <c r="O2057" s="1">
        <v>6479970.2489999998</v>
      </c>
      <c r="P2057" s="1">
        <v>2888437.895</v>
      </c>
      <c r="Q2057" s="1">
        <v>2803471.4569999999</v>
      </c>
      <c r="R2057" s="3">
        <f>AVERAGE('VTA_Proteome Morphine vs Saline'!N2057:Q2057)</f>
        <v>3820117.39225</v>
      </c>
      <c r="S2057" s="3">
        <f>_xlfn.STDEV.S('VTA_Proteome Morphine vs Saline'!N2057:Q2057)</f>
        <v>1777890.5232772657</v>
      </c>
      <c r="T2057" s="1">
        <v>3618834.227</v>
      </c>
      <c r="U2057" s="1">
        <v>2258175.3139999998</v>
      </c>
      <c r="V2057" s="1">
        <v>2701448.9939999999</v>
      </c>
      <c r="W2057" s="1">
        <v>3007426.2250000001</v>
      </c>
      <c r="X2057" s="1">
        <f t="shared" si="129"/>
        <v>2896471.19</v>
      </c>
      <c r="Y2057" s="1">
        <f t="shared" si="130"/>
        <v>571423.56131185917</v>
      </c>
    </row>
    <row r="2058" spans="1:25" x14ac:dyDescent="0.5">
      <c r="A2058" s="1" t="s">
        <v>4109</v>
      </c>
      <c r="B2058" s="1" t="s">
        <v>4110</v>
      </c>
      <c r="C2058" s="1">
        <v>75027</v>
      </c>
      <c r="D2058" s="1">
        <v>8</v>
      </c>
      <c r="E2058" s="1">
        <v>8</v>
      </c>
      <c r="F2058" s="1">
        <v>373.56</v>
      </c>
      <c r="G2058" s="1">
        <v>5.0035060999999999E-2</v>
      </c>
      <c r="H2058" s="1">
        <v>0.99802194499999997</v>
      </c>
      <c r="I2058" s="1">
        <v>0.98427665099999995</v>
      </c>
      <c r="K2058" s="1">
        <v>1.070073874</v>
      </c>
      <c r="L2058" s="1" t="s">
        <v>2</v>
      </c>
      <c r="M2058" s="1" t="s">
        <v>1</v>
      </c>
      <c r="N2058" s="1">
        <v>341493.45480000001</v>
      </c>
      <c r="O2058" s="1">
        <v>386368.09289999999</v>
      </c>
      <c r="P2058" s="1">
        <v>252645.07879999999</v>
      </c>
      <c r="Q2058" s="1">
        <v>88460.379289999997</v>
      </c>
      <c r="R2058" s="3">
        <f>AVERAGE('VTA_Proteome Morphine vs Saline'!N2058:Q2058)</f>
        <v>267241.75144750002</v>
      </c>
      <c r="S2058" s="3">
        <f>_xlfn.STDEV.S('VTA_Proteome Morphine vs Saline'!N2058:Q2058)</f>
        <v>131504.42649267492</v>
      </c>
      <c r="T2058" s="1">
        <v>256250.478</v>
      </c>
      <c r="U2058" s="1">
        <v>601718.9523</v>
      </c>
      <c r="V2058" s="1">
        <v>97249.363490000003</v>
      </c>
      <c r="W2058" s="1">
        <v>188654.8713</v>
      </c>
      <c r="X2058" s="1">
        <f t="shared" si="129"/>
        <v>285968.41627250001</v>
      </c>
      <c r="Y2058" s="1">
        <f t="shared" si="130"/>
        <v>220353.02265157795</v>
      </c>
    </row>
    <row r="2059" spans="1:25" x14ac:dyDescent="0.5">
      <c r="A2059" s="1" t="s">
        <v>4111</v>
      </c>
      <c r="B2059" s="1" t="s">
        <v>4112</v>
      </c>
      <c r="C2059" s="1">
        <v>42709</v>
      </c>
      <c r="D2059" s="1">
        <v>1</v>
      </c>
      <c r="E2059" s="1">
        <v>1</v>
      </c>
      <c r="F2059" s="1">
        <v>36.58</v>
      </c>
      <c r="G2059" s="1">
        <v>5.1183632999999999E-2</v>
      </c>
      <c r="H2059" s="1">
        <v>0.99625991700000005</v>
      </c>
      <c r="I2059" s="1">
        <v>0.90891386500000004</v>
      </c>
      <c r="K2059" s="1">
        <v>1.0271137379999999</v>
      </c>
      <c r="L2059" s="1" t="s">
        <v>2</v>
      </c>
      <c r="M2059" s="1" t="s">
        <v>1</v>
      </c>
      <c r="N2059" s="1">
        <v>23878.998230000001</v>
      </c>
      <c r="O2059" s="1">
        <v>23818.84736</v>
      </c>
      <c r="P2059" s="1">
        <v>39448.237359999999</v>
      </c>
      <c r="Q2059" s="1">
        <v>27947.011460000002</v>
      </c>
      <c r="R2059" s="3">
        <f>AVERAGE('VTA_Proteome Morphine vs Saline'!N2059:Q2059)</f>
        <v>28773.273602499998</v>
      </c>
      <c r="S2059" s="3">
        <f>_xlfn.STDEV.S('VTA_Proteome Morphine vs Saline'!N2059:Q2059)</f>
        <v>7374.2306076928071</v>
      </c>
      <c r="T2059" s="1">
        <v>19888.714100000001</v>
      </c>
      <c r="U2059" s="1">
        <v>20862.238880000001</v>
      </c>
      <c r="V2059" s="1">
        <v>51298.334739999998</v>
      </c>
      <c r="W2059" s="1">
        <v>26164.410739999999</v>
      </c>
      <c r="X2059" s="1">
        <f t="shared" si="129"/>
        <v>29553.424614999996</v>
      </c>
      <c r="Y2059" s="1">
        <f t="shared" si="130"/>
        <v>14756.578987108198</v>
      </c>
    </row>
    <row r="2060" spans="1:25" x14ac:dyDescent="0.5">
      <c r="A2060" s="1" t="s">
        <v>4113</v>
      </c>
      <c r="B2060" s="1" t="s">
        <v>4114</v>
      </c>
      <c r="C2060" s="1">
        <v>35125</v>
      </c>
      <c r="D2060" s="1">
        <v>1</v>
      </c>
      <c r="E2060" s="1">
        <v>1</v>
      </c>
      <c r="F2060" s="1">
        <v>74.31</v>
      </c>
      <c r="G2060" s="1">
        <v>0.115099321</v>
      </c>
      <c r="H2060" s="1">
        <v>0.98654470999999999</v>
      </c>
      <c r="I2060" s="1">
        <v>0.415588138</v>
      </c>
      <c r="K2060" s="1">
        <v>1.176554369</v>
      </c>
      <c r="L2060" s="1" t="s">
        <v>1</v>
      </c>
      <c r="M2060" s="1" t="s">
        <v>2</v>
      </c>
      <c r="N2060" s="1">
        <v>97838.230160000006</v>
      </c>
      <c r="O2060" s="1">
        <v>64686.922610000001</v>
      </c>
      <c r="P2060" s="1">
        <v>82465.87487</v>
      </c>
      <c r="Q2060" s="1">
        <v>55337.126499999998</v>
      </c>
      <c r="R2060" s="3">
        <f>AVERAGE('VTA_Proteome Morphine vs Saline'!N2060:Q2060)</f>
        <v>75082.038535</v>
      </c>
      <c r="S2060" s="3">
        <f>_xlfn.STDEV.S('VTA_Proteome Morphine vs Saline'!N2060:Q2060)</f>
        <v>18888.138100051598</v>
      </c>
      <c r="T2060" s="1">
        <v>86206.486789999995</v>
      </c>
      <c r="U2060" s="1">
        <v>53252.721409999998</v>
      </c>
      <c r="V2060" s="1">
        <v>72160.612309999997</v>
      </c>
      <c r="W2060" s="1">
        <v>43640.932460000004</v>
      </c>
      <c r="X2060" s="1">
        <f t="shared" si="129"/>
        <v>63815.1882425</v>
      </c>
      <c r="Y2060" s="1">
        <f t="shared" si="130"/>
        <v>19057.655115246827</v>
      </c>
    </row>
    <row r="2061" spans="1:25" x14ac:dyDescent="0.5">
      <c r="A2061" s="1" t="s">
        <v>4115</v>
      </c>
      <c r="B2061" s="1" t="s">
        <v>4116</v>
      </c>
      <c r="C2061" s="1">
        <v>101809</v>
      </c>
      <c r="D2061" s="1">
        <v>1</v>
      </c>
      <c r="E2061" s="1">
        <v>1</v>
      </c>
      <c r="F2061" s="1">
        <v>26.69</v>
      </c>
      <c r="G2061" s="1">
        <v>8.9789097999999998E-2</v>
      </c>
      <c r="H2061" s="1">
        <v>0.99625991700000005</v>
      </c>
      <c r="I2061" s="1">
        <v>0.51818646800000001</v>
      </c>
      <c r="K2061" s="1">
        <v>1.0077602619999999</v>
      </c>
      <c r="L2061" s="1" t="s">
        <v>1</v>
      </c>
      <c r="M2061" s="1" t="s">
        <v>2</v>
      </c>
      <c r="N2061" s="1">
        <v>9584.2496050000009</v>
      </c>
      <c r="O2061" s="1">
        <v>10305.163420000001</v>
      </c>
      <c r="P2061" s="1">
        <v>4780.9872690000002</v>
      </c>
      <c r="Q2061" s="1">
        <v>8937.1846549999991</v>
      </c>
      <c r="R2061" s="3">
        <f>AVERAGE('VTA_Proteome Morphine vs Saline'!N2061:Q2061)</f>
        <v>8401.8962372500009</v>
      </c>
      <c r="S2061" s="3">
        <f>_xlfn.STDEV.S('VTA_Proteome Morphine vs Saline'!N2061:Q2061)</f>
        <v>2477.7611467945144</v>
      </c>
      <c r="T2061" s="1">
        <v>2649.0824250000001</v>
      </c>
      <c r="U2061" s="1">
        <v>12109.26324</v>
      </c>
      <c r="V2061" s="1">
        <v>17252.890729999999</v>
      </c>
      <c r="W2061" s="1">
        <v>1337.553222</v>
      </c>
      <c r="X2061" s="1">
        <f t="shared" si="129"/>
        <v>8337.1974042500005</v>
      </c>
      <c r="Y2061" s="1">
        <f t="shared" si="130"/>
        <v>7639.1041979918436</v>
      </c>
    </row>
    <row r="2062" spans="1:25" x14ac:dyDescent="0.5">
      <c r="A2062" s="1" t="s">
        <v>4117</v>
      </c>
      <c r="B2062" s="1" t="s">
        <v>4118</v>
      </c>
      <c r="C2062" s="1">
        <v>69105</v>
      </c>
      <c r="D2062" s="1">
        <v>3</v>
      </c>
      <c r="E2062" s="1">
        <v>3</v>
      </c>
      <c r="F2062" s="1">
        <v>256.3</v>
      </c>
      <c r="G2062" s="1">
        <v>0.29118767899999998</v>
      </c>
      <c r="H2062" s="1">
        <v>0.977951083</v>
      </c>
      <c r="I2062" s="1">
        <v>0.14601545599999999</v>
      </c>
      <c r="K2062" s="1">
        <v>1.315745223</v>
      </c>
      <c r="L2062" s="1" t="s">
        <v>1</v>
      </c>
      <c r="M2062" s="1" t="s">
        <v>2</v>
      </c>
      <c r="N2062" s="1">
        <v>560950.73199999996</v>
      </c>
      <c r="O2062" s="1">
        <v>429359.22360000003</v>
      </c>
      <c r="P2062" s="1">
        <v>605123.90370000002</v>
      </c>
      <c r="Q2062" s="1">
        <v>515755.07890000002</v>
      </c>
      <c r="R2062" s="3">
        <f>AVERAGE('VTA_Proteome Morphine vs Saline'!N2062:Q2062)</f>
        <v>527797.23455000005</v>
      </c>
      <c r="S2062" s="3">
        <f>_xlfn.STDEV.S('VTA_Proteome Morphine vs Saline'!N2062:Q2062)</f>
        <v>75085.781315975968</v>
      </c>
      <c r="T2062" s="1">
        <v>453428.04460000002</v>
      </c>
      <c r="U2062" s="1">
        <v>368259.48869999999</v>
      </c>
      <c r="V2062" s="1">
        <v>536671.67630000005</v>
      </c>
      <c r="W2062" s="1">
        <v>246198.34570000001</v>
      </c>
      <c r="X2062" s="1">
        <f t="shared" si="129"/>
        <v>401139.38882500003</v>
      </c>
      <c r="Y2062" s="1">
        <f t="shared" si="130"/>
        <v>124084.53992857126</v>
      </c>
    </row>
    <row r="2063" spans="1:25" x14ac:dyDescent="0.5">
      <c r="A2063" s="1" t="s">
        <v>4119</v>
      </c>
      <c r="B2063" s="1" t="s">
        <v>4120</v>
      </c>
      <c r="C2063" s="1">
        <v>33834</v>
      </c>
      <c r="D2063" s="1">
        <v>2</v>
      </c>
      <c r="E2063" s="1">
        <v>2</v>
      </c>
      <c r="F2063" s="1">
        <v>63.74</v>
      </c>
      <c r="G2063" s="1">
        <v>0.124227219</v>
      </c>
      <c r="H2063" s="1">
        <v>0.977951083</v>
      </c>
      <c r="I2063" s="1">
        <v>0.38710351999999998</v>
      </c>
      <c r="K2063" s="1">
        <v>1.298728332</v>
      </c>
      <c r="L2063" s="1" t="s">
        <v>2</v>
      </c>
      <c r="M2063" s="1" t="s">
        <v>1</v>
      </c>
      <c r="N2063" s="1">
        <v>45763.219810000002</v>
      </c>
      <c r="O2063" s="1">
        <v>56628.562259999999</v>
      </c>
      <c r="P2063" s="1">
        <v>3206.7807309999998</v>
      </c>
      <c r="Q2063" s="1">
        <v>44676.717700000001</v>
      </c>
      <c r="R2063" s="3">
        <f>AVERAGE('VTA_Proteome Morphine vs Saline'!N2063:Q2063)</f>
        <v>37568.82012525</v>
      </c>
      <c r="S2063" s="3">
        <f>_xlfn.STDEV.S('VTA_Proteome Morphine vs Saline'!N2063:Q2063)</f>
        <v>23535.037112793634</v>
      </c>
      <c r="T2063" s="1">
        <v>62091.533600000002</v>
      </c>
      <c r="U2063" s="1">
        <v>32412.1731</v>
      </c>
      <c r="V2063" s="1">
        <v>56839.661749999999</v>
      </c>
      <c r="W2063" s="1">
        <v>43823.395949999998</v>
      </c>
      <c r="X2063" s="1">
        <f t="shared" si="129"/>
        <v>48791.691100000004</v>
      </c>
      <c r="Y2063" s="1">
        <f t="shared" si="130"/>
        <v>13349.50946312142</v>
      </c>
    </row>
    <row r="2064" spans="1:25" x14ac:dyDescent="0.5">
      <c r="A2064" s="1" t="s">
        <v>4121</v>
      </c>
      <c r="B2064" s="1" t="s">
        <v>4122</v>
      </c>
      <c r="C2064" s="1">
        <v>42862</v>
      </c>
      <c r="D2064" s="1">
        <v>9</v>
      </c>
      <c r="E2064" s="1">
        <v>9</v>
      </c>
      <c r="F2064" s="1">
        <v>649.72</v>
      </c>
      <c r="G2064" s="1">
        <v>5.6168335999999999E-2</v>
      </c>
      <c r="H2064" s="1">
        <v>0.99625991700000005</v>
      </c>
      <c r="I2064" s="1">
        <v>0.79468858499999995</v>
      </c>
      <c r="K2064" s="1">
        <v>1.0416451790000001</v>
      </c>
      <c r="L2064" s="1" t="s">
        <v>2</v>
      </c>
      <c r="M2064" s="1" t="s">
        <v>1</v>
      </c>
      <c r="N2064" s="1">
        <v>2368432.11</v>
      </c>
      <c r="O2064" s="1">
        <v>2958360.2949999999</v>
      </c>
      <c r="P2064" s="1">
        <v>2334840.3590000002</v>
      </c>
      <c r="Q2064" s="1">
        <v>2538034.9879999999</v>
      </c>
      <c r="R2064" s="3">
        <f>AVERAGE('VTA_Proteome Morphine vs Saline'!N2064:Q2064)</f>
        <v>2549916.9380000001</v>
      </c>
      <c r="S2064" s="3">
        <f>_xlfn.STDEV.S('VTA_Proteome Morphine vs Saline'!N2064:Q2064)</f>
        <v>286450.59739378252</v>
      </c>
      <c r="T2064" s="1">
        <v>2833327.284</v>
      </c>
      <c r="U2064" s="1">
        <v>3264927.1490000002</v>
      </c>
      <c r="V2064" s="1">
        <v>2049374.0260000001</v>
      </c>
      <c r="W2064" s="1">
        <v>2476806.2829999998</v>
      </c>
      <c r="X2064" s="1">
        <f t="shared" si="129"/>
        <v>2656108.6855000001</v>
      </c>
      <c r="Y2064" s="1">
        <f t="shared" si="130"/>
        <v>517153.31438354467</v>
      </c>
    </row>
    <row r="2065" spans="1:25" x14ac:dyDescent="0.5">
      <c r="A2065" s="1" t="s">
        <v>4123</v>
      </c>
      <c r="B2065" s="1" t="s">
        <v>4124</v>
      </c>
      <c r="C2065" s="1">
        <v>228824</v>
      </c>
      <c r="D2065" s="1">
        <v>154</v>
      </c>
      <c r="E2065" s="1">
        <v>137</v>
      </c>
      <c r="F2065" s="1">
        <v>11706.64</v>
      </c>
      <c r="G2065" s="1">
        <v>0.127053782</v>
      </c>
      <c r="H2065" s="1">
        <v>0.977951083</v>
      </c>
      <c r="I2065" s="1">
        <v>0.378948069</v>
      </c>
      <c r="K2065" s="1">
        <v>1.049526583</v>
      </c>
      <c r="L2065" s="1" t="s">
        <v>2</v>
      </c>
      <c r="M2065" s="1" t="s">
        <v>1</v>
      </c>
      <c r="N2065" s="1">
        <v>128113940.3</v>
      </c>
      <c r="O2065" s="1">
        <v>109416219.09999999</v>
      </c>
      <c r="P2065" s="1">
        <v>122873963.8</v>
      </c>
      <c r="Q2065" s="1">
        <v>115152710.2</v>
      </c>
      <c r="R2065" s="3">
        <f>AVERAGE('VTA_Proteome Morphine vs Saline'!N2065:Q2065)</f>
        <v>118889208.34999999</v>
      </c>
      <c r="S2065" s="3">
        <f>_xlfn.STDEV.S('VTA_Proteome Morphine vs Saline'!N2065:Q2065)</f>
        <v>8259800.225615317</v>
      </c>
      <c r="T2065" s="1">
        <v>135592666.5</v>
      </c>
      <c r="U2065" s="1">
        <v>125612147.2</v>
      </c>
      <c r="V2065" s="1">
        <v>124608556.59999999</v>
      </c>
      <c r="W2065" s="1">
        <v>113296168.2</v>
      </c>
      <c r="X2065" s="1">
        <f t="shared" si="129"/>
        <v>124777384.62499999</v>
      </c>
      <c r="Y2065" s="1">
        <f t="shared" si="130"/>
        <v>9119831.5790742394</v>
      </c>
    </row>
    <row r="2066" spans="1:25" x14ac:dyDescent="0.5">
      <c r="A2066" s="1" t="s">
        <v>4125</v>
      </c>
      <c r="B2066" s="1" t="s">
        <v>4126</v>
      </c>
      <c r="C2066" s="1">
        <v>152398</v>
      </c>
      <c r="D2066" s="1">
        <v>107</v>
      </c>
      <c r="E2066" s="1">
        <v>89</v>
      </c>
      <c r="F2066" s="1">
        <v>8045.79</v>
      </c>
      <c r="G2066" s="1">
        <v>0.215419682</v>
      </c>
      <c r="H2066" s="1">
        <v>0.977951083</v>
      </c>
      <c r="I2066" s="1">
        <v>0.21610346999999999</v>
      </c>
      <c r="K2066" s="1">
        <v>1.658047228</v>
      </c>
      <c r="L2066" s="1" t="s">
        <v>1</v>
      </c>
      <c r="M2066" s="1" t="s">
        <v>2</v>
      </c>
      <c r="N2066" s="1">
        <v>154197121.30000001</v>
      </c>
      <c r="O2066" s="1">
        <v>41430999.289999999</v>
      </c>
      <c r="P2066" s="1">
        <v>87439698.489999995</v>
      </c>
      <c r="Q2066" s="1">
        <v>84744682.340000004</v>
      </c>
      <c r="R2066" s="3">
        <f>AVERAGE('VTA_Proteome Morphine vs Saline'!N2066:Q2066)</f>
        <v>91953125.354999989</v>
      </c>
      <c r="S2066" s="3">
        <f>_xlfn.STDEV.S('VTA_Proteome Morphine vs Saline'!N2066:Q2066)</f>
        <v>46544362.086419389</v>
      </c>
      <c r="T2066" s="1">
        <v>72908089.25</v>
      </c>
      <c r="U2066" s="1">
        <v>35497825.859999999</v>
      </c>
      <c r="V2066" s="1">
        <v>72752502.120000005</v>
      </c>
      <c r="W2066" s="1">
        <v>40676338.299999997</v>
      </c>
      <c r="X2066" s="1">
        <f t="shared" si="129"/>
        <v>55458688.882500008</v>
      </c>
      <c r="Y2066" s="1">
        <f t="shared" si="130"/>
        <v>20170204.84795814</v>
      </c>
    </row>
    <row r="2067" spans="1:25" x14ac:dyDescent="0.5">
      <c r="A2067" s="1" t="s">
        <v>4127</v>
      </c>
      <c r="B2067" s="1" t="s">
        <v>4128</v>
      </c>
      <c r="C2067" s="1">
        <v>223720</v>
      </c>
      <c r="D2067" s="1">
        <v>1</v>
      </c>
      <c r="E2067" s="1">
        <v>1</v>
      </c>
      <c r="F2067" s="1">
        <v>27.78</v>
      </c>
      <c r="G2067" s="1">
        <v>5.7606782000000002E-2</v>
      </c>
      <c r="H2067" s="1">
        <v>0.99625991700000005</v>
      </c>
      <c r="I2067" s="1">
        <v>0.77282505099999999</v>
      </c>
      <c r="K2067" s="1">
        <v>1.1452267739999999</v>
      </c>
      <c r="L2067" s="1" t="s">
        <v>1</v>
      </c>
      <c r="M2067" s="1" t="s">
        <v>2</v>
      </c>
      <c r="N2067" s="1">
        <v>26164.949850000001</v>
      </c>
      <c r="O2067" s="1">
        <v>58345.75387</v>
      </c>
      <c r="P2067" s="1">
        <v>24732.906480000001</v>
      </c>
      <c r="Q2067" s="1">
        <v>22946.21776</v>
      </c>
      <c r="R2067" s="3">
        <f>AVERAGE('VTA_Proteome Morphine vs Saline'!N2067:Q2067)</f>
        <v>33047.456990000006</v>
      </c>
      <c r="S2067" s="3">
        <f>_xlfn.STDEV.S('VTA_Proteome Morphine vs Saline'!N2067:Q2067)</f>
        <v>16916.850708941074</v>
      </c>
      <c r="T2067" s="1">
        <v>28144.727699999999</v>
      </c>
      <c r="U2067" s="1">
        <v>36745.624920000002</v>
      </c>
      <c r="V2067" s="1">
        <v>21424.203229999999</v>
      </c>
      <c r="W2067" s="1">
        <v>29112.214639999998</v>
      </c>
      <c r="X2067" s="1">
        <f t="shared" si="129"/>
        <v>28856.692622499999</v>
      </c>
      <c r="Y2067" s="1">
        <f t="shared" si="130"/>
        <v>6272.9402174860543</v>
      </c>
    </row>
    <row r="2068" spans="1:25" x14ac:dyDescent="0.5">
      <c r="A2068" s="1" t="s">
        <v>4129</v>
      </c>
      <c r="B2068" s="1" t="s">
        <v>4130</v>
      </c>
      <c r="C2068" s="1">
        <v>222741</v>
      </c>
      <c r="D2068" s="1">
        <v>1</v>
      </c>
      <c r="E2068" s="1">
        <v>1</v>
      </c>
      <c r="F2068" s="1">
        <v>41.18</v>
      </c>
      <c r="G2068" s="1">
        <v>0.143204305</v>
      </c>
      <c r="H2068" s="1">
        <v>0.977951083</v>
      </c>
      <c r="I2068" s="1">
        <v>0.33733333999999998</v>
      </c>
      <c r="K2068" s="1">
        <v>4.3079237749999999</v>
      </c>
      <c r="L2068" s="1" t="s">
        <v>2</v>
      </c>
      <c r="M2068" s="1" t="s">
        <v>1</v>
      </c>
      <c r="N2068" s="1">
        <v>4189.6971890000004</v>
      </c>
      <c r="O2068" s="1">
        <v>1363.7742229999999</v>
      </c>
      <c r="P2068" s="1">
        <v>282.6424672</v>
      </c>
      <c r="Q2068" s="1">
        <v>633.46073950000005</v>
      </c>
      <c r="R2068" s="3">
        <f>AVERAGE('VTA_Proteome Morphine vs Saline'!N2068:Q2068)</f>
        <v>1617.3936546750003</v>
      </c>
      <c r="S2068" s="3">
        <f>_xlfn.STDEV.S('VTA_Proteome Morphine vs Saline'!N2068:Q2068)</f>
        <v>1773.0156046366064</v>
      </c>
      <c r="T2068" s="1">
        <v>2479.7892529999999</v>
      </c>
      <c r="U2068" s="1">
        <v>23328.219789999999</v>
      </c>
      <c r="V2068" s="1">
        <v>1372.9695280000001</v>
      </c>
      <c r="W2068" s="1">
        <v>689.45575169999995</v>
      </c>
      <c r="X2068" s="1">
        <f t="shared" si="129"/>
        <v>6967.6085806749998</v>
      </c>
      <c r="Y2068" s="1">
        <f t="shared" si="130"/>
        <v>10931.991440023285</v>
      </c>
    </row>
    <row r="2069" spans="1:25" x14ac:dyDescent="0.5">
      <c r="A2069" s="1" t="s">
        <v>4131</v>
      </c>
      <c r="B2069" s="1" t="s">
        <v>4132</v>
      </c>
      <c r="C2069" s="1">
        <v>222945</v>
      </c>
      <c r="D2069" s="1">
        <v>2</v>
      </c>
      <c r="E2069" s="1">
        <v>2</v>
      </c>
      <c r="F2069" s="1">
        <v>102.1</v>
      </c>
      <c r="G2069" s="1">
        <v>0.38871727700000003</v>
      </c>
      <c r="H2069" s="1">
        <v>0.977951083</v>
      </c>
      <c r="I2069" s="1">
        <v>9.3377874E-2</v>
      </c>
      <c r="K2069" s="1">
        <v>2.7436433189999998</v>
      </c>
      <c r="L2069" s="1" t="s">
        <v>1</v>
      </c>
      <c r="M2069" s="1" t="s">
        <v>2</v>
      </c>
      <c r="N2069" s="1">
        <v>325127.48969999998</v>
      </c>
      <c r="O2069" s="1">
        <v>125431.5509</v>
      </c>
      <c r="P2069" s="1">
        <v>101458.3121</v>
      </c>
      <c r="Q2069" s="1">
        <v>50767.558969999998</v>
      </c>
      <c r="R2069" s="3">
        <f>AVERAGE('VTA_Proteome Morphine vs Saline'!N2069:Q2069)</f>
        <v>150696.22791749999</v>
      </c>
      <c r="S2069" s="3">
        <f>_xlfn.STDEV.S('VTA_Proteome Morphine vs Saline'!N2069:Q2069)</f>
        <v>120380.89580370011</v>
      </c>
      <c r="T2069" s="1">
        <v>39206.168680000002</v>
      </c>
      <c r="U2069" s="1">
        <v>79955.778319999998</v>
      </c>
      <c r="V2069" s="1">
        <v>51228.613230000003</v>
      </c>
      <c r="W2069" s="1">
        <v>49311.799599999998</v>
      </c>
      <c r="X2069" s="1">
        <f t="shared" si="129"/>
        <v>54925.5899575</v>
      </c>
      <c r="Y2069" s="1">
        <f t="shared" si="130"/>
        <v>17500.407746329685</v>
      </c>
    </row>
    <row r="2070" spans="1:25" x14ac:dyDescent="0.5">
      <c r="A2070" s="1" t="s">
        <v>4133</v>
      </c>
      <c r="B2070" s="1" t="s">
        <v>4134</v>
      </c>
      <c r="C2070" s="1">
        <v>226197</v>
      </c>
      <c r="D2070" s="1">
        <v>110</v>
      </c>
      <c r="E2070" s="1">
        <v>92</v>
      </c>
      <c r="F2070" s="1">
        <v>7307.02</v>
      </c>
      <c r="G2070" s="1">
        <v>0.119633488</v>
      </c>
      <c r="H2070" s="1">
        <v>0.98142714799999997</v>
      </c>
      <c r="I2070" s="1">
        <v>0.40100621400000003</v>
      </c>
      <c r="K2070" s="1">
        <v>1.134827778</v>
      </c>
      <c r="L2070" s="1" t="s">
        <v>1</v>
      </c>
      <c r="M2070" s="1" t="s">
        <v>2</v>
      </c>
      <c r="N2070" s="1">
        <v>58397999.420000002</v>
      </c>
      <c r="O2070" s="1">
        <v>35599150.780000001</v>
      </c>
      <c r="P2070" s="1">
        <v>50204159.32</v>
      </c>
      <c r="Q2070" s="1">
        <v>45238150.600000001</v>
      </c>
      <c r="R2070" s="3">
        <f>AVERAGE('VTA_Proteome Morphine vs Saline'!N2070:Q2070)</f>
        <v>47359865.030000001</v>
      </c>
      <c r="S2070" s="3">
        <f>_xlfn.STDEV.S('VTA_Proteome Morphine vs Saline'!N2070:Q2070)</f>
        <v>9534961.8529642448</v>
      </c>
      <c r="T2070" s="1">
        <v>41457378.090000004</v>
      </c>
      <c r="U2070" s="1">
        <v>38169485.539999999</v>
      </c>
      <c r="V2070" s="1">
        <v>52292281.399999999</v>
      </c>
      <c r="W2070" s="1">
        <v>35013198.189999998</v>
      </c>
      <c r="X2070" s="1">
        <f t="shared" si="129"/>
        <v>41733085.805</v>
      </c>
      <c r="Y2070" s="1">
        <f t="shared" si="130"/>
        <v>7515068.4797171783</v>
      </c>
    </row>
    <row r="2071" spans="1:25" x14ac:dyDescent="0.5">
      <c r="A2071" s="1" t="s">
        <v>4135</v>
      </c>
      <c r="B2071" s="1" t="s">
        <v>4136</v>
      </c>
      <c r="C2071" s="1">
        <v>20666</v>
      </c>
      <c r="D2071" s="1">
        <v>2</v>
      </c>
      <c r="E2071" s="1">
        <v>1</v>
      </c>
      <c r="F2071" s="1">
        <v>80.36</v>
      </c>
      <c r="G2071" s="1">
        <v>5.4769829999999999E-2</v>
      </c>
      <c r="H2071" s="1">
        <v>0.99625991700000005</v>
      </c>
      <c r="I2071" s="1">
        <v>0.81881780199999998</v>
      </c>
      <c r="K2071" s="1">
        <v>2.119206943</v>
      </c>
      <c r="L2071" s="1" t="s">
        <v>2</v>
      </c>
      <c r="M2071" s="1" t="s">
        <v>1</v>
      </c>
      <c r="N2071" s="1">
        <v>26421.291539999998</v>
      </c>
      <c r="O2071" s="1">
        <v>2148.7151629999998</v>
      </c>
      <c r="P2071" s="1">
        <v>4206.3568930000001</v>
      </c>
      <c r="Q2071" s="1">
        <v>2849.0216420000002</v>
      </c>
      <c r="R2071" s="3">
        <f>AVERAGE('VTA_Proteome Morphine vs Saline'!N2071:Q2071)</f>
        <v>8906.3463094999988</v>
      </c>
      <c r="S2071" s="3">
        <f>_xlfn.STDEV.S('VTA_Proteome Morphine vs Saline'!N2071:Q2071)</f>
        <v>11707.831677731472</v>
      </c>
      <c r="T2071" s="1">
        <v>3605.0290239999999</v>
      </c>
      <c r="U2071" s="1">
        <v>66064.535929999998</v>
      </c>
      <c r="V2071" s="1">
        <v>1808.272604</v>
      </c>
      <c r="W2071" s="1">
        <v>4019.726169</v>
      </c>
      <c r="X2071" s="1">
        <f t="shared" si="129"/>
        <v>18874.39093175</v>
      </c>
      <c r="Y2071" s="1">
        <f t="shared" si="130"/>
        <v>31474.734089510363</v>
      </c>
    </row>
    <row r="2072" spans="1:25" x14ac:dyDescent="0.5">
      <c r="A2072" s="1" t="s">
        <v>4137</v>
      </c>
      <c r="B2072" s="1" t="s">
        <v>4138</v>
      </c>
      <c r="C2072" s="1">
        <v>16964</v>
      </c>
      <c r="D2072" s="1">
        <v>1</v>
      </c>
      <c r="E2072" s="1">
        <v>1</v>
      </c>
      <c r="F2072" s="1">
        <v>37.770000000000003</v>
      </c>
      <c r="G2072" s="1">
        <v>0.162341232</v>
      </c>
      <c r="H2072" s="1">
        <v>0.977951083</v>
      </c>
      <c r="I2072" s="1">
        <v>0.29676094200000003</v>
      </c>
      <c r="K2072" s="1">
        <v>1.466981858</v>
      </c>
      <c r="L2072" s="1" t="s">
        <v>1</v>
      </c>
      <c r="M2072" s="1" t="s">
        <v>2</v>
      </c>
      <c r="N2072" s="1">
        <v>1510877.2609999999</v>
      </c>
      <c r="O2072" s="1">
        <v>1626123.814</v>
      </c>
      <c r="P2072" s="1">
        <v>1668652.2520000001</v>
      </c>
      <c r="Q2072" s="1">
        <v>2279225.1910000001</v>
      </c>
      <c r="R2072" s="3">
        <f>AVERAGE('VTA_Proteome Morphine vs Saline'!N2072:Q2072)</f>
        <v>1771219.6295000003</v>
      </c>
      <c r="S2072" s="3">
        <f>_xlfn.STDEV.S('VTA_Proteome Morphine vs Saline'!N2072:Q2072)</f>
        <v>345166.94605845207</v>
      </c>
      <c r="T2072" s="1">
        <v>1434842.5120000001</v>
      </c>
      <c r="U2072" s="1">
        <v>1431824.067</v>
      </c>
      <c r="V2072" s="1">
        <v>1869208.15</v>
      </c>
      <c r="W2072" s="1">
        <v>93686.371599999999</v>
      </c>
      <c r="X2072" s="1">
        <f t="shared" si="129"/>
        <v>1207390.2751500001</v>
      </c>
      <c r="Y2072" s="1">
        <f t="shared" si="130"/>
        <v>770377.46835035679</v>
      </c>
    </row>
    <row r="2073" spans="1:25" x14ac:dyDescent="0.5">
      <c r="A2073" s="1" t="s">
        <v>4139</v>
      </c>
      <c r="B2073" s="1" t="s">
        <v>4140</v>
      </c>
      <c r="C2073" s="1">
        <v>19708</v>
      </c>
      <c r="D2073" s="1">
        <v>10</v>
      </c>
      <c r="E2073" s="1">
        <v>4</v>
      </c>
      <c r="F2073" s="1">
        <v>572.63</v>
      </c>
      <c r="G2073" s="1">
        <v>0.35888738100000001</v>
      </c>
      <c r="H2073" s="1">
        <v>0.977951083</v>
      </c>
      <c r="I2073" s="1">
        <v>0.106561502</v>
      </c>
      <c r="K2073" s="1">
        <v>1.6889739779999999</v>
      </c>
      <c r="L2073" s="1" t="s">
        <v>1</v>
      </c>
      <c r="M2073" s="1" t="s">
        <v>2</v>
      </c>
      <c r="N2073" s="1">
        <v>8115799.8250000002</v>
      </c>
      <c r="O2073" s="1">
        <v>3074136.801</v>
      </c>
      <c r="P2073" s="1">
        <v>5533994.148</v>
      </c>
      <c r="Q2073" s="1">
        <v>5998247.3899999997</v>
      </c>
      <c r="R2073" s="3">
        <f>AVERAGE('VTA_Proteome Morphine vs Saline'!N2073:Q2073)</f>
        <v>5680544.5410000002</v>
      </c>
      <c r="S2073" s="3">
        <f>_xlfn.STDEV.S('VTA_Proteome Morphine vs Saline'!N2073:Q2073)</f>
        <v>2069318.8672711435</v>
      </c>
      <c r="T2073" s="1">
        <v>2744344.912</v>
      </c>
      <c r="U2073" s="1">
        <v>2104554.0989999999</v>
      </c>
      <c r="V2073" s="1">
        <v>3936287.8280000002</v>
      </c>
      <c r="W2073" s="1">
        <v>4668056.6459999997</v>
      </c>
      <c r="X2073" s="1">
        <f t="shared" si="129"/>
        <v>3363310.8712499999</v>
      </c>
      <c r="Y2073" s="1">
        <f t="shared" si="130"/>
        <v>1154448.1510069326</v>
      </c>
    </row>
    <row r="2074" spans="1:25" x14ac:dyDescent="0.5">
      <c r="A2074" s="1" t="s">
        <v>4141</v>
      </c>
      <c r="B2074" s="1" t="s">
        <v>4142</v>
      </c>
      <c r="C2074" s="1">
        <v>65775</v>
      </c>
      <c r="D2074" s="1">
        <v>2</v>
      </c>
      <c r="E2074" s="1">
        <v>1</v>
      </c>
      <c r="F2074" s="1">
        <v>62.35</v>
      </c>
      <c r="G2074" s="1">
        <v>0.17669130299999999</v>
      </c>
      <c r="H2074" s="1">
        <v>0.977951083</v>
      </c>
      <c r="I2074" s="1">
        <v>0.27105845200000001</v>
      </c>
      <c r="K2074" s="1">
        <v>1.4108318099999999</v>
      </c>
      <c r="L2074" s="1" t="s">
        <v>1</v>
      </c>
      <c r="M2074" s="1" t="s">
        <v>2</v>
      </c>
      <c r="N2074" s="1">
        <v>710131.18039999995</v>
      </c>
      <c r="O2074" s="1">
        <v>249375.56450000001</v>
      </c>
      <c r="P2074" s="1">
        <v>430475.61790000001</v>
      </c>
      <c r="Q2074" s="1">
        <v>461758.3027</v>
      </c>
      <c r="R2074" s="3">
        <f>AVERAGE('VTA_Proteome Morphine vs Saline'!N2074:Q2074)</f>
        <v>462935.16637500003</v>
      </c>
      <c r="S2074" s="3">
        <f>_xlfn.STDEV.S('VTA_Proteome Morphine vs Saline'!N2074:Q2074)</f>
        <v>189533.26902170927</v>
      </c>
      <c r="T2074" s="1">
        <v>338471.73619999998</v>
      </c>
      <c r="U2074" s="1">
        <v>252603.0135</v>
      </c>
      <c r="V2074" s="1">
        <v>447798.63929999998</v>
      </c>
      <c r="W2074" s="1">
        <v>273643.56199999998</v>
      </c>
      <c r="X2074" s="1">
        <f t="shared" si="129"/>
        <v>328129.23774999997</v>
      </c>
      <c r="Y2074" s="1">
        <f t="shared" si="130"/>
        <v>87750.844920754433</v>
      </c>
    </row>
    <row r="2075" spans="1:25" x14ac:dyDescent="0.5">
      <c r="A2075" s="1" t="s">
        <v>4143</v>
      </c>
      <c r="B2075" s="1" t="s">
        <v>4144</v>
      </c>
      <c r="C2075" s="1">
        <v>237113</v>
      </c>
      <c r="D2075" s="1">
        <v>1</v>
      </c>
      <c r="E2075" s="1">
        <v>0</v>
      </c>
      <c r="F2075" s="1">
        <v>25.98</v>
      </c>
      <c r="K2075" s="1">
        <v>1</v>
      </c>
      <c r="L2075" s="1" t="s">
        <v>364</v>
      </c>
      <c r="M2075" s="1" t="s">
        <v>364</v>
      </c>
      <c r="R2075" s="3"/>
      <c r="S2075" s="3"/>
    </row>
    <row r="2076" spans="1:25" x14ac:dyDescent="0.5">
      <c r="A2076" s="1" t="s">
        <v>4145</v>
      </c>
      <c r="B2076" s="1" t="s">
        <v>4146</v>
      </c>
      <c r="C2076" s="1">
        <v>210557</v>
      </c>
      <c r="D2076" s="1">
        <v>1</v>
      </c>
      <c r="E2076" s="1">
        <v>1</v>
      </c>
      <c r="F2076" s="1">
        <v>30.47</v>
      </c>
      <c r="G2076" s="1">
        <v>0.21896412300000001</v>
      </c>
      <c r="H2076" s="1">
        <v>0.977951083</v>
      </c>
      <c r="I2076" s="1">
        <v>0.211896209</v>
      </c>
      <c r="K2076" s="1">
        <v>1.5490251420000001</v>
      </c>
      <c r="L2076" s="1" t="s">
        <v>1</v>
      </c>
      <c r="M2076" s="1" t="s">
        <v>2</v>
      </c>
      <c r="N2076" s="1">
        <v>96561831.409999996</v>
      </c>
      <c r="O2076" s="1">
        <v>34302203.450000003</v>
      </c>
      <c r="P2076" s="1">
        <v>69421259.049999997</v>
      </c>
      <c r="Q2076" s="1">
        <v>68417143.120000005</v>
      </c>
      <c r="R2076" s="3">
        <f>AVERAGE('VTA_Proteome Morphine vs Saline'!N2076:Q2076)</f>
        <v>67175609.257499993</v>
      </c>
      <c r="S2076" s="3">
        <f>_xlfn.STDEV.S('VTA_Proteome Morphine vs Saline'!N2076:Q2076)</f>
        <v>25500295.495692778</v>
      </c>
      <c r="T2076" s="1">
        <v>21499697.920000002</v>
      </c>
      <c r="U2076" s="1">
        <v>33790422.270000003</v>
      </c>
      <c r="V2076" s="1">
        <v>70289091.870000005</v>
      </c>
      <c r="W2076" s="1">
        <v>47886298.450000003</v>
      </c>
      <c r="X2076" s="1">
        <f>AVERAGE(T2076:W2076)</f>
        <v>43366377.627499998</v>
      </c>
      <c r="Y2076" s="1">
        <f>_xlfn.STDEV.S(T2076:W2076)</f>
        <v>20937309.830891274</v>
      </c>
    </row>
    <row r="2077" spans="1:25" x14ac:dyDescent="0.5">
      <c r="A2077" s="1" t="s">
        <v>4147</v>
      </c>
      <c r="B2077" s="1" t="s">
        <v>4148</v>
      </c>
      <c r="C2077" s="1">
        <v>97150</v>
      </c>
      <c r="D2077" s="1">
        <v>2</v>
      </c>
      <c r="E2077" s="1">
        <v>0</v>
      </c>
      <c r="F2077" s="1">
        <v>66.45</v>
      </c>
      <c r="K2077" s="1">
        <v>1</v>
      </c>
      <c r="L2077" s="1" t="s">
        <v>364</v>
      </c>
      <c r="M2077" s="1" t="s">
        <v>364</v>
      </c>
      <c r="R2077" s="3"/>
      <c r="S2077" s="3"/>
    </row>
    <row r="2078" spans="1:25" x14ac:dyDescent="0.5">
      <c r="A2078" s="1" t="s">
        <v>4149</v>
      </c>
      <c r="B2078" s="1" t="s">
        <v>4150</v>
      </c>
      <c r="C2078" s="1">
        <v>116021</v>
      </c>
      <c r="D2078" s="1">
        <v>59</v>
      </c>
      <c r="E2078" s="1">
        <v>57</v>
      </c>
      <c r="F2078" s="1">
        <v>3894.73</v>
      </c>
      <c r="G2078" s="1">
        <v>5.1285079999999997E-2</v>
      </c>
      <c r="H2078" s="1">
        <v>0.99625991700000005</v>
      </c>
      <c r="I2078" s="1">
        <v>0.90511547699999995</v>
      </c>
      <c r="K2078" s="1">
        <v>1.012910561</v>
      </c>
      <c r="L2078" s="1" t="s">
        <v>1</v>
      </c>
      <c r="M2078" s="1" t="s">
        <v>2</v>
      </c>
      <c r="N2078" s="1">
        <v>54552597.350000001</v>
      </c>
      <c r="O2078" s="1">
        <v>84202594.890000001</v>
      </c>
      <c r="P2078" s="1">
        <v>59267676.649999999</v>
      </c>
      <c r="Q2078" s="1">
        <v>74479485.019999996</v>
      </c>
      <c r="R2078" s="3">
        <f>AVERAGE('VTA_Proteome Morphine vs Saline'!N2078:Q2078)</f>
        <v>68125588.477500007</v>
      </c>
      <c r="S2078" s="3">
        <f>_xlfn.STDEV.S('VTA_Proteome Morphine vs Saline'!N2078:Q2078)</f>
        <v>13681262.448464712</v>
      </c>
      <c r="T2078" s="1">
        <v>53573830.950000003</v>
      </c>
      <c r="U2078" s="1">
        <v>66833524.399999999</v>
      </c>
      <c r="V2078" s="1">
        <v>57660779.240000002</v>
      </c>
      <c r="W2078" s="1">
        <v>90960903.530000001</v>
      </c>
      <c r="X2078" s="1">
        <f t="shared" ref="X2078:X2107" si="131">AVERAGE(T2078:W2078)</f>
        <v>67257259.530000001</v>
      </c>
      <c r="Y2078" s="1">
        <f t="shared" ref="Y2078:Y2107" si="132">_xlfn.STDEV.S(T2078:W2078)</f>
        <v>16746849.872930849</v>
      </c>
    </row>
    <row r="2079" spans="1:25" x14ac:dyDescent="0.5">
      <c r="A2079" s="1" t="s">
        <v>4151</v>
      </c>
      <c r="B2079" s="1" t="s">
        <v>4152</v>
      </c>
      <c r="C2079" s="1">
        <v>126747</v>
      </c>
      <c r="D2079" s="1">
        <v>29</v>
      </c>
      <c r="E2079" s="1">
        <v>29</v>
      </c>
      <c r="F2079" s="1">
        <v>1491.52</v>
      </c>
      <c r="G2079" s="1">
        <v>5.4573113999999999E-2</v>
      </c>
      <c r="H2079" s="1">
        <v>0.99625991700000005</v>
      </c>
      <c r="I2079" s="1">
        <v>0.82250473400000002</v>
      </c>
      <c r="K2079" s="1">
        <v>1.0205650559999999</v>
      </c>
      <c r="L2079" s="1" t="s">
        <v>2</v>
      </c>
      <c r="M2079" s="1" t="s">
        <v>1</v>
      </c>
      <c r="N2079" s="1">
        <v>4711015.4539999999</v>
      </c>
      <c r="O2079" s="1">
        <v>7858754.6799999997</v>
      </c>
      <c r="P2079" s="1">
        <v>4724330.2529999996</v>
      </c>
      <c r="Q2079" s="1">
        <v>5872049.5</v>
      </c>
      <c r="R2079" s="3">
        <f>AVERAGE('VTA_Proteome Morphine vs Saline'!N2079:Q2079)</f>
        <v>5791537.4717499996</v>
      </c>
      <c r="S2079" s="3">
        <f>_xlfn.STDEV.S('VTA_Proteome Morphine vs Saline'!N2079:Q2079)</f>
        <v>1481702.6525107846</v>
      </c>
      <c r="T2079" s="1">
        <v>5132765.3619999997</v>
      </c>
      <c r="U2079" s="1">
        <v>6971211.3550000004</v>
      </c>
      <c r="V2079" s="1">
        <v>5117976.9419999998</v>
      </c>
      <c r="W2079" s="1">
        <v>6420609.3899999997</v>
      </c>
      <c r="X2079" s="1">
        <f t="shared" si="131"/>
        <v>5910640.7622500006</v>
      </c>
      <c r="Y2079" s="1">
        <f t="shared" si="132"/>
        <v>934216.97225407313</v>
      </c>
    </row>
    <row r="2080" spans="1:25" x14ac:dyDescent="0.5">
      <c r="A2080" s="1" t="s">
        <v>4153</v>
      </c>
      <c r="B2080" s="1" t="s">
        <v>4154</v>
      </c>
      <c r="C2080" s="1">
        <v>211630</v>
      </c>
      <c r="D2080" s="1">
        <v>23</v>
      </c>
      <c r="E2080" s="1">
        <v>22</v>
      </c>
      <c r="F2080" s="1">
        <v>1116.06</v>
      </c>
      <c r="G2080" s="1">
        <v>0.182071912</v>
      </c>
      <c r="H2080" s="1">
        <v>0.977951083</v>
      </c>
      <c r="I2080" s="1">
        <v>0.26227735499999999</v>
      </c>
      <c r="K2080" s="1">
        <v>1.1035280489999999</v>
      </c>
      <c r="L2080" s="1" t="s">
        <v>2</v>
      </c>
      <c r="M2080" s="1" t="s">
        <v>1</v>
      </c>
      <c r="N2080" s="1">
        <v>4368844.42</v>
      </c>
      <c r="O2080" s="1">
        <v>4634228.8569999998</v>
      </c>
      <c r="P2080" s="1">
        <v>3260734.818</v>
      </c>
      <c r="Q2080" s="1">
        <v>4112954.95</v>
      </c>
      <c r="R2080" s="3">
        <f>AVERAGE('VTA_Proteome Morphine vs Saline'!N2080:Q2080)</f>
        <v>4094190.7612499995</v>
      </c>
      <c r="S2080" s="3">
        <f>_xlfn.STDEV.S('VTA_Proteome Morphine vs Saline'!N2080:Q2080)</f>
        <v>595000.47093658056</v>
      </c>
      <c r="T2080" s="1">
        <v>4305411.2640000004</v>
      </c>
      <c r="U2080" s="1">
        <v>4184819.1409999998</v>
      </c>
      <c r="V2080" s="1">
        <v>4713936.2549999999</v>
      </c>
      <c r="W2080" s="1">
        <v>4868050.716</v>
      </c>
      <c r="X2080" s="1">
        <f t="shared" si="131"/>
        <v>4518054.3440000005</v>
      </c>
      <c r="Y2080" s="1">
        <f t="shared" si="132"/>
        <v>325130.72420208243</v>
      </c>
    </row>
    <row r="2081" spans="1:25" x14ac:dyDescent="0.5">
      <c r="A2081" s="1" t="s">
        <v>4155</v>
      </c>
      <c r="B2081" s="1" t="s">
        <v>4156</v>
      </c>
      <c r="C2081" s="1">
        <v>213587</v>
      </c>
      <c r="D2081" s="1">
        <v>7</v>
      </c>
      <c r="E2081" s="1">
        <v>3</v>
      </c>
      <c r="F2081" s="1">
        <v>211.49</v>
      </c>
      <c r="G2081" s="1">
        <v>0.39597650200000001</v>
      </c>
      <c r="H2081" s="1">
        <v>0.977951083</v>
      </c>
      <c r="I2081" s="1">
        <v>9.0466660000000004E-2</v>
      </c>
      <c r="K2081" s="1">
        <v>2.8962952209999999</v>
      </c>
      <c r="L2081" s="1" t="s">
        <v>1</v>
      </c>
      <c r="M2081" s="1" t="s">
        <v>2</v>
      </c>
      <c r="N2081" s="1">
        <v>694448.78709999996</v>
      </c>
      <c r="O2081" s="1">
        <v>902629.6764</v>
      </c>
      <c r="P2081" s="1">
        <v>297005.40669999999</v>
      </c>
      <c r="Q2081" s="1">
        <v>182503.18859999999</v>
      </c>
      <c r="R2081" s="3">
        <f>AVERAGE('VTA_Proteome Morphine vs Saline'!N2081:Q2081)</f>
        <v>519146.7647</v>
      </c>
      <c r="S2081" s="3">
        <f>_xlfn.STDEV.S('VTA_Proteome Morphine vs Saline'!N2081:Q2081)</f>
        <v>336880.60342249885</v>
      </c>
      <c r="T2081" s="1">
        <v>285763.65899999999</v>
      </c>
      <c r="U2081" s="1">
        <v>66086.064830000003</v>
      </c>
      <c r="V2081" s="1">
        <v>83620.616559999995</v>
      </c>
      <c r="W2081" s="1">
        <v>281510.11249999999</v>
      </c>
      <c r="X2081" s="1">
        <f t="shared" si="131"/>
        <v>179245.11322249999</v>
      </c>
      <c r="Y2081" s="1">
        <f t="shared" si="132"/>
        <v>120766.08970351605</v>
      </c>
    </row>
    <row r="2082" spans="1:25" x14ac:dyDescent="0.5">
      <c r="A2082" s="1" t="s">
        <v>4157</v>
      </c>
      <c r="B2082" s="1" t="s">
        <v>4158</v>
      </c>
      <c r="C2082" s="1">
        <v>301193</v>
      </c>
      <c r="D2082" s="1">
        <v>4</v>
      </c>
      <c r="E2082" s="1">
        <v>4</v>
      </c>
      <c r="F2082" s="1">
        <v>140.37</v>
      </c>
      <c r="G2082" s="1">
        <v>6.9360933E-2</v>
      </c>
      <c r="H2082" s="1">
        <v>0.99625991700000005</v>
      </c>
      <c r="I2082" s="1">
        <v>0.64782708</v>
      </c>
      <c r="K2082" s="1">
        <v>1.0516925829999999</v>
      </c>
      <c r="L2082" s="1" t="s">
        <v>1</v>
      </c>
      <c r="M2082" s="1" t="s">
        <v>2</v>
      </c>
      <c r="N2082" s="1">
        <v>395610.73820000002</v>
      </c>
      <c r="O2082" s="1">
        <v>407094.56640000001</v>
      </c>
      <c r="P2082" s="1">
        <v>502977.63329999999</v>
      </c>
      <c r="Q2082" s="1">
        <v>497919.83870000002</v>
      </c>
      <c r="R2082" s="3">
        <f>AVERAGE('VTA_Proteome Morphine vs Saline'!N2082:Q2082)</f>
        <v>450900.69415</v>
      </c>
      <c r="S2082" s="3">
        <f>_xlfn.STDEV.S('VTA_Proteome Morphine vs Saline'!N2082:Q2082)</f>
        <v>57442.039201409731</v>
      </c>
      <c r="T2082" s="1">
        <v>479843.81719999999</v>
      </c>
      <c r="U2082" s="1">
        <v>304191.8946</v>
      </c>
      <c r="V2082" s="1">
        <v>453383.60920000001</v>
      </c>
      <c r="W2082" s="1">
        <v>477533.13419999997</v>
      </c>
      <c r="X2082" s="1">
        <f t="shared" si="131"/>
        <v>428738.11379999999</v>
      </c>
      <c r="Y2082" s="1">
        <f t="shared" si="132"/>
        <v>83888.632714989246</v>
      </c>
    </row>
    <row r="2083" spans="1:25" x14ac:dyDescent="0.5">
      <c r="A2083" s="1" t="s">
        <v>4159</v>
      </c>
      <c r="B2083" s="1" t="s">
        <v>4160</v>
      </c>
      <c r="C2083" s="1">
        <v>224897</v>
      </c>
      <c r="D2083" s="1">
        <v>6</v>
      </c>
      <c r="E2083" s="1">
        <v>6</v>
      </c>
      <c r="F2083" s="1">
        <v>233.18</v>
      </c>
      <c r="G2083" s="1">
        <v>9.0987528999999998E-2</v>
      </c>
      <c r="H2083" s="1">
        <v>0.99625991700000005</v>
      </c>
      <c r="I2083" s="1">
        <v>0.51226766000000001</v>
      </c>
      <c r="K2083" s="1">
        <v>1.082995317</v>
      </c>
      <c r="L2083" s="1" t="s">
        <v>1</v>
      </c>
      <c r="M2083" s="1" t="s">
        <v>2</v>
      </c>
      <c r="N2083" s="1">
        <v>49499.236219999999</v>
      </c>
      <c r="O2083" s="1">
        <v>58347.101089999996</v>
      </c>
      <c r="P2083" s="1">
        <v>60640.251080000002</v>
      </c>
      <c r="Q2083" s="1">
        <v>63266.885470000001</v>
      </c>
      <c r="R2083" s="3">
        <f>AVERAGE('VTA_Proteome Morphine vs Saline'!N2083:Q2083)</f>
        <v>57938.368465</v>
      </c>
      <c r="S2083" s="3">
        <f>_xlfn.STDEV.S('VTA_Proteome Morphine vs Saline'!N2083:Q2083)</f>
        <v>5974.3696611763035</v>
      </c>
      <c r="T2083" s="1">
        <v>37428.284390000001</v>
      </c>
      <c r="U2083" s="1">
        <v>51643.92265</v>
      </c>
      <c r="V2083" s="1">
        <v>75816.146699999998</v>
      </c>
      <c r="W2083" s="1">
        <v>49104.698859999997</v>
      </c>
      <c r="X2083" s="1">
        <f t="shared" si="131"/>
        <v>53498.263149999999</v>
      </c>
      <c r="Y2083" s="1">
        <f t="shared" si="132"/>
        <v>16114.94264503717</v>
      </c>
    </row>
    <row r="2084" spans="1:25" x14ac:dyDescent="0.5">
      <c r="A2084" s="1" t="s">
        <v>4161</v>
      </c>
      <c r="B2084" s="1" t="s">
        <v>4162</v>
      </c>
      <c r="C2084" s="1">
        <v>32482</v>
      </c>
      <c r="D2084" s="1">
        <v>1</v>
      </c>
      <c r="E2084" s="1">
        <v>1</v>
      </c>
      <c r="F2084" s="1">
        <v>33.39</v>
      </c>
      <c r="G2084" s="1">
        <v>0.149476464</v>
      </c>
      <c r="H2084" s="1">
        <v>0.977951083</v>
      </c>
      <c r="I2084" s="1">
        <v>0.32312414299999997</v>
      </c>
      <c r="K2084" s="1">
        <v>1.335219647</v>
      </c>
      <c r="L2084" s="1" t="s">
        <v>1</v>
      </c>
      <c r="M2084" s="1" t="s">
        <v>2</v>
      </c>
      <c r="N2084" s="1">
        <v>421076.97399999999</v>
      </c>
      <c r="O2084" s="1">
        <v>457381.14630000002</v>
      </c>
      <c r="P2084" s="1">
        <v>1019366.602</v>
      </c>
      <c r="Q2084" s="1">
        <v>507447.06959999999</v>
      </c>
      <c r="R2084" s="3">
        <f>AVERAGE('VTA_Proteome Morphine vs Saline'!N2084:Q2084)</f>
        <v>601317.94797500002</v>
      </c>
      <c r="S2084" s="3">
        <f>_xlfn.STDEV.S('VTA_Proteome Morphine vs Saline'!N2084:Q2084)</f>
        <v>280939.51336832461</v>
      </c>
      <c r="T2084" s="1">
        <v>438744.7769</v>
      </c>
      <c r="U2084" s="1">
        <v>438221.52630000003</v>
      </c>
      <c r="V2084" s="1">
        <v>524359.4314</v>
      </c>
      <c r="W2084" s="1">
        <v>400079.59749999997</v>
      </c>
      <c r="X2084" s="1">
        <f t="shared" si="131"/>
        <v>450351.333025</v>
      </c>
      <c r="Y2084" s="1">
        <f t="shared" si="132"/>
        <v>52555.654228154024</v>
      </c>
    </row>
    <row r="2085" spans="1:25" x14ac:dyDescent="0.5">
      <c r="A2085" s="1" t="s">
        <v>4163</v>
      </c>
      <c r="B2085" s="1" t="s">
        <v>4164</v>
      </c>
      <c r="C2085" s="1">
        <v>261881</v>
      </c>
      <c r="D2085" s="1">
        <v>7</v>
      </c>
      <c r="E2085" s="1">
        <v>7</v>
      </c>
      <c r="F2085" s="1">
        <v>269.55</v>
      </c>
      <c r="G2085" s="1">
        <v>0.123605963</v>
      </c>
      <c r="H2085" s="1">
        <v>0.977951083</v>
      </c>
      <c r="I2085" s="1">
        <v>0.38893561700000001</v>
      </c>
      <c r="K2085" s="1">
        <v>1.2881323250000001</v>
      </c>
      <c r="L2085" s="1" t="s">
        <v>1</v>
      </c>
      <c r="M2085" s="1" t="s">
        <v>2</v>
      </c>
      <c r="N2085" s="1">
        <v>785279.79650000005</v>
      </c>
      <c r="O2085" s="1">
        <v>331052.78450000001</v>
      </c>
      <c r="P2085" s="1">
        <v>361677.39130000002</v>
      </c>
      <c r="Q2085" s="1">
        <v>421497.73670000001</v>
      </c>
      <c r="R2085" s="3">
        <f>AVERAGE('VTA_Proteome Morphine vs Saline'!N2085:Q2085)</f>
        <v>474876.92725000001</v>
      </c>
      <c r="S2085" s="3">
        <f>_xlfn.STDEV.S('VTA_Proteome Morphine vs Saline'!N2085:Q2085)</f>
        <v>210316.26835116185</v>
      </c>
      <c r="T2085" s="1">
        <v>297345.32949999999</v>
      </c>
      <c r="U2085" s="1">
        <v>382680.01030000002</v>
      </c>
      <c r="V2085" s="1">
        <v>499632.7697</v>
      </c>
      <c r="W2085" s="1">
        <v>294963.45909999998</v>
      </c>
      <c r="X2085" s="1">
        <f t="shared" si="131"/>
        <v>368655.39214999997</v>
      </c>
      <c r="Y2085" s="1">
        <f t="shared" si="132"/>
        <v>96380.131728348017</v>
      </c>
    </row>
    <row r="2086" spans="1:25" x14ac:dyDescent="0.5">
      <c r="A2086" s="1" t="s">
        <v>4165</v>
      </c>
      <c r="B2086" s="1" t="s">
        <v>4166</v>
      </c>
      <c r="C2086" s="1">
        <v>27553</v>
      </c>
      <c r="D2086" s="1">
        <v>8</v>
      </c>
      <c r="E2086" s="1">
        <v>8</v>
      </c>
      <c r="F2086" s="1">
        <v>396.4</v>
      </c>
      <c r="G2086" s="1">
        <v>6.1285278999999998E-2</v>
      </c>
      <c r="H2086" s="1">
        <v>0.99625991700000005</v>
      </c>
      <c r="I2086" s="1">
        <v>0.72581258400000004</v>
      </c>
      <c r="K2086" s="1">
        <v>1.6619756489999999</v>
      </c>
      <c r="L2086" s="1" t="s">
        <v>2</v>
      </c>
      <c r="M2086" s="1" t="s">
        <v>1</v>
      </c>
      <c r="N2086" s="1">
        <v>914989.86439999996</v>
      </c>
      <c r="O2086" s="1">
        <v>14525771.880000001</v>
      </c>
      <c r="P2086" s="1">
        <v>4721786.4369999999</v>
      </c>
      <c r="Q2086" s="1">
        <v>941786.88260000001</v>
      </c>
      <c r="R2086" s="3">
        <f>AVERAGE('VTA_Proteome Morphine vs Saline'!N2086:Q2086)</f>
        <v>5276083.7659999998</v>
      </c>
      <c r="S2086" s="3">
        <f>_xlfn.STDEV.S('VTA_Proteome Morphine vs Saline'!N2086:Q2086)</f>
        <v>6420520.3638343075</v>
      </c>
      <c r="T2086" s="1">
        <v>1161757.1599999999</v>
      </c>
      <c r="U2086" s="1">
        <v>632389.94940000004</v>
      </c>
      <c r="V2086" s="1">
        <v>32861001.309999999</v>
      </c>
      <c r="W2086" s="1">
        <v>419742.55009999999</v>
      </c>
      <c r="X2086" s="1">
        <f t="shared" si="131"/>
        <v>8768722.7423749994</v>
      </c>
      <c r="Y2086" s="1">
        <f t="shared" si="132"/>
        <v>16064548.894180225</v>
      </c>
    </row>
    <row r="2087" spans="1:25" x14ac:dyDescent="0.5">
      <c r="A2087" s="1" t="s">
        <v>4167</v>
      </c>
      <c r="B2087" s="1" t="s">
        <v>4168</v>
      </c>
      <c r="C2087" s="1">
        <v>30057</v>
      </c>
      <c r="D2087" s="1">
        <v>9</v>
      </c>
      <c r="E2087" s="1">
        <v>9</v>
      </c>
      <c r="F2087" s="1">
        <v>571.1</v>
      </c>
      <c r="G2087" s="1">
        <v>7.9724944000000006E-2</v>
      </c>
      <c r="H2087" s="1">
        <v>0.99625991700000005</v>
      </c>
      <c r="I2087" s="1">
        <v>0.57405678500000001</v>
      </c>
      <c r="K2087" s="1">
        <v>1.028643886</v>
      </c>
      <c r="L2087" s="1" t="s">
        <v>1</v>
      </c>
      <c r="M2087" s="1" t="s">
        <v>2</v>
      </c>
      <c r="N2087" s="1">
        <v>267838018.59999999</v>
      </c>
      <c r="O2087" s="1">
        <v>259957971.19999999</v>
      </c>
      <c r="P2087" s="1">
        <v>284293723.10000002</v>
      </c>
      <c r="Q2087" s="1">
        <v>273311439</v>
      </c>
      <c r="R2087" s="3">
        <f>AVERAGE('VTA_Proteome Morphine vs Saline'!N2087:Q2087)</f>
        <v>271350287.97500002</v>
      </c>
      <c r="S2087" s="3">
        <f>_xlfn.STDEV.S('VTA_Proteome Morphine vs Saline'!N2087:Q2087)</f>
        <v>10222516.712996081</v>
      </c>
      <c r="T2087" s="1">
        <v>284255562.89999998</v>
      </c>
      <c r="U2087" s="1">
        <v>228795392.30000001</v>
      </c>
      <c r="V2087" s="1">
        <v>279009282.89999998</v>
      </c>
      <c r="W2087" s="1">
        <v>263116550.30000001</v>
      </c>
      <c r="X2087" s="1">
        <f t="shared" si="131"/>
        <v>263794197.09999996</v>
      </c>
      <c r="Y2087" s="1">
        <f t="shared" si="132"/>
        <v>25003612.198485926</v>
      </c>
    </row>
    <row r="2088" spans="1:25" x14ac:dyDescent="0.5">
      <c r="A2088" s="1" t="s">
        <v>4169</v>
      </c>
      <c r="B2088" s="1" t="s">
        <v>4170</v>
      </c>
      <c r="C2088" s="1">
        <v>115213</v>
      </c>
      <c r="D2088" s="1">
        <v>27</v>
      </c>
      <c r="E2088" s="1">
        <v>24</v>
      </c>
      <c r="F2088" s="1">
        <v>1332.81</v>
      </c>
      <c r="G2088" s="1">
        <v>6.7801583999999998E-2</v>
      </c>
      <c r="H2088" s="1">
        <v>0.99625991700000005</v>
      </c>
      <c r="I2088" s="1">
        <v>0.66104589400000002</v>
      </c>
      <c r="K2088" s="1">
        <v>1.041633762</v>
      </c>
      <c r="L2088" s="1" t="s">
        <v>1</v>
      </c>
      <c r="M2088" s="1" t="s">
        <v>2</v>
      </c>
      <c r="N2088" s="1">
        <v>7406014.7180000003</v>
      </c>
      <c r="O2088" s="1">
        <v>5644785.8420000002</v>
      </c>
      <c r="P2088" s="1">
        <v>7006051.8949999996</v>
      </c>
      <c r="Q2088" s="1">
        <v>6730188.7599999998</v>
      </c>
      <c r="R2088" s="3">
        <f>AVERAGE('VTA_Proteome Morphine vs Saline'!N2088:Q2088)</f>
        <v>6696760.303749999</v>
      </c>
      <c r="S2088" s="3">
        <f>_xlfn.STDEV.S('VTA_Proteome Morphine vs Saline'!N2088:Q2088)</f>
        <v>754203.96056869742</v>
      </c>
      <c r="T2088" s="1">
        <v>7421544.6210000003</v>
      </c>
      <c r="U2088" s="1">
        <v>6881111.0379999997</v>
      </c>
      <c r="V2088" s="1">
        <v>6186670.7300000004</v>
      </c>
      <c r="W2088" s="1">
        <v>5227045.5159999998</v>
      </c>
      <c r="X2088" s="1">
        <f t="shared" si="131"/>
        <v>6429092.9762499994</v>
      </c>
      <c r="Y2088" s="1">
        <f t="shared" si="132"/>
        <v>947446.96201346361</v>
      </c>
    </row>
    <row r="2089" spans="1:25" x14ac:dyDescent="0.5">
      <c r="A2089" s="1" t="s">
        <v>4171</v>
      </c>
      <c r="B2089" s="1" t="s">
        <v>4172</v>
      </c>
      <c r="C2089" s="1">
        <v>53922</v>
      </c>
      <c r="D2089" s="1">
        <v>1</v>
      </c>
      <c r="E2089" s="1">
        <v>1</v>
      </c>
      <c r="F2089" s="1">
        <v>25.69</v>
      </c>
      <c r="G2089" s="1">
        <v>0.196078012</v>
      </c>
      <c r="H2089" s="1">
        <v>0.977951083</v>
      </c>
      <c r="I2089" s="1">
        <v>0.241294862</v>
      </c>
      <c r="K2089" s="1">
        <v>1.379398632</v>
      </c>
      <c r="L2089" s="1" t="s">
        <v>2</v>
      </c>
      <c r="M2089" s="1" t="s">
        <v>1</v>
      </c>
      <c r="N2089" s="1">
        <v>215503.39679999999</v>
      </c>
      <c r="O2089" s="1">
        <v>292741.17450000002</v>
      </c>
      <c r="P2089" s="1">
        <v>396831.43810000003</v>
      </c>
      <c r="Q2089" s="1">
        <v>500155.18699999998</v>
      </c>
      <c r="R2089" s="3">
        <f>AVERAGE('VTA_Proteome Morphine vs Saline'!N2089:Q2089)</f>
        <v>351307.7991</v>
      </c>
      <c r="S2089" s="3">
        <f>_xlfn.STDEV.S('VTA_Proteome Morphine vs Saline'!N2089:Q2089)</f>
        <v>123963.47821509498</v>
      </c>
      <c r="T2089" s="1">
        <v>737861.02780000004</v>
      </c>
      <c r="U2089" s="1">
        <v>389830.28580000001</v>
      </c>
      <c r="V2089" s="1">
        <v>337351.16800000001</v>
      </c>
      <c r="W2089" s="1">
        <v>473331.50799999997</v>
      </c>
      <c r="X2089" s="1">
        <f t="shared" si="131"/>
        <v>484593.49739999999</v>
      </c>
      <c r="Y2089" s="1">
        <f t="shared" si="132"/>
        <v>177887.27160765353</v>
      </c>
    </row>
    <row r="2090" spans="1:25" x14ac:dyDescent="0.5">
      <c r="A2090" s="1" t="s">
        <v>4173</v>
      </c>
      <c r="B2090" s="1" t="s">
        <v>4174</v>
      </c>
      <c r="C2090" s="1">
        <v>27605</v>
      </c>
      <c r="D2090" s="1">
        <v>5</v>
      </c>
      <c r="E2090" s="1">
        <v>5</v>
      </c>
      <c r="F2090" s="1">
        <v>216.84</v>
      </c>
      <c r="G2090" s="1">
        <v>9.6311453000000005E-2</v>
      </c>
      <c r="H2090" s="1">
        <v>0.99371272200000005</v>
      </c>
      <c r="I2090" s="1">
        <v>0.48750260099999998</v>
      </c>
      <c r="K2090" s="1">
        <v>1.1780522099999999</v>
      </c>
      <c r="L2090" s="1" t="s">
        <v>2</v>
      </c>
      <c r="M2090" s="1" t="s">
        <v>1</v>
      </c>
      <c r="N2090" s="1">
        <v>992440.80929999996</v>
      </c>
      <c r="O2090" s="1">
        <v>1165054.402</v>
      </c>
      <c r="P2090" s="1">
        <v>306121.0331</v>
      </c>
      <c r="Q2090" s="1">
        <v>1093065.139</v>
      </c>
      <c r="R2090" s="3">
        <f>AVERAGE('VTA_Proteome Morphine vs Saline'!N2090:Q2090)</f>
        <v>889170.34585000004</v>
      </c>
      <c r="S2090" s="3">
        <f>_xlfn.STDEV.S('VTA_Proteome Morphine vs Saline'!N2090:Q2090)</f>
        <v>395093.40196586546</v>
      </c>
      <c r="T2090" s="1">
        <v>1344297.287</v>
      </c>
      <c r="U2090" s="1">
        <v>1212316.2239999999</v>
      </c>
      <c r="V2090" s="1">
        <v>896970.19660000002</v>
      </c>
      <c r="W2090" s="1">
        <v>736372.65630000003</v>
      </c>
      <c r="X2090" s="1">
        <f t="shared" si="131"/>
        <v>1047489.0909749999</v>
      </c>
      <c r="Y2090" s="1">
        <f t="shared" si="132"/>
        <v>279709.64856294094</v>
      </c>
    </row>
    <row r="2091" spans="1:25" x14ac:dyDescent="0.5">
      <c r="A2091" s="1" t="s">
        <v>4175</v>
      </c>
      <c r="B2091" s="1" t="s">
        <v>4176</v>
      </c>
      <c r="C2091" s="1">
        <v>111187</v>
      </c>
      <c r="D2091" s="1">
        <v>9</v>
      </c>
      <c r="E2091" s="1">
        <v>9</v>
      </c>
      <c r="F2091" s="1">
        <v>469.52</v>
      </c>
      <c r="G2091" s="1">
        <v>7.1906921999999998E-2</v>
      </c>
      <c r="H2091" s="1">
        <v>0.99625991700000005</v>
      </c>
      <c r="I2091" s="1">
        <v>0.62764024500000004</v>
      </c>
      <c r="K2091" s="1">
        <v>1.0501816660000001</v>
      </c>
      <c r="L2091" s="1" t="s">
        <v>1</v>
      </c>
      <c r="M2091" s="1" t="s">
        <v>2</v>
      </c>
      <c r="N2091" s="1">
        <v>1124929.5589999999</v>
      </c>
      <c r="O2091" s="1">
        <v>1272905.97</v>
      </c>
      <c r="P2091" s="1">
        <v>1356762.7109999999</v>
      </c>
      <c r="Q2091" s="1">
        <v>1100802.824</v>
      </c>
      <c r="R2091" s="3">
        <f>AVERAGE('VTA_Proteome Morphine vs Saline'!N2091:Q2091)</f>
        <v>1213850.2660000001</v>
      </c>
      <c r="S2091" s="3">
        <f>_xlfn.STDEV.S('VTA_Proteome Morphine vs Saline'!N2091:Q2091)</f>
        <v>121926.42506437619</v>
      </c>
      <c r="T2091" s="1">
        <v>904083.02029999997</v>
      </c>
      <c r="U2091" s="1">
        <v>1143701.416</v>
      </c>
      <c r="V2091" s="1">
        <v>871830.37159999995</v>
      </c>
      <c r="W2091" s="1">
        <v>1703776.767</v>
      </c>
      <c r="X2091" s="1">
        <f t="shared" si="131"/>
        <v>1155847.8937249999</v>
      </c>
      <c r="Y2091" s="1">
        <f t="shared" si="132"/>
        <v>384891.79927795619</v>
      </c>
    </row>
    <row r="2092" spans="1:25" x14ac:dyDescent="0.5">
      <c r="A2092" s="1" t="s">
        <v>4177</v>
      </c>
      <c r="B2092" s="1" t="s">
        <v>4178</v>
      </c>
      <c r="C2092" s="1">
        <v>83155</v>
      </c>
      <c r="D2092" s="1">
        <v>10</v>
      </c>
      <c r="E2092" s="1">
        <v>10</v>
      </c>
      <c r="F2092" s="1">
        <v>440.71</v>
      </c>
      <c r="G2092" s="1">
        <v>8.7278334999999999E-2</v>
      </c>
      <c r="H2092" s="1">
        <v>0.99625991700000005</v>
      </c>
      <c r="I2092" s="1">
        <v>0.53104288799999999</v>
      </c>
      <c r="K2092" s="1">
        <v>1.1179075949999999</v>
      </c>
      <c r="L2092" s="1" t="s">
        <v>2</v>
      </c>
      <c r="M2092" s="1" t="s">
        <v>1</v>
      </c>
      <c r="N2092" s="1">
        <v>1447153.753</v>
      </c>
      <c r="O2092" s="1">
        <v>1609546.206</v>
      </c>
      <c r="P2092" s="1">
        <v>1058457.3419999999</v>
      </c>
      <c r="Q2092" s="1">
        <v>1147031.189</v>
      </c>
      <c r="R2092" s="3">
        <f>AVERAGE('VTA_Proteome Morphine vs Saline'!N2092:Q2092)</f>
        <v>1315547.1225000001</v>
      </c>
      <c r="S2092" s="3">
        <f>_xlfn.STDEV.S('VTA_Proteome Morphine vs Saline'!N2092:Q2092)</f>
        <v>257065.84200117382</v>
      </c>
      <c r="T2092" s="1">
        <v>1821961.1850000001</v>
      </c>
      <c r="U2092" s="1">
        <v>1721689.1059999999</v>
      </c>
      <c r="V2092" s="1">
        <v>1216520.7379999999</v>
      </c>
      <c r="W2092" s="1">
        <v>1122469.4509999999</v>
      </c>
      <c r="X2092" s="1">
        <f t="shared" si="131"/>
        <v>1470660.12</v>
      </c>
      <c r="Y2092" s="1">
        <f t="shared" si="132"/>
        <v>352255.37968181033</v>
      </c>
    </row>
    <row r="2093" spans="1:25" x14ac:dyDescent="0.5">
      <c r="A2093" s="1" t="s">
        <v>4179</v>
      </c>
      <c r="B2093" s="1" t="s">
        <v>7361</v>
      </c>
      <c r="C2093" s="1">
        <v>40288</v>
      </c>
      <c r="D2093" s="1">
        <v>1</v>
      </c>
      <c r="E2093" s="1">
        <v>1</v>
      </c>
      <c r="F2093" s="1">
        <v>34.76</v>
      </c>
      <c r="G2093" s="1">
        <v>0.11683790500000001</v>
      </c>
      <c r="H2093" s="1">
        <v>0.98423319600000003</v>
      </c>
      <c r="I2093" s="1">
        <v>0.40989019399999999</v>
      </c>
      <c r="K2093" s="1">
        <v>1.228374418</v>
      </c>
      <c r="L2093" s="1" t="s">
        <v>1</v>
      </c>
      <c r="M2093" s="1" t="s">
        <v>2</v>
      </c>
      <c r="N2093" s="1">
        <v>20451.035629999998</v>
      </c>
      <c r="O2093" s="1">
        <v>16227.99187</v>
      </c>
      <c r="P2093" s="1">
        <v>24561.33772</v>
      </c>
      <c r="Q2093" s="1">
        <v>34683.8485</v>
      </c>
      <c r="R2093" s="3">
        <f>AVERAGE('VTA_Proteome Morphine vs Saline'!N2093:Q2093)</f>
        <v>23981.05343</v>
      </c>
      <c r="S2093" s="3">
        <f>_xlfn.STDEV.S('VTA_Proteome Morphine vs Saline'!N2093:Q2093)</f>
        <v>7904.7989936304702</v>
      </c>
      <c r="T2093" s="1">
        <v>11298.8634</v>
      </c>
      <c r="U2093" s="1">
        <v>16917.91302</v>
      </c>
      <c r="V2093" s="1">
        <v>31550.686310000001</v>
      </c>
      <c r="W2093" s="1">
        <v>18322.907999999999</v>
      </c>
      <c r="X2093" s="1">
        <f t="shared" si="131"/>
        <v>19522.592682499999</v>
      </c>
      <c r="Y2093" s="1">
        <f t="shared" si="132"/>
        <v>8573.7653942209145</v>
      </c>
    </row>
    <row r="2094" spans="1:25" x14ac:dyDescent="0.5">
      <c r="A2094" s="1" t="s">
        <v>4180</v>
      </c>
      <c r="B2094" s="1" t="s">
        <v>4181</v>
      </c>
      <c r="C2094" s="1">
        <v>108116</v>
      </c>
      <c r="D2094" s="1">
        <v>17</v>
      </c>
      <c r="E2094" s="1">
        <v>15</v>
      </c>
      <c r="F2094" s="1">
        <v>671.46</v>
      </c>
      <c r="G2094" s="1">
        <v>0.17980491500000001</v>
      </c>
      <c r="H2094" s="1">
        <v>0.977951083</v>
      </c>
      <c r="I2094" s="1">
        <v>0.26592471400000001</v>
      </c>
      <c r="K2094" s="1">
        <v>1.1000044449999999</v>
      </c>
      <c r="L2094" s="1" t="s">
        <v>1</v>
      </c>
      <c r="M2094" s="1" t="s">
        <v>2</v>
      </c>
      <c r="N2094" s="1">
        <v>3979177.3859999999</v>
      </c>
      <c r="O2094" s="1">
        <v>3194965.8930000002</v>
      </c>
      <c r="P2094" s="1">
        <v>3869577.8489999999</v>
      </c>
      <c r="Q2094" s="1">
        <v>3589006.1570000001</v>
      </c>
      <c r="R2094" s="3">
        <f>AVERAGE('VTA_Proteome Morphine vs Saline'!N2094:Q2094)</f>
        <v>3658181.82125</v>
      </c>
      <c r="S2094" s="3">
        <f>_xlfn.STDEV.S('VTA_Proteome Morphine vs Saline'!N2094:Q2094)</f>
        <v>349800.27722811</v>
      </c>
      <c r="T2094" s="1">
        <v>3735168.673</v>
      </c>
      <c r="U2094" s="1">
        <v>3028257.844</v>
      </c>
      <c r="V2094" s="1">
        <v>3626196.9449999998</v>
      </c>
      <c r="W2094" s="1">
        <v>2912802.14</v>
      </c>
      <c r="X2094" s="1">
        <f t="shared" si="131"/>
        <v>3325606.4005</v>
      </c>
      <c r="Y2094" s="1">
        <f t="shared" si="132"/>
        <v>415098.16189978889</v>
      </c>
    </row>
    <row r="2095" spans="1:25" x14ac:dyDescent="0.5">
      <c r="A2095" s="1" t="s">
        <v>4182</v>
      </c>
      <c r="B2095" s="1" t="s">
        <v>4183</v>
      </c>
      <c r="C2095" s="1">
        <v>100459</v>
      </c>
      <c r="D2095" s="1">
        <v>10</v>
      </c>
      <c r="E2095" s="1">
        <v>9</v>
      </c>
      <c r="F2095" s="1">
        <v>413.03</v>
      </c>
      <c r="G2095" s="1">
        <v>5.3109297E-2</v>
      </c>
      <c r="H2095" s="1">
        <v>0.99625991700000005</v>
      </c>
      <c r="I2095" s="1">
        <v>0.85309718700000003</v>
      </c>
      <c r="K2095" s="1">
        <v>1.0412395000000001</v>
      </c>
      <c r="L2095" s="1" t="s">
        <v>2</v>
      </c>
      <c r="M2095" s="1" t="s">
        <v>1</v>
      </c>
      <c r="N2095" s="1">
        <v>1254178.1839999999</v>
      </c>
      <c r="O2095" s="1">
        <v>1057378.9839999999</v>
      </c>
      <c r="P2095" s="1">
        <v>1279048.1299999999</v>
      </c>
      <c r="Q2095" s="1">
        <v>1104556.5160000001</v>
      </c>
      <c r="R2095" s="3">
        <f>AVERAGE('VTA_Proteome Morphine vs Saline'!N2095:Q2095)</f>
        <v>1173790.4534999998</v>
      </c>
      <c r="S2095" s="3">
        <f>_xlfn.STDEV.S('VTA_Proteome Morphine vs Saline'!N2095:Q2095)</f>
        <v>109371.43748106356</v>
      </c>
      <c r="T2095" s="1">
        <v>1581414.22</v>
      </c>
      <c r="U2095" s="1">
        <v>905034.39989999996</v>
      </c>
      <c r="V2095" s="1">
        <v>1245255.2009999999</v>
      </c>
      <c r="W2095" s="1">
        <v>1157084.122</v>
      </c>
      <c r="X2095" s="1">
        <f t="shared" si="131"/>
        <v>1222196.985725</v>
      </c>
      <c r="Y2095" s="1">
        <f t="shared" si="132"/>
        <v>279523.69819720031</v>
      </c>
    </row>
    <row r="2096" spans="1:25" x14ac:dyDescent="0.5">
      <c r="A2096" s="1" t="s">
        <v>4184</v>
      </c>
      <c r="B2096" s="1" t="s">
        <v>4185</v>
      </c>
      <c r="C2096" s="1">
        <v>31277</v>
      </c>
      <c r="D2096" s="1">
        <v>3</v>
      </c>
      <c r="E2096" s="1">
        <v>3</v>
      </c>
      <c r="F2096" s="1">
        <v>172.19</v>
      </c>
      <c r="G2096" s="1">
        <v>5.0950583000000001E-2</v>
      </c>
      <c r="H2096" s="1">
        <v>0.99625991700000005</v>
      </c>
      <c r="I2096" s="1">
        <v>0.91832301599999999</v>
      </c>
      <c r="K2096" s="1">
        <v>1.0655742290000001</v>
      </c>
      <c r="L2096" s="1" t="s">
        <v>1</v>
      </c>
      <c r="M2096" s="1" t="s">
        <v>2</v>
      </c>
      <c r="N2096" s="1">
        <v>571442.89269999997</v>
      </c>
      <c r="O2096" s="1">
        <v>780889.14269999997</v>
      </c>
      <c r="P2096" s="1">
        <v>332466.8358</v>
      </c>
      <c r="Q2096" s="1">
        <v>417925.73729999998</v>
      </c>
      <c r="R2096" s="3">
        <f>AVERAGE('VTA_Proteome Morphine vs Saline'!N2096:Q2096)</f>
        <v>525681.15212500002</v>
      </c>
      <c r="S2096" s="3">
        <f>_xlfn.STDEV.S('VTA_Proteome Morphine vs Saline'!N2096:Q2096)</f>
        <v>196780.97537687927</v>
      </c>
      <c r="T2096" s="1">
        <v>583273.21810000006</v>
      </c>
      <c r="U2096" s="1">
        <v>397429.58809999999</v>
      </c>
      <c r="V2096" s="1">
        <v>531028.3308</v>
      </c>
      <c r="W2096" s="1">
        <v>461594.18410000001</v>
      </c>
      <c r="X2096" s="1">
        <f t="shared" si="131"/>
        <v>493331.33027500001</v>
      </c>
      <c r="Y2096" s="1">
        <f t="shared" si="132"/>
        <v>81065.812016411001</v>
      </c>
    </row>
    <row r="2097" spans="1:25" x14ac:dyDescent="0.5">
      <c r="A2097" s="1" t="s">
        <v>4186</v>
      </c>
      <c r="B2097" s="1" t="s">
        <v>4187</v>
      </c>
      <c r="C2097" s="1">
        <v>81459</v>
      </c>
      <c r="D2097" s="1">
        <v>7</v>
      </c>
      <c r="E2097" s="1">
        <v>7</v>
      </c>
      <c r="F2097" s="1">
        <v>300.10000000000002</v>
      </c>
      <c r="G2097" s="1">
        <v>7.3934628000000002E-2</v>
      </c>
      <c r="H2097" s="1">
        <v>0.99625991700000005</v>
      </c>
      <c r="I2097" s="1">
        <v>0.61263754000000004</v>
      </c>
      <c r="K2097" s="1">
        <v>1.1106443779999999</v>
      </c>
      <c r="L2097" s="1" t="s">
        <v>2</v>
      </c>
      <c r="M2097" s="1" t="s">
        <v>1</v>
      </c>
      <c r="N2097" s="1">
        <v>493146.60700000002</v>
      </c>
      <c r="O2097" s="1">
        <v>649194.48719999997</v>
      </c>
      <c r="P2097" s="1">
        <v>665289.18370000005</v>
      </c>
      <c r="Q2097" s="1">
        <v>487266.07449999999</v>
      </c>
      <c r="R2097" s="3">
        <f>AVERAGE('VTA_Proteome Morphine vs Saline'!N2097:Q2097)</f>
        <v>573724.08810000005</v>
      </c>
      <c r="S2097" s="3">
        <f>_xlfn.STDEV.S('VTA_Proteome Morphine vs Saline'!N2097:Q2097)</f>
        <v>96691.37577645159</v>
      </c>
      <c r="T2097" s="1">
        <v>878871.9105</v>
      </c>
      <c r="U2097" s="1">
        <v>667491.16729999997</v>
      </c>
      <c r="V2097" s="1">
        <v>535284.63410000002</v>
      </c>
      <c r="W2097" s="1">
        <v>467166.02</v>
      </c>
      <c r="X2097" s="1">
        <f t="shared" si="131"/>
        <v>637203.432975</v>
      </c>
      <c r="Y2097" s="1">
        <f t="shared" si="132"/>
        <v>181311.11682698561</v>
      </c>
    </row>
    <row r="2098" spans="1:25" x14ac:dyDescent="0.5">
      <c r="A2098" s="1" t="s">
        <v>4188</v>
      </c>
      <c r="B2098" s="1" t="s">
        <v>4189</v>
      </c>
      <c r="C2098" s="1">
        <v>49733</v>
      </c>
      <c r="D2098" s="1">
        <v>1</v>
      </c>
      <c r="E2098" s="1">
        <v>1</v>
      </c>
      <c r="F2098" s="1">
        <v>46.89</v>
      </c>
      <c r="G2098" s="1">
        <v>6.4179420000000001E-2</v>
      </c>
      <c r="H2098" s="1">
        <v>0.99625991700000005</v>
      </c>
      <c r="I2098" s="1">
        <v>0.69483007799999996</v>
      </c>
      <c r="K2098" s="1">
        <v>1.055612244</v>
      </c>
      <c r="L2098" s="1" t="s">
        <v>1</v>
      </c>
      <c r="M2098" s="1" t="s">
        <v>2</v>
      </c>
      <c r="N2098" s="1">
        <v>29575.27045</v>
      </c>
      <c r="O2098" s="1">
        <v>31711.05658</v>
      </c>
      <c r="P2098" s="1">
        <v>43591.407659999997</v>
      </c>
      <c r="Q2098" s="1">
        <v>27653.060710000002</v>
      </c>
      <c r="R2098" s="3">
        <f>AVERAGE('VTA_Proteome Morphine vs Saline'!N2098:Q2098)</f>
        <v>33132.698850000001</v>
      </c>
      <c r="S2098" s="3">
        <f>_xlfn.STDEV.S('VTA_Proteome Morphine vs Saline'!N2098:Q2098)</f>
        <v>7166.7609532408151</v>
      </c>
      <c r="T2098" s="1">
        <v>40858.956899999997</v>
      </c>
      <c r="U2098" s="1">
        <v>29027.230820000001</v>
      </c>
      <c r="V2098" s="1">
        <v>38427.18073</v>
      </c>
      <c r="W2098" s="1">
        <v>17235.379369999999</v>
      </c>
      <c r="X2098" s="1">
        <f t="shared" si="131"/>
        <v>31387.186955000001</v>
      </c>
      <c r="Y2098" s="1">
        <f t="shared" si="132"/>
        <v>10725.65443419081</v>
      </c>
    </row>
    <row r="2099" spans="1:25" x14ac:dyDescent="0.5">
      <c r="A2099" s="1" t="s">
        <v>4190</v>
      </c>
      <c r="B2099" s="1" t="s">
        <v>4191</v>
      </c>
      <c r="C2099" s="1">
        <v>46840</v>
      </c>
      <c r="D2099" s="1">
        <v>6</v>
      </c>
      <c r="E2099" s="1">
        <v>6</v>
      </c>
      <c r="F2099" s="1">
        <v>407.89</v>
      </c>
      <c r="G2099" s="1">
        <v>0.22520205700000001</v>
      </c>
      <c r="H2099" s="1">
        <v>0.977951083</v>
      </c>
      <c r="I2099" s="1">
        <v>0.20476649599999999</v>
      </c>
      <c r="K2099" s="1">
        <v>1.2420615770000001</v>
      </c>
      <c r="L2099" s="1" t="s">
        <v>2</v>
      </c>
      <c r="M2099" s="1" t="s">
        <v>1</v>
      </c>
      <c r="N2099" s="1">
        <v>1695533.409</v>
      </c>
      <c r="O2099" s="1">
        <v>1123801.8759999999</v>
      </c>
      <c r="P2099" s="1">
        <v>1895580.8030000001</v>
      </c>
      <c r="Q2099" s="1">
        <v>1869400.496</v>
      </c>
      <c r="R2099" s="3">
        <f>AVERAGE('VTA_Proteome Morphine vs Saline'!N2099:Q2099)</f>
        <v>1646079.1460000002</v>
      </c>
      <c r="S2099" s="3">
        <f>_xlfn.STDEV.S('VTA_Proteome Morphine vs Saline'!N2099:Q2099)</f>
        <v>359324.72458724194</v>
      </c>
      <c r="T2099" s="1">
        <v>1828665.9480000001</v>
      </c>
      <c r="U2099" s="1">
        <v>2253088.2039999999</v>
      </c>
      <c r="V2099" s="1">
        <v>2483599.3679999998</v>
      </c>
      <c r="W2099" s="1">
        <v>1612773.121</v>
      </c>
      <c r="X2099" s="1">
        <f t="shared" si="131"/>
        <v>2044531.66025</v>
      </c>
      <c r="Y2099" s="1">
        <f t="shared" si="132"/>
        <v>395512.21046059555</v>
      </c>
    </row>
    <row r="2100" spans="1:25" x14ac:dyDescent="0.5">
      <c r="A2100" s="1" t="s">
        <v>4192</v>
      </c>
      <c r="B2100" s="1" t="s">
        <v>4193</v>
      </c>
      <c r="C2100" s="1">
        <v>37173</v>
      </c>
      <c r="D2100" s="1">
        <v>7</v>
      </c>
      <c r="E2100" s="1">
        <v>7</v>
      </c>
      <c r="F2100" s="1">
        <v>339.04</v>
      </c>
      <c r="G2100" s="1">
        <v>6.6323490999999998E-2</v>
      </c>
      <c r="H2100" s="1">
        <v>0.99625991700000005</v>
      </c>
      <c r="I2100" s="1">
        <v>0.67426667399999995</v>
      </c>
      <c r="K2100" s="1">
        <v>1.0439202000000001</v>
      </c>
      <c r="L2100" s="1" t="s">
        <v>2</v>
      </c>
      <c r="M2100" s="1" t="s">
        <v>1</v>
      </c>
      <c r="N2100" s="1">
        <v>850527.19220000005</v>
      </c>
      <c r="O2100" s="1">
        <v>986926.67870000005</v>
      </c>
      <c r="P2100" s="1">
        <v>657783.45940000005</v>
      </c>
      <c r="Q2100" s="1">
        <v>877295.67409999995</v>
      </c>
      <c r="R2100" s="3">
        <f>AVERAGE('VTA_Proteome Morphine vs Saline'!N2100:Q2100)</f>
        <v>843133.25109999999</v>
      </c>
      <c r="S2100" s="3">
        <f>_xlfn.STDEV.S('VTA_Proteome Morphine vs Saline'!N2100:Q2100)</f>
        <v>136934.09194987582</v>
      </c>
      <c r="T2100" s="1">
        <v>951471.31649999996</v>
      </c>
      <c r="U2100" s="1">
        <v>956570.08739999996</v>
      </c>
      <c r="V2100" s="1">
        <v>888205.32869999995</v>
      </c>
      <c r="W2100" s="1">
        <v>724408.59589999996</v>
      </c>
      <c r="X2100" s="1">
        <f t="shared" si="131"/>
        <v>880163.83212499996</v>
      </c>
      <c r="Y2100" s="1">
        <f t="shared" si="132"/>
        <v>108392.85408751343</v>
      </c>
    </row>
    <row r="2101" spans="1:25" x14ac:dyDescent="0.5">
      <c r="A2101" s="1" t="s">
        <v>4194</v>
      </c>
      <c r="B2101" s="1" t="s">
        <v>4195</v>
      </c>
      <c r="C2101" s="1">
        <v>48087</v>
      </c>
      <c r="D2101" s="1">
        <v>13</v>
      </c>
      <c r="E2101" s="1">
        <v>13</v>
      </c>
      <c r="F2101" s="1">
        <v>800.04</v>
      </c>
      <c r="G2101" s="1">
        <v>0.36838482099999997</v>
      </c>
      <c r="H2101" s="1">
        <v>0.977951083</v>
      </c>
      <c r="I2101" s="1">
        <v>0.102136778</v>
      </c>
      <c r="K2101" s="1">
        <v>1.192776888</v>
      </c>
      <c r="L2101" s="1" t="s">
        <v>1</v>
      </c>
      <c r="M2101" s="1" t="s">
        <v>2</v>
      </c>
      <c r="N2101" s="1">
        <v>5831681.3080000002</v>
      </c>
      <c r="O2101" s="1">
        <v>4920677.2359999996</v>
      </c>
      <c r="P2101" s="1">
        <v>4880785.7359999996</v>
      </c>
      <c r="Q2101" s="1">
        <v>4920271.352</v>
      </c>
      <c r="R2101" s="3">
        <f>AVERAGE('VTA_Proteome Morphine vs Saline'!N2101:Q2101)</f>
        <v>5138353.9079999998</v>
      </c>
      <c r="S2101" s="3">
        <f>_xlfn.STDEV.S('VTA_Proteome Morphine vs Saline'!N2101:Q2101)</f>
        <v>462596.7940451926</v>
      </c>
      <c r="T2101" s="1">
        <v>4285604.9689999996</v>
      </c>
      <c r="U2101" s="1">
        <v>5412987.8760000002</v>
      </c>
      <c r="V2101" s="1">
        <v>3793431.6320000002</v>
      </c>
      <c r="W2101" s="1">
        <v>3739543.1680000001</v>
      </c>
      <c r="X2101" s="1">
        <f t="shared" si="131"/>
        <v>4307891.9112499999</v>
      </c>
      <c r="Y2101" s="1">
        <f t="shared" si="132"/>
        <v>776621.63073606894</v>
      </c>
    </row>
    <row r="2102" spans="1:25" x14ac:dyDescent="0.5">
      <c r="A2102" s="1" t="s">
        <v>4196</v>
      </c>
      <c r="B2102" s="1" t="s">
        <v>4197</v>
      </c>
      <c r="C2102" s="1">
        <v>55403</v>
      </c>
      <c r="D2102" s="1">
        <v>22</v>
      </c>
      <c r="E2102" s="1">
        <v>22</v>
      </c>
      <c r="F2102" s="1">
        <v>1095.54</v>
      </c>
      <c r="G2102" s="1">
        <v>5.0003731000000003E-2</v>
      </c>
      <c r="H2102" s="1">
        <v>0.99959859299999998</v>
      </c>
      <c r="I2102" s="1">
        <v>0.99487051800000004</v>
      </c>
      <c r="K2102" s="1">
        <v>1.008616897</v>
      </c>
      <c r="L2102" s="1" t="s">
        <v>1</v>
      </c>
      <c r="M2102" s="1" t="s">
        <v>2</v>
      </c>
      <c r="N2102" s="1">
        <v>3812922.4730000002</v>
      </c>
      <c r="O2102" s="1">
        <v>4691239.9029999999</v>
      </c>
      <c r="P2102" s="1">
        <v>6489392.2429999998</v>
      </c>
      <c r="Q2102" s="1">
        <v>5804037.0060000001</v>
      </c>
      <c r="R2102" s="3">
        <f>AVERAGE('VTA_Proteome Morphine vs Saline'!N2102:Q2102)</f>
        <v>5199397.90625</v>
      </c>
      <c r="S2102" s="3">
        <f>_xlfn.STDEV.S('VTA_Proteome Morphine vs Saline'!N2102:Q2102)</f>
        <v>1184653.6080315313</v>
      </c>
      <c r="T2102" s="1">
        <v>4805889.9009999996</v>
      </c>
      <c r="U2102" s="1">
        <v>4027722.1740000001</v>
      </c>
      <c r="V2102" s="1">
        <v>6145369.9639999997</v>
      </c>
      <c r="W2102" s="1">
        <v>5640929.9230000004</v>
      </c>
      <c r="X2102" s="1">
        <f t="shared" si="131"/>
        <v>5154977.9904999994</v>
      </c>
      <c r="Y2102" s="1">
        <f t="shared" si="132"/>
        <v>932665.30472933291</v>
      </c>
    </row>
    <row r="2103" spans="1:25" x14ac:dyDescent="0.5">
      <c r="A2103" s="1" t="s">
        <v>4198</v>
      </c>
      <c r="B2103" s="1" t="s">
        <v>4199</v>
      </c>
      <c r="C2103" s="1">
        <v>27723</v>
      </c>
      <c r="D2103" s="1">
        <v>3</v>
      </c>
      <c r="E2103" s="1">
        <v>3</v>
      </c>
      <c r="F2103" s="1">
        <v>120.15</v>
      </c>
      <c r="G2103" s="1">
        <v>9.3309931999999998E-2</v>
      </c>
      <c r="H2103" s="1">
        <v>0.99625991700000005</v>
      </c>
      <c r="I2103" s="1">
        <v>0.501170114</v>
      </c>
      <c r="K2103" s="1">
        <v>1.2741250980000001</v>
      </c>
      <c r="L2103" s="1" t="s">
        <v>2</v>
      </c>
      <c r="M2103" s="1" t="s">
        <v>1</v>
      </c>
      <c r="N2103" s="1">
        <v>104380.8627</v>
      </c>
      <c r="O2103" s="1">
        <v>69937.974310000005</v>
      </c>
      <c r="P2103" s="1">
        <v>30368.95017</v>
      </c>
      <c r="Q2103" s="1">
        <v>82263.899460000001</v>
      </c>
      <c r="R2103" s="3">
        <f>AVERAGE('VTA_Proteome Morphine vs Saline'!N2103:Q2103)</f>
        <v>71737.921660000007</v>
      </c>
      <c r="S2103" s="3">
        <f>_xlfn.STDEV.S('VTA_Proteome Morphine vs Saline'!N2103:Q2103)</f>
        <v>31042.924158817081</v>
      </c>
      <c r="T2103" s="1">
        <v>40760.473709999998</v>
      </c>
      <c r="U2103" s="1">
        <v>101666.9442</v>
      </c>
      <c r="V2103" s="1">
        <v>110657.34729999999</v>
      </c>
      <c r="W2103" s="1">
        <v>112527.5806</v>
      </c>
      <c r="X2103" s="1">
        <f t="shared" si="131"/>
        <v>91403.086452499992</v>
      </c>
      <c r="Y2103" s="1">
        <f t="shared" si="132"/>
        <v>34092.970023251975</v>
      </c>
    </row>
    <row r="2104" spans="1:25" x14ac:dyDescent="0.5">
      <c r="A2104" s="1" t="s">
        <v>4200</v>
      </c>
      <c r="B2104" s="1" t="s">
        <v>7362</v>
      </c>
      <c r="C2104" s="1">
        <v>45694</v>
      </c>
      <c r="D2104" s="1">
        <v>4</v>
      </c>
      <c r="E2104" s="1">
        <v>4</v>
      </c>
      <c r="F2104" s="1">
        <v>156</v>
      </c>
      <c r="G2104" s="1">
        <v>5.1083358000000002E-2</v>
      </c>
      <c r="H2104" s="1">
        <v>0.99625991700000005</v>
      </c>
      <c r="I2104" s="1">
        <v>0.91283501499999997</v>
      </c>
      <c r="K2104" s="1">
        <v>1.067503783</v>
      </c>
      <c r="L2104" s="1" t="s">
        <v>2</v>
      </c>
      <c r="M2104" s="1" t="s">
        <v>1</v>
      </c>
      <c r="N2104" s="1">
        <v>290461.2941</v>
      </c>
      <c r="O2104" s="1">
        <v>480511.72509999998</v>
      </c>
      <c r="P2104" s="1">
        <v>291604.85430000001</v>
      </c>
      <c r="Q2104" s="1">
        <v>387566.46120000002</v>
      </c>
      <c r="R2104" s="3">
        <f>AVERAGE('VTA_Proteome Morphine vs Saline'!N2104:Q2104)</f>
        <v>362536.083675</v>
      </c>
      <c r="S2104" s="3">
        <f>_xlfn.STDEV.S('VTA_Proteome Morphine vs Saline'!N2104:Q2104)</f>
        <v>90867.64433616912</v>
      </c>
      <c r="T2104" s="1">
        <v>365012.42229999998</v>
      </c>
      <c r="U2104" s="1">
        <v>465897.26040000003</v>
      </c>
      <c r="V2104" s="1">
        <v>200842.1397</v>
      </c>
      <c r="W2104" s="1">
        <v>516282.7401</v>
      </c>
      <c r="X2104" s="1">
        <f t="shared" si="131"/>
        <v>387008.640625</v>
      </c>
      <c r="Y2104" s="1">
        <f t="shared" si="132"/>
        <v>139136.63166391014</v>
      </c>
    </row>
    <row r="2105" spans="1:25" x14ac:dyDescent="0.5">
      <c r="A2105" s="1" t="s">
        <v>4201</v>
      </c>
      <c r="B2105" s="1" t="s">
        <v>4202</v>
      </c>
      <c r="C2105" s="1">
        <v>84149</v>
      </c>
      <c r="D2105" s="1">
        <v>1</v>
      </c>
      <c r="E2105" s="1">
        <v>1</v>
      </c>
      <c r="F2105" s="1">
        <v>36.72</v>
      </c>
      <c r="G2105" s="1">
        <v>0.14275799</v>
      </c>
      <c r="H2105" s="1">
        <v>0.977951083</v>
      </c>
      <c r="I2105" s="1">
        <v>0.33838217300000001</v>
      </c>
      <c r="K2105" s="1">
        <v>1.733015175</v>
      </c>
      <c r="L2105" s="1" t="s">
        <v>2</v>
      </c>
      <c r="M2105" s="1" t="s">
        <v>1</v>
      </c>
      <c r="N2105" s="1">
        <v>17902.19195</v>
      </c>
      <c r="O2105" s="1">
        <v>3719.9033089999998</v>
      </c>
      <c r="P2105" s="1">
        <v>1578.299422</v>
      </c>
      <c r="Q2105" s="1">
        <v>0</v>
      </c>
      <c r="R2105" s="3">
        <f>AVERAGE('VTA_Proteome Morphine vs Saline'!N2105:Q2105)</f>
        <v>5800.0986702500004</v>
      </c>
      <c r="S2105" s="3">
        <f>_xlfn.STDEV.S('VTA_Proteome Morphine vs Saline'!N2105:Q2105)</f>
        <v>8210.8182290174591</v>
      </c>
      <c r="T2105" s="1">
        <v>26441.72726</v>
      </c>
      <c r="U2105" s="1">
        <v>9170.1070039999995</v>
      </c>
      <c r="V2105" s="1">
        <v>2729.2526889999999</v>
      </c>
      <c r="W2105" s="1">
        <v>1865.5490970000001</v>
      </c>
      <c r="X2105" s="1">
        <f t="shared" si="131"/>
        <v>10051.6590125</v>
      </c>
      <c r="Y2105" s="1">
        <f t="shared" si="132"/>
        <v>11402.360881508683</v>
      </c>
    </row>
    <row r="2106" spans="1:25" x14ac:dyDescent="0.5">
      <c r="A2106" s="1" t="s">
        <v>4203</v>
      </c>
      <c r="B2106" s="1" t="s">
        <v>4204</v>
      </c>
      <c r="C2106" s="1">
        <v>32698</v>
      </c>
      <c r="D2106" s="1">
        <v>1</v>
      </c>
      <c r="E2106" s="1">
        <v>1</v>
      </c>
      <c r="F2106" s="1">
        <v>25.64</v>
      </c>
      <c r="G2106" s="1">
        <v>7.2246716000000002E-2</v>
      </c>
      <c r="H2106" s="1">
        <v>0.99625991700000005</v>
      </c>
      <c r="I2106" s="1">
        <v>0.62506387200000002</v>
      </c>
      <c r="K2106" s="1">
        <v>1.337990448</v>
      </c>
      <c r="L2106" s="1" t="s">
        <v>1</v>
      </c>
      <c r="M2106" s="1" t="s">
        <v>2</v>
      </c>
      <c r="N2106" s="1">
        <v>108209.75290000001</v>
      </c>
      <c r="O2106" s="1">
        <v>119528.5432</v>
      </c>
      <c r="P2106" s="1">
        <v>380220.7451</v>
      </c>
      <c r="Q2106" s="1">
        <v>140035.74770000001</v>
      </c>
      <c r="R2106" s="3">
        <f>AVERAGE('VTA_Proteome Morphine vs Saline'!N2106:Q2106)</f>
        <v>186998.69722500001</v>
      </c>
      <c r="S2106" s="3">
        <f>_xlfn.STDEV.S('VTA_Proteome Morphine vs Saline'!N2106:Q2106)</f>
        <v>129486.41865089124</v>
      </c>
      <c r="T2106" s="1">
        <v>133640.43359999999</v>
      </c>
      <c r="U2106" s="1">
        <v>125348.1974</v>
      </c>
      <c r="V2106" s="1">
        <v>145331.41089999999</v>
      </c>
      <c r="W2106" s="1">
        <v>154723.40270000001</v>
      </c>
      <c r="X2106" s="1">
        <f t="shared" si="131"/>
        <v>139760.86114999998</v>
      </c>
      <c r="Y2106" s="1">
        <f t="shared" si="132"/>
        <v>12911.147430522517</v>
      </c>
    </row>
    <row r="2107" spans="1:25" x14ac:dyDescent="0.5">
      <c r="A2107" s="1" t="s">
        <v>4205</v>
      </c>
      <c r="B2107" s="1" t="s">
        <v>4206</v>
      </c>
      <c r="C2107" s="1">
        <v>34201</v>
      </c>
      <c r="D2107" s="1">
        <v>14</v>
      </c>
      <c r="E2107" s="1">
        <v>14</v>
      </c>
      <c r="F2107" s="1">
        <v>723.04</v>
      </c>
      <c r="G2107" s="1">
        <v>6.1667685E-2</v>
      </c>
      <c r="H2107" s="1">
        <v>0.99625991700000005</v>
      </c>
      <c r="I2107" s="1">
        <v>0.72146823699999996</v>
      </c>
      <c r="K2107" s="1">
        <v>1.0258854509999999</v>
      </c>
      <c r="L2107" s="1" t="s">
        <v>1</v>
      </c>
      <c r="M2107" s="1" t="s">
        <v>2</v>
      </c>
      <c r="N2107" s="1">
        <v>13662797.92</v>
      </c>
      <c r="O2107" s="1">
        <v>12215283.5</v>
      </c>
      <c r="P2107" s="1">
        <v>11132270.67</v>
      </c>
      <c r="Q2107" s="1">
        <v>11706092.24</v>
      </c>
      <c r="R2107" s="3">
        <f>AVERAGE('VTA_Proteome Morphine vs Saline'!N2107:Q2107)</f>
        <v>12179111.082500001</v>
      </c>
      <c r="S2107" s="3">
        <f>_xlfn.STDEV.S('VTA_Proteome Morphine vs Saline'!N2107:Q2107)</f>
        <v>1083552.2984089195</v>
      </c>
      <c r="T2107" s="1">
        <v>12408920.609999999</v>
      </c>
      <c r="U2107" s="1">
        <v>13602239.5</v>
      </c>
      <c r="V2107" s="1">
        <v>11322527.83</v>
      </c>
      <c r="W2107" s="1">
        <v>10153528.380000001</v>
      </c>
      <c r="X2107" s="1">
        <f t="shared" si="131"/>
        <v>11871804.08</v>
      </c>
      <c r="Y2107" s="1">
        <f t="shared" si="132"/>
        <v>1476152.2832027839</v>
      </c>
    </row>
    <row r="2108" spans="1:25" x14ac:dyDescent="0.5">
      <c r="A2108" s="1" t="s">
        <v>4207</v>
      </c>
      <c r="B2108" s="1" t="s">
        <v>4208</v>
      </c>
      <c r="C2108" s="1">
        <v>31219</v>
      </c>
      <c r="D2108" s="1">
        <v>1</v>
      </c>
      <c r="E2108" s="1">
        <v>0</v>
      </c>
      <c r="F2108" s="1">
        <v>36.86</v>
      </c>
      <c r="K2108" s="1">
        <v>1</v>
      </c>
      <c r="L2108" s="1" t="s">
        <v>364</v>
      </c>
      <c r="M2108" s="1" t="s">
        <v>364</v>
      </c>
      <c r="R2108" s="3"/>
      <c r="S2108" s="3"/>
    </row>
    <row r="2109" spans="1:25" x14ac:dyDescent="0.5">
      <c r="A2109" s="1" t="s">
        <v>4209</v>
      </c>
      <c r="B2109" s="1" t="s">
        <v>4210</v>
      </c>
      <c r="C2109" s="1">
        <v>34153</v>
      </c>
      <c r="D2109" s="1">
        <v>17</v>
      </c>
      <c r="E2109" s="1">
        <v>17</v>
      </c>
      <c r="F2109" s="1">
        <v>1082.75</v>
      </c>
      <c r="G2109" s="1">
        <v>8.7163009999999999E-2</v>
      </c>
      <c r="H2109" s="1">
        <v>0.99625991700000005</v>
      </c>
      <c r="I2109" s="1">
        <v>0.53164897899999997</v>
      </c>
      <c r="K2109" s="1">
        <v>1.047761489</v>
      </c>
      <c r="L2109" s="1" t="s">
        <v>1</v>
      </c>
      <c r="M2109" s="1" t="s">
        <v>2</v>
      </c>
      <c r="N2109" s="1">
        <v>10582035.810000001</v>
      </c>
      <c r="O2109" s="1">
        <v>9468924.9570000004</v>
      </c>
      <c r="P2109" s="1">
        <v>12174923.380000001</v>
      </c>
      <c r="Q2109" s="1">
        <v>11224347.220000001</v>
      </c>
      <c r="R2109" s="3">
        <f>AVERAGE('VTA_Proteome Morphine vs Saline'!N2109:Q2109)</f>
        <v>10862557.84175</v>
      </c>
      <c r="S2109" s="3">
        <f>_xlfn.STDEV.S('VTA_Proteome Morphine vs Saline'!N2109:Q2109)</f>
        <v>1136383.1642473545</v>
      </c>
      <c r="T2109" s="1">
        <v>10416433.52</v>
      </c>
      <c r="U2109" s="1">
        <v>11423748.960000001</v>
      </c>
      <c r="V2109" s="1">
        <v>10374526.039999999</v>
      </c>
      <c r="W2109" s="1">
        <v>9254873.852</v>
      </c>
      <c r="X2109" s="1">
        <f t="shared" ref="X2109:X2116" si="133">AVERAGE(T2109:W2109)</f>
        <v>10367395.593</v>
      </c>
      <c r="Y2109" s="1">
        <f t="shared" ref="Y2109:Y2116" si="134">_xlfn.STDEV.S(T2109:W2109)</f>
        <v>886198.36412411765</v>
      </c>
    </row>
    <row r="2110" spans="1:25" x14ac:dyDescent="0.5">
      <c r="A2110" s="1" t="s">
        <v>4211</v>
      </c>
      <c r="B2110" s="1" t="s">
        <v>4212</v>
      </c>
      <c r="C2110" s="1">
        <v>109760</v>
      </c>
      <c r="D2110" s="1">
        <v>1</v>
      </c>
      <c r="E2110" s="1">
        <v>1</v>
      </c>
      <c r="F2110" s="1">
        <v>25.39</v>
      </c>
      <c r="G2110" s="1">
        <v>0.14625047599999999</v>
      </c>
      <c r="H2110" s="1">
        <v>0.977951083</v>
      </c>
      <c r="I2110" s="1">
        <v>0.33031125099999997</v>
      </c>
      <c r="K2110" s="1">
        <v>5.0543352439999998</v>
      </c>
      <c r="L2110" s="1" t="s">
        <v>1</v>
      </c>
      <c r="M2110" s="1" t="s">
        <v>2</v>
      </c>
      <c r="N2110" s="1">
        <v>105.85912690000001</v>
      </c>
      <c r="O2110" s="1">
        <v>3357.9100330000001</v>
      </c>
      <c r="P2110" s="1">
        <v>6850.3520390000003</v>
      </c>
      <c r="Q2110" s="1">
        <v>11517.20822</v>
      </c>
      <c r="R2110" s="3">
        <f>AVERAGE('VTA_Proteome Morphine vs Saline'!N2110:Q2110)</f>
        <v>5457.8323547250002</v>
      </c>
      <c r="S2110" s="3">
        <f>_xlfn.STDEV.S('VTA_Proteome Morphine vs Saline'!N2110:Q2110)</f>
        <v>4889.0502873395553</v>
      </c>
      <c r="T2110" s="1">
        <v>330.73015099999998</v>
      </c>
      <c r="U2110" s="1">
        <v>2796.4811490000002</v>
      </c>
      <c r="V2110" s="1">
        <v>160.20774069999999</v>
      </c>
      <c r="W2110" s="1">
        <v>1031.9085009999999</v>
      </c>
      <c r="X2110" s="1">
        <f t="shared" si="133"/>
        <v>1079.8318854250001</v>
      </c>
      <c r="Y2110" s="1">
        <f t="shared" si="134"/>
        <v>1204.9956183858189</v>
      </c>
    </row>
    <row r="2111" spans="1:25" x14ac:dyDescent="0.5">
      <c r="A2111" s="1" t="s">
        <v>4213</v>
      </c>
      <c r="B2111" s="1" t="s">
        <v>4214</v>
      </c>
      <c r="C2111" s="1">
        <v>22312</v>
      </c>
      <c r="D2111" s="1">
        <v>3</v>
      </c>
      <c r="E2111" s="1">
        <v>3</v>
      </c>
      <c r="F2111" s="1">
        <v>117.99</v>
      </c>
      <c r="G2111" s="1">
        <v>0.15836988799999999</v>
      </c>
      <c r="H2111" s="1">
        <v>0.977951083</v>
      </c>
      <c r="I2111" s="1">
        <v>0.30453225499999997</v>
      </c>
      <c r="K2111" s="1">
        <v>1.10333613</v>
      </c>
      <c r="L2111" s="1" t="s">
        <v>2</v>
      </c>
      <c r="M2111" s="1" t="s">
        <v>1</v>
      </c>
      <c r="N2111" s="1">
        <v>267906.46999999997</v>
      </c>
      <c r="O2111" s="1">
        <v>368579.80190000002</v>
      </c>
      <c r="P2111" s="1">
        <v>255814.17079999999</v>
      </c>
      <c r="Q2111" s="1">
        <v>364695.65279999998</v>
      </c>
      <c r="R2111" s="3">
        <f>AVERAGE('VTA_Proteome Morphine vs Saline'!N2111:Q2111)</f>
        <v>314249.02387500001</v>
      </c>
      <c r="S2111" s="3">
        <f>_xlfn.STDEV.S('VTA_Proteome Morphine vs Saline'!N2111:Q2111)</f>
        <v>60715.072714696093</v>
      </c>
      <c r="T2111" s="1">
        <v>352809.51179999998</v>
      </c>
      <c r="U2111" s="1">
        <v>334653.89610000001</v>
      </c>
      <c r="V2111" s="1">
        <v>335860.1961</v>
      </c>
      <c r="W2111" s="1">
        <v>363565.60330000002</v>
      </c>
      <c r="X2111" s="1">
        <f t="shared" si="133"/>
        <v>346722.30182500003</v>
      </c>
      <c r="Y2111" s="1">
        <f t="shared" si="134"/>
        <v>13956.870319926877</v>
      </c>
    </row>
    <row r="2112" spans="1:25" x14ac:dyDescent="0.5">
      <c r="A2112" s="1" t="s">
        <v>4215</v>
      </c>
      <c r="B2112" s="1" t="s">
        <v>4216</v>
      </c>
      <c r="C2112" s="1">
        <v>19418</v>
      </c>
      <c r="D2112" s="1">
        <v>2</v>
      </c>
      <c r="E2112" s="1">
        <v>2</v>
      </c>
      <c r="F2112" s="1">
        <v>80.540000000000006</v>
      </c>
      <c r="G2112" s="1">
        <v>6.7778548999999993E-2</v>
      </c>
      <c r="H2112" s="1">
        <v>0.99625991700000005</v>
      </c>
      <c r="I2112" s="1">
        <v>0.66124655700000001</v>
      </c>
      <c r="K2112" s="1">
        <v>1.062761359</v>
      </c>
      <c r="L2112" s="1" t="s">
        <v>2</v>
      </c>
      <c r="M2112" s="1" t="s">
        <v>1</v>
      </c>
      <c r="N2112" s="1">
        <v>793429.98739999998</v>
      </c>
      <c r="O2112" s="1">
        <v>839296.77040000004</v>
      </c>
      <c r="P2112" s="1">
        <v>864420.56099999999</v>
      </c>
      <c r="Q2112" s="1">
        <v>890923.95719999995</v>
      </c>
      <c r="R2112" s="3">
        <f>AVERAGE('VTA_Proteome Morphine vs Saline'!N2112:Q2112)</f>
        <v>847017.81900000002</v>
      </c>
      <c r="S2112" s="3">
        <f>_xlfn.STDEV.S('VTA_Proteome Morphine vs Saline'!N2112:Q2112)</f>
        <v>41480.41581208165</v>
      </c>
      <c r="T2112" s="1">
        <v>967390.54220000003</v>
      </c>
      <c r="U2112" s="1">
        <v>742323.56770000001</v>
      </c>
      <c r="V2112" s="1">
        <v>765888.83239999996</v>
      </c>
      <c r="W2112" s="1">
        <v>1125108.29</v>
      </c>
      <c r="X2112" s="1">
        <f t="shared" si="133"/>
        <v>900177.80807500007</v>
      </c>
      <c r="Y2112" s="1">
        <f t="shared" si="134"/>
        <v>180797.09024186875</v>
      </c>
    </row>
    <row r="2113" spans="1:25" x14ac:dyDescent="0.5">
      <c r="A2113" s="1" t="s">
        <v>4217</v>
      </c>
      <c r="B2113" s="1" t="s">
        <v>4218</v>
      </c>
      <c r="C2113" s="1">
        <v>22231</v>
      </c>
      <c r="D2113" s="1">
        <v>19</v>
      </c>
      <c r="E2113" s="1">
        <v>4</v>
      </c>
      <c r="F2113" s="1">
        <v>1256.76</v>
      </c>
      <c r="G2113" s="1">
        <v>7.0335044999999999E-2</v>
      </c>
      <c r="H2113" s="1">
        <v>0.99625991700000005</v>
      </c>
      <c r="I2113" s="1">
        <v>0.63991135099999996</v>
      </c>
      <c r="K2113" s="1">
        <v>1.142404091</v>
      </c>
      <c r="L2113" s="1" t="s">
        <v>2</v>
      </c>
      <c r="M2113" s="1" t="s">
        <v>1</v>
      </c>
      <c r="N2113" s="1">
        <v>10169284.810000001</v>
      </c>
      <c r="O2113" s="1">
        <v>16316458.93</v>
      </c>
      <c r="P2113" s="1">
        <v>17576571.07</v>
      </c>
      <c r="Q2113" s="1">
        <v>15899574.310000001</v>
      </c>
      <c r="R2113" s="3">
        <f>AVERAGE('VTA_Proteome Morphine vs Saline'!N2113:Q2113)</f>
        <v>14990472.280000001</v>
      </c>
      <c r="S2113" s="3">
        <f>_xlfn.STDEV.S('VTA_Proteome Morphine vs Saline'!N2113:Q2113)</f>
        <v>3292236.4571545562</v>
      </c>
      <c r="T2113" s="1">
        <v>12368203.73</v>
      </c>
      <c r="U2113" s="1">
        <v>14577238.57</v>
      </c>
      <c r="V2113" s="1">
        <v>14445638.75</v>
      </c>
      <c r="W2113" s="1">
        <v>27109626.379999999</v>
      </c>
      <c r="X2113" s="1">
        <f t="shared" si="133"/>
        <v>17125176.857499998</v>
      </c>
      <c r="Y2113" s="1">
        <f t="shared" si="134"/>
        <v>6732754.2553688232</v>
      </c>
    </row>
    <row r="2114" spans="1:25" x14ac:dyDescent="0.5">
      <c r="A2114" s="1" t="s">
        <v>4219</v>
      </c>
      <c r="B2114" s="1" t="s">
        <v>4220</v>
      </c>
      <c r="C2114" s="1">
        <v>94599</v>
      </c>
      <c r="D2114" s="1">
        <v>52</v>
      </c>
      <c r="E2114" s="1">
        <v>52</v>
      </c>
      <c r="F2114" s="1">
        <v>4781.8900000000003</v>
      </c>
      <c r="G2114" s="1">
        <v>0.44431701499999998</v>
      </c>
      <c r="H2114" s="1">
        <v>0.977951083</v>
      </c>
      <c r="I2114" s="1">
        <v>7.3528168000000005E-2</v>
      </c>
      <c r="K2114" s="1">
        <v>1.0664033589999999</v>
      </c>
      <c r="L2114" s="1" t="s">
        <v>2</v>
      </c>
      <c r="M2114" s="1" t="s">
        <v>1</v>
      </c>
      <c r="N2114" s="1">
        <v>685657469.79999995</v>
      </c>
      <c r="O2114" s="1">
        <v>746163700.39999998</v>
      </c>
      <c r="P2114" s="1">
        <v>747204858.10000002</v>
      </c>
      <c r="Q2114" s="1">
        <v>738615069.60000002</v>
      </c>
      <c r="R2114" s="3">
        <f>AVERAGE('VTA_Proteome Morphine vs Saline'!N2114:Q2114)</f>
        <v>729410274.4749999</v>
      </c>
      <c r="S2114" s="3">
        <f>_xlfn.STDEV.S('VTA_Proteome Morphine vs Saline'!N2114:Q2114)</f>
        <v>29418591.949273113</v>
      </c>
      <c r="T2114" s="1">
        <v>774133265.60000002</v>
      </c>
      <c r="U2114" s="1">
        <v>735079321.39999998</v>
      </c>
      <c r="V2114" s="1">
        <v>787860363.10000002</v>
      </c>
      <c r="W2114" s="1">
        <v>814309316.29999995</v>
      </c>
      <c r="X2114" s="1">
        <f t="shared" si="133"/>
        <v>777845566.5999999</v>
      </c>
      <c r="Y2114" s="1">
        <f t="shared" si="134"/>
        <v>33028442.78467568</v>
      </c>
    </row>
    <row r="2115" spans="1:25" x14ac:dyDescent="0.5">
      <c r="A2115" s="1" t="s">
        <v>4221</v>
      </c>
      <c r="B2115" s="1" t="s">
        <v>4222</v>
      </c>
      <c r="C2115" s="1">
        <v>135460</v>
      </c>
      <c r="D2115" s="1">
        <v>6</v>
      </c>
      <c r="E2115" s="1">
        <v>6</v>
      </c>
      <c r="F2115" s="1">
        <v>286.93</v>
      </c>
      <c r="G2115" s="1">
        <v>5.0017843999999999E-2</v>
      </c>
      <c r="H2115" s="1">
        <v>0.99959859299999998</v>
      </c>
      <c r="I2115" s="1">
        <v>0.98878231599999999</v>
      </c>
      <c r="K2115" s="1">
        <v>1.0031916089999999</v>
      </c>
      <c r="L2115" s="1" t="s">
        <v>1</v>
      </c>
      <c r="M2115" s="1" t="s">
        <v>2</v>
      </c>
      <c r="N2115" s="1">
        <v>1664322.03</v>
      </c>
      <c r="O2115" s="1">
        <v>1728817.473</v>
      </c>
      <c r="P2115" s="1">
        <v>1412263.683</v>
      </c>
      <c r="Q2115" s="1">
        <v>1496661.534</v>
      </c>
      <c r="R2115" s="3">
        <f>AVERAGE('VTA_Proteome Morphine vs Saline'!N2115:Q2115)</f>
        <v>1575516.18</v>
      </c>
      <c r="S2115" s="3">
        <f>_xlfn.STDEV.S('VTA_Proteome Morphine vs Saline'!N2115:Q2115)</f>
        <v>146352.540579491</v>
      </c>
      <c r="T2115" s="1">
        <v>1559958.027</v>
      </c>
      <c r="U2115" s="1">
        <v>1484566.875</v>
      </c>
      <c r="V2115" s="1">
        <v>1666428.0430000001</v>
      </c>
      <c r="W2115" s="1">
        <v>1571062.0379999999</v>
      </c>
      <c r="X2115" s="1">
        <f t="shared" si="133"/>
        <v>1570503.74575</v>
      </c>
      <c r="Y2115" s="1">
        <f t="shared" si="134"/>
        <v>74605.943533115133</v>
      </c>
    </row>
    <row r="2116" spans="1:25" x14ac:dyDescent="0.5">
      <c r="A2116" s="1" t="s">
        <v>4223</v>
      </c>
      <c r="B2116" s="1" t="s">
        <v>4224</v>
      </c>
      <c r="C2116" s="1">
        <v>91852</v>
      </c>
      <c r="D2116" s="1">
        <v>10</v>
      </c>
      <c r="E2116" s="1">
        <v>10</v>
      </c>
      <c r="F2116" s="1">
        <v>480.43</v>
      </c>
      <c r="G2116" s="1">
        <v>7.7359606999999997E-2</v>
      </c>
      <c r="H2116" s="1">
        <v>0.99625991700000005</v>
      </c>
      <c r="I2116" s="1">
        <v>0.58912994299999999</v>
      </c>
      <c r="K2116" s="1">
        <v>1.127584154</v>
      </c>
      <c r="L2116" s="1" t="s">
        <v>2</v>
      </c>
      <c r="M2116" s="1" t="s">
        <v>1</v>
      </c>
      <c r="N2116" s="1">
        <v>1435678.5060000001</v>
      </c>
      <c r="O2116" s="1">
        <v>1162709.202</v>
      </c>
      <c r="P2116" s="1">
        <v>1124347.112</v>
      </c>
      <c r="Q2116" s="1">
        <v>1177133.8670000001</v>
      </c>
      <c r="R2116" s="3">
        <f>AVERAGE('VTA_Proteome Morphine vs Saline'!N2116:Q2116)</f>
        <v>1224967.1717500002</v>
      </c>
      <c r="S2116" s="3">
        <f>_xlfn.STDEV.S('VTA_Proteome Morphine vs Saline'!N2116:Q2116)</f>
        <v>142229.55933537523</v>
      </c>
      <c r="T2116" s="1">
        <v>1674924.5379999999</v>
      </c>
      <c r="U2116" s="1">
        <v>1581419.2420000001</v>
      </c>
      <c r="V2116" s="1">
        <v>1412895.284</v>
      </c>
      <c r="W2116" s="1">
        <v>855775.22470000002</v>
      </c>
      <c r="X2116" s="1">
        <f t="shared" si="133"/>
        <v>1381253.5721750001</v>
      </c>
      <c r="Y2116" s="1">
        <f t="shared" si="134"/>
        <v>366714.06805909495</v>
      </c>
    </row>
    <row r="2117" spans="1:25" x14ac:dyDescent="0.5">
      <c r="A2117" s="1" t="s">
        <v>4225</v>
      </c>
      <c r="B2117" s="1" t="s">
        <v>4226</v>
      </c>
      <c r="C2117" s="1">
        <v>78873</v>
      </c>
      <c r="D2117" s="1">
        <v>24</v>
      </c>
      <c r="E2117" s="1">
        <v>24</v>
      </c>
      <c r="F2117" s="1">
        <v>2058.15</v>
      </c>
      <c r="G2117" s="1">
        <v>8.7676228999999994E-2</v>
      </c>
      <c r="H2117" s="1">
        <v>0.99625991700000005</v>
      </c>
      <c r="I2117" s="1">
        <v>0.52896253999999998</v>
      </c>
      <c r="K2117" s="1">
        <v>1.078461066</v>
      </c>
      <c r="L2117" s="1" t="s">
        <v>2</v>
      </c>
      <c r="M2117" s="1" t="s">
        <v>1</v>
      </c>
      <c r="N2117" s="1">
        <v>61733923.5</v>
      </c>
      <c r="O2117" s="1">
        <v>73970302.359999999</v>
      </c>
      <c r="P2117" s="1">
        <v>59330104.68</v>
      </c>
      <c r="Q2117" s="1">
        <v>53805593.890000001</v>
      </c>
      <c r="R2117" s="3">
        <f>AVERAGE('VTA_Proteome Morphine vs Saline'!N2117:Q2117)</f>
        <v>62209981.107500002</v>
      </c>
      <c r="S2117" s="3">
        <f>_xlfn.STDEV.S('VTA_Proteome Morphine vs Saline'!N2117:Q2117)</f>
        <v>8513894.5171409473</v>
      </c>
      <c r="T2117" s="1">
        <v>78547771.319999993</v>
      </c>
      <c r="U2117" s="1">
        <v>74944249.480000004</v>
      </c>
      <c r="V2117" s="1">
        <v>57804226.5</v>
      </c>
      <c r="W2117" s="1">
        <v>57067922.960000001</v>
      </c>
      <c r="X2117" s="1">
        <f t="shared" ref="X2117:X2180" si="135">AVERAGE(T2117:W2117)</f>
        <v>67091042.565000005</v>
      </c>
      <c r="Y2117" s="1">
        <f t="shared" ref="Y2117:Y2180" si="136">_xlfn.STDEV.S(T2117:W2117)</f>
        <v>11249257.336327022</v>
      </c>
    </row>
    <row r="2118" spans="1:25" x14ac:dyDescent="0.5">
      <c r="A2118" s="1" t="s">
        <v>4227</v>
      </c>
      <c r="B2118" s="1" t="s">
        <v>4228</v>
      </c>
      <c r="C2118" s="1">
        <v>45793</v>
      </c>
      <c r="D2118" s="1">
        <v>7</v>
      </c>
      <c r="E2118" s="1">
        <v>7</v>
      </c>
      <c r="F2118" s="1">
        <v>389.57</v>
      </c>
      <c r="G2118" s="1">
        <v>5.0531048000000002E-2</v>
      </c>
      <c r="H2118" s="1">
        <v>0.99625991700000005</v>
      </c>
      <c r="I2118" s="1">
        <v>0.938885831</v>
      </c>
      <c r="K2118" s="1">
        <v>1.0068897809999999</v>
      </c>
      <c r="L2118" s="1" t="s">
        <v>2</v>
      </c>
      <c r="M2118" s="1" t="s">
        <v>1</v>
      </c>
      <c r="N2118" s="1">
        <v>747237.26789999998</v>
      </c>
      <c r="O2118" s="1">
        <v>460763.94209999999</v>
      </c>
      <c r="P2118" s="1">
        <v>690789.31409999996</v>
      </c>
      <c r="Q2118" s="1">
        <v>734920.58779999998</v>
      </c>
      <c r="R2118" s="3">
        <f>AVERAGE('VTA_Proteome Morphine vs Saline'!N2118:Q2118)</f>
        <v>658427.77797499998</v>
      </c>
      <c r="S2118" s="3">
        <f>_xlfn.STDEV.S('VTA_Proteome Morphine vs Saline'!N2118:Q2118)</f>
        <v>133985.74114291769</v>
      </c>
      <c r="T2118" s="1">
        <v>828985.51139999996</v>
      </c>
      <c r="U2118" s="1">
        <v>541159.27170000004</v>
      </c>
      <c r="V2118" s="1">
        <v>688441.00340000005</v>
      </c>
      <c r="W2118" s="1">
        <v>593271.01850000001</v>
      </c>
      <c r="X2118" s="1">
        <f t="shared" si="135"/>
        <v>662964.20125000004</v>
      </c>
      <c r="Y2118" s="1">
        <f t="shared" si="136"/>
        <v>126366.82509822745</v>
      </c>
    </row>
    <row r="2119" spans="1:25" x14ac:dyDescent="0.5">
      <c r="A2119" s="1" t="s">
        <v>4229</v>
      </c>
      <c r="B2119" s="1" t="s">
        <v>4230</v>
      </c>
      <c r="C2119" s="1">
        <v>128781</v>
      </c>
      <c r="D2119" s="1">
        <v>33</v>
      </c>
      <c r="E2119" s="1">
        <v>33</v>
      </c>
      <c r="F2119" s="1">
        <v>1631.11</v>
      </c>
      <c r="G2119" s="1">
        <v>0.228682895</v>
      </c>
      <c r="H2119" s="1">
        <v>0.977951083</v>
      </c>
      <c r="I2119" s="1">
        <v>0.20093301499999999</v>
      </c>
      <c r="K2119" s="1">
        <v>1.2828279920000001</v>
      </c>
      <c r="L2119" s="1" t="s">
        <v>1</v>
      </c>
      <c r="M2119" s="1" t="s">
        <v>2</v>
      </c>
      <c r="N2119" s="1">
        <v>5411216.3260000004</v>
      </c>
      <c r="O2119" s="1">
        <v>5347896.5199999996</v>
      </c>
      <c r="P2119" s="1">
        <v>8140836.8669999996</v>
      </c>
      <c r="Q2119" s="1">
        <v>5819254.0729999999</v>
      </c>
      <c r="R2119" s="3">
        <f>AVERAGE('VTA_Proteome Morphine vs Saline'!N2119:Q2119)</f>
        <v>6179800.9464999996</v>
      </c>
      <c r="S2119" s="3">
        <f>_xlfn.STDEV.S('VTA_Proteome Morphine vs Saline'!N2119:Q2119)</f>
        <v>1323938.9743213675</v>
      </c>
      <c r="T2119" s="1">
        <v>3200618.4589999998</v>
      </c>
      <c r="U2119" s="1">
        <v>4024669.307</v>
      </c>
      <c r="V2119" s="1">
        <v>6743044.4939999999</v>
      </c>
      <c r="W2119" s="1">
        <v>5300972.7</v>
      </c>
      <c r="X2119" s="1">
        <f t="shared" si="135"/>
        <v>4817326.24</v>
      </c>
      <c r="Y2119" s="1">
        <f t="shared" si="136"/>
        <v>1547509.1550228116</v>
      </c>
    </row>
    <row r="2120" spans="1:25" x14ac:dyDescent="0.5">
      <c r="A2120" s="1" t="s">
        <v>4231</v>
      </c>
      <c r="B2120" s="1" t="s">
        <v>4232</v>
      </c>
      <c r="C2120" s="1">
        <v>129900</v>
      </c>
      <c r="D2120" s="1">
        <v>1</v>
      </c>
      <c r="E2120" s="1">
        <v>1</v>
      </c>
      <c r="F2120" s="1">
        <v>25.06</v>
      </c>
      <c r="G2120" s="1">
        <v>0.238489647</v>
      </c>
      <c r="H2120" s="1">
        <v>0.977951083</v>
      </c>
      <c r="I2120" s="1">
        <v>0.190653088</v>
      </c>
      <c r="K2120" s="1">
        <v>1.1613938420000001</v>
      </c>
      <c r="L2120" s="1" t="s">
        <v>2</v>
      </c>
      <c r="M2120" s="1" t="s">
        <v>1</v>
      </c>
      <c r="N2120" s="1">
        <v>179401.75140000001</v>
      </c>
      <c r="O2120" s="1">
        <v>235888.33309999999</v>
      </c>
      <c r="P2120" s="1">
        <v>303611.84360000002</v>
      </c>
      <c r="Q2120" s="1">
        <v>237558.0349</v>
      </c>
      <c r="R2120" s="3">
        <f>AVERAGE('VTA_Proteome Morphine vs Saline'!N2120:Q2120)</f>
        <v>239114.99075</v>
      </c>
      <c r="S2120" s="3">
        <f>_xlfn.STDEV.S('VTA_Proteome Morphine vs Saline'!N2120:Q2120)</f>
        <v>50788.287404131988</v>
      </c>
      <c r="T2120" s="1">
        <v>254330.38699999999</v>
      </c>
      <c r="U2120" s="1">
        <v>296150.43780000001</v>
      </c>
      <c r="V2120" s="1">
        <v>281413.62439999997</v>
      </c>
      <c r="W2120" s="1">
        <v>278932.2622</v>
      </c>
      <c r="X2120" s="1">
        <f t="shared" si="135"/>
        <v>277706.67784999998</v>
      </c>
      <c r="Y2120" s="1">
        <f t="shared" si="136"/>
        <v>17338.461722622535</v>
      </c>
    </row>
    <row r="2121" spans="1:25" x14ac:dyDescent="0.5">
      <c r="A2121" s="1" t="s">
        <v>4233</v>
      </c>
      <c r="B2121" s="1" t="s">
        <v>4234</v>
      </c>
      <c r="C2121" s="1">
        <v>74609</v>
      </c>
      <c r="D2121" s="1">
        <v>3</v>
      </c>
      <c r="E2121" s="1">
        <v>3</v>
      </c>
      <c r="F2121" s="1">
        <v>108.31</v>
      </c>
      <c r="G2121" s="1">
        <v>0.14014533400000001</v>
      </c>
      <c r="H2121" s="1">
        <v>0.977951083</v>
      </c>
      <c r="I2121" s="1">
        <v>0.34462805099999999</v>
      </c>
      <c r="K2121" s="1">
        <v>1.1337501489999999</v>
      </c>
      <c r="L2121" s="1" t="s">
        <v>1</v>
      </c>
      <c r="M2121" s="1" t="s">
        <v>2</v>
      </c>
      <c r="N2121" s="1">
        <v>406993.1262</v>
      </c>
      <c r="O2121" s="1">
        <v>283315.30060000002</v>
      </c>
      <c r="P2121" s="1">
        <v>425389.21189999999</v>
      </c>
      <c r="Q2121" s="1">
        <v>335027.82750000001</v>
      </c>
      <c r="R2121" s="3">
        <f>AVERAGE('VTA_Proteome Morphine vs Saline'!N2121:Q2121)</f>
        <v>362681.36655000004</v>
      </c>
      <c r="S2121" s="3">
        <f>_xlfn.STDEV.S('VTA_Proteome Morphine vs Saline'!N2121:Q2121)</f>
        <v>65725.430284095361</v>
      </c>
      <c r="T2121" s="1">
        <v>366684.92680000002</v>
      </c>
      <c r="U2121" s="1">
        <v>304399.32980000001</v>
      </c>
      <c r="V2121" s="1">
        <v>341934.28370000003</v>
      </c>
      <c r="W2121" s="1">
        <v>266562.73910000001</v>
      </c>
      <c r="X2121" s="1">
        <f t="shared" si="135"/>
        <v>319895.31984999997</v>
      </c>
      <c r="Y2121" s="1">
        <f t="shared" si="136"/>
        <v>43815.800510782821</v>
      </c>
    </row>
    <row r="2122" spans="1:25" x14ac:dyDescent="0.5">
      <c r="A2122" s="1" t="s">
        <v>4235</v>
      </c>
      <c r="B2122" s="1" t="s">
        <v>4236</v>
      </c>
      <c r="C2122" s="1">
        <v>62952</v>
      </c>
      <c r="D2122" s="1">
        <v>14</v>
      </c>
      <c r="E2122" s="1">
        <v>14</v>
      </c>
      <c r="F2122" s="1">
        <v>751.35</v>
      </c>
      <c r="G2122" s="1">
        <v>6.6851079999999993E-2</v>
      </c>
      <c r="H2122" s="1">
        <v>0.99625991700000005</v>
      </c>
      <c r="I2122" s="1">
        <v>0.66946511799999997</v>
      </c>
      <c r="K2122" s="1">
        <v>1.0556408719999999</v>
      </c>
      <c r="L2122" s="1" t="s">
        <v>2</v>
      </c>
      <c r="M2122" s="1" t="s">
        <v>1</v>
      </c>
      <c r="N2122" s="1">
        <v>910640.76529999997</v>
      </c>
      <c r="O2122" s="1">
        <v>1173089.3999999999</v>
      </c>
      <c r="P2122" s="1">
        <v>1275929.1459999999</v>
      </c>
      <c r="Q2122" s="1">
        <v>1559091.5589999999</v>
      </c>
      <c r="R2122" s="3">
        <f>AVERAGE('VTA_Proteome Morphine vs Saline'!N2122:Q2122)</f>
        <v>1229687.7175750001</v>
      </c>
      <c r="S2122" s="3">
        <f>_xlfn.STDEV.S('VTA_Proteome Morphine vs Saline'!N2122:Q2122)</f>
        <v>268104.13881961128</v>
      </c>
      <c r="T2122" s="1">
        <v>1170348.2</v>
      </c>
      <c r="U2122" s="1">
        <v>1069700.051</v>
      </c>
      <c r="V2122" s="1">
        <v>1518322.804</v>
      </c>
      <c r="W2122" s="1">
        <v>1434063.4040000001</v>
      </c>
      <c r="X2122" s="1">
        <f t="shared" si="135"/>
        <v>1298108.6147500002</v>
      </c>
      <c r="Y2122" s="1">
        <f t="shared" si="136"/>
        <v>212501.91327646488</v>
      </c>
    </row>
    <row r="2123" spans="1:25" x14ac:dyDescent="0.5">
      <c r="A2123" s="1" t="s">
        <v>4237</v>
      </c>
      <c r="B2123" s="1" t="s">
        <v>4238</v>
      </c>
      <c r="C2123" s="1">
        <v>159335</v>
      </c>
      <c r="D2123" s="1">
        <v>1</v>
      </c>
      <c r="E2123" s="1">
        <v>1</v>
      </c>
      <c r="F2123" s="1">
        <v>42.45</v>
      </c>
      <c r="G2123" s="1">
        <v>0.103988678</v>
      </c>
      <c r="H2123" s="1">
        <v>0.99063050699999999</v>
      </c>
      <c r="I2123" s="1">
        <v>0.45556240199999998</v>
      </c>
      <c r="K2123" s="1">
        <v>1.1719975579999999</v>
      </c>
      <c r="L2123" s="1" t="s">
        <v>1</v>
      </c>
      <c r="M2123" s="1" t="s">
        <v>2</v>
      </c>
      <c r="N2123" s="1">
        <v>27579.834210000001</v>
      </c>
      <c r="O2123" s="1">
        <v>47112.15453</v>
      </c>
      <c r="P2123" s="1">
        <v>44037.8675</v>
      </c>
      <c r="Q2123" s="1">
        <v>41590.550369999997</v>
      </c>
      <c r="R2123" s="3">
        <f>AVERAGE('VTA_Proteome Morphine vs Saline'!N2123:Q2123)</f>
        <v>40080.101652500001</v>
      </c>
      <c r="S2123" s="3">
        <f>_xlfn.STDEV.S('VTA_Proteome Morphine vs Saline'!N2123:Q2123)</f>
        <v>8634.2693116405917</v>
      </c>
      <c r="T2123" s="1">
        <v>12680.86304</v>
      </c>
      <c r="U2123" s="1">
        <v>55860.287920000002</v>
      </c>
      <c r="V2123" s="1">
        <v>29888.364140000001</v>
      </c>
      <c r="W2123" s="1">
        <v>38362.925719999999</v>
      </c>
      <c r="X2123" s="1">
        <f t="shared" si="135"/>
        <v>34198.110205000004</v>
      </c>
      <c r="Y2123" s="1">
        <f t="shared" si="136"/>
        <v>17964.422880930615</v>
      </c>
    </row>
    <row r="2124" spans="1:25" x14ac:dyDescent="0.5">
      <c r="A2124" s="1" t="s">
        <v>4239</v>
      </c>
      <c r="B2124" s="1" t="s">
        <v>4240</v>
      </c>
      <c r="C2124" s="1">
        <v>76914</v>
      </c>
      <c r="D2124" s="1">
        <v>38</v>
      </c>
      <c r="E2124" s="1">
        <v>37</v>
      </c>
      <c r="F2124" s="1">
        <v>2230.75</v>
      </c>
      <c r="G2124" s="1">
        <v>0.188448695</v>
      </c>
      <c r="H2124" s="1">
        <v>0.977951083</v>
      </c>
      <c r="I2124" s="1">
        <v>0.25240556400000003</v>
      </c>
      <c r="K2124" s="1">
        <v>1.122200136</v>
      </c>
      <c r="L2124" s="1" t="s">
        <v>2</v>
      </c>
      <c r="M2124" s="1" t="s">
        <v>1</v>
      </c>
      <c r="N2124" s="1">
        <v>39614220.759999998</v>
      </c>
      <c r="O2124" s="1">
        <v>44891357.93</v>
      </c>
      <c r="P2124" s="1">
        <v>34010685.890000001</v>
      </c>
      <c r="Q2124" s="1">
        <v>36975172.600000001</v>
      </c>
      <c r="R2124" s="3">
        <f>AVERAGE('VTA_Proteome Morphine vs Saline'!N2124:Q2124)</f>
        <v>38872859.295000002</v>
      </c>
      <c r="S2124" s="3">
        <f>_xlfn.STDEV.S('VTA_Proteome Morphine vs Saline'!N2124:Q2124)</f>
        <v>4619303.2538812244</v>
      </c>
      <c r="T2124" s="1">
        <v>50640387.630000003</v>
      </c>
      <c r="U2124" s="1">
        <v>45937844.590000004</v>
      </c>
      <c r="V2124" s="1">
        <v>40790856.740000002</v>
      </c>
      <c r="W2124" s="1">
        <v>37123422.93</v>
      </c>
      <c r="X2124" s="1">
        <f t="shared" si="135"/>
        <v>43623127.972500004</v>
      </c>
      <c r="Y2124" s="1">
        <f t="shared" si="136"/>
        <v>5912353.510350313</v>
      </c>
    </row>
    <row r="2125" spans="1:25" x14ac:dyDescent="0.5">
      <c r="A2125" s="1" t="s">
        <v>4241</v>
      </c>
      <c r="B2125" s="1" t="s">
        <v>4242</v>
      </c>
      <c r="C2125" s="1">
        <v>21865</v>
      </c>
      <c r="D2125" s="1">
        <v>8</v>
      </c>
      <c r="E2125" s="1">
        <v>8</v>
      </c>
      <c r="F2125" s="1">
        <v>479.13</v>
      </c>
      <c r="G2125" s="1">
        <v>0.176222565</v>
      </c>
      <c r="H2125" s="1">
        <v>0.977951083</v>
      </c>
      <c r="I2125" s="1">
        <v>0.271844103</v>
      </c>
      <c r="K2125" s="1">
        <v>1.1669413879999999</v>
      </c>
      <c r="L2125" s="1" t="s">
        <v>2</v>
      </c>
      <c r="M2125" s="1" t="s">
        <v>1</v>
      </c>
      <c r="N2125" s="1">
        <v>6765137.0669999998</v>
      </c>
      <c r="O2125" s="1">
        <v>8727448.4350000005</v>
      </c>
      <c r="P2125" s="1">
        <v>6291545.909</v>
      </c>
      <c r="Q2125" s="1">
        <v>6209804.4019999998</v>
      </c>
      <c r="R2125" s="3">
        <f>AVERAGE('VTA_Proteome Morphine vs Saline'!N2125:Q2125)</f>
        <v>6998483.9532499993</v>
      </c>
      <c r="S2125" s="3">
        <f>_xlfn.STDEV.S('VTA_Proteome Morphine vs Saline'!N2125:Q2125)</f>
        <v>1178352.7742069338</v>
      </c>
      <c r="T2125" s="1">
        <v>6947354.8830000004</v>
      </c>
      <c r="U2125" s="1">
        <v>8152711.426</v>
      </c>
      <c r="V2125" s="1">
        <v>7068203.3470000001</v>
      </c>
      <c r="W2125" s="1">
        <v>10499012.66</v>
      </c>
      <c r="X2125" s="1">
        <f t="shared" si="135"/>
        <v>8166820.5789999999</v>
      </c>
      <c r="Y2125" s="1">
        <f t="shared" si="136"/>
        <v>1646549.4604420103</v>
      </c>
    </row>
    <row r="2126" spans="1:25" x14ac:dyDescent="0.5">
      <c r="A2126" s="1" t="s">
        <v>4243</v>
      </c>
      <c r="B2126" s="1" t="s">
        <v>4244</v>
      </c>
      <c r="C2126" s="1">
        <v>38342</v>
      </c>
      <c r="D2126" s="1">
        <v>13</v>
      </c>
      <c r="E2126" s="1">
        <v>13</v>
      </c>
      <c r="F2126" s="1">
        <v>855.69</v>
      </c>
      <c r="G2126" s="1">
        <v>5.0943901999999999E-2</v>
      </c>
      <c r="H2126" s="1">
        <v>0.99625991700000005</v>
      </c>
      <c r="I2126" s="1">
        <v>0.91860916699999995</v>
      </c>
      <c r="K2126" s="1">
        <v>1.0130427550000001</v>
      </c>
      <c r="L2126" s="1" t="s">
        <v>2</v>
      </c>
      <c r="M2126" s="1" t="s">
        <v>1</v>
      </c>
      <c r="N2126" s="1">
        <v>3386529.1269999999</v>
      </c>
      <c r="O2126" s="1">
        <v>3194632.9010000001</v>
      </c>
      <c r="P2126" s="1">
        <v>2422346.56</v>
      </c>
      <c r="Q2126" s="1">
        <v>2574621.7579999999</v>
      </c>
      <c r="R2126" s="3">
        <f>AVERAGE('VTA_Proteome Morphine vs Saline'!N2126:Q2126)</f>
        <v>2894532.5864999997</v>
      </c>
      <c r="S2126" s="3">
        <f>_xlfn.STDEV.S('VTA_Proteome Morphine vs Saline'!N2126:Q2126)</f>
        <v>468125.11733523506</v>
      </c>
      <c r="T2126" s="1">
        <v>3324101.9559999998</v>
      </c>
      <c r="U2126" s="1">
        <v>3360184.5210000002</v>
      </c>
      <c r="V2126" s="1">
        <v>2405357.432</v>
      </c>
      <c r="W2126" s="1">
        <v>2639497.1490000002</v>
      </c>
      <c r="X2126" s="1">
        <f t="shared" si="135"/>
        <v>2932285.2645</v>
      </c>
      <c r="Y2126" s="1">
        <f t="shared" si="136"/>
        <v>483044.48197256995</v>
      </c>
    </row>
    <row r="2127" spans="1:25" x14ac:dyDescent="0.5">
      <c r="A2127" s="1" t="s">
        <v>4245</v>
      </c>
      <c r="B2127" s="1" t="s">
        <v>4246</v>
      </c>
      <c r="C2127" s="1">
        <v>44511</v>
      </c>
      <c r="D2127" s="1">
        <v>2</v>
      </c>
      <c r="E2127" s="1">
        <v>2</v>
      </c>
      <c r="F2127" s="1">
        <v>97.43</v>
      </c>
      <c r="G2127" s="1">
        <v>9.0637644000000003E-2</v>
      </c>
      <c r="H2127" s="1">
        <v>0.99625991700000005</v>
      </c>
      <c r="I2127" s="1">
        <v>0.51398171800000003</v>
      </c>
      <c r="K2127" s="1">
        <v>1.1006523939999999</v>
      </c>
      <c r="L2127" s="1" t="s">
        <v>1</v>
      </c>
      <c r="M2127" s="1" t="s">
        <v>2</v>
      </c>
      <c r="N2127" s="1">
        <v>196322.2095</v>
      </c>
      <c r="O2127" s="1">
        <v>206132.948</v>
      </c>
      <c r="P2127" s="1">
        <v>255478.6758</v>
      </c>
      <c r="Q2127" s="1">
        <v>260925.5999</v>
      </c>
      <c r="R2127" s="3">
        <f>AVERAGE('VTA_Proteome Morphine vs Saline'!N2127:Q2127)</f>
        <v>229714.85829999999</v>
      </c>
      <c r="S2127" s="3">
        <f>_xlfn.STDEV.S('VTA_Proteome Morphine vs Saline'!N2127:Q2127)</f>
        <v>33211.745766985652</v>
      </c>
      <c r="T2127" s="1">
        <v>187371.92360000001</v>
      </c>
      <c r="U2127" s="1">
        <v>270411.72489999997</v>
      </c>
      <c r="V2127" s="1">
        <v>126435.6727</v>
      </c>
      <c r="W2127" s="1">
        <v>250612.30970000001</v>
      </c>
      <c r="X2127" s="1">
        <f t="shared" si="135"/>
        <v>208707.907725</v>
      </c>
      <c r="Y2127" s="1">
        <f t="shared" si="136"/>
        <v>65287.275006796692</v>
      </c>
    </row>
    <row r="2128" spans="1:25" x14ac:dyDescent="0.5">
      <c r="A2128" s="1" t="s">
        <v>4247</v>
      </c>
      <c r="B2128" s="1" t="s">
        <v>4248</v>
      </c>
      <c r="C2128" s="1">
        <v>17182</v>
      </c>
      <c r="D2128" s="1">
        <v>12</v>
      </c>
      <c r="E2128" s="1">
        <v>9</v>
      </c>
      <c r="F2128" s="1">
        <v>771.73</v>
      </c>
      <c r="G2128" s="1">
        <v>5.1717787000000001E-2</v>
      </c>
      <c r="H2128" s="1">
        <v>0.99625991700000005</v>
      </c>
      <c r="I2128" s="1">
        <v>0.89041991200000004</v>
      </c>
      <c r="K2128" s="1">
        <v>1.0390559500000001</v>
      </c>
      <c r="L2128" s="1" t="s">
        <v>2</v>
      </c>
      <c r="M2128" s="1" t="s">
        <v>1</v>
      </c>
      <c r="N2128" s="1">
        <v>2386103.855</v>
      </c>
      <c r="O2128" s="1">
        <v>2728330.0090000001</v>
      </c>
      <c r="P2128" s="1">
        <v>6938289.8739999998</v>
      </c>
      <c r="Q2128" s="1">
        <v>9239350.3359999992</v>
      </c>
      <c r="R2128" s="3">
        <f>AVERAGE('VTA_Proteome Morphine vs Saline'!N2128:Q2128)</f>
        <v>5323018.5185000002</v>
      </c>
      <c r="S2128" s="3">
        <f>_xlfn.STDEV.S('VTA_Proteome Morphine vs Saline'!N2128:Q2128)</f>
        <v>3331897.9905690532</v>
      </c>
      <c r="T2128" s="1">
        <v>4642607.3370000003</v>
      </c>
      <c r="U2128" s="1">
        <v>1984182.335</v>
      </c>
      <c r="V2128" s="1">
        <v>8641294.7210000008</v>
      </c>
      <c r="W2128" s="1">
        <v>6855571.8530000001</v>
      </c>
      <c r="X2128" s="1">
        <f t="shared" si="135"/>
        <v>5530914.0614999998</v>
      </c>
      <c r="Y2128" s="1">
        <f t="shared" si="136"/>
        <v>2875040.9207596174</v>
      </c>
    </row>
    <row r="2129" spans="1:25" x14ac:dyDescent="0.5">
      <c r="A2129" s="1" t="s">
        <v>4249</v>
      </c>
      <c r="B2129" s="1" t="s">
        <v>4250</v>
      </c>
      <c r="C2129" s="1">
        <v>17272</v>
      </c>
      <c r="D2129" s="1">
        <v>9</v>
      </c>
      <c r="E2129" s="1">
        <v>4</v>
      </c>
      <c r="F2129" s="1">
        <v>693.06</v>
      </c>
      <c r="G2129" s="1">
        <v>5.0254397999999999E-2</v>
      </c>
      <c r="H2129" s="1">
        <v>0.99625991700000005</v>
      </c>
      <c r="I2129" s="1">
        <v>0.95767060500000001</v>
      </c>
      <c r="K2129" s="1">
        <v>1.0619051049999999</v>
      </c>
      <c r="L2129" s="1" t="s">
        <v>2</v>
      </c>
      <c r="M2129" s="1" t="s">
        <v>1</v>
      </c>
      <c r="N2129" s="1">
        <v>4520007.1569999997</v>
      </c>
      <c r="O2129" s="1">
        <v>4090829.0279999999</v>
      </c>
      <c r="P2129" s="1">
        <v>11767042</v>
      </c>
      <c r="Q2129" s="1">
        <v>12391690.970000001</v>
      </c>
      <c r="R2129" s="3">
        <f>AVERAGE('VTA_Proteome Morphine vs Saline'!N2129:Q2129)</f>
        <v>8192392.2887500003</v>
      </c>
      <c r="S2129" s="3">
        <f>_xlfn.STDEV.S('VTA_Proteome Morphine vs Saline'!N2129:Q2129)</f>
        <v>4498942.9762378745</v>
      </c>
      <c r="T2129" s="1">
        <v>5631279.6179999998</v>
      </c>
      <c r="U2129" s="1">
        <v>3207301.585</v>
      </c>
      <c r="V2129" s="1">
        <v>14807900.83</v>
      </c>
      <c r="W2129" s="1">
        <v>11151690.74</v>
      </c>
      <c r="X2129" s="1">
        <f t="shared" si="135"/>
        <v>8699543.1932500005</v>
      </c>
      <c r="Y2129" s="1">
        <f t="shared" si="136"/>
        <v>5256869.1525175739</v>
      </c>
    </row>
    <row r="2130" spans="1:25" x14ac:dyDescent="0.5">
      <c r="A2130" s="1" t="s">
        <v>4251</v>
      </c>
      <c r="B2130" s="1" t="s">
        <v>4252</v>
      </c>
      <c r="C2130" s="1">
        <v>42927</v>
      </c>
      <c r="D2130" s="1">
        <v>19</v>
      </c>
      <c r="E2130" s="1">
        <v>19</v>
      </c>
      <c r="F2130" s="1">
        <v>1774.81</v>
      </c>
      <c r="G2130" s="1">
        <v>5.0461286000000001E-2</v>
      </c>
      <c r="H2130" s="1">
        <v>0.99625991700000005</v>
      </c>
      <c r="I2130" s="1">
        <v>0.943031073</v>
      </c>
      <c r="K2130" s="1">
        <v>1.032379822</v>
      </c>
      <c r="L2130" s="1" t="s">
        <v>2</v>
      </c>
      <c r="M2130" s="1" t="s">
        <v>1</v>
      </c>
      <c r="N2130" s="1">
        <v>19251173.949999999</v>
      </c>
      <c r="O2130" s="1">
        <v>31208671.059999999</v>
      </c>
      <c r="P2130" s="1">
        <v>19100608.510000002</v>
      </c>
      <c r="Q2130" s="1">
        <v>22746548.550000001</v>
      </c>
      <c r="R2130" s="3">
        <f>AVERAGE('VTA_Proteome Morphine vs Saline'!N2130:Q2130)</f>
        <v>23076750.517499998</v>
      </c>
      <c r="S2130" s="3">
        <f>_xlfn.STDEV.S('VTA_Proteome Morphine vs Saline'!N2130:Q2130)</f>
        <v>5676909.5579222133</v>
      </c>
      <c r="T2130" s="1">
        <v>25106481.93</v>
      </c>
      <c r="U2130" s="1">
        <v>27839968.129999999</v>
      </c>
      <c r="V2130" s="1">
        <v>13988303.02</v>
      </c>
      <c r="W2130" s="1">
        <v>28361133.309999999</v>
      </c>
      <c r="X2130" s="1">
        <f t="shared" si="135"/>
        <v>23823971.5975</v>
      </c>
      <c r="Y2130" s="1">
        <f t="shared" si="136"/>
        <v>6710669.9534849599</v>
      </c>
    </row>
    <row r="2131" spans="1:25" x14ac:dyDescent="0.5">
      <c r="A2131" s="1" t="s">
        <v>4253</v>
      </c>
      <c r="B2131" s="1" t="s">
        <v>4254</v>
      </c>
      <c r="C2131" s="1">
        <v>40753</v>
      </c>
      <c r="D2131" s="1">
        <v>21</v>
      </c>
      <c r="E2131" s="1">
        <v>20</v>
      </c>
      <c r="F2131" s="1">
        <v>1574.25</v>
      </c>
      <c r="G2131" s="1">
        <v>0.16614097899999999</v>
      </c>
      <c r="H2131" s="1">
        <v>0.977951083</v>
      </c>
      <c r="I2131" s="1">
        <v>0.28960654000000002</v>
      </c>
      <c r="K2131" s="1">
        <v>1.106376907</v>
      </c>
      <c r="L2131" s="1" t="s">
        <v>1</v>
      </c>
      <c r="M2131" s="1" t="s">
        <v>2</v>
      </c>
      <c r="N2131" s="1">
        <v>197855973.40000001</v>
      </c>
      <c r="O2131" s="1">
        <v>247362281.40000001</v>
      </c>
      <c r="P2131" s="1">
        <v>190820907.30000001</v>
      </c>
      <c r="Q2131" s="1">
        <v>184048950.80000001</v>
      </c>
      <c r="R2131" s="3">
        <f>AVERAGE('VTA_Proteome Morphine vs Saline'!N2131:Q2131)</f>
        <v>205022028.22500002</v>
      </c>
      <c r="S2131" s="3">
        <f>_xlfn.STDEV.S('VTA_Proteome Morphine vs Saline'!N2131:Q2131)</f>
        <v>28784203.960271452</v>
      </c>
      <c r="T2131" s="1">
        <v>208368273.19999999</v>
      </c>
      <c r="U2131" s="1">
        <v>177699386.09999999</v>
      </c>
      <c r="V2131" s="1">
        <v>191986110.40000001</v>
      </c>
      <c r="W2131" s="1">
        <v>163183784.5</v>
      </c>
      <c r="X2131" s="1">
        <f t="shared" si="135"/>
        <v>185309388.54999998</v>
      </c>
      <c r="Y2131" s="1">
        <f t="shared" si="136"/>
        <v>19354114.703172337</v>
      </c>
    </row>
    <row r="2132" spans="1:25" x14ac:dyDescent="0.5">
      <c r="A2132" s="1" t="s">
        <v>4255</v>
      </c>
      <c r="B2132" s="1" t="s">
        <v>4256</v>
      </c>
      <c r="C2132" s="1">
        <v>41481</v>
      </c>
      <c r="D2132" s="1">
        <v>9</v>
      </c>
      <c r="E2132" s="1">
        <v>9</v>
      </c>
      <c r="F2132" s="1">
        <v>679.31</v>
      </c>
      <c r="G2132" s="1">
        <v>0.11417340099999999</v>
      </c>
      <c r="H2132" s="1">
        <v>0.98654470999999999</v>
      </c>
      <c r="I2132" s="1">
        <v>0.41867917399999999</v>
      </c>
      <c r="K2132" s="1">
        <v>1.3899039639999999</v>
      </c>
      <c r="L2132" s="1" t="s">
        <v>1</v>
      </c>
      <c r="M2132" s="1" t="s">
        <v>2</v>
      </c>
      <c r="N2132" s="1">
        <v>7602964.4139999999</v>
      </c>
      <c r="O2132" s="1">
        <v>16482088</v>
      </c>
      <c r="P2132" s="1">
        <v>6282032.858</v>
      </c>
      <c r="Q2132" s="1">
        <v>5220584.2529999996</v>
      </c>
      <c r="R2132" s="3">
        <f>AVERAGE('VTA_Proteome Morphine vs Saline'!N2132:Q2132)</f>
        <v>8896917.3812499996</v>
      </c>
      <c r="S2132" s="3">
        <f>_xlfn.STDEV.S('VTA_Proteome Morphine vs Saline'!N2132:Q2132)</f>
        <v>5149827.6326107653</v>
      </c>
      <c r="T2132" s="1">
        <v>8702904.7589999996</v>
      </c>
      <c r="U2132" s="1">
        <v>6688995.5710000005</v>
      </c>
      <c r="V2132" s="1">
        <v>6391630.8820000002</v>
      </c>
      <c r="W2132" s="1">
        <v>3820877.7710000002</v>
      </c>
      <c r="X2132" s="1">
        <f t="shared" si="135"/>
        <v>6401102.2457500007</v>
      </c>
      <c r="Y2132" s="1">
        <f t="shared" si="136"/>
        <v>2003232.8391508968</v>
      </c>
    </row>
    <row r="2133" spans="1:25" x14ac:dyDescent="0.5">
      <c r="A2133" s="1" t="s">
        <v>4257</v>
      </c>
      <c r="B2133" s="1" t="s">
        <v>4258</v>
      </c>
      <c r="C2133" s="1">
        <v>38462</v>
      </c>
      <c r="D2133" s="1">
        <v>13</v>
      </c>
      <c r="E2133" s="1">
        <v>12</v>
      </c>
      <c r="F2133" s="1">
        <v>833.62</v>
      </c>
      <c r="G2133" s="1">
        <v>0.128487402</v>
      </c>
      <c r="H2133" s="1">
        <v>0.977951083</v>
      </c>
      <c r="I2133" s="1">
        <v>0.374920796</v>
      </c>
      <c r="K2133" s="1">
        <v>1.088811373</v>
      </c>
      <c r="L2133" s="1" t="s">
        <v>2</v>
      </c>
      <c r="M2133" s="1" t="s">
        <v>1</v>
      </c>
      <c r="N2133" s="1">
        <v>25885432.289999999</v>
      </c>
      <c r="O2133" s="1">
        <v>33003698.760000002</v>
      </c>
      <c r="P2133" s="1">
        <v>24767139.41</v>
      </c>
      <c r="Q2133" s="1">
        <v>25915477.190000001</v>
      </c>
      <c r="R2133" s="3">
        <f>AVERAGE('VTA_Proteome Morphine vs Saline'!N2133:Q2133)</f>
        <v>27392936.912499998</v>
      </c>
      <c r="S2133" s="3">
        <f>_xlfn.STDEV.S('VTA_Proteome Morphine vs Saline'!N2133:Q2133)</f>
        <v>3778488.1655659801</v>
      </c>
      <c r="T2133" s="1">
        <v>31534620.41</v>
      </c>
      <c r="U2133" s="1">
        <v>34242557.899999999</v>
      </c>
      <c r="V2133" s="1">
        <v>26926183.280000001</v>
      </c>
      <c r="W2133" s="1">
        <v>26599603.420000002</v>
      </c>
      <c r="X2133" s="1">
        <f t="shared" si="135"/>
        <v>29825741.252500001</v>
      </c>
      <c r="Y2133" s="1">
        <f t="shared" si="136"/>
        <v>3707826.8128715013</v>
      </c>
    </row>
    <row r="2134" spans="1:25" x14ac:dyDescent="0.5">
      <c r="A2134" s="1" t="s">
        <v>4259</v>
      </c>
      <c r="B2134" s="1" t="s">
        <v>4260</v>
      </c>
      <c r="C2134" s="1">
        <v>100721</v>
      </c>
      <c r="D2134" s="1">
        <v>3</v>
      </c>
      <c r="E2134" s="1">
        <v>3</v>
      </c>
      <c r="F2134" s="1">
        <v>98.88</v>
      </c>
      <c r="G2134" s="1">
        <v>0.38679724500000001</v>
      </c>
      <c r="H2134" s="1">
        <v>0.977951083</v>
      </c>
      <c r="I2134" s="1">
        <v>9.4166070000000004E-2</v>
      </c>
      <c r="K2134" s="1">
        <v>1.305757931</v>
      </c>
      <c r="L2134" s="1" t="s">
        <v>1</v>
      </c>
      <c r="M2134" s="1" t="s">
        <v>2</v>
      </c>
      <c r="N2134" s="1">
        <v>54670.645810000002</v>
      </c>
      <c r="O2134" s="1">
        <v>41145.924789999997</v>
      </c>
      <c r="P2134" s="1">
        <v>50251.141730000003</v>
      </c>
      <c r="Q2134" s="1">
        <v>59111.756300000001</v>
      </c>
      <c r="R2134" s="3">
        <f>AVERAGE('VTA_Proteome Morphine vs Saline'!N2134:Q2134)</f>
        <v>51294.867157500004</v>
      </c>
      <c r="S2134" s="3">
        <f>_xlfn.STDEV.S('VTA_Proteome Morphine vs Saline'!N2134:Q2134)</f>
        <v>7672.2450283180733</v>
      </c>
      <c r="T2134" s="1">
        <v>46796.170539999999</v>
      </c>
      <c r="U2134" s="1">
        <v>47242.07819</v>
      </c>
      <c r="V2134" s="1">
        <v>32631.54911</v>
      </c>
      <c r="W2134" s="1">
        <v>30464.586589999999</v>
      </c>
      <c r="X2134" s="1">
        <f t="shared" si="135"/>
        <v>39283.596107499994</v>
      </c>
      <c r="Y2134" s="1">
        <f t="shared" si="136"/>
        <v>8977.7664220753632</v>
      </c>
    </row>
    <row r="2135" spans="1:25" x14ac:dyDescent="0.5">
      <c r="A2135" s="1" t="s">
        <v>4261</v>
      </c>
      <c r="B2135" s="1" t="s">
        <v>4262</v>
      </c>
      <c r="C2135" s="1">
        <v>42532</v>
      </c>
      <c r="D2135" s="1">
        <v>21</v>
      </c>
      <c r="E2135" s="1">
        <v>21</v>
      </c>
      <c r="F2135" s="1">
        <v>1603.26</v>
      </c>
      <c r="G2135" s="1">
        <v>0.114656322</v>
      </c>
      <c r="H2135" s="1">
        <v>0.98654470999999999</v>
      </c>
      <c r="I2135" s="1">
        <v>0.417062037</v>
      </c>
      <c r="K2135" s="1">
        <v>1.053320732</v>
      </c>
      <c r="L2135" s="1" t="s">
        <v>1</v>
      </c>
      <c r="M2135" s="1" t="s">
        <v>2</v>
      </c>
      <c r="N2135" s="1">
        <v>57804108.840000004</v>
      </c>
      <c r="O2135" s="1">
        <v>60855635.020000003</v>
      </c>
      <c r="P2135" s="1">
        <v>67381808.260000005</v>
      </c>
      <c r="Q2135" s="1">
        <v>59677905.25</v>
      </c>
      <c r="R2135" s="3">
        <f>AVERAGE('VTA_Proteome Morphine vs Saline'!N2135:Q2135)</f>
        <v>61429864.342500001</v>
      </c>
      <c r="S2135" s="3">
        <f>_xlfn.STDEV.S('VTA_Proteome Morphine vs Saline'!N2135:Q2135)</f>
        <v>4162164.4744686442</v>
      </c>
      <c r="T2135" s="1">
        <v>56402329.600000001</v>
      </c>
      <c r="U2135" s="1">
        <v>67220166.640000001</v>
      </c>
      <c r="V2135" s="1">
        <v>57514513.829999998</v>
      </c>
      <c r="W2135" s="1">
        <v>52143746.539999999</v>
      </c>
      <c r="X2135" s="1">
        <f t="shared" si="135"/>
        <v>58320189.152499996</v>
      </c>
      <c r="Y2135" s="1">
        <f t="shared" si="136"/>
        <v>6368813.0922465613</v>
      </c>
    </row>
    <row r="2136" spans="1:25" x14ac:dyDescent="0.5">
      <c r="A2136" s="1" t="s">
        <v>4263</v>
      </c>
      <c r="B2136" s="1" t="s">
        <v>4264</v>
      </c>
      <c r="C2136" s="1">
        <v>40468</v>
      </c>
      <c r="D2136" s="1">
        <v>21</v>
      </c>
      <c r="E2136" s="1">
        <v>21</v>
      </c>
      <c r="F2136" s="1">
        <v>1528.47</v>
      </c>
      <c r="G2136" s="1">
        <v>0.20969855900000001</v>
      </c>
      <c r="H2136" s="1">
        <v>0.977951083</v>
      </c>
      <c r="I2136" s="1">
        <v>0.223147558</v>
      </c>
      <c r="K2136" s="1">
        <v>1.156033399</v>
      </c>
      <c r="L2136" s="1" t="s">
        <v>2</v>
      </c>
      <c r="M2136" s="1" t="s">
        <v>1</v>
      </c>
      <c r="N2136" s="1">
        <v>71302275.060000002</v>
      </c>
      <c r="O2136" s="1">
        <v>65437635.109999999</v>
      </c>
      <c r="P2136" s="1">
        <v>57935509.159999996</v>
      </c>
      <c r="Q2136" s="1">
        <v>55518197.259999998</v>
      </c>
      <c r="R2136" s="3">
        <f>AVERAGE('VTA_Proteome Morphine vs Saline'!N2136:Q2136)</f>
        <v>62548404.147500001</v>
      </c>
      <c r="S2136" s="3">
        <f>_xlfn.STDEV.S('VTA_Proteome Morphine vs Saline'!N2136:Q2136)</f>
        <v>7203714.7952552335</v>
      </c>
      <c r="T2136" s="1">
        <v>67485925.180000007</v>
      </c>
      <c r="U2136" s="1">
        <v>71254122.730000004</v>
      </c>
      <c r="V2136" s="1">
        <v>90180491.560000002</v>
      </c>
      <c r="W2136" s="1">
        <v>60311637.549999997</v>
      </c>
      <c r="X2136" s="1">
        <f t="shared" si="135"/>
        <v>72308044.25500001</v>
      </c>
      <c r="Y2136" s="1">
        <f t="shared" si="136"/>
        <v>12750186.00460537</v>
      </c>
    </row>
    <row r="2137" spans="1:25" x14ac:dyDescent="0.5">
      <c r="A2137" s="1" t="s">
        <v>4265</v>
      </c>
      <c r="B2137" s="1" t="s">
        <v>4266</v>
      </c>
      <c r="C2137" s="1">
        <v>20683</v>
      </c>
      <c r="D2137" s="1">
        <v>2</v>
      </c>
      <c r="E2137" s="1">
        <v>2</v>
      </c>
      <c r="F2137" s="1">
        <v>104.7</v>
      </c>
      <c r="G2137" s="1">
        <v>5.1656792999999999E-2</v>
      </c>
      <c r="H2137" s="1">
        <v>0.99625991700000005</v>
      </c>
      <c r="I2137" s="1">
        <v>0.89236607800000001</v>
      </c>
      <c r="K2137" s="1">
        <v>1.0958068489999999</v>
      </c>
      <c r="L2137" s="1" t="s">
        <v>1</v>
      </c>
      <c r="M2137" s="1" t="s">
        <v>2</v>
      </c>
      <c r="N2137" s="1">
        <v>400906.15010000003</v>
      </c>
      <c r="O2137" s="1">
        <v>321608.5295</v>
      </c>
      <c r="P2137" s="1">
        <v>808421.83909999998</v>
      </c>
      <c r="Q2137" s="1">
        <v>1137102.3740000001</v>
      </c>
      <c r="R2137" s="3">
        <f>AVERAGE('VTA_Proteome Morphine vs Saline'!N2137:Q2137)</f>
        <v>667009.72317499993</v>
      </c>
      <c r="S2137" s="3">
        <f>_xlfn.STDEV.S('VTA_Proteome Morphine vs Saline'!N2137:Q2137)</f>
        <v>379076.76579001703</v>
      </c>
      <c r="T2137" s="1">
        <v>404759.81420000002</v>
      </c>
      <c r="U2137" s="1">
        <v>322663.57130000001</v>
      </c>
      <c r="V2137" s="1">
        <v>855414.71699999995</v>
      </c>
      <c r="W2137" s="1">
        <v>851933.04</v>
      </c>
      <c r="X2137" s="1">
        <f t="shared" si="135"/>
        <v>608692.78562500002</v>
      </c>
      <c r="Y2137" s="1">
        <f t="shared" si="136"/>
        <v>284861.89697900478</v>
      </c>
    </row>
    <row r="2138" spans="1:25" x14ac:dyDescent="0.5">
      <c r="A2138" s="1" t="s">
        <v>4267</v>
      </c>
      <c r="B2138" s="1" t="s">
        <v>4268</v>
      </c>
      <c r="C2138" s="1">
        <v>20146</v>
      </c>
      <c r="D2138" s="1">
        <v>9</v>
      </c>
      <c r="E2138" s="1">
        <v>9</v>
      </c>
      <c r="F2138" s="1">
        <v>347.57</v>
      </c>
      <c r="G2138" s="1">
        <v>9.4100024000000004E-2</v>
      </c>
      <c r="H2138" s="1">
        <v>0.99625991700000005</v>
      </c>
      <c r="I2138" s="1">
        <v>0.497501158</v>
      </c>
      <c r="K2138" s="1">
        <v>1.1993682880000001</v>
      </c>
      <c r="L2138" s="1" t="s">
        <v>2</v>
      </c>
      <c r="M2138" s="1" t="s">
        <v>1</v>
      </c>
      <c r="N2138" s="1">
        <v>2312128.0959999999</v>
      </c>
      <c r="O2138" s="1">
        <v>2307446.0649999999</v>
      </c>
      <c r="P2138" s="1">
        <v>1789396.324</v>
      </c>
      <c r="Q2138" s="1">
        <v>1748465.0160000001</v>
      </c>
      <c r="R2138" s="3">
        <f>AVERAGE('VTA_Proteome Morphine vs Saline'!N2138:Q2138)</f>
        <v>2039358.87525</v>
      </c>
      <c r="S2138" s="3">
        <f>_xlfn.STDEV.S('VTA_Proteome Morphine vs Saline'!N2138:Q2138)</f>
        <v>312716.22038379719</v>
      </c>
      <c r="T2138" s="1">
        <v>3642820.5759999999</v>
      </c>
      <c r="U2138" s="1">
        <v>2622839.7050000001</v>
      </c>
      <c r="V2138" s="1">
        <v>1899878.352</v>
      </c>
      <c r="W2138" s="1">
        <v>1618230.8219999999</v>
      </c>
      <c r="X2138" s="1">
        <f t="shared" si="135"/>
        <v>2445942.36375</v>
      </c>
      <c r="Y2138" s="1">
        <f t="shared" si="136"/>
        <v>903161.56280308601</v>
      </c>
    </row>
    <row r="2139" spans="1:25" x14ac:dyDescent="0.5">
      <c r="A2139" s="1" t="s">
        <v>4269</v>
      </c>
      <c r="B2139" s="1" t="s">
        <v>4270</v>
      </c>
      <c r="C2139" s="1">
        <v>38205</v>
      </c>
      <c r="D2139" s="1">
        <v>3</v>
      </c>
      <c r="E2139" s="1">
        <v>2</v>
      </c>
      <c r="F2139" s="1">
        <v>142.84</v>
      </c>
      <c r="G2139" s="1">
        <v>0.16482107300000001</v>
      </c>
      <c r="H2139" s="1">
        <v>0.977951083</v>
      </c>
      <c r="I2139" s="1">
        <v>0.29206159100000001</v>
      </c>
      <c r="K2139" s="1">
        <v>1.2064932289999999</v>
      </c>
      <c r="L2139" s="1" t="s">
        <v>1</v>
      </c>
      <c r="M2139" s="1" t="s">
        <v>2</v>
      </c>
      <c r="N2139" s="1">
        <v>166122.52789999999</v>
      </c>
      <c r="O2139" s="1">
        <v>187699.36550000001</v>
      </c>
      <c r="P2139" s="1">
        <v>148027.94680000001</v>
      </c>
      <c r="Q2139" s="1">
        <v>179849.89490000001</v>
      </c>
      <c r="R2139" s="3">
        <f>AVERAGE('VTA_Proteome Morphine vs Saline'!N2139:Q2139)</f>
        <v>170424.93377499998</v>
      </c>
      <c r="S2139" s="3">
        <f>_xlfn.STDEV.S('VTA_Proteome Morphine vs Saline'!N2139:Q2139)</f>
        <v>17391.296726629316</v>
      </c>
      <c r="T2139" s="1">
        <v>85869.486650000006</v>
      </c>
      <c r="U2139" s="1">
        <v>241361.8302</v>
      </c>
      <c r="V2139" s="1">
        <v>109317.4721</v>
      </c>
      <c r="W2139" s="1">
        <v>128476.95570000001</v>
      </c>
      <c r="X2139" s="1">
        <f t="shared" si="135"/>
        <v>141256.4361625</v>
      </c>
      <c r="Y2139" s="1">
        <f t="shared" si="136"/>
        <v>68973.948313790796</v>
      </c>
    </row>
    <row r="2140" spans="1:25" x14ac:dyDescent="0.5">
      <c r="A2140" s="1" t="s">
        <v>4271</v>
      </c>
      <c r="B2140" s="1" t="s">
        <v>4272</v>
      </c>
      <c r="C2140" s="1">
        <v>38491</v>
      </c>
      <c r="D2140" s="1">
        <v>3</v>
      </c>
      <c r="E2140" s="1">
        <v>3</v>
      </c>
      <c r="F2140" s="1">
        <v>92.73</v>
      </c>
      <c r="G2140" s="1">
        <v>0.142650526</v>
      </c>
      <c r="H2140" s="1">
        <v>0.977951083</v>
      </c>
      <c r="I2140" s="1">
        <v>0.33863548999999998</v>
      </c>
      <c r="K2140" s="1">
        <v>1.1397435410000001</v>
      </c>
      <c r="L2140" s="1" t="s">
        <v>1</v>
      </c>
      <c r="M2140" s="1" t="s">
        <v>2</v>
      </c>
      <c r="N2140" s="1">
        <v>266301.87760000001</v>
      </c>
      <c r="O2140" s="1">
        <v>236300.2917</v>
      </c>
      <c r="P2140" s="1">
        <v>177377.7273</v>
      </c>
      <c r="Q2140" s="1">
        <v>227631.72949999999</v>
      </c>
      <c r="R2140" s="3">
        <f>AVERAGE('VTA_Proteome Morphine vs Saline'!N2140:Q2140)</f>
        <v>226902.906525</v>
      </c>
      <c r="S2140" s="3">
        <f>_xlfn.STDEV.S('VTA_Proteome Morphine vs Saline'!N2140:Q2140)</f>
        <v>36940.782928416804</v>
      </c>
      <c r="T2140" s="1">
        <v>159227.01310000001</v>
      </c>
      <c r="U2140" s="1">
        <v>177617.3327</v>
      </c>
      <c r="V2140" s="1">
        <v>247298.8933</v>
      </c>
      <c r="W2140" s="1">
        <v>212186.45559999999</v>
      </c>
      <c r="X2140" s="1">
        <f t="shared" si="135"/>
        <v>199082.423675</v>
      </c>
      <c r="Y2140" s="1">
        <f t="shared" si="136"/>
        <v>38926.201452050336</v>
      </c>
    </row>
    <row r="2141" spans="1:25" x14ac:dyDescent="0.5">
      <c r="A2141" s="1" t="s">
        <v>4273</v>
      </c>
      <c r="B2141" s="1" t="s">
        <v>4274</v>
      </c>
      <c r="C2141" s="1">
        <v>48685</v>
      </c>
      <c r="D2141" s="1">
        <v>8</v>
      </c>
      <c r="E2141" s="1">
        <v>7</v>
      </c>
      <c r="F2141" s="1">
        <v>447.27</v>
      </c>
      <c r="G2141" s="1">
        <v>5.0668590999999999E-2</v>
      </c>
      <c r="H2141" s="1">
        <v>0.99625991700000005</v>
      </c>
      <c r="I2141" s="1">
        <v>0.93145102800000001</v>
      </c>
      <c r="K2141" s="1">
        <v>1.0313266139999999</v>
      </c>
      <c r="L2141" s="1" t="s">
        <v>2</v>
      </c>
      <c r="M2141" s="1" t="s">
        <v>1</v>
      </c>
      <c r="N2141" s="1">
        <v>1042332.863</v>
      </c>
      <c r="O2141" s="1">
        <v>932619.91079999995</v>
      </c>
      <c r="P2141" s="1">
        <v>931571.65789999999</v>
      </c>
      <c r="Q2141" s="1">
        <v>906471.27390000003</v>
      </c>
      <c r="R2141" s="3">
        <f>AVERAGE('VTA_Proteome Morphine vs Saline'!N2141:Q2141)</f>
        <v>953248.9264</v>
      </c>
      <c r="S2141" s="3">
        <f>_xlfn.STDEV.S('VTA_Proteome Morphine vs Saline'!N2141:Q2141)</f>
        <v>60606.811464855753</v>
      </c>
      <c r="T2141" s="1">
        <v>1060541.0360000001</v>
      </c>
      <c r="U2141" s="1">
        <v>1415991.902</v>
      </c>
      <c r="V2141" s="1">
        <v>591644.58600000001</v>
      </c>
      <c r="W2141" s="1">
        <v>864266.42599999998</v>
      </c>
      <c r="X2141" s="1">
        <f t="shared" si="135"/>
        <v>983110.98750000005</v>
      </c>
      <c r="Y2141" s="1">
        <f t="shared" si="136"/>
        <v>346771.42897041712</v>
      </c>
    </row>
    <row r="2142" spans="1:25" x14ac:dyDescent="0.5">
      <c r="A2142" s="1" t="s">
        <v>4275</v>
      </c>
      <c r="B2142" s="1" t="s">
        <v>4276</v>
      </c>
      <c r="C2142" s="1">
        <v>79362</v>
      </c>
      <c r="D2142" s="1">
        <v>49</v>
      </c>
      <c r="E2142" s="1">
        <v>48</v>
      </c>
      <c r="F2142" s="1">
        <v>3914.83</v>
      </c>
      <c r="G2142" s="1">
        <v>7.0568633000000006E-2</v>
      </c>
      <c r="H2142" s="1">
        <v>0.99625991700000005</v>
      </c>
      <c r="I2142" s="1">
        <v>0.63804969199999995</v>
      </c>
      <c r="K2142" s="1">
        <v>1.0846660420000001</v>
      </c>
      <c r="L2142" s="1" t="s">
        <v>2</v>
      </c>
      <c r="M2142" s="1" t="s">
        <v>1</v>
      </c>
      <c r="N2142" s="1">
        <v>459362836</v>
      </c>
      <c r="O2142" s="1">
        <v>498371057.30000001</v>
      </c>
      <c r="P2142" s="1">
        <v>341291823.60000002</v>
      </c>
      <c r="Q2142" s="1">
        <v>357747469</v>
      </c>
      <c r="R2142" s="3">
        <f>AVERAGE('VTA_Proteome Morphine vs Saline'!N2142:Q2142)</f>
        <v>414193296.47500002</v>
      </c>
      <c r="S2142" s="3">
        <f>_xlfn.STDEV.S('VTA_Proteome Morphine vs Saline'!N2142:Q2142)</f>
        <v>76652764.475247115</v>
      </c>
      <c r="T2142" s="1">
        <v>550718875.39999998</v>
      </c>
      <c r="U2142" s="1">
        <v>526069517.60000002</v>
      </c>
      <c r="V2142" s="1">
        <v>367699675.69999999</v>
      </c>
      <c r="W2142" s="1">
        <v>352557544.5</v>
      </c>
      <c r="X2142" s="1">
        <f t="shared" si="135"/>
        <v>449261403.30000001</v>
      </c>
      <c r="Y2142" s="1">
        <f t="shared" si="136"/>
        <v>103597066.85543934</v>
      </c>
    </row>
    <row r="2143" spans="1:25" x14ac:dyDescent="0.5">
      <c r="A2143" s="1" t="s">
        <v>4277</v>
      </c>
      <c r="B2143" s="1" t="s">
        <v>4278</v>
      </c>
      <c r="C2143" s="1">
        <v>52528</v>
      </c>
      <c r="D2143" s="1">
        <v>35</v>
      </c>
      <c r="E2143" s="1">
        <v>35</v>
      </c>
      <c r="F2143" s="1">
        <v>2563.1</v>
      </c>
      <c r="G2143" s="1">
        <v>5.2496221000000003E-2</v>
      </c>
      <c r="H2143" s="1">
        <v>0.99625991700000005</v>
      </c>
      <c r="I2143" s="1">
        <v>0.86816786000000001</v>
      </c>
      <c r="K2143" s="1">
        <v>1.0398227470000001</v>
      </c>
      <c r="L2143" s="1" t="s">
        <v>2</v>
      </c>
      <c r="M2143" s="1" t="s">
        <v>1</v>
      </c>
      <c r="N2143" s="1">
        <v>88321955.689999998</v>
      </c>
      <c r="O2143" s="1">
        <v>92293580.180000007</v>
      </c>
      <c r="P2143" s="1">
        <v>87412873.609999999</v>
      </c>
      <c r="Q2143" s="1">
        <v>79931909.900000006</v>
      </c>
      <c r="R2143" s="3">
        <f>AVERAGE('VTA_Proteome Morphine vs Saline'!N2143:Q2143)</f>
        <v>86990079.844999999</v>
      </c>
      <c r="S2143" s="3">
        <f>_xlfn.STDEV.S('VTA_Proteome Morphine vs Saline'!N2143:Q2143)</f>
        <v>5160669.4207264669</v>
      </c>
      <c r="T2143" s="1">
        <v>94342004.239999995</v>
      </c>
      <c r="U2143" s="1">
        <v>117617406.90000001</v>
      </c>
      <c r="V2143" s="1">
        <v>68461149.400000006</v>
      </c>
      <c r="W2143" s="1">
        <v>81396494.530000001</v>
      </c>
      <c r="X2143" s="1">
        <f t="shared" si="135"/>
        <v>90454263.767499983</v>
      </c>
      <c r="Y2143" s="1">
        <f t="shared" si="136"/>
        <v>20965774.760785319</v>
      </c>
    </row>
    <row r="2144" spans="1:25" x14ac:dyDescent="0.5">
      <c r="A2144" s="1" t="s">
        <v>4279</v>
      </c>
      <c r="B2144" s="1" t="s">
        <v>4280</v>
      </c>
      <c r="C2144" s="1">
        <v>19728</v>
      </c>
      <c r="D2144" s="1">
        <v>9</v>
      </c>
      <c r="E2144" s="1">
        <v>9</v>
      </c>
      <c r="F2144" s="1">
        <v>589.91</v>
      </c>
      <c r="G2144" s="1">
        <v>8.3273099000000003E-2</v>
      </c>
      <c r="H2144" s="1">
        <v>0.99625991700000005</v>
      </c>
      <c r="I2144" s="1">
        <v>0.55296545600000002</v>
      </c>
      <c r="K2144" s="1">
        <v>1.095921575</v>
      </c>
      <c r="L2144" s="1" t="s">
        <v>2</v>
      </c>
      <c r="M2144" s="1" t="s">
        <v>1</v>
      </c>
      <c r="N2144" s="1">
        <v>33218536.73</v>
      </c>
      <c r="O2144" s="1">
        <v>38412916.149999999</v>
      </c>
      <c r="P2144" s="1">
        <v>31693443.600000001</v>
      </c>
      <c r="Q2144" s="1">
        <v>28597494.649999999</v>
      </c>
      <c r="R2144" s="3">
        <f>AVERAGE('VTA_Proteome Morphine vs Saline'!N2144:Q2144)</f>
        <v>32980597.782499999</v>
      </c>
      <c r="S2144" s="3">
        <f>_xlfn.STDEV.S('VTA_Proteome Morphine vs Saline'!N2144:Q2144)</f>
        <v>4100205.5537202032</v>
      </c>
      <c r="T2144" s="1">
        <v>36744327.100000001</v>
      </c>
      <c r="U2144" s="1">
        <v>37812975.840000004</v>
      </c>
      <c r="V2144" s="1">
        <v>26016433.219999999</v>
      </c>
      <c r="W2144" s="1">
        <v>44002858.5</v>
      </c>
      <c r="X2144" s="1">
        <f t="shared" si="135"/>
        <v>36144148.664999999</v>
      </c>
      <c r="Y2144" s="1">
        <f t="shared" si="136"/>
        <v>7471616.0389274778</v>
      </c>
    </row>
    <row r="2145" spans="1:25" x14ac:dyDescent="0.5">
      <c r="A2145" s="1" t="s">
        <v>4281</v>
      </c>
      <c r="B2145" s="1" t="s">
        <v>4282</v>
      </c>
      <c r="C2145" s="1">
        <v>27361</v>
      </c>
      <c r="D2145" s="1">
        <v>13</v>
      </c>
      <c r="E2145" s="1">
        <v>13</v>
      </c>
      <c r="F2145" s="1">
        <v>782.83</v>
      </c>
      <c r="G2145" s="1">
        <v>0.27129187999999999</v>
      </c>
      <c r="H2145" s="1">
        <v>0.977951083</v>
      </c>
      <c r="I2145" s="1">
        <v>0.161045942</v>
      </c>
      <c r="K2145" s="1">
        <v>1.1898955920000001</v>
      </c>
      <c r="L2145" s="1" t="s">
        <v>2</v>
      </c>
      <c r="M2145" s="1" t="s">
        <v>1</v>
      </c>
      <c r="N2145" s="1">
        <v>62695621.979999997</v>
      </c>
      <c r="O2145" s="1">
        <v>62303345.07</v>
      </c>
      <c r="P2145" s="1">
        <v>61356007.810000002</v>
      </c>
      <c r="Q2145" s="1">
        <v>59851362.310000002</v>
      </c>
      <c r="R2145" s="3">
        <f>AVERAGE('VTA_Proteome Morphine vs Saline'!N2145:Q2145)</f>
        <v>61551584.292500004</v>
      </c>
      <c r="S2145" s="3">
        <f>_xlfn.STDEV.S('VTA_Proteome Morphine vs Saline'!N2145:Q2145)</f>
        <v>1265302.5260507253</v>
      </c>
      <c r="T2145" s="1">
        <v>75876994.370000005</v>
      </c>
      <c r="U2145" s="1">
        <v>68553537.760000005</v>
      </c>
      <c r="V2145" s="1">
        <v>56954404.75</v>
      </c>
      <c r="W2145" s="1">
        <v>91574898.439999998</v>
      </c>
      <c r="X2145" s="1">
        <f t="shared" si="135"/>
        <v>73239958.829999998</v>
      </c>
      <c r="Y2145" s="1">
        <f t="shared" si="136"/>
        <v>14494893.136084355</v>
      </c>
    </row>
    <row r="2146" spans="1:25" x14ac:dyDescent="0.5">
      <c r="A2146" s="1" t="s">
        <v>4283</v>
      </c>
      <c r="B2146" s="1" t="s">
        <v>4284</v>
      </c>
      <c r="C2146" s="1">
        <v>122661</v>
      </c>
      <c r="D2146" s="1">
        <v>30</v>
      </c>
      <c r="E2146" s="1">
        <v>28</v>
      </c>
      <c r="F2146" s="1">
        <v>1587.18</v>
      </c>
      <c r="G2146" s="1">
        <v>0.10573669400000001</v>
      </c>
      <c r="H2146" s="1">
        <v>0.99063050699999999</v>
      </c>
      <c r="I2146" s="1">
        <v>0.44882529999999998</v>
      </c>
      <c r="K2146" s="1">
        <v>1.04356662</v>
      </c>
      <c r="L2146" s="1" t="s">
        <v>2</v>
      </c>
      <c r="M2146" s="1" t="s">
        <v>1</v>
      </c>
      <c r="N2146" s="1">
        <v>7006116.1430000002</v>
      </c>
      <c r="O2146" s="1">
        <v>6834431.352</v>
      </c>
      <c r="P2146" s="1">
        <v>8173968.0449999999</v>
      </c>
      <c r="Q2146" s="1">
        <v>7826619.7800000003</v>
      </c>
      <c r="R2146" s="3">
        <f>AVERAGE('VTA_Proteome Morphine vs Saline'!N2146:Q2146)</f>
        <v>7460283.8300000001</v>
      </c>
      <c r="S2146" s="3">
        <f>_xlfn.STDEV.S('VTA_Proteome Morphine vs Saline'!N2146:Q2146)</f>
        <v>643300.55161804392</v>
      </c>
      <c r="T2146" s="1">
        <v>7432282.1449999996</v>
      </c>
      <c r="U2146" s="1">
        <v>8494059.3560000006</v>
      </c>
      <c r="V2146" s="1">
        <v>7847939.1229999997</v>
      </c>
      <c r="W2146" s="1">
        <v>7366932.0980000002</v>
      </c>
      <c r="X2146" s="1">
        <f t="shared" si="135"/>
        <v>7785303.1804999998</v>
      </c>
      <c r="Y2146" s="1">
        <f t="shared" si="136"/>
        <v>518303.89791445876</v>
      </c>
    </row>
    <row r="2147" spans="1:25" x14ac:dyDescent="0.5">
      <c r="A2147" s="1" t="s">
        <v>4285</v>
      </c>
      <c r="B2147" s="1" t="s">
        <v>4286</v>
      </c>
      <c r="C2147" s="1">
        <v>89592</v>
      </c>
      <c r="D2147" s="1">
        <v>39</v>
      </c>
      <c r="E2147" s="1">
        <v>36</v>
      </c>
      <c r="F2147" s="1">
        <v>2632.65</v>
      </c>
      <c r="G2147" s="1">
        <v>0.29229293000000001</v>
      </c>
      <c r="H2147" s="1">
        <v>0.977951083</v>
      </c>
      <c r="I2147" s="1">
        <v>0.14523512199999999</v>
      </c>
      <c r="K2147" s="1">
        <v>1.0669281829999999</v>
      </c>
      <c r="L2147" s="1" t="s">
        <v>1</v>
      </c>
      <c r="M2147" s="1" t="s">
        <v>2</v>
      </c>
      <c r="N2147" s="1">
        <v>20338126.890000001</v>
      </c>
      <c r="O2147" s="1">
        <v>22165282.699999999</v>
      </c>
      <c r="P2147" s="1">
        <v>21042647.359999999</v>
      </c>
      <c r="Q2147" s="1">
        <v>20071685.710000001</v>
      </c>
      <c r="R2147" s="3">
        <f>AVERAGE('VTA_Proteome Morphine vs Saline'!N2147:Q2147)</f>
        <v>20904435.664999999</v>
      </c>
      <c r="S2147" s="3">
        <f>_xlfn.STDEV.S('VTA_Proteome Morphine vs Saline'!N2147:Q2147)</f>
        <v>935060.75283865246</v>
      </c>
      <c r="T2147" s="1">
        <v>19200565.5</v>
      </c>
      <c r="U2147" s="1">
        <v>21455361.359999999</v>
      </c>
      <c r="V2147" s="1">
        <v>19275136.02</v>
      </c>
      <c r="W2147" s="1">
        <v>18441356.16</v>
      </c>
      <c r="X2147" s="1">
        <f t="shared" si="135"/>
        <v>19593104.759999998</v>
      </c>
      <c r="Y2147" s="1">
        <f t="shared" si="136"/>
        <v>1297396.8388153324</v>
      </c>
    </row>
    <row r="2148" spans="1:25" x14ac:dyDescent="0.5">
      <c r="A2148" s="1" t="s">
        <v>4287</v>
      </c>
      <c r="B2148" s="1" t="s">
        <v>4288</v>
      </c>
      <c r="C2148" s="1">
        <v>84068</v>
      </c>
      <c r="D2148" s="1">
        <v>8</v>
      </c>
      <c r="E2148" s="1">
        <v>8</v>
      </c>
      <c r="F2148" s="1">
        <v>289.63</v>
      </c>
      <c r="G2148" s="1">
        <v>0.182313787</v>
      </c>
      <c r="H2148" s="1">
        <v>0.977951083</v>
      </c>
      <c r="I2148" s="1">
        <v>0.26189259199999998</v>
      </c>
      <c r="K2148" s="1">
        <v>1.185805365</v>
      </c>
      <c r="L2148" s="1" t="s">
        <v>1</v>
      </c>
      <c r="M2148" s="1" t="s">
        <v>2</v>
      </c>
      <c r="N2148" s="1">
        <v>1891857.7379999999</v>
      </c>
      <c r="O2148" s="1">
        <v>2006341.5149999999</v>
      </c>
      <c r="P2148" s="1">
        <v>1994625.321</v>
      </c>
      <c r="Q2148" s="1">
        <v>1332034.426</v>
      </c>
      <c r="R2148" s="3">
        <f>AVERAGE('VTA_Proteome Morphine vs Saline'!N2148:Q2148)</f>
        <v>1806214.7499999998</v>
      </c>
      <c r="S2148" s="3">
        <f>_xlfn.STDEV.S('VTA_Proteome Morphine vs Saline'!N2148:Q2148)</f>
        <v>320276.42560566677</v>
      </c>
      <c r="T2148" s="1">
        <v>1569078.6440000001</v>
      </c>
      <c r="U2148" s="1">
        <v>1876436.939</v>
      </c>
      <c r="V2148" s="1">
        <v>1171083.426</v>
      </c>
      <c r="W2148" s="1">
        <v>1476187.558</v>
      </c>
      <c r="X2148" s="1">
        <f t="shared" si="135"/>
        <v>1523196.64175</v>
      </c>
      <c r="Y2148" s="1">
        <f t="shared" si="136"/>
        <v>290446.45885978057</v>
      </c>
    </row>
    <row r="2149" spans="1:25" x14ac:dyDescent="0.5">
      <c r="A2149" s="1" t="s">
        <v>4289</v>
      </c>
      <c r="B2149" s="1" t="s">
        <v>4290</v>
      </c>
      <c r="C2149" s="1">
        <v>70709</v>
      </c>
      <c r="D2149" s="1">
        <v>10</v>
      </c>
      <c r="E2149" s="1">
        <v>10</v>
      </c>
      <c r="F2149" s="1">
        <v>605.63</v>
      </c>
      <c r="G2149" s="1">
        <v>8.3555113E-2</v>
      </c>
      <c r="H2149" s="1">
        <v>0.99625991700000005</v>
      </c>
      <c r="I2149" s="1">
        <v>0.55136003</v>
      </c>
      <c r="K2149" s="1">
        <v>1.084382143</v>
      </c>
      <c r="L2149" s="1" t="s">
        <v>1</v>
      </c>
      <c r="M2149" s="1" t="s">
        <v>2</v>
      </c>
      <c r="N2149" s="1">
        <v>1508634.1510000001</v>
      </c>
      <c r="O2149" s="1">
        <v>1684707.4509999999</v>
      </c>
      <c r="P2149" s="1">
        <v>2311604.0789999999</v>
      </c>
      <c r="Q2149" s="1">
        <v>1932257.3659999999</v>
      </c>
      <c r="R2149" s="3">
        <f>AVERAGE('VTA_Proteome Morphine vs Saline'!N2149:Q2149)</f>
        <v>1859300.7617500001</v>
      </c>
      <c r="S2149" s="3">
        <f>_xlfn.STDEV.S('VTA_Proteome Morphine vs Saline'!N2149:Q2149)</f>
        <v>348018.60723845504</v>
      </c>
      <c r="T2149" s="1">
        <v>1481462.5220000001</v>
      </c>
      <c r="U2149" s="1">
        <v>1656478.8289999999</v>
      </c>
      <c r="V2149" s="1">
        <v>2183958.2749999999</v>
      </c>
      <c r="W2149" s="1">
        <v>1536570.9720000001</v>
      </c>
      <c r="X2149" s="1">
        <f t="shared" si="135"/>
        <v>1714617.6495000001</v>
      </c>
      <c r="Y2149" s="1">
        <f t="shared" si="136"/>
        <v>321311.20845798467</v>
      </c>
    </row>
    <row r="2150" spans="1:25" x14ac:dyDescent="0.5">
      <c r="A2150" s="1" t="s">
        <v>4291</v>
      </c>
      <c r="B2150" s="1" t="s">
        <v>4292</v>
      </c>
      <c r="C2150" s="1">
        <v>40878</v>
      </c>
      <c r="D2150" s="1">
        <v>9</v>
      </c>
      <c r="E2150" s="1">
        <v>9</v>
      </c>
      <c r="F2150" s="1">
        <v>574.29999999999995</v>
      </c>
      <c r="G2150" s="1">
        <v>5.6861224000000002E-2</v>
      </c>
      <c r="H2150" s="1">
        <v>0.99625991700000005</v>
      </c>
      <c r="I2150" s="1">
        <v>0.78384125100000002</v>
      </c>
      <c r="K2150" s="1">
        <v>1.02115052</v>
      </c>
      <c r="L2150" s="1" t="s">
        <v>1</v>
      </c>
      <c r="M2150" s="1" t="s">
        <v>2</v>
      </c>
      <c r="N2150" s="1">
        <v>826422.08799999999</v>
      </c>
      <c r="O2150" s="1">
        <v>927808.5135</v>
      </c>
      <c r="P2150" s="1">
        <v>713123.23199999996</v>
      </c>
      <c r="Q2150" s="1">
        <v>869730.81689999998</v>
      </c>
      <c r="R2150" s="3">
        <f>AVERAGE('VTA_Proteome Morphine vs Saline'!N2150:Q2150)</f>
        <v>834271.16259999992</v>
      </c>
      <c r="S2150" s="3">
        <f>_xlfn.STDEV.S('VTA_Proteome Morphine vs Saline'!N2150:Q2150)</f>
        <v>90820.431176404411</v>
      </c>
      <c r="T2150" s="1">
        <v>989436.73699999996</v>
      </c>
      <c r="U2150" s="1">
        <v>947950.43920000002</v>
      </c>
      <c r="V2150" s="1">
        <v>549096.93960000004</v>
      </c>
      <c r="W2150" s="1">
        <v>781481.36629999999</v>
      </c>
      <c r="X2150" s="1">
        <f t="shared" si="135"/>
        <v>816991.37052500003</v>
      </c>
      <c r="Y2150" s="1">
        <f t="shared" si="136"/>
        <v>199930.04493873133</v>
      </c>
    </row>
    <row r="2151" spans="1:25" x14ac:dyDescent="0.5">
      <c r="A2151" s="1" t="s">
        <v>4293</v>
      </c>
      <c r="B2151" s="1" t="s">
        <v>4294</v>
      </c>
      <c r="C2151" s="1">
        <v>43499</v>
      </c>
      <c r="D2151" s="1">
        <v>18</v>
      </c>
      <c r="E2151" s="1">
        <v>18</v>
      </c>
      <c r="F2151" s="1">
        <v>1526.37</v>
      </c>
      <c r="G2151" s="1">
        <v>0.32850201699999998</v>
      </c>
      <c r="H2151" s="1">
        <v>0.977951083</v>
      </c>
      <c r="I2151" s="1">
        <v>0.122371589</v>
      </c>
      <c r="K2151" s="1">
        <v>1.4507451410000001</v>
      </c>
      <c r="L2151" s="1" t="s">
        <v>1</v>
      </c>
      <c r="M2151" s="1" t="s">
        <v>2</v>
      </c>
      <c r="N2151" s="1">
        <v>58105673.829999998</v>
      </c>
      <c r="O2151" s="1">
        <v>42389987.75</v>
      </c>
      <c r="P2151" s="1">
        <v>37937026.880000003</v>
      </c>
      <c r="Q2151" s="1">
        <v>32153793.34</v>
      </c>
      <c r="R2151" s="3">
        <f>AVERAGE('VTA_Proteome Morphine vs Saline'!N2151:Q2151)</f>
        <v>42646620.450000003</v>
      </c>
      <c r="S2151" s="3">
        <f>_xlfn.STDEV.S('VTA_Proteome Morphine vs Saline'!N2151:Q2151)</f>
        <v>11125464.546156159</v>
      </c>
      <c r="T2151" s="1">
        <v>23739419.18</v>
      </c>
      <c r="U2151" s="1">
        <v>45931635.770000003</v>
      </c>
      <c r="V2151" s="1">
        <v>28679126.030000001</v>
      </c>
      <c r="W2151" s="1">
        <v>19235242.52</v>
      </c>
      <c r="X2151" s="1">
        <f t="shared" si="135"/>
        <v>29396355.875</v>
      </c>
      <c r="Y2151" s="1">
        <f t="shared" si="136"/>
        <v>11678742.187423939</v>
      </c>
    </row>
    <row r="2152" spans="1:25" x14ac:dyDescent="0.5">
      <c r="A2152" s="1" t="s">
        <v>4295</v>
      </c>
      <c r="B2152" s="1" t="s">
        <v>4296</v>
      </c>
      <c r="C2152" s="1">
        <v>29774</v>
      </c>
      <c r="D2152" s="1">
        <v>13</v>
      </c>
      <c r="E2152" s="1">
        <v>13</v>
      </c>
      <c r="F2152" s="1">
        <v>833.33</v>
      </c>
      <c r="G2152" s="1">
        <v>5.1193816000000003E-2</v>
      </c>
      <c r="H2152" s="1">
        <v>0.99625991700000005</v>
      </c>
      <c r="I2152" s="1">
        <v>0.90852527699999996</v>
      </c>
      <c r="K2152" s="1">
        <v>1.0389836969999999</v>
      </c>
      <c r="L2152" s="1" t="s">
        <v>2</v>
      </c>
      <c r="M2152" s="1" t="s">
        <v>1</v>
      </c>
      <c r="N2152" s="1">
        <v>38387536.07</v>
      </c>
      <c r="O2152" s="1">
        <v>39805458.219999999</v>
      </c>
      <c r="P2152" s="1">
        <v>31606883.280000001</v>
      </c>
      <c r="Q2152" s="1">
        <v>31029116.98</v>
      </c>
      <c r="R2152" s="3">
        <f>AVERAGE('VTA_Proteome Morphine vs Saline'!N2152:Q2152)</f>
        <v>35207248.637499996</v>
      </c>
      <c r="S2152" s="3">
        <f>_xlfn.STDEV.S('VTA_Proteome Morphine vs Saline'!N2152:Q2152)</f>
        <v>4534209.7574183382</v>
      </c>
      <c r="T2152" s="1">
        <v>40608031.689999998</v>
      </c>
      <c r="U2152" s="1">
        <v>46730759.590000004</v>
      </c>
      <c r="V2152" s="1">
        <v>24908444.609999999</v>
      </c>
      <c r="W2152" s="1">
        <v>34071793.560000002</v>
      </c>
      <c r="X2152" s="1">
        <f t="shared" si="135"/>
        <v>36579757.362499997</v>
      </c>
      <c r="Y2152" s="1">
        <f t="shared" si="136"/>
        <v>9341292.9883327894</v>
      </c>
    </row>
    <row r="2153" spans="1:25" x14ac:dyDescent="0.5">
      <c r="A2153" s="1" t="s">
        <v>4297</v>
      </c>
      <c r="B2153" s="1" t="s">
        <v>4298</v>
      </c>
      <c r="C2153" s="1">
        <v>28387</v>
      </c>
      <c r="D2153" s="1">
        <v>4</v>
      </c>
      <c r="E2153" s="1">
        <v>4</v>
      </c>
      <c r="F2153" s="1">
        <v>142.47999999999999</v>
      </c>
      <c r="G2153" s="1">
        <v>0.117222967</v>
      </c>
      <c r="H2153" s="1">
        <v>0.98423319600000003</v>
      </c>
      <c r="I2153" s="1">
        <v>0.408646485</v>
      </c>
      <c r="K2153" s="1">
        <v>1.070887264</v>
      </c>
      <c r="L2153" s="1" t="s">
        <v>2</v>
      </c>
      <c r="M2153" s="1" t="s">
        <v>1</v>
      </c>
      <c r="N2153" s="1">
        <v>826953.58089999994</v>
      </c>
      <c r="O2153" s="1">
        <v>926910.10290000006</v>
      </c>
      <c r="P2153" s="1">
        <v>934634.90040000004</v>
      </c>
      <c r="Q2153" s="1">
        <v>917095.44979999994</v>
      </c>
      <c r="R2153" s="3">
        <f>AVERAGE('VTA_Proteome Morphine vs Saline'!N2153:Q2153)</f>
        <v>901398.5085</v>
      </c>
      <c r="S2153" s="3">
        <f>_xlfn.STDEV.S('VTA_Proteome Morphine vs Saline'!N2153:Q2153)</f>
        <v>50146.254120340818</v>
      </c>
      <c r="T2153" s="1">
        <v>992861.42579999997</v>
      </c>
      <c r="U2153" s="1">
        <v>1126169.6810000001</v>
      </c>
      <c r="V2153" s="1">
        <v>914982.745</v>
      </c>
      <c r="W2153" s="1">
        <v>827170.87930000003</v>
      </c>
      <c r="X2153" s="1">
        <f t="shared" si="135"/>
        <v>965296.18277500011</v>
      </c>
      <c r="Y2153" s="1">
        <f t="shared" si="136"/>
        <v>126820.30139134546</v>
      </c>
    </row>
    <row r="2154" spans="1:25" x14ac:dyDescent="0.5">
      <c r="A2154" s="1" t="s">
        <v>4299</v>
      </c>
      <c r="B2154" s="1" t="s">
        <v>4300</v>
      </c>
      <c r="C2154" s="1">
        <v>102331</v>
      </c>
      <c r="D2154" s="1">
        <v>28</v>
      </c>
      <c r="E2154" s="1">
        <v>27</v>
      </c>
      <c r="F2154" s="1">
        <v>1350.23</v>
      </c>
      <c r="G2154" s="1">
        <v>0.259099303</v>
      </c>
      <c r="H2154" s="1">
        <v>0.977951083</v>
      </c>
      <c r="I2154" s="1">
        <v>0.17127656199999999</v>
      </c>
      <c r="K2154" s="1">
        <v>1.1062929399999999</v>
      </c>
      <c r="L2154" s="1" t="s">
        <v>1</v>
      </c>
      <c r="M2154" s="1" t="s">
        <v>2</v>
      </c>
      <c r="N2154" s="1">
        <v>9500508.5989999995</v>
      </c>
      <c r="O2154" s="1">
        <v>11633010.33</v>
      </c>
      <c r="P2154" s="1">
        <v>11333078.529999999</v>
      </c>
      <c r="Q2154" s="1">
        <v>12145384.789999999</v>
      </c>
      <c r="R2154" s="3">
        <f>AVERAGE('VTA_Proteome Morphine vs Saline'!N2154:Q2154)</f>
        <v>11152995.562249999</v>
      </c>
      <c r="S2154" s="3">
        <f>_xlfn.STDEV.S('VTA_Proteome Morphine vs Saline'!N2154:Q2154)</f>
        <v>1151577.6997373621</v>
      </c>
      <c r="T2154" s="1">
        <v>9442697.9269999992</v>
      </c>
      <c r="U2154" s="1">
        <v>10880480.77</v>
      </c>
      <c r="V2154" s="1">
        <v>10387443.619999999</v>
      </c>
      <c r="W2154" s="1">
        <v>9615027.9890000001</v>
      </c>
      <c r="X2154" s="1">
        <f t="shared" si="135"/>
        <v>10081412.576499999</v>
      </c>
      <c r="Y2154" s="1">
        <f t="shared" si="136"/>
        <v>672714.88868923381</v>
      </c>
    </row>
    <row r="2155" spans="1:25" x14ac:dyDescent="0.5">
      <c r="A2155" s="1" t="s">
        <v>4301</v>
      </c>
      <c r="B2155" s="1" t="s">
        <v>4302</v>
      </c>
      <c r="C2155" s="1">
        <v>8967</v>
      </c>
      <c r="D2155" s="1">
        <v>2</v>
      </c>
      <c r="E2155" s="1">
        <v>2</v>
      </c>
      <c r="F2155" s="1">
        <v>133.09</v>
      </c>
      <c r="G2155" s="1">
        <v>6.1182736000000001E-2</v>
      </c>
      <c r="H2155" s="1">
        <v>0.99625991700000005</v>
      </c>
      <c r="I2155" s="1">
        <v>0.72699211600000002</v>
      </c>
      <c r="K2155" s="1">
        <v>1.177489727</v>
      </c>
      <c r="L2155" s="1" t="s">
        <v>2</v>
      </c>
      <c r="M2155" s="1" t="s">
        <v>1</v>
      </c>
      <c r="N2155" s="1">
        <v>161953.0442</v>
      </c>
      <c r="O2155" s="1">
        <v>343787.38799999998</v>
      </c>
      <c r="P2155" s="1">
        <v>204656.7101</v>
      </c>
      <c r="Q2155" s="1">
        <v>157804.55350000001</v>
      </c>
      <c r="R2155" s="3">
        <f>AVERAGE('VTA_Proteome Morphine vs Saline'!N2155:Q2155)</f>
        <v>217050.42395</v>
      </c>
      <c r="S2155" s="3">
        <f>_xlfn.STDEV.S('VTA_Proteome Morphine vs Saline'!N2155:Q2155)</f>
        <v>87104.643236933829</v>
      </c>
      <c r="T2155" s="1">
        <v>460056.54889999999</v>
      </c>
      <c r="U2155" s="1">
        <v>243006.22459999999</v>
      </c>
      <c r="V2155" s="1">
        <v>147756.62220000001</v>
      </c>
      <c r="W2155" s="1">
        <v>171479.1825</v>
      </c>
      <c r="X2155" s="1">
        <f t="shared" si="135"/>
        <v>255574.64455</v>
      </c>
      <c r="Y2155" s="1">
        <f t="shared" si="136"/>
        <v>142205.9387736792</v>
      </c>
    </row>
    <row r="2156" spans="1:25" x14ac:dyDescent="0.5">
      <c r="A2156" s="1" t="s">
        <v>4303</v>
      </c>
      <c r="B2156" s="1" t="s">
        <v>4304</v>
      </c>
      <c r="C2156" s="1">
        <v>37834</v>
      </c>
      <c r="D2156" s="1">
        <v>9</v>
      </c>
      <c r="E2156" s="1">
        <v>9</v>
      </c>
      <c r="F2156" s="1">
        <v>641.51</v>
      </c>
      <c r="G2156" s="1">
        <v>8.8019518000000005E-2</v>
      </c>
      <c r="H2156" s="1">
        <v>0.99625991700000005</v>
      </c>
      <c r="I2156" s="1">
        <v>0.52718097100000005</v>
      </c>
      <c r="K2156" s="1">
        <v>1.0495565870000001</v>
      </c>
      <c r="L2156" s="1" t="s">
        <v>1</v>
      </c>
      <c r="M2156" s="1" t="s">
        <v>2</v>
      </c>
      <c r="N2156" s="1">
        <v>19754144.52</v>
      </c>
      <c r="O2156" s="1">
        <v>17715794.32</v>
      </c>
      <c r="P2156" s="1">
        <v>16616120.060000001</v>
      </c>
      <c r="Q2156" s="1">
        <v>15700535.73</v>
      </c>
      <c r="R2156" s="3">
        <f>AVERAGE('VTA_Proteome Morphine vs Saline'!N2156:Q2156)</f>
        <v>17446648.657500003</v>
      </c>
      <c r="S2156" s="3">
        <f>_xlfn.STDEV.S('VTA_Proteome Morphine vs Saline'!N2156:Q2156)</f>
        <v>1745056.3171375601</v>
      </c>
      <c r="T2156" s="1">
        <v>18851265.91</v>
      </c>
      <c r="U2156" s="1">
        <v>16971341.989999998</v>
      </c>
      <c r="V2156" s="1">
        <v>14535999.65</v>
      </c>
      <c r="W2156" s="1">
        <v>16132895.18</v>
      </c>
      <c r="X2156" s="1">
        <f t="shared" si="135"/>
        <v>16622875.682499999</v>
      </c>
      <c r="Y2156" s="1">
        <f t="shared" si="136"/>
        <v>1796504.4059073236</v>
      </c>
    </row>
    <row r="2157" spans="1:25" x14ac:dyDescent="0.5">
      <c r="A2157" s="1" t="s">
        <v>4305</v>
      </c>
      <c r="B2157" s="1" t="s">
        <v>4306</v>
      </c>
      <c r="C2157" s="1">
        <v>34506</v>
      </c>
      <c r="D2157" s="1">
        <v>6</v>
      </c>
      <c r="E2157" s="1">
        <v>6</v>
      </c>
      <c r="F2157" s="1">
        <v>253.66</v>
      </c>
      <c r="G2157" s="1">
        <v>0.12185401999999999</v>
      </c>
      <c r="H2157" s="1">
        <v>0.980464212</v>
      </c>
      <c r="I2157" s="1">
        <v>0.39418186599999999</v>
      </c>
      <c r="K2157" s="1">
        <v>1.0848588379999999</v>
      </c>
      <c r="L2157" s="1" t="s">
        <v>1</v>
      </c>
      <c r="M2157" s="1" t="s">
        <v>2</v>
      </c>
      <c r="N2157" s="1">
        <v>2440621.0260000001</v>
      </c>
      <c r="O2157" s="1">
        <v>2901155.145</v>
      </c>
      <c r="P2157" s="1">
        <v>3051291.324</v>
      </c>
      <c r="Q2157" s="1">
        <v>2574852.8450000002</v>
      </c>
      <c r="R2157" s="3">
        <f>AVERAGE('VTA_Proteome Morphine vs Saline'!N2157:Q2157)</f>
        <v>2741980.0850000004</v>
      </c>
      <c r="S2157" s="3">
        <f>_xlfn.STDEV.S('VTA_Proteome Morphine vs Saline'!N2157:Q2157)</f>
        <v>282700.63028411148</v>
      </c>
      <c r="T2157" s="1">
        <v>2534681.2749999999</v>
      </c>
      <c r="U2157" s="1">
        <v>3122748.4380000001</v>
      </c>
      <c r="V2157" s="1">
        <v>2237453.176</v>
      </c>
      <c r="W2157" s="1">
        <v>2215114.798</v>
      </c>
      <c r="X2157" s="1">
        <f t="shared" si="135"/>
        <v>2527499.4217499997</v>
      </c>
      <c r="Y2157" s="1">
        <f t="shared" si="136"/>
        <v>422722.89906896092</v>
      </c>
    </row>
    <row r="2158" spans="1:25" x14ac:dyDescent="0.5">
      <c r="A2158" s="1" t="s">
        <v>4307</v>
      </c>
      <c r="B2158" s="1" t="s">
        <v>4308</v>
      </c>
      <c r="C2158" s="1">
        <v>89152</v>
      </c>
      <c r="D2158" s="1">
        <v>2</v>
      </c>
      <c r="E2158" s="1">
        <v>2</v>
      </c>
      <c r="F2158" s="1">
        <v>56.61</v>
      </c>
      <c r="G2158" s="1">
        <v>5.2947321999999998E-2</v>
      </c>
      <c r="H2158" s="1">
        <v>0.99625991700000005</v>
      </c>
      <c r="I2158" s="1">
        <v>0.85691552599999998</v>
      </c>
      <c r="K2158" s="1">
        <v>1.0898304640000001</v>
      </c>
      <c r="L2158" s="1" t="s">
        <v>1</v>
      </c>
      <c r="M2158" s="1" t="s">
        <v>2</v>
      </c>
      <c r="N2158" s="1">
        <v>319222.04670000001</v>
      </c>
      <c r="O2158" s="1">
        <v>543861.44810000004</v>
      </c>
      <c r="P2158" s="1">
        <v>790337.28280000004</v>
      </c>
      <c r="Q2158" s="1">
        <v>722385.09250000003</v>
      </c>
      <c r="R2158" s="3">
        <f>AVERAGE('VTA_Proteome Morphine vs Saline'!N2158:Q2158)</f>
        <v>593951.46752499999</v>
      </c>
      <c r="S2158" s="3">
        <f>_xlfn.STDEV.S('VTA_Proteome Morphine vs Saline'!N2158:Q2158)</f>
        <v>210592.69469624868</v>
      </c>
      <c r="T2158" s="1">
        <v>487874.4559</v>
      </c>
      <c r="U2158" s="1">
        <v>439408.19549999997</v>
      </c>
      <c r="V2158" s="1">
        <v>583197.72809999995</v>
      </c>
      <c r="W2158" s="1">
        <v>669497.10250000004</v>
      </c>
      <c r="X2158" s="1">
        <f t="shared" si="135"/>
        <v>544994.37049999996</v>
      </c>
      <c r="Y2158" s="1">
        <f t="shared" si="136"/>
        <v>102260.37323489392</v>
      </c>
    </row>
    <row r="2159" spans="1:25" x14ac:dyDescent="0.5">
      <c r="A2159" s="1" t="s">
        <v>4309</v>
      </c>
      <c r="B2159" s="1" t="s">
        <v>4310</v>
      </c>
      <c r="C2159" s="1">
        <v>18980</v>
      </c>
      <c r="D2159" s="1">
        <v>5</v>
      </c>
      <c r="E2159" s="1">
        <v>5</v>
      </c>
      <c r="F2159" s="1">
        <v>219.16</v>
      </c>
      <c r="G2159" s="1">
        <v>6.9047964000000003E-2</v>
      </c>
      <c r="H2159" s="1">
        <v>0.99625991700000005</v>
      </c>
      <c r="I2159" s="1">
        <v>0.65042436100000001</v>
      </c>
      <c r="K2159" s="1">
        <v>1.2350267669999999</v>
      </c>
      <c r="L2159" s="1" t="s">
        <v>1</v>
      </c>
      <c r="M2159" s="1" t="s">
        <v>2</v>
      </c>
      <c r="N2159" s="1">
        <v>676831.83909999998</v>
      </c>
      <c r="O2159" s="1">
        <v>595347.38309999998</v>
      </c>
      <c r="P2159" s="1">
        <v>2138673.7480000001</v>
      </c>
      <c r="Q2159" s="1">
        <v>2794612.3459999999</v>
      </c>
      <c r="R2159" s="3">
        <f>AVERAGE('VTA_Proteome Morphine vs Saline'!N2159:Q2159)</f>
        <v>1551366.3290500001</v>
      </c>
      <c r="S2159" s="3">
        <f>_xlfn.STDEV.S('VTA_Proteome Morphine vs Saline'!N2159:Q2159)</f>
        <v>1090775.4828780005</v>
      </c>
      <c r="T2159" s="1">
        <v>670240.07010000001</v>
      </c>
      <c r="U2159" s="1">
        <v>293226.63949999999</v>
      </c>
      <c r="V2159" s="1">
        <v>1444502.7439999999</v>
      </c>
      <c r="W2159" s="1">
        <v>2616589.9190000002</v>
      </c>
      <c r="X2159" s="1">
        <f t="shared" si="135"/>
        <v>1256139.8431500001</v>
      </c>
      <c r="Y2159" s="1">
        <f t="shared" si="136"/>
        <v>1025798.1239211487</v>
      </c>
    </row>
    <row r="2160" spans="1:25" x14ac:dyDescent="0.5">
      <c r="A2160" s="1" t="s">
        <v>4311</v>
      </c>
      <c r="B2160" s="1" t="s">
        <v>4312</v>
      </c>
      <c r="C2160" s="1">
        <v>150544</v>
      </c>
      <c r="D2160" s="1">
        <v>33</v>
      </c>
      <c r="E2160" s="1">
        <v>33</v>
      </c>
      <c r="F2160" s="1">
        <v>1735.05</v>
      </c>
      <c r="G2160" s="1">
        <v>7.0822490000000002E-2</v>
      </c>
      <c r="H2160" s="1">
        <v>0.99625991700000005</v>
      </c>
      <c r="I2160" s="1">
        <v>0.63604195200000002</v>
      </c>
      <c r="K2160" s="1">
        <v>1.039283993</v>
      </c>
      <c r="L2160" s="1" t="s">
        <v>2</v>
      </c>
      <c r="M2160" s="1" t="s">
        <v>1</v>
      </c>
      <c r="N2160" s="1">
        <v>6414733.0769999996</v>
      </c>
      <c r="O2160" s="1">
        <v>4960049.3899999997</v>
      </c>
      <c r="P2160" s="1">
        <v>5883987.5559999999</v>
      </c>
      <c r="Q2160" s="1">
        <v>5247029.801</v>
      </c>
      <c r="R2160" s="3">
        <f>AVERAGE('VTA_Proteome Morphine vs Saline'!N2160:Q2160)</f>
        <v>5626449.9560000002</v>
      </c>
      <c r="S2160" s="3">
        <f>_xlfn.STDEV.S('VTA_Proteome Morphine vs Saline'!N2160:Q2160)</f>
        <v>652115.85439311946</v>
      </c>
      <c r="T2160" s="1">
        <v>6458492.017</v>
      </c>
      <c r="U2160" s="1">
        <v>5532712.648</v>
      </c>
      <c r="V2160" s="1">
        <v>6265095.5</v>
      </c>
      <c r="W2160" s="1">
        <v>5133617.3499999996</v>
      </c>
      <c r="X2160" s="1">
        <f t="shared" si="135"/>
        <v>5847479.3787500001</v>
      </c>
      <c r="Y2160" s="1">
        <f t="shared" si="136"/>
        <v>620864.11817381042</v>
      </c>
    </row>
    <row r="2161" spans="1:25" x14ac:dyDescent="0.5">
      <c r="A2161" s="1" t="s">
        <v>4313</v>
      </c>
      <c r="B2161" s="1" t="s">
        <v>4314</v>
      </c>
      <c r="C2161" s="1">
        <v>85741</v>
      </c>
      <c r="D2161" s="1">
        <v>5</v>
      </c>
      <c r="E2161" s="1">
        <v>5</v>
      </c>
      <c r="F2161" s="1">
        <v>178.48</v>
      </c>
      <c r="G2161" s="1">
        <v>8.4209702999999997E-2</v>
      </c>
      <c r="H2161" s="1">
        <v>0.99625991700000005</v>
      </c>
      <c r="I2161" s="1">
        <v>0.54767129999999997</v>
      </c>
      <c r="K2161" s="1">
        <v>1.1478461310000001</v>
      </c>
      <c r="L2161" s="1" t="s">
        <v>2</v>
      </c>
      <c r="M2161" s="1" t="s">
        <v>1</v>
      </c>
      <c r="N2161" s="1">
        <v>608773.85510000004</v>
      </c>
      <c r="O2161" s="1">
        <v>510671.2242</v>
      </c>
      <c r="P2161" s="1">
        <v>368881.28330000001</v>
      </c>
      <c r="Q2161" s="1">
        <v>354152.50599999999</v>
      </c>
      <c r="R2161" s="3">
        <f>AVERAGE('VTA_Proteome Morphine vs Saline'!N2161:Q2161)</f>
        <v>460619.71715000004</v>
      </c>
      <c r="S2161" s="3">
        <f>_xlfn.STDEV.S('VTA_Proteome Morphine vs Saline'!N2161:Q2161)</f>
        <v>121389.19397952093</v>
      </c>
      <c r="T2161" s="1">
        <v>604255.68819999998</v>
      </c>
      <c r="U2161" s="1">
        <v>680761.78330000001</v>
      </c>
      <c r="V2161" s="1">
        <v>495482.88150000002</v>
      </c>
      <c r="W2161" s="1">
        <v>334381.88860000001</v>
      </c>
      <c r="X2161" s="1">
        <f t="shared" si="135"/>
        <v>528720.56040000007</v>
      </c>
      <c r="Y2161" s="1">
        <f t="shared" si="136"/>
        <v>150215.79105666306</v>
      </c>
    </row>
    <row r="2162" spans="1:25" x14ac:dyDescent="0.5">
      <c r="A2162" s="1" t="s">
        <v>4315</v>
      </c>
      <c r="B2162" s="1" t="s">
        <v>4316</v>
      </c>
      <c r="C2162" s="1">
        <v>208672</v>
      </c>
      <c r="D2162" s="1">
        <v>1</v>
      </c>
      <c r="E2162" s="1">
        <v>1</v>
      </c>
      <c r="F2162" s="1">
        <v>35.840000000000003</v>
      </c>
      <c r="G2162" s="1">
        <v>6.3023228000000001E-2</v>
      </c>
      <c r="H2162" s="1">
        <v>0.99625991700000005</v>
      </c>
      <c r="I2162" s="1">
        <v>0.70670997599999996</v>
      </c>
      <c r="K2162" s="1">
        <v>1.4557852410000001</v>
      </c>
      <c r="L2162" s="1" t="s">
        <v>2</v>
      </c>
      <c r="M2162" s="1" t="s">
        <v>1</v>
      </c>
      <c r="N2162" s="1">
        <v>2094.3800679999999</v>
      </c>
      <c r="O2162" s="1">
        <v>4100.0750600000001</v>
      </c>
      <c r="P2162" s="1">
        <v>4075.16102</v>
      </c>
      <c r="Q2162" s="1">
        <v>390.08956519999998</v>
      </c>
      <c r="R2162" s="3">
        <f>AVERAGE('VTA_Proteome Morphine vs Saline'!N2162:Q2162)</f>
        <v>2664.9264282999998</v>
      </c>
      <c r="S2162" s="3">
        <f>_xlfn.STDEV.S('VTA_Proteome Morphine vs Saline'!N2162:Q2162)</f>
        <v>1784.0795107158087</v>
      </c>
      <c r="T2162" s="1">
        <v>751.20982449999997</v>
      </c>
      <c r="U2162" s="1">
        <v>2382.2924330000001</v>
      </c>
      <c r="V2162" s="1">
        <v>9781.8595210000003</v>
      </c>
      <c r="W2162" s="1">
        <v>2602.880478</v>
      </c>
      <c r="X2162" s="1">
        <f t="shared" si="135"/>
        <v>3879.5605641250004</v>
      </c>
      <c r="Y2162" s="1">
        <f t="shared" si="136"/>
        <v>4020.5901401506835</v>
      </c>
    </row>
    <row r="2163" spans="1:25" x14ac:dyDescent="0.5">
      <c r="A2163" s="1" t="s">
        <v>4317</v>
      </c>
      <c r="B2163" s="1" t="s">
        <v>4318</v>
      </c>
      <c r="C2163" s="1">
        <v>7492</v>
      </c>
      <c r="D2163" s="1">
        <v>2</v>
      </c>
      <c r="E2163" s="1">
        <v>2</v>
      </c>
      <c r="F2163" s="1">
        <v>202.88</v>
      </c>
      <c r="G2163" s="1">
        <v>6.4598380999999996E-2</v>
      </c>
      <c r="H2163" s="1">
        <v>0.99625991700000005</v>
      </c>
      <c r="I2163" s="1">
        <v>0.69066985299999994</v>
      </c>
      <c r="K2163" s="1">
        <v>1.3168336890000001</v>
      </c>
      <c r="L2163" s="1" t="s">
        <v>2</v>
      </c>
      <c r="M2163" s="1" t="s">
        <v>1</v>
      </c>
      <c r="N2163" s="1">
        <v>616112.25959999999</v>
      </c>
      <c r="O2163" s="1">
        <v>607455.52630000003</v>
      </c>
      <c r="P2163" s="1">
        <v>2441617.6830000002</v>
      </c>
      <c r="Q2163" s="1">
        <v>3948430.9810000001</v>
      </c>
      <c r="R2163" s="3">
        <f>AVERAGE('VTA_Proteome Morphine vs Saline'!N2163:Q2163)</f>
        <v>1903404.1124750001</v>
      </c>
      <c r="S2163" s="3">
        <f>_xlfn.STDEV.S('VTA_Proteome Morphine vs Saline'!N2163:Q2163)</f>
        <v>1613320.7774622061</v>
      </c>
      <c r="T2163" s="1">
        <v>1329247.5049999999</v>
      </c>
      <c r="U2163" s="1">
        <v>552882.94660000002</v>
      </c>
      <c r="V2163" s="1">
        <v>2975915.818</v>
      </c>
      <c r="W2163" s="1">
        <v>5167820.3660000004</v>
      </c>
      <c r="X2163" s="1">
        <f t="shared" si="135"/>
        <v>2506466.6589000002</v>
      </c>
      <c r="Y2163" s="1">
        <f t="shared" si="136"/>
        <v>2041692.1351783583</v>
      </c>
    </row>
    <row r="2164" spans="1:25" x14ac:dyDescent="0.5">
      <c r="A2164" s="1" t="s">
        <v>4319</v>
      </c>
      <c r="B2164" s="1" t="s">
        <v>4320</v>
      </c>
      <c r="C2164" s="1">
        <v>80202</v>
      </c>
      <c r="D2164" s="1">
        <v>27</v>
      </c>
      <c r="E2164" s="1">
        <v>27</v>
      </c>
      <c r="F2164" s="1">
        <v>1596.68</v>
      </c>
      <c r="G2164" s="1">
        <v>9.4068682000000001E-2</v>
      </c>
      <c r="H2164" s="1">
        <v>0.99625991700000005</v>
      </c>
      <c r="I2164" s="1">
        <v>0.49764571000000002</v>
      </c>
      <c r="K2164" s="1">
        <v>1.0971263870000001</v>
      </c>
      <c r="L2164" s="1" t="s">
        <v>1</v>
      </c>
      <c r="M2164" s="1" t="s">
        <v>2</v>
      </c>
      <c r="N2164" s="1">
        <v>18505914.75</v>
      </c>
      <c r="O2164" s="1">
        <v>21653982.870000001</v>
      </c>
      <c r="P2164" s="1">
        <v>15028259.5</v>
      </c>
      <c r="Q2164" s="1">
        <v>14842140.609999999</v>
      </c>
      <c r="R2164" s="3">
        <f>AVERAGE('VTA_Proteome Morphine vs Saline'!N2164:Q2164)</f>
        <v>17507574.432500001</v>
      </c>
      <c r="S2164" s="3">
        <f>_xlfn.STDEV.S('VTA_Proteome Morphine vs Saline'!N2164:Q2164)</f>
        <v>3237330.5009303321</v>
      </c>
      <c r="T2164" s="1">
        <v>19188809.210000001</v>
      </c>
      <c r="U2164" s="1">
        <v>17465708.199999999</v>
      </c>
      <c r="V2164" s="1">
        <v>14281172.49</v>
      </c>
      <c r="W2164" s="1">
        <v>12894966.77</v>
      </c>
      <c r="X2164" s="1">
        <f t="shared" si="135"/>
        <v>15957664.1675</v>
      </c>
      <c r="Y2164" s="1">
        <f t="shared" si="136"/>
        <v>2881274.8788809399</v>
      </c>
    </row>
    <row r="2165" spans="1:25" x14ac:dyDescent="0.5">
      <c r="A2165" s="1" t="s">
        <v>4321</v>
      </c>
      <c r="B2165" s="1" t="s">
        <v>4322</v>
      </c>
      <c r="C2165" s="1">
        <v>23589</v>
      </c>
      <c r="D2165" s="1">
        <v>50</v>
      </c>
      <c r="E2165" s="1">
        <v>50</v>
      </c>
      <c r="F2165" s="1">
        <v>4718.09</v>
      </c>
      <c r="G2165" s="1">
        <v>6.0835292999999999E-2</v>
      </c>
      <c r="H2165" s="1">
        <v>0.99625991700000005</v>
      </c>
      <c r="I2165" s="1">
        <v>0.73103621200000002</v>
      </c>
      <c r="K2165" s="1">
        <v>1.146369188</v>
      </c>
      <c r="L2165" s="1" t="s">
        <v>2</v>
      </c>
      <c r="M2165" s="1" t="s">
        <v>1</v>
      </c>
      <c r="N2165" s="1">
        <v>418155305.60000002</v>
      </c>
      <c r="O2165" s="1">
        <v>562101386.39999998</v>
      </c>
      <c r="P2165" s="1">
        <v>476880114.10000002</v>
      </c>
      <c r="Q2165" s="1">
        <v>575705185</v>
      </c>
      <c r="R2165" s="3">
        <f>AVERAGE('VTA_Proteome Morphine vs Saline'!N2165:Q2165)</f>
        <v>508210497.77499998</v>
      </c>
      <c r="S2165" s="3">
        <f>_xlfn.STDEV.S('VTA_Proteome Morphine vs Saline'!N2165:Q2165)</f>
        <v>74277163.963297576</v>
      </c>
      <c r="T2165" s="1">
        <v>700690623</v>
      </c>
      <c r="U2165" s="1">
        <v>692528376.89999998</v>
      </c>
      <c r="V2165" s="1">
        <v>284409932.39999998</v>
      </c>
      <c r="W2165" s="1">
        <v>652758490.39999998</v>
      </c>
      <c r="X2165" s="1">
        <f t="shared" si="135"/>
        <v>582596855.67500007</v>
      </c>
      <c r="Y2165" s="1">
        <f t="shared" si="136"/>
        <v>199890948.13535079</v>
      </c>
    </row>
    <row r="2166" spans="1:25" x14ac:dyDescent="0.5">
      <c r="A2166" s="1" t="s">
        <v>4323</v>
      </c>
      <c r="B2166" s="1" t="s">
        <v>4324</v>
      </c>
      <c r="C2166" s="1">
        <v>44667</v>
      </c>
      <c r="D2166" s="1">
        <v>1</v>
      </c>
      <c r="E2166" s="1">
        <v>1</v>
      </c>
      <c r="F2166" s="1">
        <v>42.5</v>
      </c>
      <c r="G2166" s="1">
        <v>5.0565791999999998E-2</v>
      </c>
      <c r="H2166" s="1">
        <v>0.99625991700000005</v>
      </c>
      <c r="I2166" s="1">
        <v>0.93692400399999998</v>
      </c>
      <c r="K2166" s="1">
        <v>2.7875543600000001</v>
      </c>
      <c r="L2166" s="1" t="s">
        <v>1</v>
      </c>
      <c r="M2166" s="1" t="s">
        <v>2</v>
      </c>
      <c r="N2166" s="1">
        <v>0</v>
      </c>
      <c r="O2166" s="1">
        <v>759.78368769999997</v>
      </c>
      <c r="P2166" s="1">
        <v>22921.700990000001</v>
      </c>
      <c r="Q2166" s="1">
        <v>28461.420630000001</v>
      </c>
      <c r="R2166" s="3">
        <f>AVERAGE('VTA_Proteome Morphine vs Saline'!N2166:Q2166)</f>
        <v>13035.726326925</v>
      </c>
      <c r="S2166" s="3">
        <f>_xlfn.STDEV.S('VTA_Proteome Morphine vs Saline'!N2166:Q2166)</f>
        <v>14790.914647432608</v>
      </c>
      <c r="T2166" s="1">
        <v>10263.046899999999</v>
      </c>
      <c r="U2166" s="1">
        <v>2664.1967450000002</v>
      </c>
      <c r="V2166" s="1">
        <v>0</v>
      </c>
      <c r="W2166" s="1">
        <v>5778.3665719999999</v>
      </c>
      <c r="X2166" s="1">
        <f t="shared" si="135"/>
        <v>4676.4025542499994</v>
      </c>
      <c r="Y2166" s="1">
        <f t="shared" si="136"/>
        <v>4409.9369916319492</v>
      </c>
    </row>
    <row r="2167" spans="1:25" x14ac:dyDescent="0.5">
      <c r="A2167" s="1" t="s">
        <v>4325</v>
      </c>
      <c r="B2167" s="1" t="s">
        <v>4326</v>
      </c>
      <c r="C2167" s="1">
        <v>46248</v>
      </c>
      <c r="D2167" s="1">
        <v>3</v>
      </c>
      <c r="E2167" s="1">
        <v>3</v>
      </c>
      <c r="F2167" s="1">
        <v>122.77</v>
      </c>
      <c r="G2167" s="1">
        <v>0.12541973200000001</v>
      </c>
      <c r="H2167" s="1">
        <v>0.977951083</v>
      </c>
      <c r="I2167" s="1">
        <v>0.38362720900000002</v>
      </c>
      <c r="K2167" s="1">
        <v>1.1915195169999999</v>
      </c>
      <c r="L2167" s="1" t="s">
        <v>1</v>
      </c>
      <c r="M2167" s="1" t="s">
        <v>2</v>
      </c>
      <c r="N2167" s="1">
        <v>97997.932019999993</v>
      </c>
      <c r="O2167" s="1">
        <v>122664.2959</v>
      </c>
      <c r="P2167" s="1">
        <v>72246.915670000002</v>
      </c>
      <c r="Q2167" s="1">
        <v>104852.7355</v>
      </c>
      <c r="R2167" s="3">
        <f>AVERAGE('VTA_Proteome Morphine vs Saline'!N2167:Q2167)</f>
        <v>99440.469772500001</v>
      </c>
      <c r="S2167" s="3">
        <f>_xlfn.STDEV.S('VTA_Proteome Morphine vs Saline'!N2167:Q2167)</f>
        <v>20898.237726328305</v>
      </c>
      <c r="T2167" s="1">
        <v>125086.4381</v>
      </c>
      <c r="U2167" s="1">
        <v>53082.684179999997</v>
      </c>
      <c r="V2167" s="1">
        <v>56498.112130000001</v>
      </c>
      <c r="W2167" s="1">
        <v>99160.179650000005</v>
      </c>
      <c r="X2167" s="1">
        <f t="shared" si="135"/>
        <v>83456.853514999995</v>
      </c>
      <c r="Y2167" s="1">
        <f t="shared" si="136"/>
        <v>34780.169945321853</v>
      </c>
    </row>
    <row r="2168" spans="1:25" x14ac:dyDescent="0.5">
      <c r="A2168" s="1" t="s">
        <v>4327</v>
      </c>
      <c r="B2168" s="1" t="s">
        <v>4328</v>
      </c>
      <c r="C2168" s="1">
        <v>19551</v>
      </c>
      <c r="D2168" s="1">
        <v>1</v>
      </c>
      <c r="E2168" s="1">
        <v>1</v>
      </c>
      <c r="F2168" s="1">
        <v>45.29</v>
      </c>
      <c r="G2168" s="1">
        <v>0.17274044699999999</v>
      </c>
      <c r="H2168" s="1">
        <v>0.977951083</v>
      </c>
      <c r="I2168" s="1">
        <v>0.27778880700000003</v>
      </c>
      <c r="K2168" s="1">
        <v>2.5074654609999998</v>
      </c>
      <c r="L2168" s="1" t="s">
        <v>2</v>
      </c>
      <c r="M2168" s="1" t="s">
        <v>1</v>
      </c>
      <c r="N2168" s="1">
        <v>195380.99900000001</v>
      </c>
      <c r="O2168" s="1">
        <v>420230.6336</v>
      </c>
      <c r="P2168" s="1">
        <v>286920.9167</v>
      </c>
      <c r="Q2168" s="1">
        <v>6832.019233</v>
      </c>
      <c r="R2168" s="3">
        <f>AVERAGE('VTA_Proteome Morphine vs Saline'!N2168:Q2168)</f>
        <v>227341.14213325002</v>
      </c>
      <c r="S2168" s="3">
        <f>_xlfn.STDEV.S('VTA_Proteome Morphine vs Saline'!N2168:Q2168)</f>
        <v>173591.31073401644</v>
      </c>
      <c r="T2168" s="1">
        <v>241061.35509999999</v>
      </c>
      <c r="U2168" s="1">
        <v>124347.35980000001</v>
      </c>
      <c r="V2168" s="1">
        <v>927195.68729999999</v>
      </c>
      <c r="W2168" s="1">
        <v>987595.84479999996</v>
      </c>
      <c r="X2168" s="1">
        <f t="shared" si="135"/>
        <v>570050.06174999999</v>
      </c>
      <c r="Y2168" s="1">
        <f t="shared" si="136"/>
        <v>450474.5447566408</v>
      </c>
    </row>
    <row r="2169" spans="1:25" x14ac:dyDescent="0.5">
      <c r="A2169" s="1" t="s">
        <v>4329</v>
      </c>
      <c r="B2169" s="1" t="s">
        <v>4330</v>
      </c>
      <c r="C2169" s="1">
        <v>78345</v>
      </c>
      <c r="D2169" s="1">
        <v>5</v>
      </c>
      <c r="E2169" s="1">
        <v>4</v>
      </c>
      <c r="F2169" s="1">
        <v>190.36</v>
      </c>
      <c r="G2169" s="1">
        <v>5.0071874000000002E-2</v>
      </c>
      <c r="H2169" s="1">
        <v>0.99706243100000003</v>
      </c>
      <c r="I2169" s="1">
        <v>0.97748997000000004</v>
      </c>
      <c r="K2169" s="1">
        <v>1.155541511</v>
      </c>
      <c r="L2169" s="1" t="s">
        <v>1</v>
      </c>
      <c r="M2169" s="1" t="s">
        <v>2</v>
      </c>
      <c r="N2169" s="1">
        <v>498905.08419999998</v>
      </c>
      <c r="O2169" s="1">
        <v>197558.06349999999</v>
      </c>
      <c r="P2169" s="1">
        <v>186053.57079999999</v>
      </c>
      <c r="Q2169" s="1">
        <v>935541.93090000004</v>
      </c>
      <c r="R2169" s="3">
        <f>AVERAGE('VTA_Proteome Morphine vs Saline'!N2169:Q2169)</f>
        <v>454514.66235</v>
      </c>
      <c r="S2169" s="3">
        <f>_xlfn.STDEV.S('VTA_Proteome Morphine vs Saline'!N2169:Q2169)</f>
        <v>351878.669434732</v>
      </c>
      <c r="T2169" s="1">
        <v>254500.34229999999</v>
      </c>
      <c r="U2169" s="1">
        <v>378123.56510000001</v>
      </c>
      <c r="V2169" s="1">
        <v>287459.92700000003</v>
      </c>
      <c r="W2169" s="1">
        <v>653255.27339999995</v>
      </c>
      <c r="X2169" s="1">
        <f t="shared" si="135"/>
        <v>393334.77694999997</v>
      </c>
      <c r="Y2169" s="1">
        <f t="shared" si="136"/>
        <v>180992.20014251099</v>
      </c>
    </row>
    <row r="2170" spans="1:25" x14ac:dyDescent="0.5">
      <c r="A2170" s="1" t="s">
        <v>4331</v>
      </c>
      <c r="B2170" s="1" t="s">
        <v>4332</v>
      </c>
      <c r="C2170" s="1">
        <v>316880</v>
      </c>
      <c r="D2170" s="1">
        <v>7</v>
      </c>
      <c r="E2170" s="1">
        <v>6</v>
      </c>
      <c r="F2170" s="1">
        <v>285.54000000000002</v>
      </c>
      <c r="G2170" s="1">
        <v>8.8315729999999995E-2</v>
      </c>
      <c r="H2170" s="1">
        <v>0.99625991700000005</v>
      </c>
      <c r="I2170" s="1">
        <v>0.52565347699999998</v>
      </c>
      <c r="K2170" s="1">
        <v>1.2377949960000001</v>
      </c>
      <c r="L2170" s="1" t="s">
        <v>1</v>
      </c>
      <c r="M2170" s="1" t="s">
        <v>2</v>
      </c>
      <c r="N2170" s="1">
        <v>59834.128299999997</v>
      </c>
      <c r="O2170" s="1">
        <v>58018.674440000003</v>
      </c>
      <c r="P2170" s="1">
        <v>146711.693</v>
      </c>
      <c r="Q2170" s="1">
        <v>76686.898220000003</v>
      </c>
      <c r="R2170" s="3">
        <f>AVERAGE('VTA_Proteome Morphine vs Saline'!N2170:Q2170)</f>
        <v>85312.848490000004</v>
      </c>
      <c r="S2170" s="3">
        <f>_xlfn.STDEV.S('VTA_Proteome Morphine vs Saline'!N2170:Q2170)</f>
        <v>41786.609676688196</v>
      </c>
      <c r="T2170" s="1">
        <v>32745.984619999999</v>
      </c>
      <c r="U2170" s="1">
        <v>63648.702140000001</v>
      </c>
      <c r="V2170" s="1">
        <v>105539.8358</v>
      </c>
      <c r="W2170" s="1">
        <v>73758.459830000007</v>
      </c>
      <c r="X2170" s="1">
        <f t="shared" si="135"/>
        <v>68923.245597500005</v>
      </c>
      <c r="Y2170" s="1">
        <f t="shared" si="136"/>
        <v>30004.271891688946</v>
      </c>
    </row>
    <row r="2171" spans="1:25" x14ac:dyDescent="0.5">
      <c r="A2171" s="1" t="s">
        <v>4333</v>
      </c>
      <c r="B2171" s="1" t="s">
        <v>4334</v>
      </c>
      <c r="C2171" s="1">
        <v>137918</v>
      </c>
      <c r="D2171" s="1">
        <v>50</v>
      </c>
      <c r="E2171" s="1">
        <v>50</v>
      </c>
      <c r="F2171" s="1">
        <v>3793.8</v>
      </c>
      <c r="G2171" s="1">
        <v>0.26162284699999999</v>
      </c>
      <c r="H2171" s="1">
        <v>0.977951083</v>
      </c>
      <c r="I2171" s="1">
        <v>0.16908948200000001</v>
      </c>
      <c r="K2171" s="1">
        <v>1.066451746</v>
      </c>
      <c r="L2171" s="1" t="s">
        <v>2</v>
      </c>
      <c r="M2171" s="1" t="s">
        <v>1</v>
      </c>
      <c r="N2171" s="1">
        <v>183340589.30000001</v>
      </c>
      <c r="O2171" s="1">
        <v>168606699.09999999</v>
      </c>
      <c r="P2171" s="1">
        <v>169640354.59999999</v>
      </c>
      <c r="Q2171" s="1">
        <v>173986323.40000001</v>
      </c>
      <c r="R2171" s="3">
        <f>AVERAGE('VTA_Proteome Morphine vs Saline'!N2171:Q2171)</f>
        <v>173893491.59999999</v>
      </c>
      <c r="S2171" s="3">
        <f>_xlfn.STDEV.S('VTA_Proteome Morphine vs Saline'!N2171:Q2171)</f>
        <v>6715544.7030319674</v>
      </c>
      <c r="T2171" s="1">
        <v>199642721.09999999</v>
      </c>
      <c r="U2171" s="1">
        <v>175014190.09999999</v>
      </c>
      <c r="V2171" s="1">
        <v>173461561.69999999</v>
      </c>
      <c r="W2171" s="1">
        <v>193677597.80000001</v>
      </c>
      <c r="X2171" s="1">
        <f t="shared" si="135"/>
        <v>185449017.67500001</v>
      </c>
      <c r="Y2171" s="1">
        <f t="shared" si="136"/>
        <v>13187816.031763887</v>
      </c>
    </row>
    <row r="2172" spans="1:25" x14ac:dyDescent="0.5">
      <c r="A2172" s="1" t="s">
        <v>4335</v>
      </c>
      <c r="B2172" s="1" t="s">
        <v>4336</v>
      </c>
      <c r="C2172" s="1">
        <v>115308</v>
      </c>
      <c r="D2172" s="1">
        <v>152</v>
      </c>
      <c r="E2172" s="1">
        <v>143</v>
      </c>
      <c r="F2172" s="1">
        <v>10219.030000000001</v>
      </c>
      <c r="G2172" s="1">
        <v>0.231452143</v>
      </c>
      <c r="H2172" s="1">
        <v>0.977951083</v>
      </c>
      <c r="I2172" s="1">
        <v>0.19795406800000001</v>
      </c>
      <c r="K2172" s="1">
        <v>1.3411999560000001</v>
      </c>
      <c r="L2172" s="1" t="s">
        <v>2</v>
      </c>
      <c r="M2172" s="1" t="s">
        <v>1</v>
      </c>
      <c r="N2172" s="1">
        <v>626412851.10000002</v>
      </c>
      <c r="O2172" s="1">
        <v>1037736774</v>
      </c>
      <c r="P2172" s="1">
        <v>466991450.60000002</v>
      </c>
      <c r="Q2172" s="1">
        <v>693986269</v>
      </c>
      <c r="R2172" s="3">
        <f>AVERAGE('VTA_Proteome Morphine vs Saline'!N2172:Q2172)</f>
        <v>706281836.17499995</v>
      </c>
      <c r="S2172" s="3">
        <f>_xlfn.STDEV.S('VTA_Proteome Morphine vs Saline'!N2172:Q2172)</f>
        <v>240591285.64592174</v>
      </c>
      <c r="T2172" s="1">
        <v>928867896.79999995</v>
      </c>
      <c r="U2172" s="1">
        <v>1088967662</v>
      </c>
      <c r="V2172" s="1">
        <v>628061353.60000002</v>
      </c>
      <c r="W2172" s="1">
        <v>1143163758</v>
      </c>
      <c r="X2172" s="1">
        <f t="shared" si="135"/>
        <v>947265167.60000002</v>
      </c>
      <c r="Y2172" s="1">
        <f t="shared" si="136"/>
        <v>231434216.05640224</v>
      </c>
    </row>
    <row r="2173" spans="1:25" x14ac:dyDescent="0.5">
      <c r="A2173" s="1" t="s">
        <v>4337</v>
      </c>
      <c r="B2173" s="1" t="s">
        <v>4338</v>
      </c>
      <c r="C2173" s="1">
        <v>55941</v>
      </c>
      <c r="D2173" s="1">
        <v>4</v>
      </c>
      <c r="E2173" s="1">
        <v>4</v>
      </c>
      <c r="F2173" s="1">
        <v>156.97</v>
      </c>
      <c r="G2173" s="1">
        <v>0.17100663099999999</v>
      </c>
      <c r="H2173" s="1">
        <v>0.977951083</v>
      </c>
      <c r="I2173" s="1">
        <v>0.28082194300000002</v>
      </c>
      <c r="K2173" s="1">
        <v>1.2029000969999999</v>
      </c>
      <c r="L2173" s="1" t="s">
        <v>1</v>
      </c>
      <c r="M2173" s="1" t="s">
        <v>2</v>
      </c>
      <c r="N2173" s="1">
        <v>159843.4405</v>
      </c>
      <c r="O2173" s="1">
        <v>169638.37059999999</v>
      </c>
      <c r="P2173" s="1">
        <v>228420.8333</v>
      </c>
      <c r="Q2173" s="1">
        <v>266784.05469999998</v>
      </c>
      <c r="R2173" s="3">
        <f>AVERAGE('VTA_Proteome Morphine vs Saline'!N2173:Q2173)</f>
        <v>206171.67477499999</v>
      </c>
      <c r="S2173" s="3">
        <f>_xlfn.STDEV.S('VTA_Proteome Morphine vs Saline'!N2173:Q2173)</f>
        <v>50497.106386489984</v>
      </c>
      <c r="T2173" s="1">
        <v>161771.34510000001</v>
      </c>
      <c r="U2173" s="1">
        <v>140602.4491</v>
      </c>
      <c r="V2173" s="1">
        <v>203393.12210000001</v>
      </c>
      <c r="W2173" s="1">
        <v>179815.1208</v>
      </c>
      <c r="X2173" s="1">
        <f t="shared" si="135"/>
        <v>171395.50927500002</v>
      </c>
      <c r="Y2173" s="1">
        <f t="shared" si="136"/>
        <v>26680.668255867884</v>
      </c>
    </row>
    <row r="2174" spans="1:25" x14ac:dyDescent="0.5">
      <c r="A2174" s="1" t="s">
        <v>4339</v>
      </c>
      <c r="B2174" s="1" t="s">
        <v>4340</v>
      </c>
      <c r="C2174" s="1">
        <v>56519</v>
      </c>
      <c r="D2174" s="1">
        <v>5</v>
      </c>
      <c r="E2174" s="1">
        <v>5</v>
      </c>
      <c r="F2174" s="1">
        <v>212.03</v>
      </c>
      <c r="G2174" s="1">
        <v>0.216182925</v>
      </c>
      <c r="H2174" s="1">
        <v>0.977951083</v>
      </c>
      <c r="I2174" s="1">
        <v>0.215187614</v>
      </c>
      <c r="K2174" s="1">
        <v>1.3744800159999999</v>
      </c>
      <c r="L2174" s="1" t="s">
        <v>1</v>
      </c>
      <c r="M2174" s="1" t="s">
        <v>2</v>
      </c>
      <c r="N2174" s="1">
        <v>99238.537479999999</v>
      </c>
      <c r="O2174" s="1">
        <v>123710.5707</v>
      </c>
      <c r="P2174" s="1">
        <v>136019.14420000001</v>
      </c>
      <c r="Q2174" s="1">
        <v>126360.9926</v>
      </c>
      <c r="R2174" s="3">
        <f>AVERAGE('VTA_Proteome Morphine vs Saline'!N2174:Q2174)</f>
        <v>121332.31124499999</v>
      </c>
      <c r="S2174" s="3">
        <f>_xlfn.STDEV.S('VTA_Proteome Morphine vs Saline'!N2174:Q2174)</f>
        <v>15650.150751483805</v>
      </c>
      <c r="T2174" s="1">
        <v>123565.3927</v>
      </c>
      <c r="U2174" s="1">
        <v>144151.23420000001</v>
      </c>
      <c r="V2174" s="1">
        <v>41089.954319999997</v>
      </c>
      <c r="W2174" s="1">
        <v>44293.674339999998</v>
      </c>
      <c r="X2174" s="1">
        <f t="shared" si="135"/>
        <v>88275.063890000019</v>
      </c>
      <c r="Y2174" s="1">
        <f t="shared" si="136"/>
        <v>53317.760980470593</v>
      </c>
    </row>
    <row r="2175" spans="1:25" x14ac:dyDescent="0.5">
      <c r="A2175" s="1" t="s">
        <v>4341</v>
      </c>
      <c r="B2175" s="1" t="s">
        <v>4342</v>
      </c>
      <c r="C2175" s="1">
        <v>61298</v>
      </c>
      <c r="D2175" s="1">
        <v>86</v>
      </c>
      <c r="E2175" s="1">
        <v>79</v>
      </c>
      <c r="F2175" s="1">
        <v>7897.48</v>
      </c>
      <c r="G2175" s="1">
        <v>0.21515786100000001</v>
      </c>
      <c r="H2175" s="1">
        <v>0.977951083</v>
      </c>
      <c r="I2175" s="1">
        <v>0.21641890999999999</v>
      </c>
      <c r="K2175" s="1">
        <v>1.2974529960000001</v>
      </c>
      <c r="L2175" s="1" t="s">
        <v>2</v>
      </c>
      <c r="M2175" s="1" t="s">
        <v>1</v>
      </c>
      <c r="N2175" s="1">
        <v>835884483</v>
      </c>
      <c r="O2175" s="1">
        <v>1528617993</v>
      </c>
      <c r="P2175" s="1">
        <v>1030680853</v>
      </c>
      <c r="Q2175" s="1">
        <v>1375030944</v>
      </c>
      <c r="R2175" s="3">
        <f>AVERAGE('VTA_Proteome Morphine vs Saline'!N2175:Q2175)</f>
        <v>1192553568.25</v>
      </c>
      <c r="S2175" s="3">
        <f>_xlfn.STDEV.S('VTA_Proteome Morphine vs Saline'!N2175:Q2175)</f>
        <v>316044776.65811533</v>
      </c>
      <c r="T2175" s="1">
        <v>1319979275</v>
      </c>
      <c r="U2175" s="1">
        <v>1486234139</v>
      </c>
      <c r="V2175" s="1">
        <v>1205602721</v>
      </c>
      <c r="W2175" s="1">
        <v>2177312663</v>
      </c>
      <c r="X2175" s="1">
        <f t="shared" si="135"/>
        <v>1547282199.5</v>
      </c>
      <c r="Y2175" s="1">
        <f t="shared" si="136"/>
        <v>435536732.5278548</v>
      </c>
    </row>
    <row r="2176" spans="1:25" x14ac:dyDescent="0.5">
      <c r="A2176" s="1" t="s">
        <v>4343</v>
      </c>
      <c r="B2176" s="1" t="s">
        <v>4344</v>
      </c>
      <c r="C2176" s="1">
        <v>95734</v>
      </c>
      <c r="D2176" s="1">
        <v>138</v>
      </c>
      <c r="E2176" s="1">
        <v>130</v>
      </c>
      <c r="F2176" s="1">
        <v>10402.39</v>
      </c>
      <c r="G2176" s="1">
        <v>0.208547396</v>
      </c>
      <c r="H2176" s="1">
        <v>0.977951083</v>
      </c>
      <c r="I2176" s="1">
        <v>0.22460423900000001</v>
      </c>
      <c r="K2176" s="1">
        <v>1.3370720039999999</v>
      </c>
      <c r="L2176" s="1" t="s">
        <v>2</v>
      </c>
      <c r="M2176" s="1" t="s">
        <v>1</v>
      </c>
      <c r="N2176" s="1">
        <v>1277916216</v>
      </c>
      <c r="O2176" s="1">
        <v>1869026456</v>
      </c>
      <c r="P2176" s="1">
        <v>844020807.79999995</v>
      </c>
      <c r="Q2176" s="1">
        <v>1344730934</v>
      </c>
      <c r="R2176" s="3">
        <f>AVERAGE('VTA_Proteome Morphine vs Saline'!N2176:Q2176)</f>
        <v>1333923603.45</v>
      </c>
      <c r="S2176" s="3">
        <f>_xlfn.STDEV.S('VTA_Proteome Morphine vs Saline'!N2176:Q2176)</f>
        <v>420156097.11765605</v>
      </c>
      <c r="T2176" s="1">
        <v>1615463180</v>
      </c>
      <c r="U2176" s="1">
        <v>2323199918</v>
      </c>
      <c r="V2176" s="1">
        <v>1179320361</v>
      </c>
      <c r="W2176" s="1">
        <v>2016224162</v>
      </c>
      <c r="X2176" s="1">
        <f t="shared" si="135"/>
        <v>1783551905.25</v>
      </c>
      <c r="Y2176" s="1">
        <f t="shared" si="136"/>
        <v>496221031.17766309</v>
      </c>
    </row>
    <row r="2177" spans="1:25" x14ac:dyDescent="0.5">
      <c r="A2177" s="1" t="s">
        <v>4345</v>
      </c>
      <c r="B2177" s="1" t="s">
        <v>4346</v>
      </c>
      <c r="C2177" s="1">
        <v>49981</v>
      </c>
      <c r="D2177" s="1">
        <v>19</v>
      </c>
      <c r="E2177" s="1">
        <v>19</v>
      </c>
      <c r="F2177" s="1">
        <v>1042.82</v>
      </c>
      <c r="G2177" s="1">
        <v>0.124681325</v>
      </c>
      <c r="H2177" s="1">
        <v>0.977951083</v>
      </c>
      <c r="I2177" s="1">
        <v>0.385773527</v>
      </c>
      <c r="K2177" s="1">
        <v>1.123179441</v>
      </c>
      <c r="L2177" s="1" t="s">
        <v>1</v>
      </c>
      <c r="M2177" s="1" t="s">
        <v>2</v>
      </c>
      <c r="N2177" s="1">
        <v>9233856.5700000003</v>
      </c>
      <c r="O2177" s="1">
        <v>10474222.08</v>
      </c>
      <c r="P2177" s="1">
        <v>8538903.443</v>
      </c>
      <c r="Q2177" s="1">
        <v>9186896.5160000008</v>
      </c>
      <c r="R2177" s="3">
        <f>AVERAGE('VTA_Proteome Morphine vs Saline'!N2177:Q2177)</f>
        <v>9358469.6522499993</v>
      </c>
      <c r="S2177" s="3">
        <f>_xlfn.STDEV.S('VTA_Proteome Morphine vs Saline'!N2177:Q2177)</f>
        <v>808611.56985805824</v>
      </c>
      <c r="T2177" s="1">
        <v>8745068.9759999998</v>
      </c>
      <c r="U2177" s="1">
        <v>9571743.5629999992</v>
      </c>
      <c r="V2177" s="1">
        <v>5244641.4289999995</v>
      </c>
      <c r="W2177" s="1">
        <v>9767039.4409999996</v>
      </c>
      <c r="X2177" s="1">
        <f t="shared" si="135"/>
        <v>8332123.3522499986</v>
      </c>
      <c r="Y2177" s="1">
        <f t="shared" si="136"/>
        <v>2105446.2047448396</v>
      </c>
    </row>
    <row r="2178" spans="1:25" x14ac:dyDescent="0.5">
      <c r="A2178" s="1" t="s">
        <v>4347</v>
      </c>
      <c r="B2178" s="1" t="s">
        <v>4348</v>
      </c>
      <c r="C2178" s="1">
        <v>22773</v>
      </c>
      <c r="D2178" s="1">
        <v>1</v>
      </c>
      <c r="E2178" s="1">
        <v>1</v>
      </c>
      <c r="F2178" s="1">
        <v>30</v>
      </c>
      <c r="G2178" s="1">
        <v>7.9979472999999995E-2</v>
      </c>
      <c r="H2178" s="1">
        <v>0.99625991700000005</v>
      </c>
      <c r="I2178" s="1">
        <v>0.57248563500000005</v>
      </c>
      <c r="K2178" s="1">
        <v>1.1020223739999999</v>
      </c>
      <c r="L2178" s="1" t="s">
        <v>2</v>
      </c>
      <c r="M2178" s="1" t="s">
        <v>1</v>
      </c>
      <c r="N2178" s="1">
        <v>47185.812819999999</v>
      </c>
      <c r="O2178" s="1">
        <v>50302.887490000001</v>
      </c>
      <c r="P2178" s="1">
        <v>19763.829470000001</v>
      </c>
      <c r="Q2178" s="1">
        <v>43112.525439999998</v>
      </c>
      <c r="R2178" s="3">
        <f>AVERAGE('VTA_Proteome Morphine vs Saline'!N2178:Q2178)</f>
        <v>40091.263804999995</v>
      </c>
      <c r="S2178" s="3">
        <f>_xlfn.STDEV.S('VTA_Proteome Morphine vs Saline'!N2178:Q2178)</f>
        <v>13867.738250115535</v>
      </c>
      <c r="T2178" s="1">
        <v>52362.02766</v>
      </c>
      <c r="U2178" s="1">
        <v>51065.679479999999</v>
      </c>
      <c r="V2178" s="1">
        <v>38060.155720000002</v>
      </c>
      <c r="W2178" s="1">
        <v>35238.015919999998</v>
      </c>
      <c r="X2178" s="1">
        <f t="shared" si="135"/>
        <v>44181.469695</v>
      </c>
      <c r="Y2178" s="1">
        <f t="shared" si="136"/>
        <v>8789.571912000918</v>
      </c>
    </row>
    <row r="2179" spans="1:25" x14ac:dyDescent="0.5">
      <c r="A2179" s="1" t="s">
        <v>4349</v>
      </c>
      <c r="B2179" s="1" t="s">
        <v>4350</v>
      </c>
      <c r="C2179" s="1">
        <v>80957</v>
      </c>
      <c r="D2179" s="1">
        <v>10</v>
      </c>
      <c r="E2179" s="1">
        <v>10</v>
      </c>
      <c r="F2179" s="1">
        <v>424.52</v>
      </c>
      <c r="G2179" s="1">
        <v>6.3729542E-2</v>
      </c>
      <c r="H2179" s="1">
        <v>0.99625991700000005</v>
      </c>
      <c r="I2179" s="1">
        <v>0.69938084499999997</v>
      </c>
      <c r="K2179" s="1">
        <v>1.0357048639999999</v>
      </c>
      <c r="L2179" s="1" t="s">
        <v>1</v>
      </c>
      <c r="M2179" s="1" t="s">
        <v>2</v>
      </c>
      <c r="N2179" s="1">
        <v>911926.11089999997</v>
      </c>
      <c r="O2179" s="1">
        <v>1010754.69</v>
      </c>
      <c r="P2179" s="1">
        <v>829621.84199999995</v>
      </c>
      <c r="Q2179" s="1">
        <v>843252.25049999997</v>
      </c>
      <c r="R2179" s="3">
        <f>AVERAGE('VTA_Proteome Morphine vs Saline'!N2179:Q2179)</f>
        <v>898888.72334999999</v>
      </c>
      <c r="S2179" s="3">
        <f>_xlfn.STDEV.S('VTA_Proteome Morphine vs Saline'!N2179:Q2179)</f>
        <v>82819.655339803576</v>
      </c>
      <c r="T2179" s="1">
        <v>1086574.5930000001</v>
      </c>
      <c r="U2179" s="1">
        <v>838808.57979999995</v>
      </c>
      <c r="V2179" s="1">
        <v>974974.49219999998</v>
      </c>
      <c r="W2179" s="1">
        <v>571244.15780000004</v>
      </c>
      <c r="X2179" s="1">
        <f t="shared" si="135"/>
        <v>867900.45570000005</v>
      </c>
      <c r="Y2179" s="1">
        <f t="shared" si="136"/>
        <v>222212.00383373944</v>
      </c>
    </row>
    <row r="2180" spans="1:25" x14ac:dyDescent="0.5">
      <c r="A2180" s="1" t="s">
        <v>4351</v>
      </c>
      <c r="B2180" s="1" t="s">
        <v>4352</v>
      </c>
      <c r="C2180" s="1">
        <v>74630</v>
      </c>
      <c r="D2180" s="1">
        <v>5</v>
      </c>
      <c r="E2180" s="1">
        <v>5</v>
      </c>
      <c r="F2180" s="1">
        <v>193.7</v>
      </c>
      <c r="G2180" s="1">
        <v>0.129344124</v>
      </c>
      <c r="H2180" s="1">
        <v>0.977951083</v>
      </c>
      <c r="I2180" s="1">
        <v>0.37254797499999998</v>
      </c>
      <c r="K2180" s="1">
        <v>1.397408183</v>
      </c>
      <c r="L2180" s="1" t="s">
        <v>1</v>
      </c>
      <c r="M2180" s="1" t="s">
        <v>2</v>
      </c>
      <c r="N2180" s="1">
        <v>179313.98310000001</v>
      </c>
      <c r="O2180" s="1">
        <v>180343.84940000001</v>
      </c>
      <c r="P2180" s="1">
        <v>508937.78619999997</v>
      </c>
      <c r="Q2180" s="1">
        <v>389832.56520000001</v>
      </c>
      <c r="R2180" s="3">
        <f>AVERAGE('VTA_Proteome Morphine vs Saline'!N2180:Q2180)</f>
        <v>314607.04597500002</v>
      </c>
      <c r="S2180" s="3">
        <f>_xlfn.STDEV.S('VTA_Proteome Morphine vs Saline'!N2180:Q2180)</f>
        <v>163048.18731048302</v>
      </c>
      <c r="T2180" s="1">
        <v>70706.384730000005</v>
      </c>
      <c r="U2180" s="1">
        <v>88935.158779999998</v>
      </c>
      <c r="V2180" s="1">
        <v>391041.38290000003</v>
      </c>
      <c r="W2180" s="1">
        <v>349861.52380000002</v>
      </c>
      <c r="X2180" s="1">
        <f t="shared" si="135"/>
        <v>225136.11255250004</v>
      </c>
      <c r="Y2180" s="1">
        <f t="shared" si="136"/>
        <v>168799.90875175764</v>
      </c>
    </row>
    <row r="2181" spans="1:25" x14ac:dyDescent="0.5">
      <c r="A2181" s="1" t="s">
        <v>4353</v>
      </c>
      <c r="B2181" s="1" t="s">
        <v>4354</v>
      </c>
      <c r="C2181" s="1">
        <v>14165</v>
      </c>
      <c r="D2181" s="1">
        <v>1</v>
      </c>
      <c r="E2181" s="1">
        <v>1</v>
      </c>
      <c r="F2181" s="1">
        <v>25.22</v>
      </c>
      <c r="G2181" s="1">
        <v>0.222192478</v>
      </c>
      <c r="H2181" s="1">
        <v>0.977951083</v>
      </c>
      <c r="I2181" s="1">
        <v>0.20816368499999999</v>
      </c>
      <c r="K2181" s="1">
        <v>1.6347868729999999</v>
      </c>
      <c r="L2181" s="1" t="s">
        <v>1</v>
      </c>
      <c r="M2181" s="1" t="s">
        <v>2</v>
      </c>
      <c r="N2181" s="1">
        <v>199959.16940000001</v>
      </c>
      <c r="O2181" s="1">
        <v>164732.49040000001</v>
      </c>
      <c r="P2181" s="1">
        <v>119577.54829999999</v>
      </c>
      <c r="Q2181" s="1">
        <v>132444.21410000001</v>
      </c>
      <c r="R2181" s="3">
        <f>AVERAGE('VTA_Proteome Morphine vs Saline'!N2181:Q2181)</f>
        <v>154178.35555000001</v>
      </c>
      <c r="S2181" s="3">
        <f>_xlfn.STDEV.S('VTA_Proteome Morphine vs Saline'!N2181:Q2181)</f>
        <v>35948.395634671491</v>
      </c>
      <c r="T2181" s="1">
        <v>165525.1544</v>
      </c>
      <c r="U2181" s="1">
        <v>40426.185299999997</v>
      </c>
      <c r="V2181" s="1">
        <v>8512.1190320000005</v>
      </c>
      <c r="W2181" s="1">
        <v>162780.4699</v>
      </c>
      <c r="X2181" s="1">
        <f t="shared" ref="X2181:X2244" si="137">AVERAGE(T2181:W2181)</f>
        <v>94310.982157999999</v>
      </c>
      <c r="Y2181" s="1">
        <f t="shared" ref="Y2181:Y2244" si="138">_xlfn.STDEV.S(T2181:W2181)</f>
        <v>81699.74566648934</v>
      </c>
    </row>
    <row r="2182" spans="1:25" x14ac:dyDescent="0.5">
      <c r="A2182" s="1" t="s">
        <v>4355</v>
      </c>
      <c r="B2182" s="1" t="s">
        <v>4356</v>
      </c>
      <c r="C2182" s="1">
        <v>38807</v>
      </c>
      <c r="D2182" s="1">
        <v>19</v>
      </c>
      <c r="E2182" s="1">
        <v>19</v>
      </c>
      <c r="F2182" s="1">
        <v>1238.3499999999999</v>
      </c>
      <c r="G2182" s="1">
        <v>5.5411005999999999E-2</v>
      </c>
      <c r="H2182" s="1">
        <v>0.99625991700000005</v>
      </c>
      <c r="I2182" s="1">
        <v>0.80733705700000002</v>
      </c>
      <c r="K2182" s="1">
        <v>1.0198137439999999</v>
      </c>
      <c r="L2182" s="1" t="s">
        <v>1</v>
      </c>
      <c r="M2182" s="1" t="s">
        <v>2</v>
      </c>
      <c r="N2182" s="1">
        <v>7478805.8049999997</v>
      </c>
      <c r="O2182" s="1">
        <v>7254384.5140000004</v>
      </c>
      <c r="P2182" s="1">
        <v>9039797.6789999995</v>
      </c>
      <c r="Q2182" s="1">
        <v>9002910.3379999995</v>
      </c>
      <c r="R2182" s="3">
        <f>AVERAGE('VTA_Proteome Morphine vs Saline'!N2182:Q2182)</f>
        <v>8193974.5839999998</v>
      </c>
      <c r="S2182" s="3">
        <f>_xlfn.STDEV.S('VTA_Proteome Morphine vs Saline'!N2182:Q2182)</f>
        <v>959876.66642367397</v>
      </c>
      <c r="T2182" s="1">
        <v>8765443.6710000001</v>
      </c>
      <c r="U2182" s="1">
        <v>6575284.4950000001</v>
      </c>
      <c r="V2182" s="1">
        <v>9984544.8499999996</v>
      </c>
      <c r="W2182" s="1">
        <v>6813829.3729999997</v>
      </c>
      <c r="X2182" s="1">
        <f t="shared" si="137"/>
        <v>8034775.5972500006</v>
      </c>
      <c r="Y2182" s="1">
        <f t="shared" si="138"/>
        <v>1628526.9348938253</v>
      </c>
    </row>
    <row r="2183" spans="1:25" x14ac:dyDescent="0.5">
      <c r="A2183" s="1" t="s">
        <v>4357</v>
      </c>
      <c r="B2183" s="1" t="s">
        <v>4358</v>
      </c>
      <c r="C2183" s="1">
        <v>37346</v>
      </c>
      <c r="D2183" s="1">
        <v>10</v>
      </c>
      <c r="E2183" s="1">
        <v>10</v>
      </c>
      <c r="F2183" s="1">
        <v>628.59</v>
      </c>
      <c r="G2183" s="1">
        <v>0.177676838</v>
      </c>
      <c r="H2183" s="1">
        <v>0.977951083</v>
      </c>
      <c r="I2183" s="1">
        <v>0.26941762499999999</v>
      </c>
      <c r="K2183" s="1">
        <v>1.1972851799999999</v>
      </c>
      <c r="L2183" s="1" t="s">
        <v>1</v>
      </c>
      <c r="M2183" s="1" t="s">
        <v>2</v>
      </c>
      <c r="N2183" s="1">
        <v>2854978.7170000002</v>
      </c>
      <c r="O2183" s="1">
        <v>2670500.798</v>
      </c>
      <c r="P2183" s="1">
        <v>2259620.8629999999</v>
      </c>
      <c r="Q2183" s="1">
        <v>2301735.054</v>
      </c>
      <c r="R2183" s="3">
        <f>AVERAGE('VTA_Proteome Morphine vs Saline'!N2183:Q2183)</f>
        <v>2521708.858</v>
      </c>
      <c r="S2183" s="3">
        <f>_xlfn.STDEV.S('VTA_Proteome Morphine vs Saline'!N2183:Q2183)</f>
        <v>288840.45878661925</v>
      </c>
      <c r="T2183" s="1">
        <v>2828378.7110000001</v>
      </c>
      <c r="U2183" s="1">
        <v>2279167.3489999999</v>
      </c>
      <c r="V2183" s="1">
        <v>1283965.52</v>
      </c>
      <c r="W2183" s="1">
        <v>2033244.3640000001</v>
      </c>
      <c r="X2183" s="1">
        <f t="shared" si="137"/>
        <v>2106188.986</v>
      </c>
      <c r="Y2183" s="1">
        <f t="shared" si="138"/>
        <v>641054.30318122962</v>
      </c>
    </row>
    <row r="2184" spans="1:25" x14ac:dyDescent="0.5">
      <c r="A2184" s="1" t="s">
        <v>4359</v>
      </c>
      <c r="B2184" s="1" t="s">
        <v>4360</v>
      </c>
      <c r="C2184" s="1">
        <v>84677</v>
      </c>
      <c r="D2184" s="1">
        <v>17</v>
      </c>
      <c r="E2184" s="1">
        <v>17</v>
      </c>
      <c r="F2184" s="1">
        <v>908.92</v>
      </c>
      <c r="G2184" s="1">
        <v>8.8279335E-2</v>
      </c>
      <c r="H2184" s="1">
        <v>0.99625991700000005</v>
      </c>
      <c r="I2184" s="1">
        <v>0.52584067599999995</v>
      </c>
      <c r="K2184" s="1">
        <v>1.063241195</v>
      </c>
      <c r="L2184" s="1" t="s">
        <v>1</v>
      </c>
      <c r="M2184" s="1" t="s">
        <v>2</v>
      </c>
      <c r="N2184" s="1">
        <v>6084709.6320000002</v>
      </c>
      <c r="O2184" s="1">
        <v>6022011.5089999996</v>
      </c>
      <c r="P2184" s="1">
        <v>5233160.32</v>
      </c>
      <c r="Q2184" s="1">
        <v>4718304.5959999999</v>
      </c>
      <c r="R2184" s="3">
        <f>AVERAGE('VTA_Proteome Morphine vs Saline'!N2184:Q2184)</f>
        <v>5514546.51425</v>
      </c>
      <c r="S2184" s="3">
        <f>_xlfn.STDEV.S('VTA_Proteome Morphine vs Saline'!N2184:Q2184)</f>
        <v>657212.82307229144</v>
      </c>
      <c r="T2184" s="1">
        <v>5477204.1519999998</v>
      </c>
      <c r="U2184" s="1">
        <v>5439022.6189999999</v>
      </c>
      <c r="V2184" s="1">
        <v>5666876.835</v>
      </c>
      <c r="W2184" s="1">
        <v>4163069.6570000001</v>
      </c>
      <c r="X2184" s="1">
        <f t="shared" si="137"/>
        <v>5186543.3157500001</v>
      </c>
      <c r="Y2184" s="1">
        <f t="shared" si="138"/>
        <v>689552.54577862774</v>
      </c>
    </row>
    <row r="2185" spans="1:25" x14ac:dyDescent="0.5">
      <c r="A2185" s="1" t="s">
        <v>4361</v>
      </c>
      <c r="B2185" s="1" t="s">
        <v>4362</v>
      </c>
      <c r="C2185" s="1">
        <v>78350</v>
      </c>
      <c r="D2185" s="1">
        <v>8</v>
      </c>
      <c r="E2185" s="1">
        <v>8</v>
      </c>
      <c r="F2185" s="1">
        <v>559.54999999999995</v>
      </c>
      <c r="G2185" s="1">
        <v>6.6515995999999994E-2</v>
      </c>
      <c r="H2185" s="1">
        <v>0.99625991700000005</v>
      </c>
      <c r="I2185" s="1">
        <v>0.67250368599999999</v>
      </c>
      <c r="K2185" s="1">
        <v>1.0676273110000001</v>
      </c>
      <c r="L2185" s="1" t="s">
        <v>2</v>
      </c>
      <c r="M2185" s="1" t="s">
        <v>1</v>
      </c>
      <c r="N2185" s="1">
        <v>2477304.63</v>
      </c>
      <c r="O2185" s="1">
        <v>2866936.21</v>
      </c>
      <c r="P2185" s="1">
        <v>2311985.4550000001</v>
      </c>
      <c r="Q2185" s="1">
        <v>2327393.7059999998</v>
      </c>
      <c r="R2185" s="3">
        <f>AVERAGE('VTA_Proteome Morphine vs Saline'!N2185:Q2185)</f>
        <v>2495905.00025</v>
      </c>
      <c r="S2185" s="3">
        <f>_xlfn.STDEV.S('VTA_Proteome Morphine vs Saline'!N2185:Q2185)</f>
        <v>258348.98090035922</v>
      </c>
      <c r="T2185" s="1">
        <v>2088970.601</v>
      </c>
      <c r="U2185" s="1">
        <v>2365584.1809999999</v>
      </c>
      <c r="V2185" s="1">
        <v>2792813.33</v>
      </c>
      <c r="W2185" s="1">
        <v>3411417.2620000001</v>
      </c>
      <c r="X2185" s="1">
        <f t="shared" si="137"/>
        <v>2664696.3435</v>
      </c>
      <c r="Y2185" s="1">
        <f t="shared" si="138"/>
        <v>575886.07342307142</v>
      </c>
    </row>
    <row r="2186" spans="1:25" x14ac:dyDescent="0.5">
      <c r="A2186" s="1" t="s">
        <v>4363</v>
      </c>
      <c r="B2186" s="1" t="s">
        <v>4364</v>
      </c>
      <c r="C2186" s="1">
        <v>35639</v>
      </c>
      <c r="D2186" s="1">
        <v>6</v>
      </c>
      <c r="E2186" s="1">
        <v>6</v>
      </c>
      <c r="F2186" s="1">
        <v>278.33</v>
      </c>
      <c r="G2186" s="1">
        <v>8.8433918E-2</v>
      </c>
      <c r="H2186" s="1">
        <v>0.99625991700000005</v>
      </c>
      <c r="I2186" s="1">
        <v>0.525046507</v>
      </c>
      <c r="K2186" s="1">
        <v>1.0896874080000001</v>
      </c>
      <c r="L2186" s="1" t="s">
        <v>1</v>
      </c>
      <c r="M2186" s="1" t="s">
        <v>2</v>
      </c>
      <c r="N2186" s="1">
        <v>1392610.602</v>
      </c>
      <c r="O2186" s="1">
        <v>896096.02859999996</v>
      </c>
      <c r="P2186" s="1">
        <v>1161561.4569999999</v>
      </c>
      <c r="Q2186" s="1">
        <v>1142306.1100000001</v>
      </c>
      <c r="R2186" s="3">
        <f>AVERAGE('VTA_Proteome Morphine vs Saline'!N2186:Q2186)</f>
        <v>1148143.5493999999</v>
      </c>
      <c r="S2186" s="3">
        <f>_xlfn.STDEV.S('VTA_Proteome Morphine vs Saline'!N2186:Q2186)</f>
        <v>202900.80375351626</v>
      </c>
      <c r="T2186" s="1">
        <v>1100184.79</v>
      </c>
      <c r="U2186" s="1">
        <v>922390.01159999997</v>
      </c>
      <c r="V2186" s="1">
        <v>1310105.281</v>
      </c>
      <c r="W2186" s="1">
        <v>881899.40430000005</v>
      </c>
      <c r="X2186" s="1">
        <f t="shared" si="137"/>
        <v>1053644.871725</v>
      </c>
      <c r="Y2186" s="1">
        <f t="shared" si="138"/>
        <v>195501.27826181409</v>
      </c>
    </row>
    <row r="2187" spans="1:25" x14ac:dyDescent="0.5">
      <c r="A2187" s="1" t="s">
        <v>4365</v>
      </c>
      <c r="B2187" s="1" t="s">
        <v>4366</v>
      </c>
      <c r="C2187" s="1">
        <v>152880</v>
      </c>
      <c r="D2187" s="1">
        <v>13</v>
      </c>
      <c r="E2187" s="1">
        <v>13</v>
      </c>
      <c r="F2187" s="1">
        <v>605.53</v>
      </c>
      <c r="G2187" s="1">
        <v>0.15997781999999999</v>
      </c>
      <c r="H2187" s="1">
        <v>0.977951083</v>
      </c>
      <c r="I2187" s="1">
        <v>0.30134844900000002</v>
      </c>
      <c r="K2187" s="1">
        <v>1.2059480199999999</v>
      </c>
      <c r="L2187" s="1" t="s">
        <v>1</v>
      </c>
      <c r="M2187" s="1" t="s">
        <v>2</v>
      </c>
      <c r="N2187" s="1">
        <v>2952434.0159999998</v>
      </c>
      <c r="O2187" s="1">
        <v>1730228.675</v>
      </c>
      <c r="P2187" s="1">
        <v>1965604.34</v>
      </c>
      <c r="Q2187" s="1">
        <v>2090923.9779999999</v>
      </c>
      <c r="R2187" s="3">
        <f>AVERAGE('VTA_Proteome Morphine vs Saline'!N2187:Q2187)</f>
        <v>2184797.7522499999</v>
      </c>
      <c r="S2187" s="3">
        <f>_xlfn.STDEV.S('VTA_Proteome Morphine vs Saline'!N2187:Q2187)</f>
        <v>533153.04772073182</v>
      </c>
      <c r="T2187" s="1">
        <v>1509867.3640000001</v>
      </c>
      <c r="U2187" s="1">
        <v>1607927.8</v>
      </c>
      <c r="V2187" s="1">
        <v>2574917.9730000002</v>
      </c>
      <c r="W2187" s="1">
        <v>1554026.2450000001</v>
      </c>
      <c r="X2187" s="1">
        <f t="shared" si="137"/>
        <v>1811684.8455000001</v>
      </c>
      <c r="Y2187" s="1">
        <f t="shared" si="138"/>
        <v>510399.67576235242</v>
      </c>
    </row>
    <row r="2188" spans="1:25" x14ac:dyDescent="0.5">
      <c r="A2188" s="1" t="s">
        <v>4367</v>
      </c>
      <c r="B2188" s="1" t="s">
        <v>4368</v>
      </c>
      <c r="C2188" s="1">
        <v>166399</v>
      </c>
      <c r="D2188" s="1">
        <v>14</v>
      </c>
      <c r="E2188" s="1">
        <v>14</v>
      </c>
      <c r="F2188" s="1">
        <v>694.76</v>
      </c>
      <c r="G2188" s="1">
        <v>0.11753475300000001</v>
      </c>
      <c r="H2188" s="1">
        <v>0.98423319600000003</v>
      </c>
      <c r="I2188" s="1">
        <v>0.407644218</v>
      </c>
      <c r="K2188" s="1">
        <v>1.078334584</v>
      </c>
      <c r="L2188" s="1" t="s">
        <v>2</v>
      </c>
      <c r="M2188" s="1" t="s">
        <v>1</v>
      </c>
      <c r="N2188" s="1">
        <v>1920228.9310000001</v>
      </c>
      <c r="O2188" s="1">
        <v>2027544.4410000001</v>
      </c>
      <c r="P2188" s="1">
        <v>1756189.953</v>
      </c>
      <c r="Q2188" s="1">
        <v>2110020.8119999999</v>
      </c>
      <c r="R2188" s="3">
        <f>AVERAGE('VTA_Proteome Morphine vs Saline'!N2188:Q2188)</f>
        <v>1953496.03425</v>
      </c>
      <c r="S2188" s="3">
        <f>_xlfn.STDEV.S('VTA_Proteome Morphine vs Saline'!N2188:Q2188)</f>
        <v>152773.86605565986</v>
      </c>
      <c r="T2188" s="1">
        <v>2163428.5329999998</v>
      </c>
      <c r="U2188" s="1">
        <v>1706999.3570000001</v>
      </c>
      <c r="V2188" s="1">
        <v>2303477.1239999998</v>
      </c>
      <c r="W2188" s="1">
        <v>2252184.3229999999</v>
      </c>
      <c r="X2188" s="1">
        <f t="shared" si="137"/>
        <v>2106522.3342499998</v>
      </c>
      <c r="Y2188" s="1">
        <f t="shared" si="138"/>
        <v>272559.18560864858</v>
      </c>
    </row>
    <row r="2189" spans="1:25" x14ac:dyDescent="0.5">
      <c r="A2189" s="1" t="s">
        <v>4369</v>
      </c>
      <c r="B2189" s="1" t="s">
        <v>4370</v>
      </c>
      <c r="C2189" s="1">
        <v>36070</v>
      </c>
      <c r="D2189" s="1">
        <v>9</v>
      </c>
      <c r="E2189" s="1">
        <v>9</v>
      </c>
      <c r="F2189" s="1">
        <v>348.37</v>
      </c>
      <c r="G2189" s="1">
        <v>0.29338148400000003</v>
      </c>
      <c r="H2189" s="1">
        <v>0.977951083</v>
      </c>
      <c r="I2189" s="1">
        <v>0.144471827</v>
      </c>
      <c r="K2189" s="1">
        <v>1.148546506</v>
      </c>
      <c r="L2189" s="1" t="s">
        <v>1</v>
      </c>
      <c r="M2189" s="1" t="s">
        <v>2</v>
      </c>
      <c r="N2189" s="1">
        <v>2546453.6349999998</v>
      </c>
      <c r="O2189" s="1">
        <v>2332250.5060000001</v>
      </c>
      <c r="P2189" s="1">
        <v>2963589.2289999998</v>
      </c>
      <c r="Q2189" s="1">
        <v>2773795.2390000001</v>
      </c>
      <c r="R2189" s="3">
        <f>AVERAGE('VTA_Proteome Morphine vs Saline'!N2189:Q2189)</f>
        <v>2654022.1522499998</v>
      </c>
      <c r="S2189" s="3">
        <f>_xlfn.STDEV.S('VTA_Proteome Morphine vs Saline'!N2189:Q2189)</f>
        <v>274034.87950196047</v>
      </c>
      <c r="T2189" s="1">
        <v>2305408.06</v>
      </c>
      <c r="U2189" s="1">
        <v>2182216.0729999999</v>
      </c>
      <c r="V2189" s="1">
        <v>2746357.875</v>
      </c>
      <c r="W2189" s="1">
        <v>2009081.774</v>
      </c>
      <c r="X2189" s="1">
        <f t="shared" si="137"/>
        <v>2310765.9454999999</v>
      </c>
      <c r="Y2189" s="1">
        <f t="shared" si="138"/>
        <v>314805.46640529856</v>
      </c>
    </row>
    <row r="2190" spans="1:25" x14ac:dyDescent="0.5">
      <c r="A2190" s="1" t="s">
        <v>4371</v>
      </c>
      <c r="B2190" s="1" t="s">
        <v>4372</v>
      </c>
      <c r="C2190" s="1">
        <v>30682</v>
      </c>
      <c r="D2190" s="1">
        <v>13</v>
      </c>
      <c r="E2190" s="1">
        <v>13</v>
      </c>
      <c r="F2190" s="1">
        <v>773.21</v>
      </c>
      <c r="G2190" s="1">
        <v>6.2090338000000002E-2</v>
      </c>
      <c r="H2190" s="1">
        <v>0.99625991700000005</v>
      </c>
      <c r="I2190" s="1">
        <v>0.71676276900000002</v>
      </c>
      <c r="K2190" s="1">
        <v>1.023846671</v>
      </c>
      <c r="L2190" s="1" t="s">
        <v>2</v>
      </c>
      <c r="M2190" s="1" t="s">
        <v>1</v>
      </c>
      <c r="N2190" s="1">
        <v>12899032.380000001</v>
      </c>
      <c r="O2190" s="1">
        <v>14157523.390000001</v>
      </c>
      <c r="P2190" s="1">
        <v>16366252.560000001</v>
      </c>
      <c r="Q2190" s="1">
        <v>13590401.859999999</v>
      </c>
      <c r="R2190" s="3">
        <f>AVERAGE('VTA_Proteome Morphine vs Saline'!N2190:Q2190)</f>
        <v>14253302.547500001</v>
      </c>
      <c r="S2190" s="3">
        <f>_xlfn.STDEV.S('VTA_Proteome Morphine vs Saline'!N2190:Q2190)</f>
        <v>1499690.6803741909</v>
      </c>
      <c r="T2190" s="1">
        <v>16271649.52</v>
      </c>
      <c r="U2190" s="1">
        <v>14503395.57</v>
      </c>
      <c r="V2190" s="1">
        <v>14253020.630000001</v>
      </c>
      <c r="W2190" s="1">
        <v>13344719.720000001</v>
      </c>
      <c r="X2190" s="1">
        <f t="shared" si="137"/>
        <v>14593196.359999999</v>
      </c>
      <c r="Y2190" s="1">
        <f t="shared" si="138"/>
        <v>1224701.6834186367</v>
      </c>
    </row>
    <row r="2191" spans="1:25" x14ac:dyDescent="0.5">
      <c r="A2191" s="1" t="s">
        <v>4373</v>
      </c>
      <c r="B2191" s="1" t="s">
        <v>4374</v>
      </c>
      <c r="C2191" s="1">
        <v>94234</v>
      </c>
      <c r="D2191" s="1">
        <v>7</v>
      </c>
      <c r="E2191" s="1">
        <v>3</v>
      </c>
      <c r="F2191" s="1">
        <v>320.83999999999997</v>
      </c>
      <c r="G2191" s="1">
        <v>0.11193956300000001</v>
      </c>
      <c r="H2191" s="1">
        <v>0.98654470999999999</v>
      </c>
      <c r="I2191" s="1">
        <v>0.42630446799999999</v>
      </c>
      <c r="K2191" s="1">
        <v>1.065311584</v>
      </c>
      <c r="L2191" s="1" t="s">
        <v>2</v>
      </c>
      <c r="M2191" s="1" t="s">
        <v>1</v>
      </c>
      <c r="N2191" s="1">
        <v>135767.1354</v>
      </c>
      <c r="O2191" s="1">
        <v>178611.67739999999</v>
      </c>
      <c r="P2191" s="1">
        <v>167560.29610000001</v>
      </c>
      <c r="Q2191" s="1">
        <v>157718.26610000001</v>
      </c>
      <c r="R2191" s="3">
        <f>AVERAGE('VTA_Proteome Morphine vs Saline'!N2191:Q2191)</f>
        <v>159914.34375</v>
      </c>
      <c r="S2191" s="3">
        <f>_xlfn.STDEV.S('VTA_Proteome Morphine vs Saline'!N2191:Q2191)</f>
        <v>18220.513175182816</v>
      </c>
      <c r="T2191" s="1">
        <v>176776.62669999999</v>
      </c>
      <c r="U2191" s="1">
        <v>182826.5447</v>
      </c>
      <c r="V2191" s="1">
        <v>174582.9719</v>
      </c>
      <c r="W2191" s="1">
        <v>147248.2684</v>
      </c>
      <c r="X2191" s="1">
        <f t="shared" si="137"/>
        <v>170358.60292500001</v>
      </c>
      <c r="Y2191" s="1">
        <f t="shared" si="138"/>
        <v>15796.344053562994</v>
      </c>
    </row>
    <row r="2192" spans="1:25" x14ac:dyDescent="0.5">
      <c r="A2192" s="1" t="s">
        <v>4375</v>
      </c>
      <c r="B2192" s="1" t="s">
        <v>4376</v>
      </c>
      <c r="C2192" s="1">
        <v>90904</v>
      </c>
      <c r="D2192" s="1">
        <v>18</v>
      </c>
      <c r="E2192" s="1">
        <v>14</v>
      </c>
      <c r="F2192" s="1">
        <v>1165.52</v>
      </c>
      <c r="G2192" s="1">
        <v>5.9755449000000002E-2</v>
      </c>
      <c r="H2192" s="1">
        <v>0.99625991700000005</v>
      </c>
      <c r="I2192" s="1">
        <v>0.74410732700000004</v>
      </c>
      <c r="K2192" s="1">
        <v>1.0195065889999999</v>
      </c>
      <c r="L2192" s="1" t="s">
        <v>1</v>
      </c>
      <c r="M2192" s="1" t="s">
        <v>2</v>
      </c>
      <c r="N2192" s="1">
        <v>5369106.3679999998</v>
      </c>
      <c r="O2192" s="1">
        <v>5838659.3269999996</v>
      </c>
      <c r="P2192" s="1">
        <v>5284069.3590000002</v>
      </c>
      <c r="Q2192" s="1">
        <v>6339468.3030000003</v>
      </c>
      <c r="R2192" s="3">
        <f>AVERAGE('VTA_Proteome Morphine vs Saline'!N2192:Q2192)</f>
        <v>5707825.8392500002</v>
      </c>
      <c r="S2192" s="3">
        <f>_xlfn.STDEV.S('VTA_Proteome Morphine vs Saline'!N2192:Q2192)</f>
        <v>486617.59054612485</v>
      </c>
      <c r="T2192" s="1">
        <v>5595492.4040000001</v>
      </c>
      <c r="U2192" s="1">
        <v>5945253.6919999998</v>
      </c>
      <c r="V2192" s="1">
        <v>5752466.1109999996</v>
      </c>
      <c r="W2192" s="1">
        <v>5101251.5489999996</v>
      </c>
      <c r="X2192" s="1">
        <f t="shared" si="137"/>
        <v>5598615.9390000002</v>
      </c>
      <c r="Y2192" s="1">
        <f t="shared" si="138"/>
        <v>361113.41715140181</v>
      </c>
    </row>
    <row r="2193" spans="1:25" x14ac:dyDescent="0.5">
      <c r="A2193" s="1" t="s">
        <v>4377</v>
      </c>
      <c r="B2193" s="1" t="s">
        <v>4378</v>
      </c>
      <c r="C2193" s="1">
        <v>58775</v>
      </c>
      <c r="D2193" s="1">
        <v>19</v>
      </c>
      <c r="E2193" s="1">
        <v>18</v>
      </c>
      <c r="F2193" s="1">
        <v>908.53</v>
      </c>
      <c r="G2193" s="1">
        <v>5.9757279000000003E-2</v>
      </c>
      <c r="H2193" s="1">
        <v>0.99625991700000005</v>
      </c>
      <c r="I2193" s="1">
        <v>0.74408449799999998</v>
      </c>
      <c r="K2193" s="1">
        <v>1.0876003009999999</v>
      </c>
      <c r="L2193" s="1" t="s">
        <v>1</v>
      </c>
      <c r="M2193" s="1" t="s">
        <v>2</v>
      </c>
      <c r="N2193" s="1">
        <v>3051221.4169999999</v>
      </c>
      <c r="O2193" s="1">
        <v>3670722.8829999999</v>
      </c>
      <c r="P2193" s="1">
        <v>6118734.0669999998</v>
      </c>
      <c r="Q2193" s="1">
        <v>4197684.4689999996</v>
      </c>
      <c r="R2193" s="3">
        <f>AVERAGE('VTA_Proteome Morphine vs Saline'!N2193:Q2193)</f>
        <v>4259590.7089999998</v>
      </c>
      <c r="S2193" s="3">
        <f>_xlfn.STDEV.S('VTA_Proteome Morphine vs Saline'!N2193:Q2193)</f>
        <v>1325036.8637001512</v>
      </c>
      <c r="T2193" s="1">
        <v>4114068.6740000001</v>
      </c>
      <c r="U2193" s="1">
        <v>3844526.0959999999</v>
      </c>
      <c r="V2193" s="1">
        <v>3862126.4849999999</v>
      </c>
      <c r="W2193" s="1">
        <v>3845293.94</v>
      </c>
      <c r="X2193" s="1">
        <f t="shared" si="137"/>
        <v>3916503.7987499996</v>
      </c>
      <c r="Y2193" s="1">
        <f t="shared" si="138"/>
        <v>131960.10237893419</v>
      </c>
    </row>
    <row r="2194" spans="1:25" x14ac:dyDescent="0.5">
      <c r="A2194" s="1" t="s">
        <v>4379</v>
      </c>
      <c r="B2194" s="1" t="s">
        <v>4380</v>
      </c>
      <c r="C2194" s="1">
        <v>165363</v>
      </c>
      <c r="D2194" s="1">
        <v>1</v>
      </c>
      <c r="E2194" s="1">
        <v>1</v>
      </c>
      <c r="F2194" s="1">
        <v>40.07</v>
      </c>
      <c r="G2194" s="1">
        <v>0.20542634300000001</v>
      </c>
      <c r="H2194" s="1">
        <v>0.977951083</v>
      </c>
      <c r="I2194" s="1">
        <v>0.22862252799999999</v>
      </c>
      <c r="K2194" s="1">
        <v>1.948077724</v>
      </c>
      <c r="L2194" s="1" t="s">
        <v>1</v>
      </c>
      <c r="M2194" s="1" t="s">
        <v>2</v>
      </c>
      <c r="N2194" s="1">
        <v>25492.047350000001</v>
      </c>
      <c r="O2194" s="1">
        <v>17094.736389999998</v>
      </c>
      <c r="P2194" s="1">
        <v>61875.422149999999</v>
      </c>
      <c r="Q2194" s="1">
        <v>76575.219010000001</v>
      </c>
      <c r="R2194" s="3">
        <f>AVERAGE('VTA_Proteome Morphine vs Saline'!N2194:Q2194)</f>
        <v>45259.356224999996</v>
      </c>
      <c r="S2194" s="3">
        <f>_xlfn.STDEV.S('VTA_Proteome Morphine vs Saline'!N2194:Q2194)</f>
        <v>28523.494522952034</v>
      </c>
      <c r="T2194" s="1">
        <v>10173.73616</v>
      </c>
      <c r="U2194" s="1">
        <v>11443.44975</v>
      </c>
      <c r="V2194" s="1">
        <v>28157.78239</v>
      </c>
      <c r="W2194" s="1">
        <v>43156.346850000002</v>
      </c>
      <c r="X2194" s="1">
        <f t="shared" si="137"/>
        <v>23232.828787500002</v>
      </c>
      <c r="Y2194" s="1">
        <f t="shared" si="138"/>
        <v>15606.954628380798</v>
      </c>
    </row>
    <row r="2195" spans="1:25" x14ac:dyDescent="0.5">
      <c r="A2195" s="1" t="s">
        <v>4381</v>
      </c>
      <c r="B2195" s="1" t="s">
        <v>4382</v>
      </c>
      <c r="C2195" s="1">
        <v>165965</v>
      </c>
      <c r="D2195" s="1">
        <v>5</v>
      </c>
      <c r="E2195" s="1">
        <v>5</v>
      </c>
      <c r="F2195" s="1">
        <v>205.68</v>
      </c>
      <c r="G2195" s="1">
        <v>6.1927068000000002E-2</v>
      </c>
      <c r="H2195" s="1">
        <v>0.99625991700000005</v>
      </c>
      <c r="I2195" s="1">
        <v>0.71856883199999999</v>
      </c>
      <c r="K2195" s="1">
        <v>1.0853641220000001</v>
      </c>
      <c r="L2195" s="1" t="s">
        <v>1</v>
      </c>
      <c r="M2195" s="1" t="s">
        <v>2</v>
      </c>
      <c r="N2195" s="1">
        <v>158226.70749999999</v>
      </c>
      <c r="O2195" s="1">
        <v>111167.6608</v>
      </c>
      <c r="P2195" s="1">
        <v>218431.6986</v>
      </c>
      <c r="Q2195" s="1">
        <v>189558.8475</v>
      </c>
      <c r="R2195" s="3">
        <f>AVERAGE('VTA_Proteome Morphine vs Saline'!N2195:Q2195)</f>
        <v>169346.2286</v>
      </c>
      <c r="S2195" s="3">
        <f>_xlfn.STDEV.S('VTA_Proteome Morphine vs Saline'!N2195:Q2195)</f>
        <v>45921.392359371661</v>
      </c>
      <c r="T2195" s="1">
        <v>143629.77900000001</v>
      </c>
      <c r="U2195" s="1">
        <v>127165.5747</v>
      </c>
      <c r="V2195" s="1">
        <v>201736.9558</v>
      </c>
      <c r="W2195" s="1">
        <v>151576.13570000001</v>
      </c>
      <c r="X2195" s="1">
        <f t="shared" si="137"/>
        <v>156027.11129999999</v>
      </c>
      <c r="Y2195" s="1">
        <f t="shared" si="138"/>
        <v>32124.150889301131</v>
      </c>
    </row>
    <row r="2196" spans="1:25" x14ac:dyDescent="0.5">
      <c r="A2196" s="1" t="s">
        <v>4383</v>
      </c>
      <c r="B2196" s="1" t="s">
        <v>4384</v>
      </c>
      <c r="C2196" s="1">
        <v>143011</v>
      </c>
      <c r="D2196" s="1">
        <v>4</v>
      </c>
      <c r="E2196" s="1">
        <v>4</v>
      </c>
      <c r="F2196" s="1">
        <v>236.8</v>
      </c>
      <c r="G2196" s="1">
        <v>6.7720992999999993E-2</v>
      </c>
      <c r="H2196" s="1">
        <v>0.99625991700000005</v>
      </c>
      <c r="I2196" s="1">
        <v>0.66174864700000002</v>
      </c>
      <c r="K2196" s="1">
        <v>1.0874213660000001</v>
      </c>
      <c r="L2196" s="1" t="s">
        <v>1</v>
      </c>
      <c r="M2196" s="1" t="s">
        <v>2</v>
      </c>
      <c r="N2196" s="1">
        <v>156666.4909</v>
      </c>
      <c r="O2196" s="1">
        <v>102350.4292</v>
      </c>
      <c r="P2196" s="1">
        <v>160789.80919999999</v>
      </c>
      <c r="Q2196" s="1">
        <v>187961.19270000001</v>
      </c>
      <c r="R2196" s="3">
        <f>AVERAGE('VTA_Proteome Morphine vs Saline'!N2196:Q2196)</f>
        <v>151941.98050000001</v>
      </c>
      <c r="S2196" s="3">
        <f>_xlfn.STDEV.S('VTA_Proteome Morphine vs Saline'!N2196:Q2196)</f>
        <v>35857.638326551823</v>
      </c>
      <c r="T2196" s="1">
        <v>115602.9552</v>
      </c>
      <c r="U2196" s="1">
        <v>116705.4999</v>
      </c>
      <c r="V2196" s="1">
        <v>179540.8616</v>
      </c>
      <c r="W2196" s="1">
        <v>147058.15109999999</v>
      </c>
      <c r="X2196" s="1">
        <f t="shared" si="137"/>
        <v>139726.86695</v>
      </c>
      <c r="Y2196" s="1">
        <f t="shared" si="138"/>
        <v>30281.173228321641</v>
      </c>
    </row>
    <row r="2197" spans="1:25" x14ac:dyDescent="0.5">
      <c r="A2197" s="1" t="s">
        <v>4385</v>
      </c>
      <c r="B2197" s="1" t="s">
        <v>4386</v>
      </c>
      <c r="C2197" s="1">
        <v>105442</v>
      </c>
      <c r="D2197" s="1">
        <v>5</v>
      </c>
      <c r="E2197" s="1">
        <v>5</v>
      </c>
      <c r="F2197" s="1">
        <v>173.38</v>
      </c>
      <c r="G2197" s="1">
        <v>0.12580660399999999</v>
      </c>
      <c r="H2197" s="1">
        <v>0.977951083</v>
      </c>
      <c r="I2197" s="1">
        <v>0.38251068199999999</v>
      </c>
      <c r="K2197" s="1">
        <v>1.198290015</v>
      </c>
      <c r="L2197" s="1" t="s">
        <v>1</v>
      </c>
      <c r="M2197" s="1" t="s">
        <v>2</v>
      </c>
      <c r="N2197" s="1">
        <v>113676.1072</v>
      </c>
      <c r="O2197" s="1">
        <v>84325.82978</v>
      </c>
      <c r="P2197" s="1">
        <v>164435.72450000001</v>
      </c>
      <c r="Q2197" s="1">
        <v>144547.45869999999</v>
      </c>
      <c r="R2197" s="3">
        <f>AVERAGE('VTA_Proteome Morphine vs Saline'!N2197:Q2197)</f>
        <v>126746.28004499999</v>
      </c>
      <c r="S2197" s="3">
        <f>_xlfn.STDEV.S('VTA_Proteome Morphine vs Saline'!N2197:Q2197)</f>
        <v>35155.370399211577</v>
      </c>
      <c r="T2197" s="1">
        <v>132502.24429999999</v>
      </c>
      <c r="U2197" s="1">
        <v>105892.39479999999</v>
      </c>
      <c r="V2197" s="1">
        <v>86718.820890000003</v>
      </c>
      <c r="W2197" s="1">
        <v>97977.038879999993</v>
      </c>
      <c r="X2197" s="1">
        <f t="shared" si="137"/>
        <v>105772.6247175</v>
      </c>
      <c r="Y2197" s="1">
        <f t="shared" si="138"/>
        <v>19479.095690376278</v>
      </c>
    </row>
    <row r="2198" spans="1:25" x14ac:dyDescent="0.5">
      <c r="A2198" s="1" t="s">
        <v>4387</v>
      </c>
      <c r="B2198" s="1" t="s">
        <v>4388</v>
      </c>
      <c r="C2198" s="1">
        <v>16891</v>
      </c>
      <c r="D2198" s="1">
        <v>11</v>
      </c>
      <c r="E2198" s="1">
        <v>11</v>
      </c>
      <c r="F2198" s="1">
        <v>582.79999999999995</v>
      </c>
      <c r="G2198" s="1">
        <v>0.101599259</v>
      </c>
      <c r="H2198" s="1">
        <v>0.99073103399999995</v>
      </c>
      <c r="I2198" s="1">
        <v>0.465076353</v>
      </c>
      <c r="K2198" s="1">
        <v>1.040184491</v>
      </c>
      <c r="L2198" s="1" t="s">
        <v>2</v>
      </c>
      <c r="M2198" s="1" t="s">
        <v>1</v>
      </c>
      <c r="N2198" s="1">
        <v>3285574.4539999999</v>
      </c>
      <c r="O2198" s="1">
        <v>4146271.0159999998</v>
      </c>
      <c r="P2198" s="1">
        <v>3708949.6749999998</v>
      </c>
      <c r="Q2198" s="1">
        <v>3536084.6949999998</v>
      </c>
      <c r="R2198" s="3">
        <f>AVERAGE('VTA_Proteome Morphine vs Saline'!N2198:Q2198)</f>
        <v>3669219.96</v>
      </c>
      <c r="S2198" s="3">
        <f>_xlfn.STDEV.S('VTA_Proteome Morphine vs Saline'!N2198:Q2198)</f>
        <v>362429.31878520007</v>
      </c>
      <c r="T2198" s="1">
        <v>3975886.3339999998</v>
      </c>
      <c r="U2198" s="1">
        <v>3838392.0260000001</v>
      </c>
      <c r="V2198" s="1">
        <v>3568072.3149999999</v>
      </c>
      <c r="W2198" s="1">
        <v>3884312.1150000002</v>
      </c>
      <c r="X2198" s="1">
        <f t="shared" si="137"/>
        <v>3816665.6974999998</v>
      </c>
      <c r="Y2198" s="1">
        <f t="shared" si="138"/>
        <v>175307.30357568359</v>
      </c>
    </row>
    <row r="2199" spans="1:25" x14ac:dyDescent="0.5">
      <c r="A2199" s="1" t="s">
        <v>4389</v>
      </c>
      <c r="B2199" s="1" t="s">
        <v>4390</v>
      </c>
      <c r="C2199" s="1">
        <v>56824</v>
      </c>
      <c r="D2199" s="1">
        <v>14</v>
      </c>
      <c r="E2199" s="1">
        <v>14</v>
      </c>
      <c r="F2199" s="1">
        <v>721.11</v>
      </c>
      <c r="G2199" s="1">
        <v>6.2052702000000001E-2</v>
      </c>
      <c r="H2199" s="1">
        <v>0.99625991700000005</v>
      </c>
      <c r="I2199" s="1">
        <v>0.71717780099999995</v>
      </c>
      <c r="K2199" s="1">
        <v>1.0909358499999999</v>
      </c>
      <c r="L2199" s="1" t="s">
        <v>1</v>
      </c>
      <c r="M2199" s="1" t="s">
        <v>2</v>
      </c>
      <c r="N2199" s="1">
        <v>1707743.064</v>
      </c>
      <c r="O2199" s="1">
        <v>1836762.621</v>
      </c>
      <c r="P2199" s="1">
        <v>3050714.4380000001</v>
      </c>
      <c r="Q2199" s="1">
        <v>2906441.4849999999</v>
      </c>
      <c r="R2199" s="3">
        <f>AVERAGE('VTA_Proteome Morphine vs Saline'!N2199:Q2199)</f>
        <v>2375415.4019999998</v>
      </c>
      <c r="S2199" s="3">
        <f>_xlfn.STDEV.S('VTA_Proteome Morphine vs Saline'!N2199:Q2199)</f>
        <v>700940.00177339895</v>
      </c>
      <c r="T2199" s="1">
        <v>1859376.8430000001</v>
      </c>
      <c r="U2199" s="1">
        <v>1750155.963</v>
      </c>
      <c r="V2199" s="1">
        <v>2743790.9380000001</v>
      </c>
      <c r="W2199" s="1">
        <v>2356319.0869999998</v>
      </c>
      <c r="X2199" s="1">
        <f t="shared" si="137"/>
        <v>2177410.7077500001</v>
      </c>
      <c r="Y2199" s="1">
        <f t="shared" si="138"/>
        <v>460610.80079358007</v>
      </c>
    </row>
    <row r="2200" spans="1:25" x14ac:dyDescent="0.5">
      <c r="A2200" s="1" t="s">
        <v>4391</v>
      </c>
      <c r="B2200" s="1" t="s">
        <v>4392</v>
      </c>
      <c r="C2200" s="1">
        <v>44693</v>
      </c>
      <c r="D2200" s="1">
        <v>1</v>
      </c>
      <c r="E2200" s="1">
        <v>1</v>
      </c>
      <c r="F2200" s="1">
        <v>28.52</v>
      </c>
      <c r="G2200" s="1">
        <v>0.29888607099999998</v>
      </c>
      <c r="H2200" s="1">
        <v>0.977951083</v>
      </c>
      <c r="I2200" s="1">
        <v>0.14069025399999999</v>
      </c>
      <c r="K2200" s="1" t="s">
        <v>486</v>
      </c>
      <c r="L2200" s="1" t="s">
        <v>2</v>
      </c>
      <c r="M2200" s="1" t="s">
        <v>1</v>
      </c>
      <c r="N2200" s="1">
        <v>0</v>
      </c>
      <c r="O2200" s="1">
        <v>0</v>
      </c>
      <c r="P2200" s="1">
        <v>0</v>
      </c>
      <c r="Q2200" s="1">
        <v>0</v>
      </c>
      <c r="R2200" s="3">
        <f>AVERAGE('VTA_Proteome Morphine vs Saline'!N2200:Q2200)</f>
        <v>0</v>
      </c>
      <c r="S2200" s="3">
        <f>_xlfn.STDEV.S('VTA_Proteome Morphine vs Saline'!N2200:Q2200)</f>
        <v>0</v>
      </c>
      <c r="T2200" s="1">
        <v>0</v>
      </c>
      <c r="U2200" s="1">
        <v>1814.704088</v>
      </c>
      <c r="V2200" s="1">
        <v>29399.16331</v>
      </c>
      <c r="W2200" s="1">
        <v>0</v>
      </c>
      <c r="X2200" s="1">
        <f t="shared" si="137"/>
        <v>7803.4668494999996</v>
      </c>
      <c r="Y2200" s="1">
        <f t="shared" si="138"/>
        <v>14422.523759384974</v>
      </c>
    </row>
    <row r="2201" spans="1:25" x14ac:dyDescent="0.5">
      <c r="A2201" s="1" t="s">
        <v>4393</v>
      </c>
      <c r="B2201" s="1" t="s">
        <v>4394</v>
      </c>
      <c r="C2201" s="1">
        <v>36495</v>
      </c>
      <c r="D2201" s="1">
        <v>10</v>
      </c>
      <c r="E2201" s="1">
        <v>10</v>
      </c>
      <c r="F2201" s="1">
        <v>398.34</v>
      </c>
      <c r="G2201" s="1">
        <v>5.4414004000000002E-2</v>
      </c>
      <c r="H2201" s="1">
        <v>0.99625991700000005</v>
      </c>
      <c r="I2201" s="1">
        <v>0.82554938099999997</v>
      </c>
      <c r="K2201" s="1">
        <v>1.017018317</v>
      </c>
      <c r="L2201" s="1" t="s">
        <v>1</v>
      </c>
      <c r="M2201" s="1" t="s">
        <v>2</v>
      </c>
      <c r="N2201" s="1">
        <v>3068394.5789999999</v>
      </c>
      <c r="O2201" s="1">
        <v>3115861.8169999998</v>
      </c>
      <c r="P2201" s="1">
        <v>3591150.6209999998</v>
      </c>
      <c r="Q2201" s="1">
        <v>2786621.4959999998</v>
      </c>
      <c r="R2201" s="3">
        <f>AVERAGE('VTA_Proteome Morphine vs Saline'!N2201:Q2201)</f>
        <v>3140507.1282499996</v>
      </c>
      <c r="S2201" s="3">
        <f>_xlfn.STDEV.S('VTA_Proteome Morphine vs Saline'!N2201:Q2201)</f>
        <v>333727.53826879227</v>
      </c>
      <c r="T2201" s="1">
        <v>3397112.2259999998</v>
      </c>
      <c r="U2201" s="1">
        <v>3528810.4750000001</v>
      </c>
      <c r="V2201" s="1">
        <v>2580709.9029999999</v>
      </c>
      <c r="W2201" s="1">
        <v>2845188.7039999999</v>
      </c>
      <c r="X2201" s="1">
        <f t="shared" si="137"/>
        <v>3087955.3269999996</v>
      </c>
      <c r="Y2201" s="1">
        <f t="shared" si="138"/>
        <v>449505.21062206902</v>
      </c>
    </row>
    <row r="2202" spans="1:25" x14ac:dyDescent="0.5">
      <c r="A2202" s="1" t="s">
        <v>4395</v>
      </c>
      <c r="B2202" s="1" t="s">
        <v>4396</v>
      </c>
      <c r="C2202" s="1">
        <v>30871</v>
      </c>
      <c r="D2202" s="1">
        <v>3</v>
      </c>
      <c r="E2202" s="1">
        <v>3</v>
      </c>
      <c r="F2202" s="1">
        <v>153.69</v>
      </c>
      <c r="G2202" s="1">
        <v>5.5789936999999998E-2</v>
      </c>
      <c r="H2202" s="1">
        <v>0.99625991700000005</v>
      </c>
      <c r="I2202" s="1">
        <v>0.80089580900000001</v>
      </c>
      <c r="K2202" s="1">
        <v>1.017260404</v>
      </c>
      <c r="L2202" s="1" t="s">
        <v>2</v>
      </c>
      <c r="M2202" s="1" t="s">
        <v>1</v>
      </c>
      <c r="N2202" s="1">
        <v>4569075.0010000002</v>
      </c>
      <c r="O2202" s="1">
        <v>4963283.7249999996</v>
      </c>
      <c r="P2202" s="1">
        <v>4848284.5250000004</v>
      </c>
      <c r="Q2202" s="1">
        <v>3430805.4679999999</v>
      </c>
      <c r="R2202" s="3">
        <f>AVERAGE('VTA_Proteome Morphine vs Saline'!N2202:Q2202)</f>
        <v>4452862.1797500001</v>
      </c>
      <c r="S2202" s="3">
        <f>_xlfn.STDEV.S('VTA_Proteome Morphine vs Saline'!N2202:Q2202)</f>
        <v>701188.11713512742</v>
      </c>
      <c r="T2202" s="1">
        <v>4748290.8159999996</v>
      </c>
      <c r="U2202" s="1">
        <v>4935082.375</v>
      </c>
      <c r="V2202" s="1">
        <v>4277875.0920000002</v>
      </c>
      <c r="W2202" s="1">
        <v>4157633.2409999999</v>
      </c>
      <c r="X2202" s="1">
        <f t="shared" si="137"/>
        <v>4529720.3810000001</v>
      </c>
      <c r="Y2202" s="1">
        <f t="shared" si="138"/>
        <v>371468.37935442914</v>
      </c>
    </row>
    <row r="2203" spans="1:25" x14ac:dyDescent="0.5">
      <c r="A2203" s="1" t="s">
        <v>4397</v>
      </c>
      <c r="B2203" s="1" t="s">
        <v>4398</v>
      </c>
      <c r="C2203" s="1">
        <v>53836</v>
      </c>
      <c r="D2203" s="1">
        <v>1</v>
      </c>
      <c r="E2203" s="1">
        <v>1</v>
      </c>
      <c r="F2203" s="1">
        <v>29.47</v>
      </c>
      <c r="G2203" s="1">
        <v>0.185824771</v>
      </c>
      <c r="H2203" s="1">
        <v>0.977951083</v>
      </c>
      <c r="I2203" s="1">
        <v>0.256400185</v>
      </c>
      <c r="K2203" s="1">
        <v>1.650837487</v>
      </c>
      <c r="L2203" s="1" t="s">
        <v>2</v>
      </c>
      <c r="M2203" s="1" t="s">
        <v>1</v>
      </c>
      <c r="N2203" s="1">
        <v>128.62959789999999</v>
      </c>
      <c r="O2203" s="1">
        <v>1361.9131689999999</v>
      </c>
      <c r="P2203" s="1">
        <v>1585.9135240000001</v>
      </c>
      <c r="Q2203" s="1">
        <v>6655.6020689999996</v>
      </c>
      <c r="R2203" s="3">
        <f>AVERAGE('VTA_Proteome Morphine vs Saline'!N2203:Q2203)</f>
        <v>2433.0145899749996</v>
      </c>
      <c r="S2203" s="3">
        <f>_xlfn.STDEV.S('VTA_Proteome Morphine vs Saline'!N2203:Q2203)</f>
        <v>2887.0558059327414</v>
      </c>
      <c r="T2203" s="1">
        <v>4347.9279100000003</v>
      </c>
      <c r="U2203" s="1">
        <v>1646.8539020000001</v>
      </c>
      <c r="V2203" s="1">
        <v>2895.8904560000001</v>
      </c>
      <c r="W2203" s="1">
        <v>7175.3744989999996</v>
      </c>
      <c r="X2203" s="1">
        <f t="shared" si="137"/>
        <v>4016.51169175</v>
      </c>
      <c r="Y2203" s="1">
        <f t="shared" si="138"/>
        <v>2377.6263330811817</v>
      </c>
    </row>
    <row r="2204" spans="1:25" x14ac:dyDescent="0.5">
      <c r="A2204" s="1" t="s">
        <v>4399</v>
      </c>
      <c r="B2204" s="1" t="s">
        <v>4400</v>
      </c>
      <c r="C2204" s="1">
        <v>74241</v>
      </c>
      <c r="D2204" s="1">
        <v>6</v>
      </c>
      <c r="E2204" s="1">
        <v>6</v>
      </c>
      <c r="F2204" s="1">
        <v>211.82</v>
      </c>
      <c r="G2204" s="1">
        <v>0.30258099999999999</v>
      </c>
      <c r="H2204" s="1">
        <v>0.977951083</v>
      </c>
      <c r="I2204" s="1">
        <v>0.13822299399999999</v>
      </c>
      <c r="K2204" s="1">
        <v>1.322832456</v>
      </c>
      <c r="L2204" s="1" t="s">
        <v>1</v>
      </c>
      <c r="M2204" s="1" t="s">
        <v>2</v>
      </c>
      <c r="N2204" s="1">
        <v>379116.04489999998</v>
      </c>
      <c r="O2204" s="1">
        <v>360734.20870000002</v>
      </c>
      <c r="P2204" s="1">
        <v>287494.90159999998</v>
      </c>
      <c r="Q2204" s="1">
        <v>333411.22440000001</v>
      </c>
      <c r="R2204" s="3">
        <f>AVERAGE('VTA_Proteome Morphine vs Saline'!N2204:Q2204)</f>
        <v>340189.09489999997</v>
      </c>
      <c r="S2204" s="3">
        <f>_xlfn.STDEV.S('VTA_Proteome Morphine vs Saline'!N2204:Q2204)</f>
        <v>39833.09626181933</v>
      </c>
      <c r="T2204" s="1">
        <v>160026.73699999999</v>
      </c>
      <c r="U2204" s="1">
        <v>292350.89549999998</v>
      </c>
      <c r="V2204" s="1">
        <v>360395.17450000002</v>
      </c>
      <c r="W2204" s="1">
        <v>215895.92069999999</v>
      </c>
      <c r="X2204" s="1">
        <f t="shared" si="137"/>
        <v>257167.18192500001</v>
      </c>
      <c r="Y2204" s="1">
        <f t="shared" si="138"/>
        <v>87623.237396102137</v>
      </c>
    </row>
    <row r="2205" spans="1:25" x14ac:dyDescent="0.5">
      <c r="A2205" s="1" t="s">
        <v>4401</v>
      </c>
      <c r="B2205" s="1" t="s">
        <v>4402</v>
      </c>
      <c r="C2205" s="1">
        <v>25170</v>
      </c>
      <c r="D2205" s="1">
        <v>1</v>
      </c>
      <c r="E2205" s="1">
        <v>1</v>
      </c>
      <c r="F2205" s="1">
        <v>25.86</v>
      </c>
      <c r="G2205" s="1">
        <v>8.8883212000000003E-2</v>
      </c>
      <c r="H2205" s="1">
        <v>0.99625991700000005</v>
      </c>
      <c r="I2205" s="1">
        <v>0.52275197799999995</v>
      </c>
      <c r="K2205" s="1">
        <v>1.1577253430000001</v>
      </c>
      <c r="L2205" s="1" t="s">
        <v>1</v>
      </c>
      <c r="M2205" s="1" t="s">
        <v>2</v>
      </c>
      <c r="N2205" s="1">
        <v>51319.297709999999</v>
      </c>
      <c r="O2205" s="1">
        <v>37501.469259999998</v>
      </c>
      <c r="P2205" s="1">
        <v>60683.052060000002</v>
      </c>
      <c r="Q2205" s="1">
        <v>78995.849000000002</v>
      </c>
      <c r="R2205" s="3">
        <f>AVERAGE('VTA_Proteome Morphine vs Saline'!N2205:Q2205)</f>
        <v>57124.9170075</v>
      </c>
      <c r="S2205" s="3">
        <f>_xlfn.STDEV.S('VTA_Proteome Morphine vs Saline'!N2205:Q2205)</f>
        <v>17414.38972228386</v>
      </c>
      <c r="T2205" s="1">
        <v>43681.533969999997</v>
      </c>
      <c r="U2205" s="1">
        <v>39555.95953</v>
      </c>
      <c r="V2205" s="1">
        <v>70352.191699999996</v>
      </c>
      <c r="W2205" s="1">
        <v>43779.811300000001</v>
      </c>
      <c r="X2205" s="1">
        <f t="shared" si="137"/>
        <v>49342.374125000002</v>
      </c>
      <c r="Y2205" s="1">
        <f t="shared" si="138"/>
        <v>14144.180918933165</v>
      </c>
    </row>
    <row r="2206" spans="1:25" x14ac:dyDescent="0.5">
      <c r="A2206" s="1" t="s">
        <v>4403</v>
      </c>
      <c r="B2206" s="1" t="s">
        <v>4404</v>
      </c>
      <c r="C2206" s="1">
        <v>24561</v>
      </c>
      <c r="D2206" s="1">
        <v>6</v>
      </c>
      <c r="E2206" s="1">
        <v>6</v>
      </c>
      <c r="F2206" s="1">
        <v>611.59</v>
      </c>
      <c r="G2206" s="1">
        <v>8.9315717000000003E-2</v>
      </c>
      <c r="H2206" s="1">
        <v>0.99625991700000005</v>
      </c>
      <c r="I2206" s="1">
        <v>0.52056219299999995</v>
      </c>
      <c r="K2206" s="1">
        <v>1.0659290219999999</v>
      </c>
      <c r="L2206" s="1" t="s">
        <v>1</v>
      </c>
      <c r="M2206" s="1" t="s">
        <v>2</v>
      </c>
      <c r="N2206" s="1">
        <v>5010738.7850000001</v>
      </c>
      <c r="O2206" s="1">
        <v>5862669.8119999999</v>
      </c>
      <c r="P2206" s="1">
        <v>5639149.1979999999</v>
      </c>
      <c r="Q2206" s="1">
        <v>4901684.7209999999</v>
      </c>
      <c r="R2206" s="3">
        <f>AVERAGE('VTA_Proteome Morphine vs Saline'!N2206:Q2206)</f>
        <v>5353560.6289999997</v>
      </c>
      <c r="S2206" s="3">
        <f>_xlfn.STDEV.S('VTA_Proteome Morphine vs Saline'!N2206:Q2206)</f>
        <v>469919.01568702236</v>
      </c>
      <c r="T2206" s="1">
        <v>5343717.4879999999</v>
      </c>
      <c r="U2206" s="1">
        <v>6314315.5949999997</v>
      </c>
      <c r="V2206" s="1">
        <v>3884871.4550000001</v>
      </c>
      <c r="W2206" s="1">
        <v>4546840.7130000005</v>
      </c>
      <c r="X2206" s="1">
        <f t="shared" si="137"/>
        <v>5022436.3127500005</v>
      </c>
      <c r="Y2206" s="1">
        <f t="shared" si="138"/>
        <v>1047603.4003963722</v>
      </c>
    </row>
    <row r="2207" spans="1:25" x14ac:dyDescent="0.5">
      <c r="A2207" s="1" t="s">
        <v>4405</v>
      </c>
      <c r="B2207" s="1" t="s">
        <v>4406</v>
      </c>
      <c r="C2207" s="1">
        <v>54891</v>
      </c>
      <c r="D2207" s="1">
        <v>25</v>
      </c>
      <c r="E2207" s="1">
        <v>24</v>
      </c>
      <c r="F2207" s="1">
        <v>1253.45</v>
      </c>
      <c r="G2207" s="1">
        <v>6.0754254000000001E-2</v>
      </c>
      <c r="H2207" s="1">
        <v>0.99625991700000005</v>
      </c>
      <c r="I2207" s="1">
        <v>0.73199027699999997</v>
      </c>
      <c r="K2207" s="1">
        <v>1.064217295</v>
      </c>
      <c r="L2207" s="1" t="s">
        <v>1</v>
      </c>
      <c r="M2207" s="1" t="s">
        <v>2</v>
      </c>
      <c r="N2207" s="1">
        <v>10896909.48</v>
      </c>
      <c r="O2207" s="1">
        <v>10106370.77</v>
      </c>
      <c r="P2207" s="1">
        <v>16951407.530000001</v>
      </c>
      <c r="Q2207" s="1">
        <v>13580398.199999999</v>
      </c>
      <c r="R2207" s="3">
        <f>AVERAGE('VTA_Proteome Morphine vs Saline'!N2207:Q2207)</f>
        <v>12883771.495000001</v>
      </c>
      <c r="S2207" s="3">
        <f>_xlfn.STDEV.S('VTA_Proteome Morphine vs Saline'!N2207:Q2207)</f>
        <v>3092600.1537665138</v>
      </c>
      <c r="T2207" s="1">
        <v>11102762.26</v>
      </c>
      <c r="U2207" s="1">
        <v>10547874.16</v>
      </c>
      <c r="V2207" s="1">
        <v>14319131.880000001</v>
      </c>
      <c r="W2207" s="1">
        <v>12455573.25</v>
      </c>
      <c r="X2207" s="1">
        <f t="shared" si="137"/>
        <v>12106335.387500001</v>
      </c>
      <c r="Y2207" s="1">
        <f t="shared" si="138"/>
        <v>1678729.2636281718</v>
      </c>
    </row>
    <row r="2208" spans="1:25" x14ac:dyDescent="0.5">
      <c r="A2208" s="1" t="s">
        <v>4407</v>
      </c>
      <c r="B2208" s="1" t="s">
        <v>4408</v>
      </c>
      <c r="C2208" s="1">
        <v>21104</v>
      </c>
      <c r="D2208" s="1">
        <v>2</v>
      </c>
      <c r="E2208" s="1">
        <v>2</v>
      </c>
      <c r="F2208" s="1">
        <v>61.11</v>
      </c>
      <c r="G2208" s="1">
        <v>7.8946067999999994E-2</v>
      </c>
      <c r="H2208" s="1">
        <v>0.99625991700000005</v>
      </c>
      <c r="I2208" s="1">
        <v>0.57892436000000003</v>
      </c>
      <c r="K2208" s="1">
        <v>1.071251347</v>
      </c>
      <c r="L2208" s="1" t="s">
        <v>2</v>
      </c>
      <c r="M2208" s="1" t="s">
        <v>1</v>
      </c>
      <c r="N2208" s="1">
        <v>134699.91940000001</v>
      </c>
      <c r="O2208" s="1">
        <v>124815.8423</v>
      </c>
      <c r="P2208" s="1">
        <v>198480.72949999999</v>
      </c>
      <c r="Q2208" s="1">
        <v>184142.51329999999</v>
      </c>
      <c r="R2208" s="3">
        <f>AVERAGE('VTA_Proteome Morphine vs Saline'!N2208:Q2208)</f>
        <v>160534.75112500001</v>
      </c>
      <c r="S2208" s="3">
        <f>_xlfn.STDEV.S('VTA_Proteome Morphine vs Saline'!N2208:Q2208)</f>
        <v>36242.252908518392</v>
      </c>
      <c r="T2208" s="1">
        <v>149439.50109999999</v>
      </c>
      <c r="U2208" s="1">
        <v>150376.27499999999</v>
      </c>
      <c r="V2208" s="1">
        <v>193851.9099</v>
      </c>
      <c r="W2208" s="1">
        <v>194224.58730000001</v>
      </c>
      <c r="X2208" s="1">
        <f t="shared" si="137"/>
        <v>171973.068325</v>
      </c>
      <c r="Y2208" s="1">
        <f t="shared" si="138"/>
        <v>25481.999785241016</v>
      </c>
    </row>
    <row r="2209" spans="1:25" x14ac:dyDescent="0.5">
      <c r="A2209" s="1" t="s">
        <v>4409</v>
      </c>
      <c r="B2209" s="1" t="s">
        <v>4410</v>
      </c>
      <c r="C2209" s="1">
        <v>60033</v>
      </c>
      <c r="D2209" s="1">
        <v>10</v>
      </c>
      <c r="E2209" s="1">
        <v>10</v>
      </c>
      <c r="F2209" s="1">
        <v>530.63</v>
      </c>
      <c r="G2209" s="1">
        <v>5.4410486000000001E-2</v>
      </c>
      <c r="H2209" s="1">
        <v>0.99625991700000005</v>
      </c>
      <c r="I2209" s="1">
        <v>0.82561735700000005</v>
      </c>
      <c r="K2209" s="1">
        <v>1.0372193430000001</v>
      </c>
      <c r="L2209" s="1" t="s">
        <v>2</v>
      </c>
      <c r="M2209" s="1" t="s">
        <v>1</v>
      </c>
      <c r="N2209" s="1">
        <v>608306.89049999998</v>
      </c>
      <c r="O2209" s="1">
        <v>653613.62789999996</v>
      </c>
      <c r="P2209" s="1">
        <v>1234869.811</v>
      </c>
      <c r="Q2209" s="1">
        <v>949783.82920000004</v>
      </c>
      <c r="R2209" s="3">
        <f>AVERAGE('VTA_Proteome Morphine vs Saline'!N2209:Q2209)</f>
        <v>861643.53965000005</v>
      </c>
      <c r="S2209" s="3">
        <f>_xlfn.STDEV.S('VTA_Proteome Morphine vs Saline'!N2209:Q2209)</f>
        <v>291274.47665563656</v>
      </c>
      <c r="T2209" s="1">
        <v>654968.01899999997</v>
      </c>
      <c r="U2209" s="1">
        <v>785702.44290000002</v>
      </c>
      <c r="V2209" s="1">
        <v>1252545.05</v>
      </c>
      <c r="W2209" s="1">
        <v>881637.87399999995</v>
      </c>
      <c r="X2209" s="1">
        <f t="shared" si="137"/>
        <v>893713.34647500003</v>
      </c>
      <c r="Y2209" s="1">
        <f t="shared" si="138"/>
        <v>256626.63876559454</v>
      </c>
    </row>
    <row r="2210" spans="1:25" x14ac:dyDescent="0.5">
      <c r="A2210" s="1" t="s">
        <v>4411</v>
      </c>
      <c r="B2210" s="1" t="s">
        <v>4412</v>
      </c>
      <c r="C2210" s="1">
        <v>160458</v>
      </c>
      <c r="D2210" s="1">
        <v>49</v>
      </c>
      <c r="E2210" s="1">
        <v>49</v>
      </c>
      <c r="F2210" s="1">
        <v>2654.64</v>
      </c>
      <c r="G2210" s="1">
        <v>5.5921585000000003E-2</v>
      </c>
      <c r="H2210" s="1">
        <v>0.99625991700000005</v>
      </c>
      <c r="I2210" s="1">
        <v>0.79871183800000001</v>
      </c>
      <c r="K2210" s="1">
        <v>1.0373138120000001</v>
      </c>
      <c r="L2210" s="1" t="s">
        <v>1</v>
      </c>
      <c r="M2210" s="1" t="s">
        <v>2</v>
      </c>
      <c r="N2210" s="1">
        <v>23815776.210000001</v>
      </c>
      <c r="O2210" s="1">
        <v>15468652.76</v>
      </c>
      <c r="P2210" s="1">
        <v>17851498.559999999</v>
      </c>
      <c r="Q2210" s="1">
        <v>17258518.469999999</v>
      </c>
      <c r="R2210" s="3">
        <f>AVERAGE('VTA_Proteome Morphine vs Saline'!N2210:Q2210)</f>
        <v>18598611.5</v>
      </c>
      <c r="S2210" s="3">
        <f>_xlfn.STDEV.S('VTA_Proteome Morphine vs Saline'!N2210:Q2210)</f>
        <v>3622590.0678723296</v>
      </c>
      <c r="T2210" s="1">
        <v>20945903.859999999</v>
      </c>
      <c r="U2210" s="1">
        <v>18993613.57</v>
      </c>
      <c r="V2210" s="1">
        <v>16507217.42</v>
      </c>
      <c r="W2210" s="1">
        <v>15271625.720000001</v>
      </c>
      <c r="X2210" s="1">
        <f t="shared" si="137"/>
        <v>17929590.142500002</v>
      </c>
      <c r="Y2210" s="1">
        <f t="shared" si="138"/>
        <v>2537598.1642513196</v>
      </c>
    </row>
    <row r="2211" spans="1:25" x14ac:dyDescent="0.5">
      <c r="A2211" s="1" t="s">
        <v>4413</v>
      </c>
      <c r="B2211" s="1" t="s">
        <v>4414</v>
      </c>
      <c r="C2211" s="1">
        <v>48414</v>
      </c>
      <c r="D2211" s="1">
        <v>17</v>
      </c>
      <c r="E2211" s="1">
        <v>17</v>
      </c>
      <c r="F2211" s="1">
        <v>1080.06</v>
      </c>
      <c r="G2211" s="1">
        <v>6.8603801000000006E-2</v>
      </c>
      <c r="H2211" s="1">
        <v>0.99625991700000005</v>
      </c>
      <c r="I2211" s="1">
        <v>0.65415752199999999</v>
      </c>
      <c r="K2211" s="1">
        <v>1.048823641</v>
      </c>
      <c r="L2211" s="1" t="s">
        <v>2</v>
      </c>
      <c r="M2211" s="1" t="s">
        <v>1</v>
      </c>
      <c r="N2211" s="1">
        <v>5185307.6409999998</v>
      </c>
      <c r="O2211" s="1">
        <v>5232204.5310000004</v>
      </c>
      <c r="P2211" s="1">
        <v>8861270.0069999993</v>
      </c>
      <c r="Q2211" s="1">
        <v>7095951.3449999997</v>
      </c>
      <c r="R2211" s="3">
        <f>AVERAGE('VTA_Proteome Morphine vs Saline'!N2211:Q2211)</f>
        <v>6593683.3809999991</v>
      </c>
      <c r="S2211" s="3">
        <f>_xlfn.STDEV.S('VTA_Proteome Morphine vs Saline'!N2211:Q2211)</f>
        <v>1754173.0338531495</v>
      </c>
      <c r="T2211" s="1">
        <v>7172829.1749999998</v>
      </c>
      <c r="U2211" s="1">
        <v>5712840.3039999995</v>
      </c>
      <c r="V2211" s="1">
        <v>7332024.4800000004</v>
      </c>
      <c r="W2211" s="1">
        <v>7444750.0959999999</v>
      </c>
      <c r="X2211" s="1">
        <f t="shared" si="137"/>
        <v>6915611.0137499999</v>
      </c>
      <c r="Y2211" s="1">
        <f t="shared" si="138"/>
        <v>809569.20765471132</v>
      </c>
    </row>
    <row r="2212" spans="1:25" x14ac:dyDescent="0.5">
      <c r="A2212" s="1" t="s">
        <v>4415</v>
      </c>
      <c r="B2212" s="1" t="s">
        <v>4416</v>
      </c>
      <c r="C2212" s="1">
        <v>45286</v>
      </c>
      <c r="D2212" s="1">
        <v>10</v>
      </c>
      <c r="E2212" s="1">
        <v>9</v>
      </c>
      <c r="F2212" s="1">
        <v>686.58</v>
      </c>
      <c r="G2212" s="1">
        <v>5.2372297999999998E-2</v>
      </c>
      <c r="H2212" s="1">
        <v>0.99625991700000005</v>
      </c>
      <c r="I2212" s="1">
        <v>0.87144105699999996</v>
      </c>
      <c r="K2212" s="1">
        <v>1.011441061</v>
      </c>
      <c r="L2212" s="1" t="s">
        <v>2</v>
      </c>
      <c r="M2212" s="1" t="s">
        <v>1</v>
      </c>
      <c r="N2212" s="1">
        <v>6107499.085</v>
      </c>
      <c r="O2212" s="1">
        <v>6939935.6129999999</v>
      </c>
      <c r="P2212" s="1">
        <v>8072846.4759999998</v>
      </c>
      <c r="Q2212" s="1">
        <v>6902988.7450000001</v>
      </c>
      <c r="R2212" s="3">
        <f>AVERAGE('VTA_Proteome Morphine vs Saline'!N2212:Q2212)</f>
        <v>7005817.4797499999</v>
      </c>
      <c r="S2212" s="3">
        <f>_xlfn.STDEV.S('VTA_Proteome Morphine vs Saline'!N2212:Q2212)</f>
        <v>808381.30158179882</v>
      </c>
      <c r="T2212" s="1">
        <v>7409536.9299999997</v>
      </c>
      <c r="U2212" s="1">
        <v>6262930.1509999996</v>
      </c>
      <c r="V2212" s="1">
        <v>7843285.0619999999</v>
      </c>
      <c r="W2212" s="1">
        <v>6828133.7280000001</v>
      </c>
      <c r="X2212" s="1">
        <f t="shared" si="137"/>
        <v>7085971.4677499998</v>
      </c>
      <c r="Y2212" s="1">
        <f t="shared" si="138"/>
        <v>688499.7694296086</v>
      </c>
    </row>
    <row r="2213" spans="1:25" x14ac:dyDescent="0.5">
      <c r="A2213" s="1" t="s">
        <v>4417</v>
      </c>
      <c r="B2213" s="1" t="s">
        <v>4418</v>
      </c>
      <c r="C2213" s="1">
        <v>43889</v>
      </c>
      <c r="D2213" s="1">
        <v>20</v>
      </c>
      <c r="E2213" s="1">
        <v>19</v>
      </c>
      <c r="F2213" s="1">
        <v>1399.57</v>
      </c>
      <c r="G2213" s="1">
        <v>5.2439658E-2</v>
      </c>
      <c r="H2213" s="1">
        <v>0.99625991700000005</v>
      </c>
      <c r="I2213" s="1">
        <v>0.86965116399999998</v>
      </c>
      <c r="K2213" s="1">
        <v>1.012213214</v>
      </c>
      <c r="L2213" s="1" t="s">
        <v>2</v>
      </c>
      <c r="M2213" s="1" t="s">
        <v>1</v>
      </c>
      <c r="N2213" s="1">
        <v>15445178.16</v>
      </c>
      <c r="O2213" s="1">
        <v>18774797.41</v>
      </c>
      <c r="P2213" s="1">
        <v>25150845.73</v>
      </c>
      <c r="Q2213" s="1">
        <v>19966937.989999998</v>
      </c>
      <c r="R2213" s="3">
        <f>AVERAGE('VTA_Proteome Morphine vs Saline'!N2213:Q2213)</f>
        <v>19834439.822499998</v>
      </c>
      <c r="S2213" s="3">
        <f>_xlfn.STDEV.S('VTA_Proteome Morphine vs Saline'!N2213:Q2213)</f>
        <v>4027827.6825915831</v>
      </c>
      <c r="T2213" s="1">
        <v>19500304.32</v>
      </c>
      <c r="U2213" s="1">
        <v>16659481.85</v>
      </c>
      <c r="V2213" s="1">
        <v>21563544.27</v>
      </c>
      <c r="W2213" s="1">
        <v>22583397.890000001</v>
      </c>
      <c r="X2213" s="1">
        <f t="shared" si="137"/>
        <v>20076682.0825</v>
      </c>
      <c r="Y2213" s="1">
        <f t="shared" si="138"/>
        <v>2614310.1102898065</v>
      </c>
    </row>
    <row r="2214" spans="1:25" x14ac:dyDescent="0.5">
      <c r="A2214" s="1" t="s">
        <v>4419</v>
      </c>
      <c r="B2214" s="1" t="s">
        <v>4420</v>
      </c>
      <c r="C2214" s="1">
        <v>16848</v>
      </c>
      <c r="D2214" s="1">
        <v>7</v>
      </c>
      <c r="E2214" s="1">
        <v>7</v>
      </c>
      <c r="F2214" s="1">
        <v>531.5</v>
      </c>
      <c r="G2214" s="1">
        <v>6.3841943999999998E-2</v>
      </c>
      <c r="H2214" s="1">
        <v>0.99625991700000005</v>
      </c>
      <c r="I2214" s="1">
        <v>0.69823552200000005</v>
      </c>
      <c r="K2214" s="1">
        <v>1.065225066</v>
      </c>
      <c r="L2214" s="1" t="s">
        <v>2</v>
      </c>
      <c r="M2214" s="1" t="s">
        <v>1</v>
      </c>
      <c r="N2214" s="1">
        <v>33635066.619999997</v>
      </c>
      <c r="O2214" s="1">
        <v>42491158.380000003</v>
      </c>
      <c r="P2214" s="1">
        <v>23335171.27</v>
      </c>
      <c r="Q2214" s="1">
        <v>27641750.829999998</v>
      </c>
      <c r="R2214" s="3">
        <f>AVERAGE('VTA_Proteome Morphine vs Saline'!N2214:Q2214)</f>
        <v>31775786.774999999</v>
      </c>
      <c r="S2214" s="3">
        <f>_xlfn.STDEV.S('VTA_Proteome Morphine vs Saline'!N2214:Q2214)</f>
        <v>8298802.1921452116</v>
      </c>
      <c r="T2214" s="1">
        <v>42532027.700000003</v>
      </c>
      <c r="U2214" s="1">
        <v>36249553.579999998</v>
      </c>
      <c r="V2214" s="1">
        <v>24982821.48</v>
      </c>
      <c r="W2214" s="1">
        <v>31629055.469999999</v>
      </c>
      <c r="X2214" s="1">
        <f t="shared" si="137"/>
        <v>33848364.557500005</v>
      </c>
      <c r="Y2214" s="1">
        <f t="shared" si="138"/>
        <v>7409338.7284573512</v>
      </c>
    </row>
    <row r="2215" spans="1:25" x14ac:dyDescent="0.5">
      <c r="A2215" s="1" t="s">
        <v>4421</v>
      </c>
      <c r="B2215" s="1" t="s">
        <v>4422</v>
      </c>
      <c r="C2215" s="1">
        <v>35093</v>
      </c>
      <c r="D2215" s="1">
        <v>8</v>
      </c>
      <c r="E2215" s="1">
        <v>8</v>
      </c>
      <c r="F2215" s="1">
        <v>283.39999999999998</v>
      </c>
      <c r="G2215" s="1">
        <v>5.2135975000000001E-2</v>
      </c>
      <c r="H2215" s="1">
        <v>0.99625991700000005</v>
      </c>
      <c r="I2215" s="1">
        <v>0.87793845000000004</v>
      </c>
      <c r="K2215" s="1">
        <v>1.0399619170000001</v>
      </c>
      <c r="L2215" s="1" t="s">
        <v>2</v>
      </c>
      <c r="M2215" s="1" t="s">
        <v>1</v>
      </c>
      <c r="N2215" s="1">
        <v>954968.2426</v>
      </c>
      <c r="O2215" s="1">
        <v>964528.53659999999</v>
      </c>
      <c r="P2215" s="1">
        <v>1266979.504</v>
      </c>
      <c r="Q2215" s="1">
        <v>793173.27949999995</v>
      </c>
      <c r="R2215" s="3">
        <f>AVERAGE('VTA_Proteome Morphine vs Saline'!N2215:Q2215)</f>
        <v>994912.39067499992</v>
      </c>
      <c r="S2215" s="3">
        <f>_xlfn.STDEV.S('VTA_Proteome Morphine vs Saline'!N2215:Q2215)</f>
        <v>197684.8474083319</v>
      </c>
      <c r="T2215" s="1">
        <v>1228208.179</v>
      </c>
      <c r="U2215" s="1">
        <v>1016551.532</v>
      </c>
      <c r="V2215" s="1">
        <v>1213356.3470000001</v>
      </c>
      <c r="W2215" s="1">
        <v>680567.92740000004</v>
      </c>
      <c r="X2215" s="1">
        <f t="shared" si="137"/>
        <v>1034670.99635</v>
      </c>
      <c r="Y2215" s="1">
        <f t="shared" si="138"/>
        <v>255017.90396829843</v>
      </c>
    </row>
    <row r="2216" spans="1:25" x14ac:dyDescent="0.5">
      <c r="A2216" s="1" t="s">
        <v>4423</v>
      </c>
      <c r="B2216" s="1" t="s">
        <v>4424</v>
      </c>
      <c r="C2216" s="1">
        <v>68013</v>
      </c>
      <c r="D2216" s="1">
        <v>12</v>
      </c>
      <c r="E2216" s="1">
        <v>12</v>
      </c>
      <c r="F2216" s="1">
        <v>558.48</v>
      </c>
      <c r="G2216" s="1">
        <v>5.2743061000000001E-2</v>
      </c>
      <c r="H2216" s="1">
        <v>0.99625991700000005</v>
      </c>
      <c r="I2216" s="1">
        <v>0.86189062400000005</v>
      </c>
      <c r="K2216" s="1">
        <v>1.0094945790000001</v>
      </c>
      <c r="L2216" s="1" t="s">
        <v>2</v>
      </c>
      <c r="M2216" s="1" t="s">
        <v>1</v>
      </c>
      <c r="N2216" s="1">
        <v>1448003.1270000001</v>
      </c>
      <c r="O2216" s="1">
        <v>1917166.3219999999</v>
      </c>
      <c r="P2216" s="1">
        <v>2229396.3309999998</v>
      </c>
      <c r="Q2216" s="1">
        <v>2158442.7119999998</v>
      </c>
      <c r="R2216" s="3">
        <f>AVERAGE('VTA_Proteome Morphine vs Saline'!N2216:Q2216)</f>
        <v>1938252.1229999997</v>
      </c>
      <c r="S2216" s="3">
        <f>_xlfn.STDEV.S('VTA_Proteome Morphine vs Saline'!N2216:Q2216)</f>
        <v>353099.3884724892</v>
      </c>
      <c r="T2216" s="1">
        <v>2075386.6029999999</v>
      </c>
      <c r="U2216" s="1">
        <v>1691349.844</v>
      </c>
      <c r="V2216" s="1">
        <v>2056965.821</v>
      </c>
      <c r="W2216" s="1">
        <v>2002917.773</v>
      </c>
      <c r="X2216" s="1">
        <f t="shared" si="137"/>
        <v>1956655.0102499998</v>
      </c>
      <c r="Y2216" s="1">
        <f t="shared" si="138"/>
        <v>179523.92999864675</v>
      </c>
    </row>
    <row r="2217" spans="1:25" x14ac:dyDescent="0.5">
      <c r="A2217" s="1" t="s">
        <v>4425</v>
      </c>
      <c r="B2217" s="1" t="s">
        <v>4426</v>
      </c>
      <c r="C2217" s="1">
        <v>32540</v>
      </c>
      <c r="D2217" s="1">
        <v>16</v>
      </c>
      <c r="E2217" s="1">
        <v>16</v>
      </c>
      <c r="F2217" s="1">
        <v>1235.9100000000001</v>
      </c>
      <c r="G2217" s="1">
        <v>0.11774198800000001</v>
      </c>
      <c r="H2217" s="1">
        <v>0.98423319600000003</v>
      </c>
      <c r="I2217" s="1">
        <v>0.406980379</v>
      </c>
      <c r="K2217" s="1">
        <v>1.0698065480000001</v>
      </c>
      <c r="L2217" s="1" t="s">
        <v>2</v>
      </c>
      <c r="M2217" s="1" t="s">
        <v>1</v>
      </c>
      <c r="N2217" s="1">
        <v>18612608.850000001</v>
      </c>
      <c r="O2217" s="1">
        <v>19715969.77</v>
      </c>
      <c r="P2217" s="1">
        <v>21320336.32</v>
      </c>
      <c r="Q2217" s="1">
        <v>19263752.219999999</v>
      </c>
      <c r="R2217" s="3">
        <f>AVERAGE('VTA_Proteome Morphine vs Saline'!N2217:Q2217)</f>
        <v>19728166.789999999</v>
      </c>
      <c r="S2217" s="3">
        <f>_xlfn.STDEV.S('VTA_Proteome Morphine vs Saline'!N2217:Q2217)</f>
        <v>1154022.3842258041</v>
      </c>
      <c r="T2217" s="1">
        <v>23965603.960000001</v>
      </c>
      <c r="U2217" s="1">
        <v>22742473.949999999</v>
      </c>
      <c r="V2217" s="1">
        <v>19453704.670000002</v>
      </c>
      <c r="W2217" s="1">
        <v>18259505.460000001</v>
      </c>
      <c r="X2217" s="1">
        <f t="shared" si="137"/>
        <v>21105322.009999998</v>
      </c>
      <c r="Y2217" s="1">
        <f t="shared" si="138"/>
        <v>2688741.4021052364</v>
      </c>
    </row>
    <row r="2218" spans="1:25" x14ac:dyDescent="0.5">
      <c r="A2218" s="1" t="s">
        <v>4427</v>
      </c>
      <c r="B2218" s="1" t="s">
        <v>4428</v>
      </c>
      <c r="C2218" s="1">
        <v>75942</v>
      </c>
      <c r="D2218" s="1">
        <v>2</v>
      </c>
      <c r="E2218" s="1">
        <v>2</v>
      </c>
      <c r="F2218" s="1">
        <v>69.11</v>
      </c>
      <c r="G2218" s="1">
        <v>0.35444831799999998</v>
      </c>
      <c r="H2218" s="1">
        <v>0.977951083</v>
      </c>
      <c r="I2218" s="1">
        <v>0.108708601</v>
      </c>
      <c r="K2218" s="1">
        <v>1.2165754019999999</v>
      </c>
      <c r="L2218" s="1" t="s">
        <v>1</v>
      </c>
      <c r="M2218" s="1" t="s">
        <v>2</v>
      </c>
      <c r="N2218" s="1">
        <v>327151.35220000002</v>
      </c>
      <c r="O2218" s="1">
        <v>287515.37079999998</v>
      </c>
      <c r="P2218" s="1">
        <v>325773.93949999998</v>
      </c>
      <c r="Q2218" s="1">
        <v>269111.57559999998</v>
      </c>
      <c r="R2218" s="3">
        <f>AVERAGE('VTA_Proteome Morphine vs Saline'!N2218:Q2218)</f>
        <v>302388.05952499999</v>
      </c>
      <c r="S2218" s="3">
        <f>_xlfn.STDEV.S('VTA_Proteome Morphine vs Saline'!N2218:Q2218)</f>
        <v>28801.859307079132</v>
      </c>
      <c r="T2218" s="1">
        <v>293502.60499999998</v>
      </c>
      <c r="U2218" s="1">
        <v>253707.4039</v>
      </c>
      <c r="V2218" s="1">
        <v>185234.64739999999</v>
      </c>
      <c r="W2218" s="1">
        <v>261782.44750000001</v>
      </c>
      <c r="X2218" s="1">
        <f t="shared" si="137"/>
        <v>248556.77595000001</v>
      </c>
      <c r="Y2218" s="1">
        <f t="shared" si="138"/>
        <v>45575.091403537255</v>
      </c>
    </row>
    <row r="2219" spans="1:25" x14ac:dyDescent="0.5">
      <c r="A2219" s="1" t="s">
        <v>4429</v>
      </c>
      <c r="B2219" s="1" t="s">
        <v>4430</v>
      </c>
      <c r="C2219" s="1">
        <v>43904</v>
      </c>
      <c r="D2219" s="1">
        <v>13</v>
      </c>
      <c r="E2219" s="1">
        <v>13</v>
      </c>
      <c r="F2219" s="1">
        <v>839.76</v>
      </c>
      <c r="G2219" s="1">
        <v>6.6652632000000003E-2</v>
      </c>
      <c r="H2219" s="1">
        <v>0.99625991700000005</v>
      </c>
      <c r="I2219" s="1">
        <v>0.67126007499999996</v>
      </c>
      <c r="K2219" s="1">
        <v>1.029952569</v>
      </c>
      <c r="L2219" s="1" t="s">
        <v>1</v>
      </c>
      <c r="M2219" s="1" t="s">
        <v>2</v>
      </c>
      <c r="N2219" s="1">
        <v>22440070.370000001</v>
      </c>
      <c r="O2219" s="1">
        <v>20868680.800000001</v>
      </c>
      <c r="P2219" s="1">
        <v>25753953.920000002</v>
      </c>
      <c r="Q2219" s="1">
        <v>23767152.870000001</v>
      </c>
      <c r="R2219" s="3">
        <f>AVERAGE('VTA_Proteome Morphine vs Saline'!N2219:Q2219)</f>
        <v>23207464.490000002</v>
      </c>
      <c r="S2219" s="3">
        <f>_xlfn.STDEV.S('VTA_Proteome Morphine vs Saline'!N2219:Q2219)</f>
        <v>2070157.995888989</v>
      </c>
      <c r="T2219" s="1">
        <v>22178691.5</v>
      </c>
      <c r="U2219" s="1">
        <v>25456607.23</v>
      </c>
      <c r="V2219" s="1">
        <v>19729604.91</v>
      </c>
      <c r="W2219" s="1">
        <v>22765322.52</v>
      </c>
      <c r="X2219" s="1">
        <f t="shared" si="137"/>
        <v>22532556.539999999</v>
      </c>
      <c r="Y2219" s="1">
        <f t="shared" si="138"/>
        <v>2351312.4523542658</v>
      </c>
    </row>
    <row r="2220" spans="1:25" x14ac:dyDescent="0.5">
      <c r="A2220" s="1" t="s">
        <v>4431</v>
      </c>
      <c r="B2220" s="1" t="s">
        <v>4432</v>
      </c>
      <c r="C2220" s="1">
        <v>47187</v>
      </c>
      <c r="D2220" s="1">
        <v>11</v>
      </c>
      <c r="E2220" s="1">
        <v>11</v>
      </c>
      <c r="F2220" s="1">
        <v>753.34</v>
      </c>
      <c r="G2220" s="1">
        <v>0.31595889900000002</v>
      </c>
      <c r="H2220" s="1">
        <v>0.977951083</v>
      </c>
      <c r="I2220" s="1">
        <v>0.12973836799999999</v>
      </c>
      <c r="K2220" s="1">
        <v>1.7195352669999999</v>
      </c>
      <c r="L2220" s="1" t="s">
        <v>1</v>
      </c>
      <c r="M2220" s="1" t="s">
        <v>2</v>
      </c>
      <c r="N2220" s="1">
        <v>10941837.24</v>
      </c>
      <c r="O2220" s="1">
        <v>10785087.300000001</v>
      </c>
      <c r="P2220" s="1">
        <v>5509935.9040000001</v>
      </c>
      <c r="Q2220" s="1">
        <v>4867994.6900000004</v>
      </c>
      <c r="R2220" s="3">
        <f>AVERAGE('VTA_Proteome Morphine vs Saline'!N2220:Q2220)</f>
        <v>8026213.7834999999</v>
      </c>
      <c r="S2220" s="3">
        <f>_xlfn.STDEV.S('VTA_Proteome Morphine vs Saline'!N2220:Q2220)</f>
        <v>3287260.5327002956</v>
      </c>
      <c r="T2220" s="1">
        <v>3064206.0520000001</v>
      </c>
      <c r="U2220" s="1">
        <v>4437791.5880000005</v>
      </c>
      <c r="V2220" s="1">
        <v>8285963.7199999997</v>
      </c>
      <c r="W2220" s="1">
        <v>2882696.7790000001</v>
      </c>
      <c r="X2220" s="1">
        <f t="shared" si="137"/>
        <v>4667664.5347499996</v>
      </c>
      <c r="Y2220" s="1">
        <f t="shared" si="138"/>
        <v>2510120.8178491108</v>
      </c>
    </row>
    <row r="2221" spans="1:25" x14ac:dyDescent="0.5">
      <c r="A2221" s="1" t="s">
        <v>4433</v>
      </c>
      <c r="B2221" s="1" t="s">
        <v>4434</v>
      </c>
      <c r="C2221" s="1">
        <v>47399</v>
      </c>
      <c r="D2221" s="1">
        <v>10</v>
      </c>
      <c r="E2221" s="1">
        <v>10</v>
      </c>
      <c r="F2221" s="1">
        <v>513.1</v>
      </c>
      <c r="G2221" s="1">
        <v>0.26920941599999998</v>
      </c>
      <c r="H2221" s="1">
        <v>0.977951083</v>
      </c>
      <c r="I2221" s="1">
        <v>0.16273467</v>
      </c>
      <c r="K2221" s="1">
        <v>1.3872498289999999</v>
      </c>
      <c r="L2221" s="1" t="s">
        <v>1</v>
      </c>
      <c r="M2221" s="1" t="s">
        <v>2</v>
      </c>
      <c r="N2221" s="1">
        <v>1552825.3</v>
      </c>
      <c r="O2221" s="1">
        <v>1319470.429</v>
      </c>
      <c r="P2221" s="1">
        <v>1427624.865</v>
      </c>
      <c r="Q2221" s="1">
        <v>1327572.118</v>
      </c>
      <c r="R2221" s="3">
        <f>AVERAGE('VTA_Proteome Morphine vs Saline'!N2221:Q2221)</f>
        <v>1406873.1780000001</v>
      </c>
      <c r="S2221" s="3">
        <f>_xlfn.STDEV.S('VTA_Proteome Morphine vs Saline'!N2221:Q2221)</f>
        <v>109026.83626754388</v>
      </c>
      <c r="T2221" s="1">
        <v>731207.79639999999</v>
      </c>
      <c r="U2221" s="1">
        <v>1340378.966</v>
      </c>
      <c r="V2221" s="1">
        <v>1494979.3529999999</v>
      </c>
      <c r="W2221" s="1">
        <v>490015.90389999998</v>
      </c>
      <c r="X2221" s="1">
        <f t="shared" si="137"/>
        <v>1014145.5048249998</v>
      </c>
      <c r="Y2221" s="1">
        <f t="shared" si="138"/>
        <v>480414.76738182199</v>
      </c>
    </row>
    <row r="2222" spans="1:25" x14ac:dyDescent="0.5">
      <c r="A2222" s="1" t="s">
        <v>4435</v>
      </c>
      <c r="B2222" s="1" t="s">
        <v>4436</v>
      </c>
      <c r="C2222" s="1">
        <v>52338</v>
      </c>
      <c r="D2222" s="1">
        <v>9</v>
      </c>
      <c r="E2222" s="1">
        <v>9</v>
      </c>
      <c r="F2222" s="1">
        <v>483.61</v>
      </c>
      <c r="G2222" s="1">
        <v>0.32920607600000001</v>
      </c>
      <c r="H2222" s="1">
        <v>0.977951083</v>
      </c>
      <c r="I2222" s="1">
        <v>0.121973779</v>
      </c>
      <c r="K2222" s="1">
        <v>1.134302675</v>
      </c>
      <c r="L2222" s="1" t="s">
        <v>1</v>
      </c>
      <c r="M2222" s="1" t="s">
        <v>2</v>
      </c>
      <c r="N2222" s="1">
        <v>1480408.2779999999</v>
      </c>
      <c r="O2222" s="1">
        <v>1243107.243</v>
      </c>
      <c r="P2222" s="1">
        <v>1425010.67</v>
      </c>
      <c r="Q2222" s="1">
        <v>1535895.8389999999</v>
      </c>
      <c r="R2222" s="3">
        <f>AVERAGE('VTA_Proteome Morphine vs Saline'!N2222:Q2222)</f>
        <v>1421105.5074999998</v>
      </c>
      <c r="S2222" s="3">
        <f>_xlfn.STDEV.S('VTA_Proteome Morphine vs Saline'!N2222:Q2222)</f>
        <v>127006.9174678016</v>
      </c>
      <c r="T2222" s="1">
        <v>1139681.916</v>
      </c>
      <c r="U2222" s="1">
        <v>1400196.41</v>
      </c>
      <c r="V2222" s="1">
        <v>1333324.6310000001</v>
      </c>
      <c r="W2222" s="1">
        <v>1138177.2990000001</v>
      </c>
      <c r="X2222" s="1">
        <f t="shared" si="137"/>
        <v>1252845.064</v>
      </c>
      <c r="Y2222" s="1">
        <f t="shared" si="138"/>
        <v>134342.81306652803</v>
      </c>
    </row>
    <row r="2223" spans="1:25" x14ac:dyDescent="0.5">
      <c r="A2223" s="1" t="s">
        <v>4437</v>
      </c>
      <c r="B2223" s="1" t="s">
        <v>4438</v>
      </c>
      <c r="C2223" s="1">
        <v>30927</v>
      </c>
      <c r="D2223" s="1">
        <v>14</v>
      </c>
      <c r="E2223" s="1">
        <v>14</v>
      </c>
      <c r="F2223" s="1">
        <v>712.68</v>
      </c>
      <c r="G2223" s="1">
        <v>0.18066739300000001</v>
      </c>
      <c r="H2223" s="1">
        <v>0.977951083</v>
      </c>
      <c r="I2223" s="1">
        <v>0.26452825600000002</v>
      </c>
      <c r="K2223" s="1">
        <v>1.139362687</v>
      </c>
      <c r="L2223" s="1" t="s">
        <v>1</v>
      </c>
      <c r="M2223" s="1" t="s">
        <v>2</v>
      </c>
      <c r="N2223" s="1">
        <v>5886297.8949999996</v>
      </c>
      <c r="O2223" s="1">
        <v>5272553.693</v>
      </c>
      <c r="P2223" s="1">
        <v>6271781.0800000001</v>
      </c>
      <c r="Q2223" s="1">
        <v>5989679.3310000002</v>
      </c>
      <c r="R2223" s="3">
        <f>AVERAGE('VTA_Proteome Morphine vs Saline'!N2223:Q2223)</f>
        <v>5855077.9997499995</v>
      </c>
      <c r="S2223" s="3">
        <f>_xlfn.STDEV.S('VTA_Proteome Morphine vs Saline'!N2223:Q2223)</f>
        <v>421136.64658006164</v>
      </c>
      <c r="T2223" s="1">
        <v>4769152.1009999998</v>
      </c>
      <c r="U2223" s="1">
        <v>5209255.0089999996</v>
      </c>
      <c r="V2223" s="1">
        <v>6718977.4280000003</v>
      </c>
      <c r="W2223" s="1">
        <v>3858240.344</v>
      </c>
      <c r="X2223" s="1">
        <f t="shared" si="137"/>
        <v>5138906.2204999998</v>
      </c>
      <c r="Y2223" s="1">
        <f t="shared" si="138"/>
        <v>1194207.8502690471</v>
      </c>
    </row>
    <row r="2224" spans="1:25" x14ac:dyDescent="0.5">
      <c r="A2224" s="1" t="s">
        <v>4439</v>
      </c>
      <c r="B2224" s="1" t="s">
        <v>4440</v>
      </c>
      <c r="C2224" s="1">
        <v>26258</v>
      </c>
      <c r="D2224" s="1">
        <v>9</v>
      </c>
      <c r="E2224" s="1">
        <v>9</v>
      </c>
      <c r="F2224" s="1">
        <v>535.37</v>
      </c>
      <c r="G2224" s="1">
        <v>0.12033691000000001</v>
      </c>
      <c r="H2224" s="1">
        <v>0.98142714799999997</v>
      </c>
      <c r="I2224" s="1">
        <v>0.39882272299999999</v>
      </c>
      <c r="K2224" s="1">
        <v>1.154690169</v>
      </c>
      <c r="L2224" s="1" t="s">
        <v>2</v>
      </c>
      <c r="M2224" s="1" t="s">
        <v>1</v>
      </c>
      <c r="N2224" s="1">
        <v>8627012.0179999992</v>
      </c>
      <c r="O2224" s="1">
        <v>9600426.3640000001</v>
      </c>
      <c r="P2224" s="1">
        <v>9776480.2129999995</v>
      </c>
      <c r="Q2224" s="1">
        <v>4730258.8550000004</v>
      </c>
      <c r="R2224" s="3">
        <f>AVERAGE('VTA_Proteome Morphine vs Saline'!N2224:Q2224)</f>
        <v>8183544.3624999998</v>
      </c>
      <c r="S2224" s="3">
        <f>_xlfn.STDEV.S('VTA_Proteome Morphine vs Saline'!N2224:Q2224)</f>
        <v>2357035.114132937</v>
      </c>
      <c r="T2224" s="1">
        <v>10224153.539999999</v>
      </c>
      <c r="U2224" s="1">
        <v>8879489.7339999992</v>
      </c>
      <c r="V2224" s="1">
        <v>11086946.57</v>
      </c>
      <c r="W2224" s="1">
        <v>7607243.0580000002</v>
      </c>
      <c r="X2224" s="1">
        <f t="shared" si="137"/>
        <v>9449458.2254999988</v>
      </c>
      <c r="Y2224" s="1">
        <f t="shared" si="138"/>
        <v>1527540.6937679816</v>
      </c>
    </row>
    <row r="2225" spans="1:25" x14ac:dyDescent="0.5">
      <c r="A2225" s="1" t="s">
        <v>4441</v>
      </c>
      <c r="B2225" s="1" t="s">
        <v>4442</v>
      </c>
      <c r="C2225" s="1">
        <v>28732</v>
      </c>
      <c r="D2225" s="1">
        <v>1</v>
      </c>
      <c r="E2225" s="1">
        <v>1</v>
      </c>
      <c r="F2225" s="1">
        <v>26.93</v>
      </c>
      <c r="G2225" s="1">
        <v>5.1221290000000003E-2</v>
      </c>
      <c r="H2225" s="1">
        <v>0.99625991700000005</v>
      </c>
      <c r="I2225" s="1">
        <v>0.90748522499999995</v>
      </c>
      <c r="K2225" s="1">
        <v>1.0565570070000001</v>
      </c>
      <c r="L2225" s="1" t="s">
        <v>2</v>
      </c>
      <c r="M2225" s="1" t="s">
        <v>1</v>
      </c>
      <c r="N2225" s="1">
        <v>116417.55989999999</v>
      </c>
      <c r="O2225" s="1">
        <v>109635.7926</v>
      </c>
      <c r="P2225" s="1">
        <v>71067.527870000005</v>
      </c>
      <c r="Q2225" s="1">
        <v>81979.948090000005</v>
      </c>
      <c r="R2225" s="3">
        <f>AVERAGE('VTA_Proteome Morphine vs Saline'!N2225:Q2225)</f>
        <v>94775.207114999997</v>
      </c>
      <c r="S2225" s="3">
        <f>_xlfn.STDEV.S('VTA_Proteome Morphine vs Saline'!N2225:Q2225)</f>
        <v>21717.896949505608</v>
      </c>
      <c r="T2225" s="1">
        <v>70188.585439999995</v>
      </c>
      <c r="U2225" s="1">
        <v>75301.749309999999</v>
      </c>
      <c r="V2225" s="1">
        <v>101793.89139999999</v>
      </c>
      <c r="W2225" s="1">
        <v>153257.41039999999</v>
      </c>
      <c r="X2225" s="1">
        <f t="shared" si="137"/>
        <v>100135.40913749998</v>
      </c>
      <c r="Y2225" s="1">
        <f t="shared" si="138"/>
        <v>38027.273070544252</v>
      </c>
    </row>
    <row r="2226" spans="1:25" x14ac:dyDescent="0.5">
      <c r="A2226" s="1" t="s">
        <v>4443</v>
      </c>
      <c r="B2226" s="1" t="s">
        <v>4444</v>
      </c>
      <c r="C2226" s="1">
        <v>24384</v>
      </c>
      <c r="D2226" s="1">
        <v>3</v>
      </c>
      <c r="E2226" s="1">
        <v>3</v>
      </c>
      <c r="F2226" s="1">
        <v>122.46</v>
      </c>
      <c r="G2226" s="1">
        <v>0.163652249</v>
      </c>
      <c r="H2226" s="1">
        <v>0.977951083</v>
      </c>
      <c r="I2226" s="1">
        <v>0.29426224499999998</v>
      </c>
      <c r="K2226" s="1">
        <v>1.617512944</v>
      </c>
      <c r="L2226" s="1" t="s">
        <v>1</v>
      </c>
      <c r="M2226" s="1" t="s">
        <v>2</v>
      </c>
      <c r="N2226" s="1">
        <v>125389.99830000001</v>
      </c>
      <c r="O2226" s="1">
        <v>74728.684550000005</v>
      </c>
      <c r="P2226" s="1">
        <v>32042.078399999999</v>
      </c>
      <c r="Q2226" s="1">
        <v>54049.75879</v>
      </c>
      <c r="R2226" s="3">
        <f>AVERAGE('VTA_Proteome Morphine vs Saline'!N2226:Q2226)</f>
        <v>71552.630010000008</v>
      </c>
      <c r="S2226" s="3">
        <f>_xlfn.STDEV.S('VTA_Proteome Morphine vs Saline'!N2226:Q2226)</f>
        <v>39899.806751012919</v>
      </c>
      <c r="T2226" s="1">
        <v>81907.174060000005</v>
      </c>
      <c r="U2226" s="1">
        <v>11888.69116</v>
      </c>
      <c r="V2226" s="1">
        <v>36874.6103</v>
      </c>
      <c r="W2226" s="1">
        <v>46274.334110000003</v>
      </c>
      <c r="X2226" s="1">
        <f t="shared" si="137"/>
        <v>44236.202407500001</v>
      </c>
      <c r="Y2226" s="1">
        <f t="shared" si="138"/>
        <v>29004.658294513887</v>
      </c>
    </row>
    <row r="2227" spans="1:25" x14ac:dyDescent="0.5">
      <c r="A2227" s="1" t="s">
        <v>4445</v>
      </c>
      <c r="B2227" s="1" t="s">
        <v>4446</v>
      </c>
      <c r="C2227" s="1">
        <v>133828</v>
      </c>
      <c r="D2227" s="1">
        <v>34</v>
      </c>
      <c r="E2227" s="1">
        <v>33</v>
      </c>
      <c r="F2227" s="1">
        <v>2678.41</v>
      </c>
      <c r="G2227" s="1">
        <v>5.6432639E-2</v>
      </c>
      <c r="H2227" s="1">
        <v>0.99625991700000005</v>
      </c>
      <c r="I2227" s="1">
        <v>0.79047559599999995</v>
      </c>
      <c r="K2227" s="1">
        <v>1.0079911500000001</v>
      </c>
      <c r="L2227" s="1" t="s">
        <v>2</v>
      </c>
      <c r="M2227" s="1" t="s">
        <v>1</v>
      </c>
      <c r="N2227" s="1">
        <v>47522923.280000001</v>
      </c>
      <c r="O2227" s="1">
        <v>43401187.509999998</v>
      </c>
      <c r="P2227" s="1">
        <v>49526220.759999998</v>
      </c>
      <c r="Q2227" s="1">
        <v>46406982.490000002</v>
      </c>
      <c r="R2227" s="3">
        <f>AVERAGE('VTA_Proteome Morphine vs Saline'!N2227:Q2227)</f>
        <v>46714328.509999998</v>
      </c>
      <c r="S2227" s="3">
        <f>_xlfn.STDEV.S('VTA_Proteome Morphine vs Saline'!N2227:Q2227)</f>
        <v>2558119.6472912324</v>
      </c>
      <c r="T2227" s="1">
        <v>45173716.020000003</v>
      </c>
      <c r="U2227" s="1">
        <v>47524603.990000002</v>
      </c>
      <c r="V2227" s="1">
        <v>47091795.479999997</v>
      </c>
      <c r="W2227" s="1">
        <v>48560403.299999997</v>
      </c>
      <c r="X2227" s="1">
        <f t="shared" si="137"/>
        <v>47087629.697500005</v>
      </c>
      <c r="Y2227" s="1">
        <f t="shared" si="138"/>
        <v>1416932.3125673172</v>
      </c>
    </row>
    <row r="2228" spans="1:25" x14ac:dyDescent="0.5">
      <c r="A2228" s="1" t="s">
        <v>4447</v>
      </c>
      <c r="B2228" s="1" t="s">
        <v>4448</v>
      </c>
      <c r="C2228" s="1">
        <v>132892</v>
      </c>
      <c r="D2228" s="1">
        <v>21</v>
      </c>
      <c r="E2228" s="1">
        <v>21</v>
      </c>
      <c r="F2228" s="1">
        <v>974.24</v>
      </c>
      <c r="G2228" s="1">
        <v>6.3503766000000003E-2</v>
      </c>
      <c r="H2228" s="1">
        <v>0.99625991700000005</v>
      </c>
      <c r="I2228" s="1">
        <v>0.70169855400000003</v>
      </c>
      <c r="K2228" s="1">
        <v>1.0313581380000001</v>
      </c>
      <c r="L2228" s="1" t="s">
        <v>1</v>
      </c>
      <c r="M2228" s="1" t="s">
        <v>2</v>
      </c>
      <c r="N2228" s="1">
        <v>4721329.608</v>
      </c>
      <c r="O2228" s="1">
        <v>3550551.6439999999</v>
      </c>
      <c r="P2228" s="1">
        <v>3781334.7420000001</v>
      </c>
      <c r="Q2228" s="1">
        <v>4055127.1159999999</v>
      </c>
      <c r="R2228" s="3">
        <f>AVERAGE('VTA_Proteome Morphine vs Saline'!N2228:Q2228)</f>
        <v>4027085.7775000003</v>
      </c>
      <c r="S2228" s="3">
        <f>_xlfn.STDEV.S('VTA_Proteome Morphine vs Saline'!N2228:Q2228)</f>
        <v>506701.47841771482</v>
      </c>
      <c r="T2228" s="1">
        <v>3836698.2230000002</v>
      </c>
      <c r="U2228" s="1">
        <v>4100324.1209999998</v>
      </c>
      <c r="V2228" s="1">
        <v>3898825.878</v>
      </c>
      <c r="W2228" s="1">
        <v>3782725.4939999999</v>
      </c>
      <c r="X2228" s="1">
        <f t="shared" si="137"/>
        <v>3904643.4290000005</v>
      </c>
      <c r="Y2228" s="1">
        <f t="shared" si="138"/>
        <v>138810.79570682178</v>
      </c>
    </row>
    <row r="2229" spans="1:25" x14ac:dyDescent="0.5">
      <c r="A2229" s="1" t="s">
        <v>4449</v>
      </c>
      <c r="B2229" s="1" t="s">
        <v>4450</v>
      </c>
      <c r="C2229" s="1">
        <v>103017</v>
      </c>
      <c r="D2229" s="1">
        <v>5</v>
      </c>
      <c r="E2229" s="1">
        <v>5</v>
      </c>
      <c r="F2229" s="1">
        <v>233.67</v>
      </c>
      <c r="G2229" s="1">
        <v>5.9476440999999998E-2</v>
      </c>
      <c r="H2229" s="1">
        <v>0.99625991700000005</v>
      </c>
      <c r="I2229" s="1">
        <v>0.74761843900000002</v>
      </c>
      <c r="K2229" s="1">
        <v>1.020345031</v>
      </c>
      <c r="L2229" s="1" t="s">
        <v>1</v>
      </c>
      <c r="M2229" s="1" t="s">
        <v>2</v>
      </c>
      <c r="N2229" s="1">
        <v>476017.27240000002</v>
      </c>
      <c r="O2229" s="1">
        <v>547067.32530000003</v>
      </c>
      <c r="P2229" s="1">
        <v>559871.03099999996</v>
      </c>
      <c r="Q2229" s="1">
        <v>479904.59789999999</v>
      </c>
      <c r="R2229" s="3">
        <f>AVERAGE('VTA_Proteome Morphine vs Saline'!N2229:Q2229)</f>
        <v>515715.05664999998</v>
      </c>
      <c r="S2229" s="3">
        <f>_xlfn.STDEV.S('VTA_Proteome Morphine vs Saline'!N2229:Q2229)</f>
        <v>43935.62658611888</v>
      </c>
      <c r="T2229" s="1">
        <v>347864.51760000002</v>
      </c>
      <c r="U2229" s="1">
        <v>467570.31310000003</v>
      </c>
      <c r="V2229" s="1">
        <v>731919.76500000001</v>
      </c>
      <c r="W2229" s="1">
        <v>474373.51020000002</v>
      </c>
      <c r="X2229" s="1">
        <f t="shared" si="137"/>
        <v>505432.02647499996</v>
      </c>
      <c r="Y2229" s="1">
        <f t="shared" si="138"/>
        <v>161784.17344118003</v>
      </c>
    </row>
    <row r="2230" spans="1:25" x14ac:dyDescent="0.5">
      <c r="A2230" s="1" t="s">
        <v>4451</v>
      </c>
      <c r="B2230" s="1" t="s">
        <v>4452</v>
      </c>
      <c r="C2230" s="1">
        <v>103831</v>
      </c>
      <c r="D2230" s="1">
        <v>12</v>
      </c>
      <c r="E2230" s="1">
        <v>12</v>
      </c>
      <c r="F2230" s="1">
        <v>606.39</v>
      </c>
      <c r="G2230" s="1">
        <v>0.29766015200000001</v>
      </c>
      <c r="H2230" s="1">
        <v>0.977951083</v>
      </c>
      <c r="I2230" s="1">
        <v>0.14152131600000001</v>
      </c>
      <c r="K2230" s="1">
        <v>1.333929031</v>
      </c>
      <c r="L2230" s="1" t="s">
        <v>1</v>
      </c>
      <c r="M2230" s="1" t="s">
        <v>2</v>
      </c>
      <c r="N2230" s="1">
        <v>2326809.2050000001</v>
      </c>
      <c r="O2230" s="1">
        <v>1912284.8289999999</v>
      </c>
      <c r="P2230" s="1">
        <v>2411930.9339999999</v>
      </c>
      <c r="Q2230" s="1">
        <v>1848174.2660000001</v>
      </c>
      <c r="R2230" s="3">
        <f>AVERAGE('VTA_Proteome Morphine vs Saline'!N2230:Q2230)</f>
        <v>2124799.8085000003</v>
      </c>
      <c r="S2230" s="3">
        <f>_xlfn.STDEV.S('VTA_Proteome Morphine vs Saline'!N2230:Q2230)</f>
        <v>285736.70093315642</v>
      </c>
      <c r="T2230" s="1">
        <v>1236850.5190000001</v>
      </c>
      <c r="U2230" s="1">
        <v>1989328.851</v>
      </c>
      <c r="V2230" s="1">
        <v>2139250.8640000001</v>
      </c>
      <c r="W2230" s="1">
        <v>1006122.552</v>
      </c>
      <c r="X2230" s="1">
        <f t="shared" si="137"/>
        <v>1592888.1965000001</v>
      </c>
      <c r="Y2230" s="1">
        <f t="shared" si="138"/>
        <v>555797.95679821074</v>
      </c>
    </row>
    <row r="2231" spans="1:25" x14ac:dyDescent="0.5">
      <c r="A2231" s="1" t="s">
        <v>4453</v>
      </c>
      <c r="B2231" s="1" t="s">
        <v>4454</v>
      </c>
      <c r="C2231" s="1">
        <v>167816</v>
      </c>
      <c r="D2231" s="1">
        <v>20</v>
      </c>
      <c r="E2231" s="1">
        <v>14</v>
      </c>
      <c r="F2231" s="1">
        <v>939.88</v>
      </c>
      <c r="G2231" s="1">
        <v>5.6682337999999999E-2</v>
      </c>
      <c r="H2231" s="1">
        <v>0.99625991700000005</v>
      </c>
      <c r="I2231" s="1">
        <v>0.78658179399999995</v>
      </c>
      <c r="K2231" s="1">
        <v>1.0213966240000001</v>
      </c>
      <c r="L2231" s="1" t="s">
        <v>1</v>
      </c>
      <c r="M2231" s="1" t="s">
        <v>2</v>
      </c>
      <c r="N2231" s="1">
        <v>1411418.3810000001</v>
      </c>
      <c r="O2231" s="1">
        <v>1132810.5589999999</v>
      </c>
      <c r="P2231" s="1">
        <v>1420532.41</v>
      </c>
      <c r="Q2231" s="1">
        <v>1190440.5919999999</v>
      </c>
      <c r="R2231" s="3">
        <f>AVERAGE('VTA_Proteome Morphine vs Saline'!N2231:Q2231)</f>
        <v>1288800.4855</v>
      </c>
      <c r="S2231" s="3">
        <f>_xlfn.STDEV.S('VTA_Proteome Morphine vs Saline'!N2231:Q2231)</f>
        <v>148768.24711401446</v>
      </c>
      <c r="T2231" s="1">
        <v>1641254.733</v>
      </c>
      <c r="U2231" s="1">
        <v>1013179.667</v>
      </c>
      <c r="V2231" s="1">
        <v>1369501.368</v>
      </c>
      <c r="W2231" s="1">
        <v>1023272.947</v>
      </c>
      <c r="X2231" s="1">
        <f t="shared" si="137"/>
        <v>1261802.17875</v>
      </c>
      <c r="Y2231" s="1">
        <f t="shared" si="138"/>
        <v>302375.43112279091</v>
      </c>
    </row>
    <row r="2232" spans="1:25" x14ac:dyDescent="0.5">
      <c r="A2232" s="1" t="s">
        <v>4455</v>
      </c>
      <c r="B2232" s="1" t="s">
        <v>4456</v>
      </c>
      <c r="C2232" s="1">
        <v>50236</v>
      </c>
      <c r="D2232" s="1">
        <v>5</v>
      </c>
      <c r="E2232" s="1">
        <v>1</v>
      </c>
      <c r="F2232" s="1">
        <v>259.64</v>
      </c>
      <c r="G2232" s="1">
        <v>6.9518399999999994E-2</v>
      </c>
      <c r="H2232" s="1">
        <v>0.99625991700000005</v>
      </c>
      <c r="I2232" s="1">
        <v>0.64653042199999999</v>
      </c>
      <c r="K2232" s="1">
        <v>1.20738185</v>
      </c>
      <c r="L2232" s="1" t="s">
        <v>1</v>
      </c>
      <c r="M2232" s="1" t="s">
        <v>2</v>
      </c>
      <c r="N2232" s="1">
        <v>19895.051670000001</v>
      </c>
      <c r="O2232" s="1">
        <v>25718.32344</v>
      </c>
      <c r="P2232" s="1">
        <v>57594.023029999997</v>
      </c>
      <c r="Q2232" s="1">
        <v>36824.584459999998</v>
      </c>
      <c r="R2232" s="3">
        <f>AVERAGE('VTA_Proteome Morphine vs Saline'!N2232:Q2232)</f>
        <v>35007.995649999997</v>
      </c>
      <c r="S2232" s="3">
        <f>_xlfn.STDEV.S('VTA_Proteome Morphine vs Saline'!N2232:Q2232)</f>
        <v>16614.528915245548</v>
      </c>
      <c r="T2232" s="1">
        <v>27419.692849999999</v>
      </c>
      <c r="U2232" s="1">
        <v>22747.769749999999</v>
      </c>
      <c r="V2232" s="1">
        <v>35371.962919999998</v>
      </c>
      <c r="W2232" s="1">
        <v>30440.43835</v>
      </c>
      <c r="X2232" s="1">
        <f t="shared" si="137"/>
        <v>28994.965967499997</v>
      </c>
      <c r="Y2232" s="1">
        <f t="shared" si="138"/>
        <v>5299.8247302915433</v>
      </c>
    </row>
    <row r="2233" spans="1:25" x14ac:dyDescent="0.5">
      <c r="A2233" s="1" t="s">
        <v>4457</v>
      </c>
      <c r="B2233" s="1" t="s">
        <v>4458</v>
      </c>
      <c r="C2233" s="1">
        <v>185053</v>
      </c>
      <c r="D2233" s="1">
        <v>16</v>
      </c>
      <c r="E2233" s="1">
        <v>13</v>
      </c>
      <c r="F2233" s="1">
        <v>665.69</v>
      </c>
      <c r="G2233" s="1">
        <v>0.15439027599999999</v>
      </c>
      <c r="H2233" s="1">
        <v>0.977951083</v>
      </c>
      <c r="I2233" s="1">
        <v>0.312639852</v>
      </c>
      <c r="K2233" s="1">
        <v>1.0663422140000001</v>
      </c>
      <c r="L2233" s="1" t="s">
        <v>1</v>
      </c>
      <c r="M2233" s="1" t="s">
        <v>2</v>
      </c>
      <c r="N2233" s="1">
        <v>1675376.5889999999</v>
      </c>
      <c r="O2233" s="1">
        <v>1439135.6359999999</v>
      </c>
      <c r="P2233" s="1">
        <v>1489380.2590000001</v>
      </c>
      <c r="Q2233" s="1">
        <v>1330408.267</v>
      </c>
      <c r="R2233" s="3">
        <f>AVERAGE('VTA_Proteome Morphine vs Saline'!N2233:Q2233)</f>
        <v>1483575.1877499998</v>
      </c>
      <c r="S2233" s="3">
        <f>_xlfn.STDEV.S('VTA_Proteome Morphine vs Saline'!N2233:Q2233)</f>
        <v>144056.07212177111</v>
      </c>
      <c r="T2233" s="1">
        <v>1407934.1610000001</v>
      </c>
      <c r="U2233" s="1">
        <v>1478509.568</v>
      </c>
      <c r="V2233" s="1">
        <v>1396381.074</v>
      </c>
      <c r="W2233" s="1">
        <v>1282274.9140000001</v>
      </c>
      <c r="X2233" s="1">
        <f t="shared" si="137"/>
        <v>1391274.92925</v>
      </c>
      <c r="Y2233" s="1">
        <f t="shared" si="138"/>
        <v>81229.075744775386</v>
      </c>
    </row>
    <row r="2234" spans="1:25" x14ac:dyDescent="0.5">
      <c r="A2234" s="1" t="s">
        <v>4459</v>
      </c>
      <c r="B2234" s="1" t="s">
        <v>4460</v>
      </c>
      <c r="C2234" s="1">
        <v>173883</v>
      </c>
      <c r="D2234" s="1">
        <v>23</v>
      </c>
      <c r="E2234" s="1">
        <v>19</v>
      </c>
      <c r="F2234" s="1">
        <v>1119.25</v>
      </c>
      <c r="G2234" s="1">
        <v>0.143743917</v>
      </c>
      <c r="H2234" s="1">
        <v>0.977951083</v>
      </c>
      <c r="I2234" s="1">
        <v>0.336072182</v>
      </c>
      <c r="K2234" s="1">
        <v>1.1696535640000001</v>
      </c>
      <c r="L2234" s="1" t="s">
        <v>1</v>
      </c>
      <c r="M2234" s="1" t="s">
        <v>2</v>
      </c>
      <c r="N2234" s="1">
        <v>2956719.1510000001</v>
      </c>
      <c r="O2234" s="1">
        <v>2337421.5869999998</v>
      </c>
      <c r="P2234" s="1">
        <v>3776147.0869999998</v>
      </c>
      <c r="Q2234" s="1">
        <v>3836634.4810000001</v>
      </c>
      <c r="R2234" s="3">
        <f>AVERAGE('VTA_Proteome Morphine vs Saline'!N2234:Q2234)</f>
        <v>3226730.5765</v>
      </c>
      <c r="S2234" s="3">
        <f>_xlfn.STDEV.S('VTA_Proteome Morphine vs Saline'!N2234:Q2234)</f>
        <v>715918.50640520954</v>
      </c>
      <c r="T2234" s="1">
        <v>3226299.7209999999</v>
      </c>
      <c r="U2234" s="1">
        <v>2260852.432</v>
      </c>
      <c r="V2234" s="1">
        <v>2865521.139</v>
      </c>
      <c r="W2234" s="1">
        <v>2682151.639</v>
      </c>
      <c r="X2234" s="1">
        <f t="shared" si="137"/>
        <v>2758706.23275</v>
      </c>
      <c r="Y2234" s="1">
        <f t="shared" si="138"/>
        <v>401568.63555995387</v>
      </c>
    </row>
    <row r="2235" spans="1:25" x14ac:dyDescent="0.5">
      <c r="A2235" s="1" t="s">
        <v>4461</v>
      </c>
      <c r="B2235" s="1" t="s">
        <v>4462</v>
      </c>
      <c r="C2235" s="1">
        <v>40386</v>
      </c>
      <c r="D2235" s="1">
        <v>9</v>
      </c>
      <c r="E2235" s="1">
        <v>9</v>
      </c>
      <c r="F2235" s="1">
        <v>442.59</v>
      </c>
      <c r="G2235" s="1">
        <v>5.0528857000000003E-2</v>
      </c>
      <c r="H2235" s="1">
        <v>0.99625991700000005</v>
      </c>
      <c r="I2235" s="1">
        <v>0.93901169600000001</v>
      </c>
      <c r="K2235" s="1">
        <v>1.013796296</v>
      </c>
      <c r="L2235" s="1" t="s">
        <v>1</v>
      </c>
      <c r="M2235" s="1" t="s">
        <v>2</v>
      </c>
      <c r="N2235" s="1">
        <v>1466248.425</v>
      </c>
      <c r="O2235" s="1">
        <v>2238089.16</v>
      </c>
      <c r="P2235" s="1">
        <v>1753370.3810000001</v>
      </c>
      <c r="Q2235" s="1">
        <v>1670570.72</v>
      </c>
      <c r="R2235" s="3">
        <f>AVERAGE('VTA_Proteome Morphine vs Saline'!N2235:Q2235)</f>
        <v>1782069.6714999999</v>
      </c>
      <c r="S2235" s="3">
        <f>_xlfn.STDEV.S('VTA_Proteome Morphine vs Saline'!N2235:Q2235)</f>
        <v>327084.34136239742</v>
      </c>
      <c r="T2235" s="1">
        <v>1825843.2520000001</v>
      </c>
      <c r="U2235" s="1">
        <v>2016814.71</v>
      </c>
      <c r="V2235" s="1">
        <v>1438770.476</v>
      </c>
      <c r="W2235" s="1">
        <v>1749844.726</v>
      </c>
      <c r="X2235" s="1">
        <f t="shared" si="137"/>
        <v>1757818.291</v>
      </c>
      <c r="Y2235" s="1">
        <f t="shared" si="138"/>
        <v>240528.32568394032</v>
      </c>
    </row>
    <row r="2236" spans="1:25" x14ac:dyDescent="0.5">
      <c r="A2236" s="1" t="s">
        <v>4463</v>
      </c>
      <c r="B2236" s="1" t="s">
        <v>4464</v>
      </c>
      <c r="C2236" s="1">
        <v>82600</v>
      </c>
      <c r="D2236" s="1">
        <v>93</v>
      </c>
      <c r="E2236" s="1">
        <v>91</v>
      </c>
      <c r="F2236" s="1">
        <v>7169.07</v>
      </c>
      <c r="G2236" s="1">
        <v>5.9272033000000002E-2</v>
      </c>
      <c r="H2236" s="1">
        <v>0.99625991700000005</v>
      </c>
      <c r="I2236" s="1">
        <v>0.750228381</v>
      </c>
      <c r="K2236" s="1">
        <v>1.036849801</v>
      </c>
      <c r="L2236" s="1" t="s">
        <v>2</v>
      </c>
      <c r="M2236" s="1" t="s">
        <v>1</v>
      </c>
      <c r="N2236" s="1">
        <v>788165258.70000005</v>
      </c>
      <c r="O2236" s="1">
        <v>1304193100</v>
      </c>
      <c r="P2236" s="1">
        <v>680786955.89999998</v>
      </c>
      <c r="Q2236" s="1">
        <v>769909484.89999998</v>
      </c>
      <c r="R2236" s="3">
        <f>AVERAGE('VTA_Proteome Morphine vs Saline'!N2236:Q2236)</f>
        <v>885763699.875</v>
      </c>
      <c r="S2236" s="3">
        <f>_xlfn.STDEV.S('VTA_Proteome Morphine vs Saline'!N2236:Q2236)</f>
        <v>282869983.85997272</v>
      </c>
      <c r="T2236" s="1">
        <v>1123616538</v>
      </c>
      <c r="U2236" s="1">
        <v>991222308</v>
      </c>
      <c r="V2236" s="1">
        <v>762795754</v>
      </c>
      <c r="W2236" s="1">
        <v>795981063.29999995</v>
      </c>
      <c r="X2236" s="1">
        <f t="shared" si="137"/>
        <v>918403915.82500005</v>
      </c>
      <c r="Y2236" s="1">
        <f t="shared" si="138"/>
        <v>169917620.61442626</v>
      </c>
    </row>
    <row r="2237" spans="1:25" x14ac:dyDescent="0.5">
      <c r="A2237" s="1" t="s">
        <v>4465</v>
      </c>
      <c r="B2237" s="1" t="s">
        <v>4466</v>
      </c>
      <c r="C2237" s="1">
        <v>40655</v>
      </c>
      <c r="D2237" s="1">
        <v>25</v>
      </c>
      <c r="E2237" s="1">
        <v>25</v>
      </c>
      <c r="F2237" s="1">
        <v>1748.59</v>
      </c>
      <c r="G2237" s="1">
        <v>5.0059316E-2</v>
      </c>
      <c r="H2237" s="1">
        <v>0.99770195299999997</v>
      </c>
      <c r="I2237" s="1">
        <v>0.97955006899999997</v>
      </c>
      <c r="K2237" s="1">
        <v>1.035071911</v>
      </c>
      <c r="L2237" s="1" t="s">
        <v>2</v>
      </c>
      <c r="M2237" s="1" t="s">
        <v>1</v>
      </c>
      <c r="N2237" s="1">
        <v>39706870.280000001</v>
      </c>
      <c r="O2237" s="1">
        <v>52991482.759999998</v>
      </c>
      <c r="P2237" s="1">
        <v>42446559.060000002</v>
      </c>
      <c r="Q2237" s="1">
        <v>46619318.630000003</v>
      </c>
      <c r="R2237" s="3">
        <f>AVERAGE('VTA_Proteome Morphine vs Saline'!N2237:Q2237)</f>
        <v>45441057.682499997</v>
      </c>
      <c r="S2237" s="3">
        <f>_xlfn.STDEV.S('VTA_Proteome Morphine vs Saline'!N2237:Q2237)</f>
        <v>5780575.0832274174</v>
      </c>
      <c r="T2237" s="1">
        <v>54183030.979999997</v>
      </c>
      <c r="U2237" s="1">
        <v>59586200.240000002</v>
      </c>
      <c r="V2237" s="1">
        <v>28873821.75</v>
      </c>
      <c r="W2237" s="1">
        <v>45495996.710000001</v>
      </c>
      <c r="X2237" s="1">
        <f t="shared" si="137"/>
        <v>47034762.420000002</v>
      </c>
      <c r="Y2237" s="1">
        <f t="shared" si="138"/>
        <v>13426638.952529432</v>
      </c>
    </row>
    <row r="2238" spans="1:25" x14ac:dyDescent="0.5">
      <c r="A2238" s="1" t="s">
        <v>4467</v>
      </c>
      <c r="B2238" s="1" t="s">
        <v>4468</v>
      </c>
      <c r="C2238" s="1">
        <v>20930</v>
      </c>
      <c r="D2238" s="1">
        <v>2</v>
      </c>
      <c r="E2238" s="1">
        <v>2</v>
      </c>
      <c r="F2238" s="1">
        <v>87.84</v>
      </c>
      <c r="G2238" s="1">
        <v>5.0503155000000001E-2</v>
      </c>
      <c r="H2238" s="1">
        <v>0.99625991700000005</v>
      </c>
      <c r="I2238" s="1">
        <v>0.94050821399999995</v>
      </c>
      <c r="K2238" s="1">
        <v>1.007233485</v>
      </c>
      <c r="L2238" s="1" t="s">
        <v>1</v>
      </c>
      <c r="M2238" s="1" t="s">
        <v>2</v>
      </c>
      <c r="N2238" s="1">
        <v>365067.98540000001</v>
      </c>
      <c r="O2238" s="1">
        <v>335521.44390000001</v>
      </c>
      <c r="P2238" s="1">
        <v>626740.73380000005</v>
      </c>
      <c r="Q2238" s="1">
        <v>579690.09510000004</v>
      </c>
      <c r="R2238" s="3">
        <f>AVERAGE('VTA_Proteome Morphine vs Saline'!N2238:Q2238)</f>
        <v>476755.06455000001</v>
      </c>
      <c r="S2238" s="3">
        <f>_xlfn.STDEV.S('VTA_Proteome Morphine vs Saline'!N2238:Q2238)</f>
        <v>147774.89722058838</v>
      </c>
      <c r="T2238" s="1">
        <v>339155.31339999998</v>
      </c>
      <c r="U2238" s="1">
        <v>320470.97080000001</v>
      </c>
      <c r="V2238" s="1">
        <v>643066.1054</v>
      </c>
      <c r="W2238" s="1">
        <v>590632.53170000005</v>
      </c>
      <c r="X2238" s="1">
        <f t="shared" si="137"/>
        <v>473331.23032500001</v>
      </c>
      <c r="Y2238" s="1">
        <f t="shared" si="138"/>
        <v>167271.1957129392</v>
      </c>
    </row>
    <row r="2239" spans="1:25" x14ac:dyDescent="0.5">
      <c r="A2239" s="1" t="s">
        <v>4469</v>
      </c>
      <c r="B2239" s="1" t="s">
        <v>4470</v>
      </c>
      <c r="C2239" s="1">
        <v>18974</v>
      </c>
      <c r="D2239" s="1">
        <v>2</v>
      </c>
      <c r="E2239" s="1">
        <v>2</v>
      </c>
      <c r="F2239" s="1">
        <v>86.9</v>
      </c>
      <c r="G2239" s="1">
        <v>0.115141242</v>
      </c>
      <c r="H2239" s="1">
        <v>0.98654470999999999</v>
      </c>
      <c r="I2239" s="1">
        <v>0.415449134</v>
      </c>
      <c r="K2239" s="1">
        <v>1.2386706489999999</v>
      </c>
      <c r="L2239" s="1" t="s">
        <v>2</v>
      </c>
      <c r="M2239" s="1" t="s">
        <v>1</v>
      </c>
      <c r="N2239" s="1">
        <v>995632.64229999995</v>
      </c>
      <c r="O2239" s="1">
        <v>1208455.723</v>
      </c>
      <c r="P2239" s="1">
        <v>1628678.1780000001</v>
      </c>
      <c r="Q2239" s="1">
        <v>1731117.622</v>
      </c>
      <c r="R2239" s="3">
        <f>AVERAGE('VTA_Proteome Morphine vs Saline'!N2239:Q2239)</f>
        <v>1390971.0413250001</v>
      </c>
      <c r="S2239" s="3">
        <f>_xlfn.STDEV.S('VTA_Proteome Morphine vs Saline'!N2239:Q2239)</f>
        <v>347279.26818726497</v>
      </c>
      <c r="T2239" s="1">
        <v>1764459.415</v>
      </c>
      <c r="U2239" s="1">
        <v>978739.42339999997</v>
      </c>
      <c r="V2239" s="1">
        <v>1911700.4620000001</v>
      </c>
      <c r="W2239" s="1">
        <v>2236920.71</v>
      </c>
      <c r="X2239" s="1">
        <f t="shared" si="137"/>
        <v>1722955.0026</v>
      </c>
      <c r="Y2239" s="1">
        <f t="shared" si="138"/>
        <v>533967.86463855067</v>
      </c>
    </row>
    <row r="2240" spans="1:25" x14ac:dyDescent="0.5">
      <c r="A2240" s="1" t="s">
        <v>4471</v>
      </c>
      <c r="B2240" s="1" t="s">
        <v>4472</v>
      </c>
      <c r="C2240" s="1">
        <v>71227</v>
      </c>
      <c r="D2240" s="1">
        <v>3</v>
      </c>
      <c r="E2240" s="1">
        <v>2</v>
      </c>
      <c r="F2240" s="1">
        <v>126.02</v>
      </c>
      <c r="G2240" s="1">
        <v>0.124690592</v>
      </c>
      <c r="H2240" s="1">
        <v>0.977951083</v>
      </c>
      <c r="I2240" s="1">
        <v>0.38574646800000001</v>
      </c>
      <c r="K2240" s="1">
        <v>1.3097961709999999</v>
      </c>
      <c r="L2240" s="1" t="s">
        <v>2</v>
      </c>
      <c r="M2240" s="1" t="s">
        <v>1</v>
      </c>
      <c r="N2240" s="1">
        <v>34391.622560000003</v>
      </c>
      <c r="O2240" s="1">
        <v>46075.16792</v>
      </c>
      <c r="P2240" s="1">
        <v>3404.6615419999998</v>
      </c>
      <c r="Q2240" s="1">
        <v>66984.620469999994</v>
      </c>
      <c r="R2240" s="3">
        <f>AVERAGE('VTA_Proteome Morphine vs Saline'!N2240:Q2240)</f>
        <v>37714.018123000002</v>
      </c>
      <c r="S2240" s="3">
        <f>_xlfn.STDEV.S('VTA_Proteome Morphine vs Saline'!N2240:Q2240)</f>
        <v>26550.877254580024</v>
      </c>
      <c r="T2240" s="1">
        <v>32051.962769999998</v>
      </c>
      <c r="U2240" s="1">
        <v>38285.337619999998</v>
      </c>
      <c r="V2240" s="1">
        <v>71749.808749999997</v>
      </c>
      <c r="W2240" s="1">
        <v>55503.597000000002</v>
      </c>
      <c r="X2240" s="1">
        <f t="shared" si="137"/>
        <v>49397.676534999999</v>
      </c>
      <c r="Y2240" s="1">
        <f t="shared" si="138"/>
        <v>17900.260160687427</v>
      </c>
    </row>
    <row r="2241" spans="1:25" x14ac:dyDescent="0.5">
      <c r="A2241" s="1" t="s">
        <v>4473</v>
      </c>
      <c r="B2241" s="1" t="s">
        <v>4474</v>
      </c>
      <c r="C2241" s="1">
        <v>46583</v>
      </c>
      <c r="D2241" s="1">
        <v>1</v>
      </c>
      <c r="E2241" s="1">
        <v>1</v>
      </c>
      <c r="F2241" s="1">
        <v>50</v>
      </c>
      <c r="G2241" s="1">
        <v>0.48601857900000001</v>
      </c>
      <c r="H2241" s="1">
        <v>0.977951083</v>
      </c>
      <c r="I2241" s="1">
        <v>6.1704684000000003E-2</v>
      </c>
      <c r="K2241" s="1">
        <v>1.3047608909999999</v>
      </c>
      <c r="L2241" s="1" t="s">
        <v>2</v>
      </c>
      <c r="M2241" s="1" t="s">
        <v>1</v>
      </c>
      <c r="N2241" s="1">
        <v>35197.203549999998</v>
      </c>
      <c r="O2241" s="1">
        <v>35148.225630000001</v>
      </c>
      <c r="P2241" s="1">
        <v>34654.816639999997</v>
      </c>
      <c r="Q2241" s="1">
        <v>42212.240230000003</v>
      </c>
      <c r="R2241" s="3">
        <f>AVERAGE('VTA_Proteome Morphine vs Saline'!N2241:Q2241)</f>
        <v>36803.121512500002</v>
      </c>
      <c r="S2241" s="3">
        <f>_xlfn.STDEV.S('VTA_Proteome Morphine vs Saline'!N2241:Q2241)</f>
        <v>3614.3893910042275</v>
      </c>
      <c r="T2241" s="1">
        <v>57694.726020000002</v>
      </c>
      <c r="U2241" s="1">
        <v>37998.773710000001</v>
      </c>
      <c r="V2241" s="1">
        <v>54407.275820000003</v>
      </c>
      <c r="W2241" s="1">
        <v>41976.318939999997</v>
      </c>
      <c r="X2241" s="1">
        <f t="shared" si="137"/>
        <v>48019.273622500004</v>
      </c>
      <c r="Y2241" s="1">
        <f t="shared" si="138"/>
        <v>9510.4971998087694</v>
      </c>
    </row>
    <row r="2242" spans="1:25" x14ac:dyDescent="0.5">
      <c r="A2242" s="1" t="s">
        <v>4475</v>
      </c>
      <c r="B2242" s="1" t="s">
        <v>4476</v>
      </c>
      <c r="C2242" s="1">
        <v>25448</v>
      </c>
      <c r="D2242" s="1">
        <v>3</v>
      </c>
      <c r="E2242" s="1">
        <v>3</v>
      </c>
      <c r="F2242" s="1">
        <v>108.9</v>
      </c>
      <c r="G2242" s="1">
        <v>5.7761664999999997E-2</v>
      </c>
      <c r="H2242" s="1">
        <v>0.99625991700000005</v>
      </c>
      <c r="I2242" s="1">
        <v>0.77061287300000003</v>
      </c>
      <c r="K2242" s="1">
        <v>1.215347567</v>
      </c>
      <c r="L2242" s="1" t="s">
        <v>2</v>
      </c>
      <c r="M2242" s="1" t="s">
        <v>1</v>
      </c>
      <c r="N2242" s="1">
        <v>224540.65400000001</v>
      </c>
      <c r="O2242" s="1">
        <v>230594.1556</v>
      </c>
      <c r="P2242" s="1">
        <v>55702.365669999999</v>
      </c>
      <c r="Q2242" s="1">
        <v>114426.1813</v>
      </c>
      <c r="R2242" s="3">
        <f>AVERAGE('VTA_Proteome Morphine vs Saline'!N2242:Q2242)</f>
        <v>156315.83914250002</v>
      </c>
      <c r="S2242" s="3">
        <f>_xlfn.STDEV.S('VTA_Proteome Morphine vs Saline'!N2242:Q2242)</f>
        <v>85731.573601297016</v>
      </c>
      <c r="T2242" s="1">
        <v>324956.6274</v>
      </c>
      <c r="U2242" s="1">
        <v>265485.65779999999</v>
      </c>
      <c r="V2242" s="1">
        <v>161992.27549999999</v>
      </c>
      <c r="W2242" s="1">
        <v>7477.7384499999998</v>
      </c>
      <c r="X2242" s="1">
        <f t="shared" si="137"/>
        <v>189978.07478749999</v>
      </c>
      <c r="Y2242" s="1">
        <f t="shared" si="138"/>
        <v>139056.56221218742</v>
      </c>
    </row>
    <row r="2243" spans="1:25" x14ac:dyDescent="0.5">
      <c r="A2243" s="1" t="s">
        <v>4477</v>
      </c>
      <c r="B2243" s="1" t="s">
        <v>4478</v>
      </c>
      <c r="C2243" s="1">
        <v>37974</v>
      </c>
      <c r="D2243" s="1">
        <v>8</v>
      </c>
      <c r="E2243" s="1">
        <v>3</v>
      </c>
      <c r="F2243" s="1">
        <v>529.26</v>
      </c>
      <c r="G2243" s="1">
        <v>6.0130479000000001E-2</v>
      </c>
      <c r="H2243" s="1">
        <v>0.99625991700000005</v>
      </c>
      <c r="I2243" s="1">
        <v>0.73947735299999995</v>
      </c>
      <c r="K2243" s="1">
        <v>1.0304066700000001</v>
      </c>
      <c r="L2243" s="1" t="s">
        <v>1</v>
      </c>
      <c r="M2243" s="1" t="s">
        <v>2</v>
      </c>
      <c r="N2243" s="1">
        <v>3169219.8859999999</v>
      </c>
      <c r="O2243" s="1">
        <v>2795959.7880000002</v>
      </c>
      <c r="P2243" s="1">
        <v>3736258.7140000002</v>
      </c>
      <c r="Q2243" s="1">
        <v>3198927.9389999998</v>
      </c>
      <c r="R2243" s="3">
        <f>AVERAGE('VTA_Proteome Morphine vs Saline'!N2243:Q2243)</f>
        <v>3225091.5817499999</v>
      </c>
      <c r="S2243" s="3">
        <f>_xlfn.STDEV.S('VTA_Proteome Morphine vs Saline'!N2243:Q2243)</f>
        <v>386976.3627956789</v>
      </c>
      <c r="T2243" s="1">
        <v>3808850.219</v>
      </c>
      <c r="U2243" s="1">
        <v>3142457.5410000002</v>
      </c>
      <c r="V2243" s="1">
        <v>2841304.8089999999</v>
      </c>
      <c r="W2243" s="1">
        <v>2727071.8489999999</v>
      </c>
      <c r="X2243" s="1">
        <f t="shared" si="137"/>
        <v>3129921.1044999999</v>
      </c>
      <c r="Y2243" s="1">
        <f t="shared" si="138"/>
        <v>485348.25759136496</v>
      </c>
    </row>
    <row r="2244" spans="1:25" x14ac:dyDescent="0.5">
      <c r="A2244" s="1" t="s">
        <v>4479</v>
      </c>
      <c r="B2244" s="1" t="s">
        <v>4480</v>
      </c>
      <c r="C2244" s="1">
        <v>87812</v>
      </c>
      <c r="D2244" s="1">
        <v>1</v>
      </c>
      <c r="E2244" s="1">
        <v>1</v>
      </c>
      <c r="F2244" s="1">
        <v>52.68</v>
      </c>
      <c r="G2244" s="1">
        <v>0.16755952199999999</v>
      </c>
      <c r="H2244" s="1">
        <v>0.977951083</v>
      </c>
      <c r="I2244" s="1">
        <v>0.28700288699999998</v>
      </c>
      <c r="K2244" s="1">
        <v>1.982067086</v>
      </c>
      <c r="L2244" s="1" t="s">
        <v>1</v>
      </c>
      <c r="M2244" s="1" t="s">
        <v>2</v>
      </c>
      <c r="N2244" s="1">
        <v>22397.036</v>
      </c>
      <c r="O2244" s="1">
        <v>7708.1220789999998</v>
      </c>
      <c r="P2244" s="1">
        <v>10378.88675</v>
      </c>
      <c r="Q2244" s="1">
        <v>12028.63888</v>
      </c>
      <c r="R2244" s="3">
        <f>AVERAGE('VTA_Proteome Morphine vs Saline'!N2244:Q2244)</f>
        <v>13128.170927249999</v>
      </c>
      <c r="S2244" s="3">
        <f>_xlfn.STDEV.S('VTA_Proteome Morphine vs Saline'!N2244:Q2244)</f>
        <v>6430.5604593603948</v>
      </c>
      <c r="T2244" s="1">
        <v>7022.9672799999998</v>
      </c>
      <c r="U2244" s="1">
        <v>14790.65768</v>
      </c>
      <c r="V2244" s="1">
        <v>0</v>
      </c>
      <c r="W2244" s="1">
        <v>4680.2732969999997</v>
      </c>
      <c r="X2244" s="1">
        <f t="shared" si="137"/>
        <v>6623.4745642500002</v>
      </c>
      <c r="Y2244" s="1">
        <f t="shared" si="138"/>
        <v>6178.1583271078953</v>
      </c>
    </row>
    <row r="2245" spans="1:25" x14ac:dyDescent="0.5">
      <c r="A2245" s="1" t="s">
        <v>4481</v>
      </c>
      <c r="B2245" s="1" t="s">
        <v>4482</v>
      </c>
      <c r="C2245" s="1">
        <v>92127</v>
      </c>
      <c r="D2245" s="1">
        <v>7</v>
      </c>
      <c r="E2245" s="1">
        <v>6</v>
      </c>
      <c r="F2245" s="1">
        <v>303.51</v>
      </c>
      <c r="G2245" s="1">
        <v>0.139998181</v>
      </c>
      <c r="H2245" s="1">
        <v>0.977951083</v>
      </c>
      <c r="I2245" s="1">
        <v>0.344985337</v>
      </c>
      <c r="K2245" s="1">
        <v>1.15185347</v>
      </c>
      <c r="L2245" s="1" t="s">
        <v>1</v>
      </c>
      <c r="M2245" s="1" t="s">
        <v>2</v>
      </c>
      <c r="N2245" s="1">
        <v>1456490.3089999999</v>
      </c>
      <c r="O2245" s="1">
        <v>1623115.344</v>
      </c>
      <c r="P2245" s="1">
        <v>1913494.36</v>
      </c>
      <c r="Q2245" s="1">
        <v>2082050.8829999999</v>
      </c>
      <c r="R2245" s="3">
        <f>AVERAGE('VTA_Proteome Morphine vs Saline'!N2245:Q2245)</f>
        <v>1768787.7239999999</v>
      </c>
      <c r="S2245" s="3">
        <f>_xlfn.STDEV.S('VTA_Proteome Morphine vs Saline'!N2245:Q2245)</f>
        <v>281557.53408474236</v>
      </c>
      <c r="T2245" s="1">
        <v>1804135.166</v>
      </c>
      <c r="U2245" s="1">
        <v>1946538.389</v>
      </c>
      <c r="V2245" s="1">
        <v>1207982.723</v>
      </c>
      <c r="W2245" s="1">
        <v>1183749.0519999999</v>
      </c>
      <c r="X2245" s="1">
        <f t="shared" ref="X2245:X2308" si="139">AVERAGE(T2245:W2245)</f>
        <v>1535601.3325</v>
      </c>
      <c r="Y2245" s="1">
        <f t="shared" ref="Y2245:Y2308" si="140">_xlfn.STDEV.S(T2245:W2245)</f>
        <v>396700.4179154397</v>
      </c>
    </row>
    <row r="2246" spans="1:25" x14ac:dyDescent="0.5">
      <c r="A2246" s="1" t="s">
        <v>4483</v>
      </c>
      <c r="B2246" s="1" t="s">
        <v>4484</v>
      </c>
      <c r="C2246" s="1">
        <v>97002</v>
      </c>
      <c r="D2246" s="1">
        <v>8</v>
      </c>
      <c r="E2246" s="1">
        <v>6</v>
      </c>
      <c r="F2246" s="1">
        <v>361.56</v>
      </c>
      <c r="G2246" s="1">
        <v>9.3047260000000007E-2</v>
      </c>
      <c r="H2246" s="1">
        <v>0.99625991700000005</v>
      </c>
      <c r="I2246" s="1">
        <v>0.50240157600000002</v>
      </c>
      <c r="K2246" s="1">
        <v>1.09582471</v>
      </c>
      <c r="L2246" s="1" t="s">
        <v>1</v>
      </c>
      <c r="M2246" s="1" t="s">
        <v>2</v>
      </c>
      <c r="N2246" s="1">
        <v>950315.55969999998</v>
      </c>
      <c r="O2246" s="1">
        <v>979201.43039999995</v>
      </c>
      <c r="P2246" s="1">
        <v>675875.6888</v>
      </c>
      <c r="Q2246" s="1">
        <v>828797.45889999997</v>
      </c>
      <c r="R2246" s="3">
        <f>AVERAGE('VTA_Proteome Morphine vs Saline'!N2246:Q2246)</f>
        <v>858547.53445000004</v>
      </c>
      <c r="S2246" s="3">
        <f>_xlfn.STDEV.S('VTA_Proteome Morphine vs Saline'!N2246:Q2246)</f>
        <v>138121.68940781406</v>
      </c>
      <c r="T2246" s="1">
        <v>732214.66529999999</v>
      </c>
      <c r="U2246" s="1">
        <v>1033450.64</v>
      </c>
      <c r="V2246" s="1">
        <v>597731.52839999995</v>
      </c>
      <c r="W2246" s="1">
        <v>770489.55059999996</v>
      </c>
      <c r="X2246" s="1">
        <f t="shared" si="139"/>
        <v>783471.59607500001</v>
      </c>
      <c r="Y2246" s="1">
        <f t="shared" si="140"/>
        <v>182377.54028275044</v>
      </c>
    </row>
    <row r="2247" spans="1:25" x14ac:dyDescent="0.5">
      <c r="A2247" s="1" t="s">
        <v>4485</v>
      </c>
      <c r="B2247" s="1" t="s">
        <v>4486</v>
      </c>
      <c r="C2247" s="1">
        <v>107141</v>
      </c>
      <c r="D2247" s="1">
        <v>10</v>
      </c>
      <c r="E2247" s="1">
        <v>10</v>
      </c>
      <c r="F2247" s="1">
        <v>466.22</v>
      </c>
      <c r="G2247" s="1">
        <v>0.46889459700000002</v>
      </c>
      <c r="H2247" s="1">
        <v>0.977951083</v>
      </c>
      <c r="I2247" s="1">
        <v>6.6292131000000004E-2</v>
      </c>
      <c r="K2247" s="1">
        <v>1.538344897</v>
      </c>
      <c r="L2247" s="1" t="s">
        <v>1</v>
      </c>
      <c r="M2247" s="1" t="s">
        <v>2</v>
      </c>
      <c r="N2247" s="1">
        <v>631103.65370000002</v>
      </c>
      <c r="O2247" s="1">
        <v>877446.33700000006</v>
      </c>
      <c r="P2247" s="1">
        <v>717254.30969999998</v>
      </c>
      <c r="Q2247" s="1">
        <v>919133.25139999995</v>
      </c>
      <c r="R2247" s="3">
        <f>AVERAGE('VTA_Proteome Morphine vs Saline'!N2247:Q2247)</f>
        <v>786234.38795</v>
      </c>
      <c r="S2247" s="3">
        <f>_xlfn.STDEV.S('VTA_Proteome Morphine vs Saline'!N2247:Q2247)</f>
        <v>135161.04401801835</v>
      </c>
      <c r="T2247" s="1">
        <v>620430.6128</v>
      </c>
      <c r="U2247" s="1">
        <v>722433.14650000003</v>
      </c>
      <c r="V2247" s="1">
        <v>324608.03200000001</v>
      </c>
      <c r="W2247" s="1">
        <v>376892.6153</v>
      </c>
      <c r="X2247" s="1">
        <f t="shared" si="139"/>
        <v>511091.10165000003</v>
      </c>
      <c r="Y2247" s="1">
        <f t="shared" si="140"/>
        <v>190967.49952510957</v>
      </c>
    </row>
    <row r="2248" spans="1:25" x14ac:dyDescent="0.5">
      <c r="A2248" s="1" t="s">
        <v>4487</v>
      </c>
      <c r="B2248" s="1" t="s">
        <v>4488</v>
      </c>
      <c r="C2248" s="1">
        <v>152730</v>
      </c>
      <c r="D2248" s="1">
        <v>4</v>
      </c>
      <c r="E2248" s="1">
        <v>4</v>
      </c>
      <c r="F2248" s="1">
        <v>168.04</v>
      </c>
      <c r="G2248" s="1">
        <v>0.30286464200000002</v>
      </c>
      <c r="H2248" s="1">
        <v>0.977951083</v>
      </c>
      <c r="I2248" s="1">
        <v>0.13803589199999999</v>
      </c>
      <c r="K2248" s="1">
        <v>1.20984698</v>
      </c>
      <c r="L2248" s="1" t="s">
        <v>1</v>
      </c>
      <c r="M2248" s="1" t="s">
        <v>2</v>
      </c>
      <c r="N2248" s="1">
        <v>65377.831420000002</v>
      </c>
      <c r="O2248" s="1">
        <v>71159.569589999999</v>
      </c>
      <c r="P2248" s="1">
        <v>96705.974929999997</v>
      </c>
      <c r="Q2248" s="1">
        <v>85323.592569999993</v>
      </c>
      <c r="R2248" s="3">
        <f>AVERAGE('VTA_Proteome Morphine vs Saline'!N2248:Q2248)</f>
        <v>79641.742127499994</v>
      </c>
      <c r="S2248" s="3">
        <f>_xlfn.STDEV.S('VTA_Proteome Morphine vs Saline'!N2248:Q2248)</f>
        <v>14128.904949503443</v>
      </c>
      <c r="T2248" s="1">
        <v>58621.020640000002</v>
      </c>
      <c r="U2248" s="1">
        <v>76782.868919999994</v>
      </c>
      <c r="V2248" s="1">
        <v>60064.200519999999</v>
      </c>
      <c r="W2248" s="1">
        <v>67843.695349999995</v>
      </c>
      <c r="X2248" s="1">
        <f t="shared" si="139"/>
        <v>65827.946357499997</v>
      </c>
      <c r="Y2248" s="1">
        <f t="shared" si="140"/>
        <v>8351.3295693560212</v>
      </c>
    </row>
    <row r="2249" spans="1:25" x14ac:dyDescent="0.5">
      <c r="A2249" s="1" t="s">
        <v>4489</v>
      </c>
      <c r="B2249" s="1" t="s">
        <v>4490</v>
      </c>
      <c r="C2249" s="1">
        <v>154904</v>
      </c>
      <c r="D2249" s="1">
        <v>11</v>
      </c>
      <c r="E2249" s="1">
        <v>10</v>
      </c>
      <c r="F2249" s="1">
        <v>484.19</v>
      </c>
      <c r="G2249" s="1">
        <v>0.252477322</v>
      </c>
      <c r="H2249" s="1">
        <v>0.977951083</v>
      </c>
      <c r="I2249" s="1">
        <v>0.177199145</v>
      </c>
      <c r="K2249" s="1">
        <v>1.264538425</v>
      </c>
      <c r="L2249" s="1" t="s">
        <v>1</v>
      </c>
      <c r="M2249" s="1" t="s">
        <v>2</v>
      </c>
      <c r="N2249" s="1">
        <v>351765.41690000001</v>
      </c>
      <c r="O2249" s="1">
        <v>341321.89169999998</v>
      </c>
      <c r="P2249" s="1">
        <v>469782.25660000002</v>
      </c>
      <c r="Q2249" s="1">
        <v>437527.7035</v>
      </c>
      <c r="R2249" s="3">
        <f>AVERAGE('VTA_Proteome Morphine vs Saline'!N2249:Q2249)</f>
        <v>400099.31717500003</v>
      </c>
      <c r="S2249" s="3">
        <f>_xlfn.STDEV.S('VTA_Proteome Morphine vs Saline'!N2249:Q2249)</f>
        <v>63370.728813504873</v>
      </c>
      <c r="T2249" s="1">
        <v>217828.29120000001</v>
      </c>
      <c r="U2249" s="1">
        <v>349199.70799999998</v>
      </c>
      <c r="V2249" s="1">
        <v>267674.8174</v>
      </c>
      <c r="W2249" s="1">
        <v>430895.15710000001</v>
      </c>
      <c r="X2249" s="1">
        <f t="shared" si="139"/>
        <v>316399.49342499999</v>
      </c>
      <c r="Y2249" s="1">
        <f t="shared" si="140"/>
        <v>93586.834968685274</v>
      </c>
    </row>
    <row r="2250" spans="1:25" x14ac:dyDescent="0.5">
      <c r="A2250" s="1" t="s">
        <v>4491</v>
      </c>
      <c r="B2250" s="1" t="s">
        <v>4492</v>
      </c>
      <c r="C2250" s="1">
        <v>36121</v>
      </c>
      <c r="D2250" s="1">
        <v>1</v>
      </c>
      <c r="E2250" s="1">
        <v>1</v>
      </c>
      <c r="F2250" s="1">
        <v>29.09</v>
      </c>
      <c r="G2250" s="1">
        <v>7.5256696999999997E-2</v>
      </c>
      <c r="H2250" s="1">
        <v>0.99625991700000005</v>
      </c>
      <c r="I2250" s="1">
        <v>0.60330811100000004</v>
      </c>
      <c r="K2250" s="1">
        <v>1.066597864</v>
      </c>
      <c r="L2250" s="1" t="s">
        <v>2</v>
      </c>
      <c r="M2250" s="1" t="s">
        <v>1</v>
      </c>
      <c r="N2250" s="1">
        <v>36536.512419999999</v>
      </c>
      <c r="O2250" s="1">
        <v>13873.469129999999</v>
      </c>
      <c r="P2250" s="1">
        <v>32767.783240000001</v>
      </c>
      <c r="Q2250" s="1">
        <v>20888.92625</v>
      </c>
      <c r="R2250" s="3">
        <f>AVERAGE('VTA_Proteome Morphine vs Saline'!N2250:Q2250)</f>
        <v>26016.672760000001</v>
      </c>
      <c r="S2250" s="3">
        <f>_xlfn.STDEV.S('VTA_Proteome Morphine vs Saline'!N2250:Q2250)</f>
        <v>10488.020115918554</v>
      </c>
      <c r="T2250" s="1">
        <v>31319.307239999998</v>
      </c>
      <c r="U2250" s="1">
        <v>23588.69529</v>
      </c>
      <c r="V2250" s="1">
        <v>30306.28285</v>
      </c>
      <c r="W2250" s="1">
        <v>25783.024990000002</v>
      </c>
      <c r="X2250" s="1">
        <f t="shared" si="139"/>
        <v>27749.327592500002</v>
      </c>
      <c r="Y2250" s="1">
        <f t="shared" si="140"/>
        <v>3672.4189100929648</v>
      </c>
    </row>
    <row r="2251" spans="1:25" x14ac:dyDescent="0.5">
      <c r="A2251" s="1" t="s">
        <v>4493</v>
      </c>
      <c r="B2251" s="1" t="s">
        <v>4494</v>
      </c>
      <c r="C2251" s="1">
        <v>51748</v>
      </c>
      <c r="D2251" s="1">
        <v>1</v>
      </c>
      <c r="E2251" s="1">
        <v>1</v>
      </c>
      <c r="F2251" s="1">
        <v>60.19</v>
      </c>
      <c r="G2251" s="1">
        <v>0.23055978099999999</v>
      </c>
      <c r="H2251" s="1">
        <v>0.977951083</v>
      </c>
      <c r="I2251" s="1">
        <v>0.19890727799999999</v>
      </c>
      <c r="K2251" s="1">
        <v>1.7628791669999999</v>
      </c>
      <c r="L2251" s="1" t="s">
        <v>1</v>
      </c>
      <c r="M2251" s="1" t="s">
        <v>2</v>
      </c>
      <c r="N2251" s="1">
        <v>102200.67539999999</v>
      </c>
      <c r="O2251" s="1">
        <v>26076.829860000002</v>
      </c>
      <c r="P2251" s="1">
        <v>72962.674459999995</v>
      </c>
      <c r="Q2251" s="1">
        <v>44664.578350000003</v>
      </c>
      <c r="R2251" s="3">
        <f>AVERAGE('VTA_Proteome Morphine vs Saline'!N2251:Q2251)</f>
        <v>61476.189517499995</v>
      </c>
      <c r="S2251" s="3">
        <f>_xlfn.STDEV.S('VTA_Proteome Morphine vs Saline'!N2251:Q2251)</f>
        <v>33297.487497489819</v>
      </c>
      <c r="T2251" s="1">
        <v>37194.583830000003</v>
      </c>
      <c r="U2251" s="1">
        <v>24972.311119999998</v>
      </c>
      <c r="V2251" s="1">
        <v>44453.699789999999</v>
      </c>
      <c r="W2251" s="1">
        <v>32869.826760000004</v>
      </c>
      <c r="X2251" s="1">
        <f t="shared" si="139"/>
        <v>34872.605374999999</v>
      </c>
      <c r="Y2251" s="1">
        <f t="shared" si="140"/>
        <v>8148.9447711736702</v>
      </c>
    </row>
    <row r="2252" spans="1:25" x14ac:dyDescent="0.5">
      <c r="A2252" s="1" t="s">
        <v>4495</v>
      </c>
      <c r="B2252" s="1" t="s">
        <v>4496</v>
      </c>
      <c r="C2252" s="1">
        <v>68572</v>
      </c>
      <c r="D2252" s="1">
        <v>5</v>
      </c>
      <c r="E2252" s="1">
        <v>5</v>
      </c>
      <c r="F2252" s="1">
        <v>190.2</v>
      </c>
      <c r="G2252" s="1">
        <v>0.19056957599999999</v>
      </c>
      <c r="H2252" s="1">
        <v>0.977951083</v>
      </c>
      <c r="I2252" s="1">
        <v>0.249243147</v>
      </c>
      <c r="K2252" s="1">
        <v>1.245629989</v>
      </c>
      <c r="L2252" s="1" t="s">
        <v>1</v>
      </c>
      <c r="M2252" s="1" t="s">
        <v>2</v>
      </c>
      <c r="N2252" s="1">
        <v>1492834.0360000001</v>
      </c>
      <c r="O2252" s="1">
        <v>957061.23389999999</v>
      </c>
      <c r="P2252" s="1">
        <v>1563484.074</v>
      </c>
      <c r="Q2252" s="1">
        <v>1292856.8759999999</v>
      </c>
      <c r="R2252" s="3">
        <f>AVERAGE('VTA_Proteome Morphine vs Saline'!N2252:Q2252)</f>
        <v>1326559.054975</v>
      </c>
      <c r="S2252" s="3">
        <f>_xlfn.STDEV.S('VTA_Proteome Morphine vs Saline'!N2252:Q2252)</f>
        <v>271689.35116028885</v>
      </c>
      <c r="T2252" s="1">
        <v>1185183.2819999999</v>
      </c>
      <c r="U2252" s="1">
        <v>966133.05390000006</v>
      </c>
      <c r="V2252" s="1">
        <v>1396036.206</v>
      </c>
      <c r="W2252" s="1">
        <v>712529.01560000004</v>
      </c>
      <c r="X2252" s="1">
        <f t="shared" si="139"/>
        <v>1064970.3893749998</v>
      </c>
      <c r="Y2252" s="1">
        <f t="shared" si="140"/>
        <v>293279.98870422819</v>
      </c>
    </row>
    <row r="2253" spans="1:25" x14ac:dyDescent="0.5">
      <c r="A2253" s="1" t="s">
        <v>4497</v>
      </c>
      <c r="B2253" s="1" t="s">
        <v>4498</v>
      </c>
      <c r="C2253" s="1">
        <v>34023</v>
      </c>
      <c r="D2253" s="1">
        <v>1</v>
      </c>
      <c r="E2253" s="1">
        <v>1</v>
      </c>
      <c r="F2253" s="1">
        <v>31.02</v>
      </c>
      <c r="G2253" s="1">
        <v>0.125678389</v>
      </c>
      <c r="H2253" s="1">
        <v>0.977951083</v>
      </c>
      <c r="I2253" s="1">
        <v>0.38288011100000002</v>
      </c>
      <c r="K2253" s="1">
        <v>1.2898748419999999</v>
      </c>
      <c r="L2253" s="1" t="s">
        <v>2</v>
      </c>
      <c r="M2253" s="1" t="s">
        <v>1</v>
      </c>
      <c r="N2253" s="1">
        <v>35441.132429999998</v>
      </c>
      <c r="O2253" s="1">
        <v>74318.388519999993</v>
      </c>
      <c r="P2253" s="1">
        <v>2365.4935369999998</v>
      </c>
      <c r="Q2253" s="1">
        <v>56262.32819</v>
      </c>
      <c r="R2253" s="3">
        <f>AVERAGE('VTA_Proteome Morphine vs Saline'!N2253:Q2253)</f>
        <v>42096.835669249995</v>
      </c>
      <c r="S2253" s="3">
        <f>_xlfn.STDEV.S('VTA_Proteome Morphine vs Saline'!N2253:Q2253)</f>
        <v>30885.636250032516</v>
      </c>
      <c r="T2253" s="1">
        <v>60216.247369999997</v>
      </c>
      <c r="U2253" s="1">
        <v>58884.168940000003</v>
      </c>
      <c r="V2253" s="1">
        <v>31290.443940000001</v>
      </c>
      <c r="W2253" s="1">
        <v>66807.736730000004</v>
      </c>
      <c r="X2253" s="1">
        <f t="shared" si="139"/>
        <v>54299.649245000001</v>
      </c>
      <c r="Y2253" s="1">
        <f t="shared" si="140"/>
        <v>15725.772217463609</v>
      </c>
    </row>
    <row r="2254" spans="1:25" x14ac:dyDescent="0.5">
      <c r="A2254" s="1" t="s">
        <v>4499</v>
      </c>
      <c r="B2254" s="1" t="s">
        <v>4500</v>
      </c>
      <c r="C2254" s="1">
        <v>28908</v>
      </c>
      <c r="D2254" s="1">
        <v>2</v>
      </c>
      <c r="E2254" s="1">
        <v>2</v>
      </c>
      <c r="F2254" s="1">
        <v>142.04</v>
      </c>
      <c r="G2254" s="1">
        <v>5.0044001999999997E-2</v>
      </c>
      <c r="H2254" s="1">
        <v>0.99770195299999997</v>
      </c>
      <c r="I2254" s="1">
        <v>0.982386062</v>
      </c>
      <c r="K2254" s="1">
        <v>1.0623819210000001</v>
      </c>
      <c r="L2254" s="1" t="s">
        <v>1</v>
      </c>
      <c r="M2254" s="1" t="s">
        <v>2</v>
      </c>
      <c r="N2254" s="1">
        <v>238287.80530000001</v>
      </c>
      <c r="O2254" s="1">
        <v>348567.5258</v>
      </c>
      <c r="P2254" s="1">
        <v>119569.8992</v>
      </c>
      <c r="Q2254" s="1">
        <v>322296.07069999998</v>
      </c>
      <c r="R2254" s="3">
        <f>AVERAGE('VTA_Proteome Morphine vs Saline'!N2254:Q2254)</f>
        <v>257180.32524999999</v>
      </c>
      <c r="S2254" s="3">
        <f>_xlfn.STDEV.S('VTA_Proteome Morphine vs Saline'!N2254:Q2254)</f>
        <v>103094.19220240426</v>
      </c>
      <c r="T2254" s="1">
        <v>193707.25039999999</v>
      </c>
      <c r="U2254" s="1">
        <v>337712.66</v>
      </c>
      <c r="V2254" s="1">
        <v>217118.66800000001</v>
      </c>
      <c r="W2254" s="1">
        <v>219777.31649999999</v>
      </c>
      <c r="X2254" s="1">
        <f t="shared" si="139"/>
        <v>242078.97372499999</v>
      </c>
      <c r="Y2254" s="1">
        <f t="shared" si="140"/>
        <v>64822.851795855517</v>
      </c>
    </row>
    <row r="2255" spans="1:25" x14ac:dyDescent="0.5">
      <c r="A2255" s="1" t="s">
        <v>4501</v>
      </c>
      <c r="B2255" s="1" t="s">
        <v>4502</v>
      </c>
      <c r="C2255" s="1">
        <v>53474</v>
      </c>
      <c r="D2255" s="1">
        <v>25</v>
      </c>
      <c r="E2255" s="1">
        <v>25</v>
      </c>
      <c r="F2255" s="1">
        <v>1305.97</v>
      </c>
      <c r="G2255" s="1">
        <v>0.272447308</v>
      </c>
      <c r="H2255" s="1">
        <v>0.977951083</v>
      </c>
      <c r="I2255" s="1">
        <v>0.160118962</v>
      </c>
      <c r="K2255" s="1">
        <v>1.136351624</v>
      </c>
      <c r="L2255" s="1" t="s">
        <v>2</v>
      </c>
      <c r="M2255" s="1" t="s">
        <v>1</v>
      </c>
      <c r="N2255" s="1">
        <v>7831717.625</v>
      </c>
      <c r="O2255" s="1">
        <v>8571264.9719999991</v>
      </c>
      <c r="P2255" s="1">
        <v>10096969.470000001</v>
      </c>
      <c r="Q2255" s="1">
        <v>8810605.5480000004</v>
      </c>
      <c r="R2255" s="3">
        <f>AVERAGE('VTA_Proteome Morphine vs Saline'!N2255:Q2255)</f>
        <v>8827639.4037500005</v>
      </c>
      <c r="S2255" s="3">
        <f>_xlfn.STDEV.S('VTA_Proteome Morphine vs Saline'!N2255:Q2255)</f>
        <v>943235.03751215024</v>
      </c>
      <c r="T2255" s="1">
        <v>11262560.99</v>
      </c>
      <c r="U2255" s="1">
        <v>9143692.6610000003</v>
      </c>
      <c r="V2255" s="1">
        <v>10818859.390000001</v>
      </c>
      <c r="W2255" s="1">
        <v>8900096.4440000001</v>
      </c>
      <c r="X2255" s="1">
        <f t="shared" si="139"/>
        <v>10031302.37125</v>
      </c>
      <c r="Y2255" s="1">
        <f t="shared" si="140"/>
        <v>1183740.0744538738</v>
      </c>
    </row>
    <row r="2256" spans="1:25" x14ac:dyDescent="0.5">
      <c r="A2256" s="1" t="s">
        <v>4503</v>
      </c>
      <c r="B2256" s="1" t="s">
        <v>4504</v>
      </c>
      <c r="C2256" s="1">
        <v>50059</v>
      </c>
      <c r="D2256" s="1">
        <v>8</v>
      </c>
      <c r="E2256" s="1">
        <v>7</v>
      </c>
      <c r="F2256" s="1">
        <v>438.54</v>
      </c>
      <c r="G2256" s="1">
        <v>5.5168324999999997E-2</v>
      </c>
      <c r="H2256" s="1">
        <v>0.99625991700000005</v>
      </c>
      <c r="I2256" s="1">
        <v>0.81159143499999997</v>
      </c>
      <c r="K2256" s="1">
        <v>1.019807058</v>
      </c>
      <c r="L2256" s="1" t="s">
        <v>1</v>
      </c>
      <c r="M2256" s="1" t="s">
        <v>2</v>
      </c>
      <c r="N2256" s="1">
        <v>964605.06599999999</v>
      </c>
      <c r="O2256" s="1">
        <v>842126.38930000004</v>
      </c>
      <c r="P2256" s="1">
        <v>1104302.5330000001</v>
      </c>
      <c r="Q2256" s="1">
        <v>1022660.18</v>
      </c>
      <c r="R2256" s="3">
        <f>AVERAGE('VTA_Proteome Morphine vs Saline'!N2256:Q2256)</f>
        <v>983423.54207500012</v>
      </c>
      <c r="S2256" s="3">
        <f>_xlfn.STDEV.S('VTA_Proteome Morphine vs Saline'!N2256:Q2256)</f>
        <v>110257.67490566635</v>
      </c>
      <c r="T2256" s="1">
        <v>908207.66689999995</v>
      </c>
      <c r="U2256" s="1">
        <v>754729.9081</v>
      </c>
      <c r="V2256" s="1">
        <v>1104360.2520000001</v>
      </c>
      <c r="W2256" s="1">
        <v>1089994.7239999999</v>
      </c>
      <c r="X2256" s="1">
        <f t="shared" si="139"/>
        <v>964323.13774999999</v>
      </c>
      <c r="Y2256" s="1">
        <f t="shared" si="140"/>
        <v>165813.15683814426</v>
      </c>
    </row>
    <row r="2257" spans="1:25" x14ac:dyDescent="0.5">
      <c r="A2257" s="1" t="s">
        <v>4505</v>
      </c>
      <c r="B2257" s="1" t="s">
        <v>4506</v>
      </c>
      <c r="C2257" s="1">
        <v>27124</v>
      </c>
      <c r="D2257" s="1">
        <v>8</v>
      </c>
      <c r="E2257" s="1">
        <v>8</v>
      </c>
      <c r="F2257" s="1">
        <v>456.74</v>
      </c>
      <c r="G2257" s="1">
        <v>0.26596113500000002</v>
      </c>
      <c r="H2257" s="1">
        <v>0.977951083</v>
      </c>
      <c r="I2257" s="1">
        <v>0.16541597299999999</v>
      </c>
      <c r="K2257" s="1">
        <v>1.5833481170000001</v>
      </c>
      <c r="L2257" s="1" t="s">
        <v>1</v>
      </c>
      <c r="M2257" s="1" t="s">
        <v>2</v>
      </c>
      <c r="N2257" s="1">
        <v>1987997.8289999999</v>
      </c>
      <c r="O2257" s="1">
        <v>1847052.6140000001</v>
      </c>
      <c r="P2257" s="1">
        <v>1428927.5519999999</v>
      </c>
      <c r="Q2257" s="1">
        <v>1878213.2879999999</v>
      </c>
      <c r="R2257" s="3">
        <f>AVERAGE('VTA_Proteome Morphine vs Saline'!N2257:Q2257)</f>
        <v>1785547.82075</v>
      </c>
      <c r="S2257" s="3">
        <f>_xlfn.STDEV.S('VTA_Proteome Morphine vs Saline'!N2257:Q2257)</f>
        <v>245311.8765552229</v>
      </c>
      <c r="T2257" s="1">
        <v>1746601.5889999999</v>
      </c>
      <c r="U2257" s="1">
        <v>299746.80829999998</v>
      </c>
      <c r="V2257" s="1">
        <v>664682.17260000005</v>
      </c>
      <c r="W2257" s="1">
        <v>1799784.9650000001</v>
      </c>
      <c r="X2257" s="1">
        <f t="shared" si="139"/>
        <v>1127703.8837250001</v>
      </c>
      <c r="Y2257" s="1">
        <f t="shared" si="140"/>
        <v>760401.07248781901</v>
      </c>
    </row>
    <row r="2258" spans="1:25" x14ac:dyDescent="0.5">
      <c r="A2258" s="1" t="s">
        <v>4507</v>
      </c>
      <c r="B2258" s="1" t="s">
        <v>4508</v>
      </c>
      <c r="C2258" s="1">
        <v>77101</v>
      </c>
      <c r="D2258" s="1">
        <v>33</v>
      </c>
      <c r="E2258" s="1">
        <v>33</v>
      </c>
      <c r="F2258" s="1">
        <v>1861.43</v>
      </c>
      <c r="G2258" s="1">
        <v>0.12054084700000001</v>
      </c>
      <c r="H2258" s="1">
        <v>0.98130145400000002</v>
      </c>
      <c r="I2258" s="1">
        <v>0.39819347500000002</v>
      </c>
      <c r="K2258" s="1">
        <v>1.099732422</v>
      </c>
      <c r="L2258" s="1" t="s">
        <v>2</v>
      </c>
      <c r="M2258" s="1" t="s">
        <v>1</v>
      </c>
      <c r="N2258" s="1">
        <v>50756028.259999998</v>
      </c>
      <c r="O2258" s="1">
        <v>49834142.219999999</v>
      </c>
      <c r="P2258" s="1">
        <v>41503052.049999997</v>
      </c>
      <c r="Q2258" s="1">
        <v>36010493.390000001</v>
      </c>
      <c r="R2258" s="3">
        <f>AVERAGE('VTA_Proteome Morphine vs Saline'!N2258:Q2258)</f>
        <v>44525928.979999989</v>
      </c>
      <c r="S2258" s="3">
        <f>_xlfn.STDEV.S('VTA_Proteome Morphine vs Saline'!N2258:Q2258)</f>
        <v>7038979.4019051753</v>
      </c>
      <c r="T2258" s="1">
        <v>54510853.829999998</v>
      </c>
      <c r="U2258" s="1">
        <v>53451055.369999997</v>
      </c>
      <c r="V2258" s="1">
        <v>47742408.289999999</v>
      </c>
      <c r="W2258" s="1">
        <v>40162113.329999998</v>
      </c>
      <c r="X2258" s="1">
        <f t="shared" si="139"/>
        <v>48966607.704999998</v>
      </c>
      <c r="Y2258" s="1">
        <f t="shared" si="140"/>
        <v>6579430.6076284945</v>
      </c>
    </row>
    <row r="2259" spans="1:25" x14ac:dyDescent="0.5">
      <c r="A2259" s="1" t="s">
        <v>4509</v>
      </c>
      <c r="B2259" s="1" t="s">
        <v>4510</v>
      </c>
      <c r="C2259" s="1">
        <v>39913</v>
      </c>
      <c r="D2259" s="1">
        <v>8</v>
      </c>
      <c r="E2259" s="1">
        <v>8</v>
      </c>
      <c r="F2259" s="1">
        <v>393.2</v>
      </c>
      <c r="G2259" s="1">
        <v>0.14936716899999999</v>
      </c>
      <c r="H2259" s="1">
        <v>0.977951083</v>
      </c>
      <c r="I2259" s="1">
        <v>0.32336358300000001</v>
      </c>
      <c r="K2259" s="1">
        <v>1.0961029499999999</v>
      </c>
      <c r="L2259" s="1" t="s">
        <v>1</v>
      </c>
      <c r="M2259" s="1" t="s">
        <v>2</v>
      </c>
      <c r="N2259" s="1">
        <v>670804.95559999999</v>
      </c>
      <c r="O2259" s="1">
        <v>723019.40339999995</v>
      </c>
      <c r="P2259" s="1">
        <v>613525.06579999998</v>
      </c>
      <c r="Q2259" s="1">
        <v>614313.67420000001</v>
      </c>
      <c r="R2259" s="3">
        <f>AVERAGE('VTA_Proteome Morphine vs Saline'!N2259:Q2259)</f>
        <v>655415.77474999998</v>
      </c>
      <c r="S2259" s="3">
        <f>_xlfn.STDEV.S('VTA_Proteome Morphine vs Saline'!N2259:Q2259)</f>
        <v>52444.547412281172</v>
      </c>
      <c r="T2259" s="1">
        <v>671723.38749999995</v>
      </c>
      <c r="U2259" s="1">
        <v>668925.85800000001</v>
      </c>
      <c r="V2259" s="1">
        <v>470496.73729999998</v>
      </c>
      <c r="W2259" s="1">
        <v>580657.72420000006</v>
      </c>
      <c r="X2259" s="1">
        <f t="shared" si="139"/>
        <v>597950.92674999998</v>
      </c>
      <c r="Y2259" s="1">
        <f t="shared" si="140"/>
        <v>94909.504430702276</v>
      </c>
    </row>
    <row r="2260" spans="1:25" x14ac:dyDescent="0.5">
      <c r="A2260" s="1" t="s">
        <v>4511</v>
      </c>
      <c r="B2260" s="1" t="s">
        <v>4512</v>
      </c>
      <c r="C2260" s="1">
        <v>38388</v>
      </c>
      <c r="D2260" s="1">
        <v>30</v>
      </c>
      <c r="E2260" s="1">
        <v>29</v>
      </c>
      <c r="F2260" s="1">
        <v>1758.09</v>
      </c>
      <c r="G2260" s="1">
        <v>8.2269983000000005E-2</v>
      </c>
      <c r="H2260" s="1">
        <v>0.99625991700000005</v>
      </c>
      <c r="I2260" s="1">
        <v>0.55875735699999995</v>
      </c>
      <c r="K2260" s="1">
        <v>1.0894447869999999</v>
      </c>
      <c r="L2260" s="1" t="s">
        <v>1</v>
      </c>
      <c r="M2260" s="1" t="s">
        <v>2</v>
      </c>
      <c r="N2260" s="1">
        <v>25134131.149999999</v>
      </c>
      <c r="O2260" s="1">
        <v>33566986.899999999</v>
      </c>
      <c r="P2260" s="1">
        <v>24258496.27</v>
      </c>
      <c r="Q2260" s="1">
        <v>26786314.370000001</v>
      </c>
      <c r="R2260" s="3">
        <f>AVERAGE('VTA_Proteome Morphine vs Saline'!N2260:Q2260)</f>
        <v>27436482.172499999</v>
      </c>
      <c r="S2260" s="3">
        <f>_xlfn.STDEV.S('VTA_Proteome Morphine vs Saline'!N2260:Q2260)</f>
        <v>4219250.3683554577</v>
      </c>
      <c r="T2260" s="1">
        <v>31589492.199999999</v>
      </c>
      <c r="U2260" s="1">
        <v>27749254.16</v>
      </c>
      <c r="V2260" s="1">
        <v>14014185.640000001</v>
      </c>
      <c r="W2260" s="1">
        <v>27382717.920000002</v>
      </c>
      <c r="X2260" s="1">
        <f t="shared" si="139"/>
        <v>25183912.48</v>
      </c>
      <c r="Y2260" s="1">
        <f t="shared" si="140"/>
        <v>7685700.4132698821</v>
      </c>
    </row>
    <row r="2261" spans="1:25" x14ac:dyDescent="0.5">
      <c r="A2261" s="1" t="s">
        <v>4513</v>
      </c>
      <c r="B2261" s="1" t="s">
        <v>4514</v>
      </c>
      <c r="C2261" s="1">
        <v>17663</v>
      </c>
      <c r="D2261" s="1">
        <v>3</v>
      </c>
      <c r="E2261" s="1">
        <v>3</v>
      </c>
      <c r="F2261" s="1">
        <v>133.87</v>
      </c>
      <c r="G2261" s="1">
        <v>8.1063255000000001E-2</v>
      </c>
      <c r="H2261" s="1">
        <v>0.99625991700000005</v>
      </c>
      <c r="I2261" s="1">
        <v>0.56589975800000003</v>
      </c>
      <c r="K2261" s="1">
        <v>1.2567148370000001</v>
      </c>
      <c r="L2261" s="1" t="s">
        <v>1</v>
      </c>
      <c r="M2261" s="1" t="s">
        <v>2</v>
      </c>
      <c r="N2261" s="1">
        <v>855464.38729999994</v>
      </c>
      <c r="O2261" s="1">
        <v>1116020.041</v>
      </c>
      <c r="P2261" s="1">
        <v>2363367.8450000002</v>
      </c>
      <c r="Q2261" s="1">
        <v>2641952.051</v>
      </c>
      <c r="R2261" s="3">
        <f>AVERAGE('VTA_Proteome Morphine vs Saline'!N2261:Q2261)</f>
        <v>1744201.0810749999</v>
      </c>
      <c r="S2261" s="3">
        <f>_xlfn.STDEV.S('VTA_Proteome Morphine vs Saline'!N2261:Q2261)</f>
        <v>889529.57895778911</v>
      </c>
      <c r="T2261" s="1">
        <v>947119.64950000006</v>
      </c>
      <c r="U2261" s="1">
        <v>560405.52280000004</v>
      </c>
      <c r="V2261" s="1">
        <v>2208276.443</v>
      </c>
      <c r="W2261" s="1">
        <v>1835819.26</v>
      </c>
      <c r="X2261" s="1">
        <f t="shared" si="139"/>
        <v>1387905.2188250001</v>
      </c>
      <c r="Y2261" s="1">
        <f t="shared" si="140"/>
        <v>764348.00075679715</v>
      </c>
    </row>
    <row r="2262" spans="1:25" x14ac:dyDescent="0.5">
      <c r="A2262" s="1" t="s">
        <v>4515</v>
      </c>
      <c r="B2262" s="1" t="s">
        <v>4516</v>
      </c>
      <c r="C2262" s="1">
        <v>19084</v>
      </c>
      <c r="D2262" s="1">
        <v>5</v>
      </c>
      <c r="E2262" s="1">
        <v>5</v>
      </c>
      <c r="F2262" s="1">
        <v>385.91</v>
      </c>
      <c r="G2262" s="1">
        <v>0.35378836200000002</v>
      </c>
      <c r="H2262" s="1">
        <v>0.977951083</v>
      </c>
      <c r="I2262" s="1">
        <v>0.109032264</v>
      </c>
      <c r="K2262" s="1">
        <v>1.269256709</v>
      </c>
      <c r="L2262" s="1" t="s">
        <v>2</v>
      </c>
      <c r="M2262" s="1" t="s">
        <v>1</v>
      </c>
      <c r="N2262" s="1">
        <v>6675553.2999999998</v>
      </c>
      <c r="O2262" s="1">
        <v>10976468.699999999</v>
      </c>
      <c r="P2262" s="1">
        <v>7065003.7680000002</v>
      </c>
      <c r="Q2262" s="1">
        <v>7079548.074</v>
      </c>
      <c r="R2262" s="3">
        <f>AVERAGE('VTA_Proteome Morphine vs Saline'!N2262:Q2262)</f>
        <v>7949143.4605</v>
      </c>
      <c r="S2262" s="3">
        <f>_xlfn.STDEV.S('VTA_Proteome Morphine vs Saline'!N2262:Q2262)</f>
        <v>2026871.9030986491</v>
      </c>
      <c r="T2262" s="1">
        <v>10745142.619999999</v>
      </c>
      <c r="U2262" s="1">
        <v>9054234.1950000003</v>
      </c>
      <c r="V2262" s="1">
        <v>8818166.3300000001</v>
      </c>
      <c r="W2262" s="1">
        <v>11740471.52</v>
      </c>
      <c r="X2262" s="1">
        <f t="shared" si="139"/>
        <v>10089503.666249998</v>
      </c>
      <c r="Y2262" s="1">
        <f t="shared" si="140"/>
        <v>1395664.5719794657</v>
      </c>
    </row>
    <row r="2263" spans="1:25" x14ac:dyDescent="0.5">
      <c r="A2263" s="1" t="s">
        <v>4517</v>
      </c>
      <c r="B2263" s="1" t="s">
        <v>4518</v>
      </c>
      <c r="C2263" s="1">
        <v>20125</v>
      </c>
      <c r="D2263" s="1">
        <v>4</v>
      </c>
      <c r="E2263" s="1">
        <v>4</v>
      </c>
      <c r="F2263" s="1">
        <v>166.72</v>
      </c>
      <c r="G2263" s="1">
        <v>5.0161173000000003E-2</v>
      </c>
      <c r="H2263" s="1">
        <v>0.99625991700000005</v>
      </c>
      <c r="I2263" s="1">
        <v>0.96629951599999997</v>
      </c>
      <c r="K2263" s="1">
        <v>1.018653687</v>
      </c>
      <c r="L2263" s="1" t="s">
        <v>2</v>
      </c>
      <c r="M2263" s="1" t="s">
        <v>1</v>
      </c>
      <c r="N2263" s="1">
        <v>3510069.1510000001</v>
      </c>
      <c r="O2263" s="1">
        <v>2993962.7069999999</v>
      </c>
      <c r="P2263" s="1">
        <v>3422380.736</v>
      </c>
      <c r="Q2263" s="1">
        <v>3022055.6460000002</v>
      </c>
      <c r="R2263" s="3">
        <f>AVERAGE('VTA_Proteome Morphine vs Saline'!N2263:Q2263)</f>
        <v>3237117.06</v>
      </c>
      <c r="S2263" s="3">
        <f>_xlfn.STDEV.S('VTA_Proteome Morphine vs Saline'!N2263:Q2263)</f>
        <v>267208.36114714755</v>
      </c>
      <c r="T2263" s="1">
        <v>3767579.9589999998</v>
      </c>
      <c r="U2263" s="1">
        <v>3557512.3969999999</v>
      </c>
      <c r="V2263" s="1">
        <v>2096319.068</v>
      </c>
      <c r="W2263" s="1">
        <v>3768593.4890000001</v>
      </c>
      <c r="X2263" s="1">
        <f t="shared" si="139"/>
        <v>3297501.2282499997</v>
      </c>
      <c r="Y2263" s="1">
        <f t="shared" si="140"/>
        <v>806917.24507942109</v>
      </c>
    </row>
    <row r="2264" spans="1:25" x14ac:dyDescent="0.5">
      <c r="A2264" s="1" t="s">
        <v>4519</v>
      </c>
      <c r="B2264" s="1" t="s">
        <v>4520</v>
      </c>
      <c r="C2264" s="1">
        <v>24102</v>
      </c>
      <c r="D2264" s="1">
        <v>5</v>
      </c>
      <c r="E2264" s="1">
        <v>5</v>
      </c>
      <c r="F2264" s="1">
        <v>257.98</v>
      </c>
      <c r="G2264" s="1">
        <v>6.0638193E-2</v>
      </c>
      <c r="H2264" s="1">
        <v>0.99625991700000005</v>
      </c>
      <c r="I2264" s="1">
        <v>0.73336393799999999</v>
      </c>
      <c r="K2264" s="1">
        <v>1.0459634209999999</v>
      </c>
      <c r="L2264" s="1" t="s">
        <v>1</v>
      </c>
      <c r="M2264" s="1" t="s">
        <v>2</v>
      </c>
      <c r="N2264" s="1">
        <v>1490139.983</v>
      </c>
      <c r="O2264" s="1">
        <v>2260037.3840000001</v>
      </c>
      <c r="P2264" s="1">
        <v>2072649.442</v>
      </c>
      <c r="Q2264" s="1">
        <v>1931326.94</v>
      </c>
      <c r="R2264" s="3">
        <f>AVERAGE('VTA_Proteome Morphine vs Saline'!N2264:Q2264)</f>
        <v>1938538.43725</v>
      </c>
      <c r="S2264" s="3">
        <f>_xlfn.STDEV.S('VTA_Proteome Morphine vs Saline'!N2264:Q2264)</f>
        <v>327851.85364876367</v>
      </c>
      <c r="T2264" s="1">
        <v>2042151.328</v>
      </c>
      <c r="U2264" s="1">
        <v>2168345.9380000001</v>
      </c>
      <c r="V2264" s="1">
        <v>1628881.6310000001</v>
      </c>
      <c r="W2264" s="1">
        <v>1574029.2520000001</v>
      </c>
      <c r="X2264" s="1">
        <f t="shared" si="139"/>
        <v>1853352.0372500001</v>
      </c>
      <c r="Y2264" s="1">
        <f t="shared" si="140"/>
        <v>296240.05543886294</v>
      </c>
    </row>
    <row r="2265" spans="1:25" x14ac:dyDescent="0.5">
      <c r="A2265" s="1" t="s">
        <v>4521</v>
      </c>
      <c r="B2265" s="1" t="s">
        <v>4522</v>
      </c>
      <c r="C2265" s="1">
        <v>38538</v>
      </c>
      <c r="D2265" s="1">
        <v>5</v>
      </c>
      <c r="E2265" s="1">
        <v>5</v>
      </c>
      <c r="F2265" s="1">
        <v>208.35</v>
      </c>
      <c r="G2265" s="1">
        <v>6.6336224999999999E-2</v>
      </c>
      <c r="H2265" s="1">
        <v>0.99625991700000005</v>
      </c>
      <c r="I2265" s="1">
        <v>0.67414966099999996</v>
      </c>
      <c r="K2265" s="1">
        <v>1.0504973019999999</v>
      </c>
      <c r="L2265" s="1" t="s">
        <v>1</v>
      </c>
      <c r="M2265" s="1" t="s">
        <v>2</v>
      </c>
      <c r="N2265" s="1">
        <v>949433.74010000005</v>
      </c>
      <c r="O2265" s="1">
        <v>883801.29650000005</v>
      </c>
      <c r="P2265" s="1">
        <v>1431666.1869999999</v>
      </c>
      <c r="Q2265" s="1">
        <v>695494.86880000005</v>
      </c>
      <c r="R2265" s="3">
        <f>AVERAGE('VTA_Proteome Morphine vs Saline'!N2265:Q2265)</f>
        <v>990099.02310000011</v>
      </c>
      <c r="S2265" s="3">
        <f>_xlfn.STDEV.S('VTA_Proteome Morphine vs Saline'!N2265:Q2265)</f>
        <v>313435.82005853829</v>
      </c>
      <c r="T2265" s="1">
        <v>1226515.4110000001</v>
      </c>
      <c r="U2265" s="1">
        <v>1559510.388</v>
      </c>
      <c r="V2265" s="1">
        <v>426106.4988</v>
      </c>
      <c r="W2265" s="1">
        <v>557887.94270000001</v>
      </c>
      <c r="X2265" s="1">
        <f t="shared" si="139"/>
        <v>942505.06012500008</v>
      </c>
      <c r="Y2265" s="1">
        <f t="shared" si="140"/>
        <v>540356.44260220253</v>
      </c>
    </row>
    <row r="2266" spans="1:25" x14ac:dyDescent="0.5">
      <c r="A2266" s="1" t="s">
        <v>4523</v>
      </c>
      <c r="B2266" s="1" t="s">
        <v>4524</v>
      </c>
      <c r="C2266" s="1">
        <v>70551</v>
      </c>
      <c r="D2266" s="1">
        <v>6</v>
      </c>
      <c r="E2266" s="1">
        <v>5</v>
      </c>
      <c r="F2266" s="1">
        <v>327.49</v>
      </c>
      <c r="G2266" s="1">
        <v>6.1201990999999997E-2</v>
      </c>
      <c r="H2266" s="1">
        <v>0.99625991700000005</v>
      </c>
      <c r="I2266" s="1">
        <v>0.72677014900000003</v>
      </c>
      <c r="K2266" s="1">
        <v>1.040606787</v>
      </c>
      <c r="L2266" s="1" t="s">
        <v>2</v>
      </c>
      <c r="M2266" s="1" t="s">
        <v>1</v>
      </c>
      <c r="N2266" s="1">
        <v>193303.25659999999</v>
      </c>
      <c r="O2266" s="1">
        <v>149190.43419999999</v>
      </c>
      <c r="P2266" s="1">
        <v>369657.8272</v>
      </c>
      <c r="Q2266" s="1">
        <v>304008.1447</v>
      </c>
      <c r="R2266" s="3">
        <f>AVERAGE('VTA_Proteome Morphine vs Saline'!N2266:Q2266)</f>
        <v>254039.915675</v>
      </c>
      <c r="S2266" s="3">
        <f>_xlfn.STDEV.S('VTA_Proteome Morphine vs Saline'!N2266:Q2266)</f>
        <v>100907.02139175245</v>
      </c>
      <c r="T2266" s="1">
        <v>202656.63459999999</v>
      </c>
      <c r="U2266" s="1">
        <v>341200.63919999998</v>
      </c>
      <c r="V2266" s="1">
        <v>255747.45569999999</v>
      </c>
      <c r="W2266" s="1">
        <v>257817.91250000001</v>
      </c>
      <c r="X2266" s="1">
        <f t="shared" si="139"/>
        <v>264355.6605</v>
      </c>
      <c r="Y2266" s="1">
        <f t="shared" si="140"/>
        <v>57238.576406716347</v>
      </c>
    </row>
    <row r="2267" spans="1:25" x14ac:dyDescent="0.5">
      <c r="A2267" s="1" t="s">
        <v>4525</v>
      </c>
      <c r="B2267" s="1" t="s">
        <v>4526</v>
      </c>
      <c r="C2267" s="1">
        <v>65472</v>
      </c>
      <c r="D2267" s="1">
        <v>14</v>
      </c>
      <c r="E2267" s="1">
        <v>13</v>
      </c>
      <c r="F2267" s="1">
        <v>687.68</v>
      </c>
      <c r="G2267" s="1">
        <v>0.15395642300000001</v>
      </c>
      <c r="H2267" s="1">
        <v>0.977951083</v>
      </c>
      <c r="I2267" s="1">
        <v>0.313543978</v>
      </c>
      <c r="K2267" s="1">
        <v>1.158342014</v>
      </c>
      <c r="L2267" s="1" t="s">
        <v>2</v>
      </c>
      <c r="M2267" s="1" t="s">
        <v>1</v>
      </c>
      <c r="N2267" s="1">
        <v>2244166.96</v>
      </c>
      <c r="O2267" s="1">
        <v>3424772.5550000002</v>
      </c>
      <c r="P2267" s="1">
        <v>3495892.0430000001</v>
      </c>
      <c r="Q2267" s="1">
        <v>4208515.932</v>
      </c>
      <c r="R2267" s="3">
        <f>AVERAGE('VTA_Proteome Morphine vs Saline'!N2267:Q2267)</f>
        <v>3343336.8725000001</v>
      </c>
      <c r="S2267" s="3">
        <f>_xlfn.STDEV.S('VTA_Proteome Morphine vs Saline'!N2267:Q2267)</f>
        <v>813759.61888285039</v>
      </c>
      <c r="T2267" s="1">
        <v>4448599.3420000002</v>
      </c>
      <c r="U2267" s="1">
        <v>3324066.03</v>
      </c>
      <c r="V2267" s="1">
        <v>3526452.449</v>
      </c>
      <c r="W2267" s="1">
        <v>4191792.4389999998</v>
      </c>
      <c r="X2267" s="1">
        <f t="shared" si="139"/>
        <v>3872727.5649999995</v>
      </c>
      <c r="Y2267" s="1">
        <f t="shared" si="140"/>
        <v>533656.14188512694</v>
      </c>
    </row>
    <row r="2268" spans="1:25" x14ac:dyDescent="0.5">
      <c r="A2268" s="1" t="s">
        <v>4527</v>
      </c>
      <c r="B2268" s="1" t="s">
        <v>4528</v>
      </c>
      <c r="C2268" s="1">
        <v>34780</v>
      </c>
      <c r="D2268" s="1">
        <v>5</v>
      </c>
      <c r="E2268" s="1">
        <v>5</v>
      </c>
      <c r="F2268" s="1">
        <v>314.04000000000002</v>
      </c>
      <c r="G2268" s="1">
        <v>0.22848421299999999</v>
      </c>
      <c r="H2268" s="1">
        <v>0.977951083</v>
      </c>
      <c r="I2268" s="1">
        <v>0.20114912600000001</v>
      </c>
      <c r="K2268" s="1">
        <v>1.187845314</v>
      </c>
      <c r="L2268" s="1" t="s">
        <v>2</v>
      </c>
      <c r="M2268" s="1" t="s">
        <v>1</v>
      </c>
      <c r="N2268" s="1">
        <v>604235.59860000003</v>
      </c>
      <c r="O2268" s="1">
        <v>626851.90130000003</v>
      </c>
      <c r="P2268" s="1">
        <v>504700.83130000002</v>
      </c>
      <c r="Q2268" s="1">
        <v>581149.47679999995</v>
      </c>
      <c r="R2268" s="3">
        <f>AVERAGE('VTA_Proteome Morphine vs Saline'!N2268:Q2268)</f>
        <v>579234.45200000005</v>
      </c>
      <c r="S2268" s="3">
        <f>_xlfn.STDEV.S('VTA_Proteome Morphine vs Saline'!N2268:Q2268)</f>
        <v>53076.695274507707</v>
      </c>
      <c r="T2268" s="1">
        <v>806490.11809999996</v>
      </c>
      <c r="U2268" s="1">
        <v>797491.48300000001</v>
      </c>
      <c r="V2268" s="1">
        <v>613335.98049999995</v>
      </c>
      <c r="W2268" s="1">
        <v>534846.13769999996</v>
      </c>
      <c r="X2268" s="1">
        <f t="shared" si="139"/>
        <v>688040.929825</v>
      </c>
      <c r="Y2268" s="1">
        <f t="shared" si="140"/>
        <v>135473.37694321148</v>
      </c>
    </row>
    <row r="2269" spans="1:25" x14ac:dyDescent="0.5">
      <c r="A2269" s="1" t="s">
        <v>4529</v>
      </c>
      <c r="B2269" s="1" t="s">
        <v>4530</v>
      </c>
      <c r="C2269" s="1">
        <v>49787</v>
      </c>
      <c r="D2269" s="1">
        <v>3</v>
      </c>
      <c r="E2269" s="1">
        <v>3</v>
      </c>
      <c r="F2269" s="1">
        <v>103.95</v>
      </c>
      <c r="G2269" s="1">
        <v>0.15634906900000001</v>
      </c>
      <c r="H2269" s="1">
        <v>0.977951083</v>
      </c>
      <c r="I2269" s="1">
        <v>0.30860792100000001</v>
      </c>
      <c r="K2269" s="1">
        <v>1.4712489710000001</v>
      </c>
      <c r="L2269" s="1" t="s">
        <v>2</v>
      </c>
      <c r="M2269" s="1" t="s">
        <v>1</v>
      </c>
      <c r="N2269" s="1">
        <v>108452.9001</v>
      </c>
      <c r="O2269" s="1">
        <v>120576.9038</v>
      </c>
      <c r="P2269" s="1">
        <v>2477.1747909999999</v>
      </c>
      <c r="Q2269" s="1">
        <v>149427.5307</v>
      </c>
      <c r="R2269" s="3">
        <f>AVERAGE('VTA_Proteome Morphine vs Saline'!N2269:Q2269)</f>
        <v>95233.627347750007</v>
      </c>
      <c r="S2269" s="3">
        <f>_xlfn.STDEV.S('VTA_Proteome Morphine vs Saline'!N2269:Q2269)</f>
        <v>64181.434192189823</v>
      </c>
      <c r="T2269" s="1">
        <v>140758.69</v>
      </c>
      <c r="U2269" s="1">
        <v>134296.08960000001</v>
      </c>
      <c r="V2269" s="1">
        <v>134957.13190000001</v>
      </c>
      <c r="W2269" s="1">
        <v>150437.5932</v>
      </c>
      <c r="X2269" s="1">
        <f t="shared" si="139"/>
        <v>140112.37617500001</v>
      </c>
      <c r="Y2269" s="1">
        <f t="shared" si="140"/>
        <v>7470.6885276432495</v>
      </c>
    </row>
    <row r="2270" spans="1:25" x14ac:dyDescent="0.5">
      <c r="A2270" s="1" t="s">
        <v>4531</v>
      </c>
      <c r="B2270" s="1" t="s">
        <v>4532</v>
      </c>
      <c r="C2270" s="1">
        <v>55710</v>
      </c>
      <c r="D2270" s="1">
        <v>3</v>
      </c>
      <c r="E2270" s="1">
        <v>3</v>
      </c>
      <c r="F2270" s="1">
        <v>97.36</v>
      </c>
      <c r="G2270" s="1">
        <v>0.13175664100000001</v>
      </c>
      <c r="H2270" s="1">
        <v>0.977951083</v>
      </c>
      <c r="I2270" s="1">
        <v>0.36599799</v>
      </c>
      <c r="K2270" s="1">
        <v>1.0746660109999999</v>
      </c>
      <c r="L2270" s="1" t="s">
        <v>1</v>
      </c>
      <c r="M2270" s="1" t="s">
        <v>2</v>
      </c>
      <c r="N2270" s="1">
        <v>258609.17809999999</v>
      </c>
      <c r="O2270" s="1">
        <v>234597.2395</v>
      </c>
      <c r="P2270" s="1">
        <v>288809.17749999999</v>
      </c>
      <c r="Q2270" s="1">
        <v>276570.9866</v>
      </c>
      <c r="R2270" s="3">
        <f>AVERAGE('VTA_Proteome Morphine vs Saline'!N2270:Q2270)</f>
        <v>264646.645425</v>
      </c>
      <c r="S2270" s="3">
        <f>_xlfn.STDEV.S('VTA_Proteome Morphine vs Saline'!N2270:Q2270)</f>
        <v>23561.520019437568</v>
      </c>
      <c r="T2270" s="1">
        <v>244473.2537</v>
      </c>
      <c r="U2270" s="1">
        <v>212942.7353</v>
      </c>
      <c r="V2270" s="1">
        <v>287346.85479999997</v>
      </c>
      <c r="W2270" s="1">
        <v>240274.8989</v>
      </c>
      <c r="X2270" s="1">
        <f t="shared" si="139"/>
        <v>246259.43567499999</v>
      </c>
      <c r="Y2270" s="1">
        <f t="shared" si="140"/>
        <v>30752.68910025102</v>
      </c>
    </row>
    <row r="2271" spans="1:25" x14ac:dyDescent="0.5">
      <c r="A2271" s="1" t="s">
        <v>4533</v>
      </c>
      <c r="B2271" s="1" t="s">
        <v>4534</v>
      </c>
      <c r="C2271" s="1">
        <v>59229</v>
      </c>
      <c r="D2271" s="1">
        <v>2</v>
      </c>
      <c r="E2271" s="1">
        <v>1</v>
      </c>
      <c r="F2271" s="1">
        <v>93.38</v>
      </c>
      <c r="G2271" s="1">
        <v>0.158110375</v>
      </c>
      <c r="H2271" s="1">
        <v>0.977951083</v>
      </c>
      <c r="I2271" s="1">
        <v>0.305050975</v>
      </c>
      <c r="K2271" s="1">
        <v>1.477270675</v>
      </c>
      <c r="L2271" s="1" t="s">
        <v>1</v>
      </c>
      <c r="M2271" s="1" t="s">
        <v>2</v>
      </c>
      <c r="N2271" s="1">
        <v>53543.531419999999</v>
      </c>
      <c r="O2271" s="1">
        <v>73170.126709999997</v>
      </c>
      <c r="P2271" s="1">
        <v>110837.121</v>
      </c>
      <c r="Q2271" s="1">
        <v>78697.809899999993</v>
      </c>
      <c r="R2271" s="3">
        <f>AVERAGE('VTA_Proteome Morphine vs Saline'!N2271:Q2271)</f>
        <v>79062.147257499993</v>
      </c>
      <c r="S2271" s="3">
        <f>_xlfn.STDEV.S('VTA_Proteome Morphine vs Saline'!N2271:Q2271)</f>
        <v>23774.617826866732</v>
      </c>
      <c r="T2271" s="1">
        <v>67309.102700000003</v>
      </c>
      <c r="U2271" s="1">
        <v>69565.642819999994</v>
      </c>
      <c r="V2271" s="1">
        <v>5621.6248500000002</v>
      </c>
      <c r="W2271" s="1">
        <v>71579.895009999993</v>
      </c>
      <c r="X2271" s="1">
        <f t="shared" si="139"/>
        <v>53519.066344999999</v>
      </c>
      <c r="Y2271" s="1">
        <f t="shared" si="140"/>
        <v>31979.244065871211</v>
      </c>
    </row>
    <row r="2272" spans="1:25" x14ac:dyDescent="0.5">
      <c r="A2272" s="1" t="s">
        <v>4535</v>
      </c>
      <c r="B2272" s="1" t="s">
        <v>4536</v>
      </c>
      <c r="C2272" s="1">
        <v>53364</v>
      </c>
      <c r="D2272" s="1">
        <v>6</v>
      </c>
      <c r="E2272" s="1">
        <v>5</v>
      </c>
      <c r="F2272" s="1">
        <v>236.47</v>
      </c>
      <c r="G2272" s="1">
        <v>6.2505555000000004E-2</v>
      </c>
      <c r="H2272" s="1">
        <v>0.99625991700000005</v>
      </c>
      <c r="I2272" s="1">
        <v>0.71223360300000005</v>
      </c>
      <c r="K2272" s="1">
        <v>1.06276137</v>
      </c>
      <c r="L2272" s="1" t="s">
        <v>1</v>
      </c>
      <c r="M2272" s="1" t="s">
        <v>2</v>
      </c>
      <c r="N2272" s="1">
        <v>456519.17180000001</v>
      </c>
      <c r="O2272" s="1">
        <v>544297.01190000004</v>
      </c>
      <c r="P2272" s="1">
        <v>724573.93729999999</v>
      </c>
      <c r="Q2272" s="1">
        <v>705595.36369999999</v>
      </c>
      <c r="R2272" s="3">
        <f>AVERAGE('VTA_Proteome Morphine vs Saline'!N2272:Q2272)</f>
        <v>607746.37117499998</v>
      </c>
      <c r="S2272" s="3">
        <f>_xlfn.STDEV.S('VTA_Proteome Morphine vs Saline'!N2272:Q2272)</f>
        <v>129252.45654411208</v>
      </c>
      <c r="T2272" s="1">
        <v>565949.81709999999</v>
      </c>
      <c r="U2272" s="1">
        <v>544268.147</v>
      </c>
      <c r="V2272" s="1">
        <v>679466.28280000004</v>
      </c>
      <c r="W2272" s="1">
        <v>497739.39620000002</v>
      </c>
      <c r="X2272" s="1">
        <f t="shared" si="139"/>
        <v>571855.910775</v>
      </c>
      <c r="Y2272" s="1">
        <f t="shared" si="140"/>
        <v>77177.752737232615</v>
      </c>
    </row>
    <row r="2273" spans="1:25" x14ac:dyDescent="0.5">
      <c r="A2273" s="1" t="s">
        <v>4537</v>
      </c>
      <c r="B2273" s="1" t="s">
        <v>4538</v>
      </c>
      <c r="C2273" s="1">
        <v>74833</v>
      </c>
      <c r="D2273" s="1">
        <v>4</v>
      </c>
      <c r="E2273" s="1">
        <v>4</v>
      </c>
      <c r="F2273" s="1">
        <v>147.63999999999999</v>
      </c>
      <c r="G2273" s="1">
        <v>0.37474285200000002</v>
      </c>
      <c r="H2273" s="1">
        <v>0.977951083</v>
      </c>
      <c r="I2273" s="1">
        <v>9.9297214999999994E-2</v>
      </c>
      <c r="K2273" s="1">
        <v>1.1728297050000001</v>
      </c>
      <c r="L2273" s="1" t="s">
        <v>1</v>
      </c>
      <c r="M2273" s="1" t="s">
        <v>2</v>
      </c>
      <c r="N2273" s="1">
        <v>188165.19349999999</v>
      </c>
      <c r="O2273" s="1">
        <v>187575.06450000001</v>
      </c>
      <c r="P2273" s="1">
        <v>239794.4852</v>
      </c>
      <c r="Q2273" s="1">
        <v>241518.7309</v>
      </c>
      <c r="R2273" s="3">
        <f>AVERAGE('VTA_Proteome Morphine vs Saline'!N2273:Q2273)</f>
        <v>214263.368525</v>
      </c>
      <c r="S2273" s="3">
        <f>_xlfn.STDEV.S('VTA_Proteome Morphine vs Saline'!N2273:Q2273)</f>
        <v>30485.368119976203</v>
      </c>
      <c r="T2273" s="1">
        <v>167781.00169999999</v>
      </c>
      <c r="U2273" s="1">
        <v>183874.992</v>
      </c>
      <c r="V2273" s="1">
        <v>197086.65359999999</v>
      </c>
      <c r="W2273" s="1">
        <v>182014.3162</v>
      </c>
      <c r="X2273" s="1">
        <f t="shared" si="139"/>
        <v>182689.24087499999</v>
      </c>
      <c r="Y2273" s="1">
        <f t="shared" si="140"/>
        <v>11991.700150803737</v>
      </c>
    </row>
    <row r="2274" spans="1:25" x14ac:dyDescent="0.5">
      <c r="A2274" s="1" t="s">
        <v>4539</v>
      </c>
      <c r="B2274" s="1" t="s">
        <v>4540</v>
      </c>
      <c r="C2274" s="1">
        <v>83532</v>
      </c>
      <c r="D2274" s="1">
        <v>1</v>
      </c>
      <c r="E2274" s="1">
        <v>1</v>
      </c>
      <c r="F2274" s="1">
        <v>55.57</v>
      </c>
      <c r="G2274" s="1">
        <v>0.26069722499999998</v>
      </c>
      <c r="H2274" s="1">
        <v>0.977951083</v>
      </c>
      <c r="I2274" s="1">
        <v>0.169887328</v>
      </c>
      <c r="K2274" s="1">
        <v>1.3000319490000001</v>
      </c>
      <c r="L2274" s="1" t="s">
        <v>1</v>
      </c>
      <c r="M2274" s="1" t="s">
        <v>2</v>
      </c>
      <c r="N2274" s="1">
        <v>74495.197339999999</v>
      </c>
      <c r="O2274" s="1">
        <v>114737.20480000001</v>
      </c>
      <c r="P2274" s="1">
        <v>22719.541219999999</v>
      </c>
      <c r="Q2274" s="1">
        <v>100456.10619999999</v>
      </c>
      <c r="R2274" s="3">
        <f>AVERAGE('VTA_Proteome Morphine vs Saline'!N2274:Q2274)</f>
        <v>78102.012390000004</v>
      </c>
      <c r="S2274" s="3">
        <f>_xlfn.STDEV.S('VTA_Proteome Morphine vs Saline'!N2274:Q2274)</f>
        <v>40505.431984219875</v>
      </c>
      <c r="T2274" s="1">
        <v>0</v>
      </c>
      <c r="U2274" s="1">
        <v>107648.5536</v>
      </c>
      <c r="V2274" s="1">
        <v>132659.42480000001</v>
      </c>
      <c r="W2274" s="1">
        <v>0</v>
      </c>
      <c r="X2274" s="1">
        <f t="shared" si="139"/>
        <v>60076.994600000005</v>
      </c>
      <c r="Y2274" s="1">
        <f t="shared" si="140"/>
        <v>70118.359364161806</v>
      </c>
    </row>
    <row r="2275" spans="1:25" x14ac:dyDescent="0.5">
      <c r="A2275" s="1" t="s">
        <v>4541</v>
      </c>
      <c r="B2275" s="1" t="s">
        <v>4542</v>
      </c>
      <c r="C2275" s="1">
        <v>93243</v>
      </c>
      <c r="D2275" s="1">
        <v>10</v>
      </c>
      <c r="E2275" s="1">
        <v>10</v>
      </c>
      <c r="F2275" s="1">
        <v>430.98</v>
      </c>
      <c r="G2275" s="1">
        <v>5.93949E-2</v>
      </c>
      <c r="H2275" s="1">
        <v>0.99625991700000005</v>
      </c>
      <c r="I2275" s="1">
        <v>0.74865569700000001</v>
      </c>
      <c r="K2275" s="1">
        <v>1.0322243179999999</v>
      </c>
      <c r="L2275" s="1" t="s">
        <v>2</v>
      </c>
      <c r="M2275" s="1" t="s">
        <v>1</v>
      </c>
      <c r="N2275" s="1">
        <v>1115998.7</v>
      </c>
      <c r="O2275" s="1">
        <v>1151628.0419999999</v>
      </c>
      <c r="P2275" s="1">
        <v>1270497.152</v>
      </c>
      <c r="Q2275" s="1">
        <v>1031898.427</v>
      </c>
      <c r="R2275" s="3">
        <f>AVERAGE('VTA_Proteome Morphine vs Saline'!N2275:Q2275)</f>
        <v>1142505.5802499999</v>
      </c>
      <c r="S2275" s="3">
        <f>_xlfn.STDEV.S('VTA_Proteome Morphine vs Saline'!N2275:Q2275)</f>
        <v>98997.674716921902</v>
      </c>
      <c r="T2275" s="1">
        <v>1436460.73</v>
      </c>
      <c r="U2275" s="1">
        <v>1073535.7520000001</v>
      </c>
      <c r="V2275" s="1">
        <v>1097974.2069999999</v>
      </c>
      <c r="W2275" s="1">
        <v>1109317.4850000001</v>
      </c>
      <c r="X2275" s="1">
        <f t="shared" si="139"/>
        <v>1179322.0434999999</v>
      </c>
      <c r="Y2275" s="1">
        <f t="shared" si="140"/>
        <v>172074.74371938905</v>
      </c>
    </row>
    <row r="2276" spans="1:25" x14ac:dyDescent="0.5">
      <c r="A2276" s="1" t="s">
        <v>4543</v>
      </c>
      <c r="B2276" s="1" t="s">
        <v>4544</v>
      </c>
      <c r="C2276" s="1">
        <v>197160</v>
      </c>
      <c r="D2276" s="1">
        <v>16</v>
      </c>
      <c r="E2276" s="1">
        <v>16</v>
      </c>
      <c r="F2276" s="1">
        <v>759.15</v>
      </c>
      <c r="G2276" s="1">
        <v>5.0738167000000001E-2</v>
      </c>
      <c r="H2276" s="1">
        <v>0.99625991700000005</v>
      </c>
      <c r="I2276" s="1">
        <v>0.92798548599999997</v>
      </c>
      <c r="K2276" s="1">
        <v>1.0078893529999999</v>
      </c>
      <c r="L2276" s="1" t="s">
        <v>1</v>
      </c>
      <c r="M2276" s="1" t="s">
        <v>2</v>
      </c>
      <c r="N2276" s="1">
        <v>964767.70039999997</v>
      </c>
      <c r="O2276" s="1">
        <v>1245785.26</v>
      </c>
      <c r="P2276" s="1">
        <v>1105764.6850000001</v>
      </c>
      <c r="Q2276" s="1">
        <v>815118.28280000004</v>
      </c>
      <c r="R2276" s="3">
        <f>AVERAGE('VTA_Proteome Morphine vs Saline'!N2276:Q2276)</f>
        <v>1032858.9820500001</v>
      </c>
      <c r="S2276" s="3">
        <f>_xlfn.STDEV.S('VTA_Proteome Morphine vs Saline'!N2276:Q2276)</f>
        <v>185022.76986981186</v>
      </c>
      <c r="T2276" s="1">
        <v>1275172.2679999999</v>
      </c>
      <c r="U2276" s="1">
        <v>1137084.0689999999</v>
      </c>
      <c r="V2276" s="1">
        <v>901534.23670000001</v>
      </c>
      <c r="W2276" s="1">
        <v>785306.13589999999</v>
      </c>
      <c r="X2276" s="1">
        <f t="shared" si="139"/>
        <v>1024774.1773999999</v>
      </c>
      <c r="Y2276" s="1">
        <f t="shared" si="140"/>
        <v>221995.30130982093</v>
      </c>
    </row>
    <row r="2277" spans="1:25" x14ac:dyDescent="0.5">
      <c r="A2277" s="1" t="s">
        <v>4545</v>
      </c>
      <c r="B2277" s="1" t="s">
        <v>4546</v>
      </c>
      <c r="C2277" s="1">
        <v>70318</v>
      </c>
      <c r="D2277" s="1">
        <v>2</v>
      </c>
      <c r="E2277" s="1">
        <v>2</v>
      </c>
      <c r="F2277" s="1">
        <v>132.5</v>
      </c>
      <c r="G2277" s="1">
        <v>5.2202128E-2</v>
      </c>
      <c r="H2277" s="1">
        <v>0.99625991700000005</v>
      </c>
      <c r="I2277" s="1">
        <v>0.87608372999999995</v>
      </c>
      <c r="K2277" s="1">
        <v>1.005615779</v>
      </c>
      <c r="L2277" s="1" t="s">
        <v>1</v>
      </c>
      <c r="M2277" s="1" t="s">
        <v>2</v>
      </c>
      <c r="N2277" s="1">
        <v>8004.1678220000003</v>
      </c>
      <c r="O2277" s="1">
        <v>8256.3224169999994</v>
      </c>
      <c r="P2277" s="1">
        <v>75025.282330000002</v>
      </c>
      <c r="Q2277" s="1">
        <v>82414.301980000004</v>
      </c>
      <c r="R2277" s="3">
        <f>AVERAGE('VTA_Proteome Morphine vs Saline'!N2277:Q2277)</f>
        <v>43425.018637250003</v>
      </c>
      <c r="S2277" s="3">
        <f>_xlfn.STDEV.S('VTA_Proteome Morphine vs Saline'!N2277:Q2277)</f>
        <v>40866.509300978956</v>
      </c>
      <c r="T2277" s="1">
        <v>5584.6743219999998</v>
      </c>
      <c r="U2277" s="1">
        <v>5887.6379859999997</v>
      </c>
      <c r="V2277" s="1">
        <v>87220.224929999997</v>
      </c>
      <c r="W2277" s="1">
        <v>74037.523499999996</v>
      </c>
      <c r="X2277" s="1">
        <f t="shared" si="139"/>
        <v>43182.515184499993</v>
      </c>
      <c r="Y2277" s="1">
        <f t="shared" si="140"/>
        <v>43573.145095542328</v>
      </c>
    </row>
    <row r="2278" spans="1:25" x14ac:dyDescent="0.5">
      <c r="A2278" s="1" t="s">
        <v>4547</v>
      </c>
      <c r="B2278" s="1" t="s">
        <v>4548</v>
      </c>
      <c r="C2278" s="1">
        <v>32924</v>
      </c>
      <c r="D2278" s="1">
        <v>1</v>
      </c>
      <c r="E2278" s="1">
        <v>1</v>
      </c>
      <c r="F2278" s="1">
        <v>27.75</v>
      </c>
      <c r="G2278" s="1">
        <v>0.139521905</v>
      </c>
      <c r="H2278" s="1">
        <v>0.977951083</v>
      </c>
      <c r="I2278" s="1">
        <v>0.34614583599999998</v>
      </c>
      <c r="K2278" s="1">
        <v>1.4642600699999999</v>
      </c>
      <c r="L2278" s="1" t="s">
        <v>2</v>
      </c>
      <c r="M2278" s="1" t="s">
        <v>1</v>
      </c>
      <c r="N2278" s="1">
        <v>96779.386419999995</v>
      </c>
      <c r="O2278" s="1">
        <v>101108.3992</v>
      </c>
      <c r="P2278" s="1">
        <v>2190.1012340000002</v>
      </c>
      <c r="Q2278" s="1">
        <v>82672.483380000005</v>
      </c>
      <c r="R2278" s="3">
        <f>AVERAGE('VTA_Proteome Morphine vs Saline'!N2278:Q2278)</f>
        <v>70687.592558499993</v>
      </c>
      <c r="S2278" s="3">
        <f>_xlfn.STDEV.S('VTA_Proteome Morphine vs Saline'!N2278:Q2278)</f>
        <v>46338.432966540757</v>
      </c>
      <c r="T2278" s="1">
        <v>95818.084799999997</v>
      </c>
      <c r="U2278" s="1">
        <v>73963.546470000001</v>
      </c>
      <c r="V2278" s="1">
        <v>170137.12119999999</v>
      </c>
      <c r="W2278" s="1">
        <v>74101.324529999998</v>
      </c>
      <c r="X2278" s="1">
        <f t="shared" si="139"/>
        <v>103505.01925</v>
      </c>
      <c r="Y2278" s="1">
        <f t="shared" si="140"/>
        <v>45593.134895187286</v>
      </c>
    </row>
    <row r="2279" spans="1:25" x14ac:dyDescent="0.5">
      <c r="A2279" s="1" t="s">
        <v>4549</v>
      </c>
      <c r="B2279" s="1" t="s">
        <v>4550</v>
      </c>
      <c r="C2279" s="1">
        <v>44094</v>
      </c>
      <c r="D2279" s="1">
        <v>1</v>
      </c>
      <c r="E2279" s="1">
        <v>1</v>
      </c>
      <c r="F2279" s="1">
        <v>27.15</v>
      </c>
      <c r="G2279" s="1">
        <v>0.13105523499999999</v>
      </c>
      <c r="H2279" s="1">
        <v>0.977951083</v>
      </c>
      <c r="I2279" s="1">
        <v>0.36788258499999998</v>
      </c>
      <c r="K2279" s="1">
        <v>1.287934658</v>
      </c>
      <c r="L2279" s="1" t="s">
        <v>2</v>
      </c>
      <c r="M2279" s="1" t="s">
        <v>1</v>
      </c>
      <c r="N2279" s="1">
        <v>801785.81050000002</v>
      </c>
      <c r="O2279" s="1">
        <v>702611.48340000003</v>
      </c>
      <c r="P2279" s="1">
        <v>47170.492830000003</v>
      </c>
      <c r="Q2279" s="1">
        <v>702589.25529999996</v>
      </c>
      <c r="R2279" s="3">
        <f>AVERAGE('VTA_Proteome Morphine vs Saline'!N2279:Q2279)</f>
        <v>563539.26050749992</v>
      </c>
      <c r="S2279" s="3">
        <f>_xlfn.STDEV.S('VTA_Proteome Morphine vs Saline'!N2279:Q2279)</f>
        <v>347406.63352338987</v>
      </c>
      <c r="T2279" s="1">
        <v>703477.53119999997</v>
      </c>
      <c r="U2279" s="1">
        <v>840426.1274</v>
      </c>
      <c r="V2279" s="1">
        <v>691332.84609999997</v>
      </c>
      <c r="W2279" s="1">
        <v>667970.47360000003</v>
      </c>
      <c r="X2279" s="1">
        <f t="shared" si="139"/>
        <v>725801.74457500002</v>
      </c>
      <c r="Y2279" s="1">
        <f t="shared" si="140"/>
        <v>77823.904865382719</v>
      </c>
    </row>
    <row r="2280" spans="1:25" x14ac:dyDescent="0.5">
      <c r="A2280" s="1" t="s">
        <v>4551</v>
      </c>
      <c r="B2280" s="1" t="s">
        <v>4552</v>
      </c>
      <c r="C2280" s="1">
        <v>126125</v>
      </c>
      <c r="D2280" s="1">
        <v>1</v>
      </c>
      <c r="E2280" s="1">
        <v>1</v>
      </c>
      <c r="F2280" s="1">
        <v>31.26</v>
      </c>
      <c r="G2280" s="1">
        <v>5.9283490000000001E-2</v>
      </c>
      <c r="H2280" s="1">
        <v>0.99625991700000005</v>
      </c>
      <c r="I2280" s="1">
        <v>0.75008124099999995</v>
      </c>
      <c r="K2280" s="1">
        <v>1.0318547819999999</v>
      </c>
      <c r="L2280" s="1" t="s">
        <v>2</v>
      </c>
      <c r="M2280" s="1" t="s">
        <v>1</v>
      </c>
      <c r="N2280" s="1">
        <v>22002.964629999999</v>
      </c>
      <c r="O2280" s="1">
        <v>11965.97062</v>
      </c>
      <c r="P2280" s="1">
        <v>27814.312529999999</v>
      </c>
      <c r="Q2280" s="1">
        <v>19076.020349999999</v>
      </c>
      <c r="R2280" s="3">
        <f>AVERAGE('VTA_Proteome Morphine vs Saline'!N2280:Q2280)</f>
        <v>20214.817032499996</v>
      </c>
      <c r="S2280" s="3">
        <f>_xlfn.STDEV.S('VTA_Proteome Morphine vs Saline'!N2280:Q2280)</f>
        <v>6590.1474102899883</v>
      </c>
      <c r="T2280" s="1">
        <v>20086.91028</v>
      </c>
      <c r="U2280" s="1">
        <v>18646.11621</v>
      </c>
      <c r="V2280" s="1">
        <v>18456.67974</v>
      </c>
      <c r="W2280" s="1">
        <v>26245.316289999999</v>
      </c>
      <c r="X2280" s="1">
        <f t="shared" si="139"/>
        <v>20858.75563</v>
      </c>
      <c r="Y2280" s="1">
        <f t="shared" si="140"/>
        <v>3664.0834584942595</v>
      </c>
    </row>
    <row r="2281" spans="1:25" x14ac:dyDescent="0.5">
      <c r="A2281" s="1" t="s">
        <v>4553</v>
      </c>
      <c r="B2281" s="1" t="s">
        <v>4554</v>
      </c>
      <c r="C2281" s="1">
        <v>48302</v>
      </c>
      <c r="D2281" s="1">
        <v>22</v>
      </c>
      <c r="E2281" s="1">
        <v>21</v>
      </c>
      <c r="F2281" s="1">
        <v>1888.09</v>
      </c>
      <c r="G2281" s="1">
        <v>0.168823943</v>
      </c>
      <c r="H2281" s="1">
        <v>0.977951083</v>
      </c>
      <c r="I2281" s="1">
        <v>0.28471196500000001</v>
      </c>
      <c r="K2281" s="1">
        <v>1.1441974939999999</v>
      </c>
      <c r="L2281" s="1" t="s">
        <v>1</v>
      </c>
      <c r="M2281" s="1" t="s">
        <v>2</v>
      </c>
      <c r="N2281" s="1">
        <v>29495746.219999999</v>
      </c>
      <c r="O2281" s="1">
        <v>25933550.440000001</v>
      </c>
      <c r="P2281" s="1">
        <v>21639925.760000002</v>
      </c>
      <c r="Q2281" s="1">
        <v>21536539.710000001</v>
      </c>
      <c r="R2281" s="3">
        <f>AVERAGE('VTA_Proteome Morphine vs Saline'!N2281:Q2281)</f>
        <v>24651440.532499999</v>
      </c>
      <c r="S2281" s="3">
        <f>_xlfn.STDEV.S('VTA_Proteome Morphine vs Saline'!N2281:Q2281)</f>
        <v>3824610.296829883</v>
      </c>
      <c r="T2281" s="1">
        <v>23333106.399999999</v>
      </c>
      <c r="U2281" s="1">
        <v>26113262.460000001</v>
      </c>
      <c r="V2281" s="1">
        <v>18912619.199999999</v>
      </c>
      <c r="W2281" s="1">
        <v>17819982.460000001</v>
      </c>
      <c r="X2281" s="1">
        <f t="shared" si="139"/>
        <v>21544742.630000003</v>
      </c>
      <c r="Y2281" s="1">
        <f t="shared" si="140"/>
        <v>3867450.9471452683</v>
      </c>
    </row>
    <row r="2282" spans="1:25" x14ac:dyDescent="0.5">
      <c r="A2282" s="1" t="s">
        <v>4555</v>
      </c>
      <c r="B2282" s="1" t="s">
        <v>4556</v>
      </c>
      <c r="C2282" s="1">
        <v>19687</v>
      </c>
      <c r="D2282" s="1">
        <v>1</v>
      </c>
      <c r="E2282" s="1">
        <v>1</v>
      </c>
      <c r="F2282" s="1">
        <v>30.46</v>
      </c>
      <c r="G2282" s="1">
        <v>0.159212717</v>
      </c>
      <c r="H2282" s="1">
        <v>0.977951083</v>
      </c>
      <c r="I2282" s="1">
        <v>0.30285696299999998</v>
      </c>
      <c r="K2282" s="1">
        <v>5.461152717</v>
      </c>
      <c r="L2282" s="1" t="s">
        <v>1</v>
      </c>
      <c r="M2282" s="1" t="s">
        <v>2</v>
      </c>
      <c r="N2282" s="1">
        <v>5004.6497630000003</v>
      </c>
      <c r="O2282" s="1">
        <v>6243.7339650000004</v>
      </c>
      <c r="P2282" s="1">
        <v>6392.5952390000002</v>
      </c>
      <c r="Q2282" s="1">
        <v>121476.0186</v>
      </c>
      <c r="R2282" s="3">
        <f>AVERAGE('VTA_Proteome Morphine vs Saline'!N2282:Q2282)</f>
        <v>34779.249391749996</v>
      </c>
      <c r="S2282" s="3">
        <f>_xlfn.STDEV.S('VTA_Proteome Morphine vs Saline'!N2282:Q2282)</f>
        <v>57801.194765215281</v>
      </c>
      <c r="T2282" s="1">
        <v>3080.6263239999998</v>
      </c>
      <c r="U2282" s="1">
        <v>9535.8765210000001</v>
      </c>
      <c r="V2282" s="1">
        <v>871.88821170000006</v>
      </c>
      <c r="W2282" s="1">
        <v>11985.534460000001</v>
      </c>
      <c r="X2282" s="1">
        <f t="shared" si="139"/>
        <v>6368.4813791750003</v>
      </c>
      <c r="Y2282" s="1">
        <f t="shared" si="140"/>
        <v>5247.4185593119619</v>
      </c>
    </row>
    <row r="2283" spans="1:25" x14ac:dyDescent="0.5">
      <c r="A2283" s="1" t="s">
        <v>4557</v>
      </c>
      <c r="B2283" s="1" t="s">
        <v>4558</v>
      </c>
      <c r="C2283" s="1">
        <v>27642</v>
      </c>
      <c r="D2283" s="1">
        <v>11</v>
      </c>
      <c r="E2283" s="1">
        <v>11</v>
      </c>
      <c r="F2283" s="1">
        <v>766.62</v>
      </c>
      <c r="G2283" s="1">
        <v>0.18669245700000001</v>
      </c>
      <c r="H2283" s="1">
        <v>0.977951083</v>
      </c>
      <c r="I2283" s="1">
        <v>0.25506900900000001</v>
      </c>
      <c r="K2283" s="1">
        <v>1.130145451</v>
      </c>
      <c r="L2283" s="1" t="s">
        <v>2</v>
      </c>
      <c r="M2283" s="1" t="s">
        <v>1</v>
      </c>
      <c r="N2283" s="1">
        <v>10098961.369999999</v>
      </c>
      <c r="O2283" s="1">
        <v>12101708.550000001</v>
      </c>
      <c r="P2283" s="1">
        <v>9605232.6329999994</v>
      </c>
      <c r="Q2283" s="1">
        <v>9606550.7599999998</v>
      </c>
      <c r="R2283" s="3">
        <f>AVERAGE('VTA_Proteome Morphine vs Saline'!N2283:Q2283)</f>
        <v>10353113.32825</v>
      </c>
      <c r="S2283" s="3">
        <f>_xlfn.STDEV.S('VTA_Proteome Morphine vs Saline'!N2283:Q2283)</f>
        <v>1188677.0896040837</v>
      </c>
      <c r="T2283" s="1">
        <v>13643047.859999999</v>
      </c>
      <c r="U2283" s="1">
        <v>12633812.34</v>
      </c>
      <c r="V2283" s="1">
        <v>10809186.189999999</v>
      </c>
      <c r="W2283" s="1">
        <v>9716049.3420000002</v>
      </c>
      <c r="X2283" s="1">
        <f t="shared" si="139"/>
        <v>11700523.933</v>
      </c>
      <c r="Y2283" s="1">
        <f t="shared" si="140"/>
        <v>1767960.1081499737</v>
      </c>
    </row>
    <row r="2284" spans="1:25" x14ac:dyDescent="0.5">
      <c r="A2284" s="1" t="s">
        <v>4559</v>
      </c>
      <c r="B2284" s="1" t="s">
        <v>4560</v>
      </c>
      <c r="C2284" s="1">
        <v>59148</v>
      </c>
      <c r="D2284" s="1">
        <v>2</v>
      </c>
      <c r="E2284" s="1">
        <v>2</v>
      </c>
      <c r="F2284" s="1">
        <v>94.34</v>
      </c>
      <c r="G2284" s="1">
        <v>5.2213020999999998E-2</v>
      </c>
      <c r="H2284" s="1">
        <v>0.99625991700000005</v>
      </c>
      <c r="I2284" s="1">
        <v>0.87578109000000004</v>
      </c>
      <c r="K2284" s="1">
        <v>1.0713451009999999</v>
      </c>
      <c r="L2284" s="1" t="s">
        <v>2</v>
      </c>
      <c r="M2284" s="1" t="s">
        <v>1</v>
      </c>
      <c r="N2284" s="1">
        <v>124756.0156</v>
      </c>
      <c r="O2284" s="1">
        <v>68616.952250000002</v>
      </c>
      <c r="P2284" s="1">
        <v>98789.22163</v>
      </c>
      <c r="Q2284" s="1">
        <v>81329.714269999997</v>
      </c>
      <c r="R2284" s="3">
        <f>AVERAGE('VTA_Proteome Morphine vs Saline'!N2284:Q2284)</f>
        <v>93372.975937499999</v>
      </c>
      <c r="S2284" s="3">
        <f>_xlfn.STDEV.S('VTA_Proteome Morphine vs Saline'!N2284:Q2284)</f>
        <v>24304.538370899081</v>
      </c>
      <c r="T2284" s="1">
        <v>98120.664940000002</v>
      </c>
      <c r="U2284" s="1">
        <v>82254.106759999995</v>
      </c>
      <c r="V2284" s="1">
        <v>156492.83480000001</v>
      </c>
      <c r="W2284" s="1">
        <v>63271.114750000001</v>
      </c>
      <c r="X2284" s="1">
        <f t="shared" si="139"/>
        <v>100034.6803125</v>
      </c>
      <c r="Y2284" s="1">
        <f t="shared" si="140"/>
        <v>40244.648553999003</v>
      </c>
    </row>
    <row r="2285" spans="1:25" x14ac:dyDescent="0.5">
      <c r="A2285" s="1" t="s">
        <v>4561</v>
      </c>
      <c r="B2285" s="1" t="s">
        <v>4562</v>
      </c>
      <c r="C2285" s="1">
        <v>50133</v>
      </c>
      <c r="D2285" s="1">
        <v>25</v>
      </c>
      <c r="E2285" s="1">
        <v>25</v>
      </c>
      <c r="F2285" s="1">
        <v>1312.87</v>
      </c>
      <c r="G2285" s="1">
        <v>8.1322186000000005E-2</v>
      </c>
      <c r="H2285" s="1">
        <v>0.99625991700000005</v>
      </c>
      <c r="I2285" s="1">
        <v>0.56435061799999997</v>
      </c>
      <c r="K2285" s="1">
        <v>1.054970502</v>
      </c>
      <c r="L2285" s="1" t="s">
        <v>1</v>
      </c>
      <c r="M2285" s="1" t="s">
        <v>2</v>
      </c>
      <c r="N2285" s="1">
        <v>7622780.7929999996</v>
      </c>
      <c r="O2285" s="1">
        <v>7893244.7050000001</v>
      </c>
      <c r="P2285" s="1">
        <v>7051384.5659999996</v>
      </c>
      <c r="Q2285" s="1">
        <v>6249494.3449999997</v>
      </c>
      <c r="R2285" s="3">
        <f>AVERAGE('VTA_Proteome Morphine vs Saline'!N2285:Q2285)</f>
        <v>7204226.1022499995</v>
      </c>
      <c r="S2285" s="3">
        <f>_xlfn.STDEV.S('VTA_Proteome Morphine vs Saline'!N2285:Q2285)</f>
        <v>726821.37365135411</v>
      </c>
      <c r="T2285" s="1">
        <v>7903480.3320000004</v>
      </c>
      <c r="U2285" s="1">
        <v>7673993.4280000003</v>
      </c>
      <c r="V2285" s="1">
        <v>5640292.2170000002</v>
      </c>
      <c r="W2285" s="1">
        <v>6097599.0930000003</v>
      </c>
      <c r="X2285" s="1">
        <f t="shared" si="139"/>
        <v>6828841.2675000001</v>
      </c>
      <c r="Y2285" s="1">
        <f t="shared" si="140"/>
        <v>1127902.9592654412</v>
      </c>
    </row>
    <row r="2286" spans="1:25" x14ac:dyDescent="0.5">
      <c r="A2286" s="1" t="s">
        <v>4563</v>
      </c>
      <c r="B2286" s="1" t="s">
        <v>4564</v>
      </c>
      <c r="C2286" s="1">
        <v>42796</v>
      </c>
      <c r="D2286" s="1">
        <v>5</v>
      </c>
      <c r="E2286" s="1">
        <v>5</v>
      </c>
      <c r="F2286" s="1">
        <v>228.41</v>
      </c>
      <c r="G2286" s="1">
        <v>0.19153003299999999</v>
      </c>
      <c r="H2286" s="1">
        <v>0.977951083</v>
      </c>
      <c r="I2286" s="1">
        <v>0.24783006799999999</v>
      </c>
      <c r="K2286" s="1">
        <v>1.178454066</v>
      </c>
      <c r="L2286" s="1" t="s">
        <v>1</v>
      </c>
      <c r="M2286" s="1" t="s">
        <v>2</v>
      </c>
      <c r="N2286" s="1">
        <v>2234665.39</v>
      </c>
      <c r="O2286" s="1">
        <v>2737447.4440000001</v>
      </c>
      <c r="P2286" s="1">
        <v>3331439.7829999998</v>
      </c>
      <c r="Q2286" s="1">
        <v>2057745.3049999999</v>
      </c>
      <c r="R2286" s="3">
        <f>AVERAGE('VTA_Proteome Morphine vs Saline'!N2286:Q2286)</f>
        <v>2590324.4805000001</v>
      </c>
      <c r="S2286" s="3">
        <f>_xlfn.STDEV.S('VTA_Proteome Morphine vs Saline'!N2286:Q2286)</f>
        <v>571848.18055734411</v>
      </c>
      <c r="T2286" s="1">
        <v>2345099.1579999998</v>
      </c>
      <c r="U2286" s="1">
        <v>2083499.662</v>
      </c>
      <c r="V2286" s="1">
        <v>2378211.0869999998</v>
      </c>
      <c r="W2286" s="1">
        <v>1985469.9280000001</v>
      </c>
      <c r="X2286" s="1">
        <f t="shared" si="139"/>
        <v>2198069.9587499998</v>
      </c>
      <c r="Y2286" s="1">
        <f t="shared" si="140"/>
        <v>193557.51728410771</v>
      </c>
    </row>
    <row r="2287" spans="1:25" x14ac:dyDescent="0.5">
      <c r="A2287" s="1" t="s">
        <v>4565</v>
      </c>
      <c r="B2287" s="1" t="s">
        <v>4566</v>
      </c>
      <c r="C2287" s="1">
        <v>116221</v>
      </c>
      <c r="D2287" s="1">
        <v>71</v>
      </c>
      <c r="E2287" s="1">
        <v>71</v>
      </c>
      <c r="F2287" s="1">
        <v>5007.16</v>
      </c>
      <c r="G2287" s="1">
        <v>0.11127672299999999</v>
      </c>
      <c r="H2287" s="1">
        <v>0.98654470999999999</v>
      </c>
      <c r="I2287" s="1">
        <v>0.42861423799999998</v>
      </c>
      <c r="K2287" s="1">
        <v>1.0504902840000001</v>
      </c>
      <c r="L2287" s="1" t="s">
        <v>1</v>
      </c>
      <c r="M2287" s="1" t="s">
        <v>2</v>
      </c>
      <c r="N2287" s="1">
        <v>204069358.19999999</v>
      </c>
      <c r="O2287" s="1">
        <v>221461791</v>
      </c>
      <c r="P2287" s="1">
        <v>209038130.69999999</v>
      </c>
      <c r="Q2287" s="1">
        <v>200880603.59999999</v>
      </c>
      <c r="R2287" s="3">
        <f>AVERAGE('VTA_Proteome Morphine vs Saline'!N2287:Q2287)</f>
        <v>208862470.875</v>
      </c>
      <c r="S2287" s="3">
        <f>_xlfn.STDEV.S('VTA_Proteome Morphine vs Saline'!N2287:Q2287)</f>
        <v>9045401.3785516229</v>
      </c>
      <c r="T2287" s="1">
        <v>189537329</v>
      </c>
      <c r="U2287" s="1">
        <v>222943668.09999999</v>
      </c>
      <c r="V2287" s="1">
        <v>170650337.90000001</v>
      </c>
      <c r="W2287" s="1">
        <v>212163867.80000001</v>
      </c>
      <c r="X2287" s="1">
        <f t="shared" si="139"/>
        <v>198823800.69999999</v>
      </c>
      <c r="Y2287" s="1">
        <f t="shared" si="140"/>
        <v>23378822.014834993</v>
      </c>
    </row>
    <row r="2288" spans="1:25" x14ac:dyDescent="0.5">
      <c r="A2288" s="1" t="s">
        <v>4567</v>
      </c>
      <c r="B2288" s="1" t="s">
        <v>4568</v>
      </c>
      <c r="C2288" s="1">
        <v>48894</v>
      </c>
      <c r="D2288" s="1">
        <v>19</v>
      </c>
      <c r="E2288" s="1">
        <v>19</v>
      </c>
      <c r="F2288" s="1">
        <v>1134.29</v>
      </c>
      <c r="G2288" s="1">
        <v>7.1278119000000001E-2</v>
      </c>
      <c r="H2288" s="1">
        <v>0.99625991700000005</v>
      </c>
      <c r="I2288" s="1">
        <v>0.63247794400000001</v>
      </c>
      <c r="K2288" s="1">
        <v>1.0277241859999999</v>
      </c>
      <c r="L2288" s="1" t="s">
        <v>1</v>
      </c>
      <c r="M2288" s="1" t="s">
        <v>2</v>
      </c>
      <c r="N2288" s="1">
        <v>54937192.18</v>
      </c>
      <c r="O2288" s="1">
        <v>54210719.450000003</v>
      </c>
      <c r="P2288" s="1">
        <v>66246851.079999998</v>
      </c>
      <c r="Q2288" s="1">
        <v>60627427.810000002</v>
      </c>
      <c r="R2288" s="3">
        <f>AVERAGE('VTA_Proteome Morphine vs Saline'!N2288:Q2288)</f>
        <v>59005547.629999995</v>
      </c>
      <c r="S2288" s="3">
        <f>_xlfn.STDEV.S('VTA_Proteome Morphine vs Saline'!N2288:Q2288)</f>
        <v>5615717.9510289244</v>
      </c>
      <c r="T2288" s="1">
        <v>55904999.340000004</v>
      </c>
      <c r="U2288" s="1">
        <v>57282658.93</v>
      </c>
      <c r="V2288" s="1">
        <v>57712679.259999998</v>
      </c>
      <c r="W2288" s="1">
        <v>58754849.960000001</v>
      </c>
      <c r="X2288" s="1">
        <f t="shared" si="139"/>
        <v>57413796.872500002</v>
      </c>
      <c r="Y2288" s="1">
        <f t="shared" si="140"/>
        <v>1180596.0668368887</v>
      </c>
    </row>
    <row r="2289" spans="1:25" x14ac:dyDescent="0.5">
      <c r="A2289" s="1" t="s">
        <v>4569</v>
      </c>
      <c r="B2289" s="1" t="s">
        <v>4570</v>
      </c>
      <c r="C2289" s="1">
        <v>67123</v>
      </c>
      <c r="D2289" s="1">
        <v>22</v>
      </c>
      <c r="E2289" s="1">
        <v>22</v>
      </c>
      <c r="F2289" s="1">
        <v>1833.84</v>
      </c>
      <c r="G2289" s="1">
        <v>5.0860620000000002E-2</v>
      </c>
      <c r="H2289" s="1">
        <v>0.99625991700000005</v>
      </c>
      <c r="I2289" s="1">
        <v>0.92226599499999995</v>
      </c>
      <c r="K2289" s="1">
        <v>1.025435884</v>
      </c>
      <c r="L2289" s="1" t="s">
        <v>1</v>
      </c>
      <c r="M2289" s="1" t="s">
        <v>2</v>
      </c>
      <c r="N2289" s="1">
        <v>112854626.7</v>
      </c>
      <c r="O2289" s="1">
        <v>109897786.09999999</v>
      </c>
      <c r="P2289" s="1">
        <v>172876975</v>
      </c>
      <c r="Q2289" s="1">
        <v>136981280.30000001</v>
      </c>
      <c r="R2289" s="3">
        <f>AVERAGE('VTA_Proteome Morphine vs Saline'!N2289:Q2289)</f>
        <v>133152667.02500001</v>
      </c>
      <c r="S2289" s="3">
        <f>_xlfn.STDEV.S('VTA_Proteome Morphine vs Saline'!N2289:Q2289)</f>
        <v>29128902.322684068</v>
      </c>
      <c r="T2289" s="1">
        <v>121204794.59999999</v>
      </c>
      <c r="U2289" s="1">
        <v>119716884.09999999</v>
      </c>
      <c r="V2289" s="1">
        <v>148022067.59999999</v>
      </c>
      <c r="W2289" s="1">
        <v>130455541.7</v>
      </c>
      <c r="X2289" s="1">
        <f t="shared" si="139"/>
        <v>129849821.99999999</v>
      </c>
      <c r="Y2289" s="1">
        <f t="shared" si="140"/>
        <v>13012946.575541537</v>
      </c>
    </row>
    <row r="2290" spans="1:25" x14ac:dyDescent="0.5">
      <c r="A2290" s="1" t="s">
        <v>4571</v>
      </c>
      <c r="B2290" s="1" t="s">
        <v>4572</v>
      </c>
      <c r="C2290" s="1">
        <v>43199</v>
      </c>
      <c r="D2290" s="1">
        <v>40</v>
      </c>
      <c r="E2290" s="1">
        <v>40</v>
      </c>
      <c r="F2290" s="1">
        <v>2754.3</v>
      </c>
      <c r="G2290" s="1">
        <v>6.4903277999999995E-2</v>
      </c>
      <c r="H2290" s="1">
        <v>0.99625991700000005</v>
      </c>
      <c r="I2290" s="1">
        <v>0.68768762000000005</v>
      </c>
      <c r="K2290" s="1">
        <v>1.0376575720000001</v>
      </c>
      <c r="L2290" s="1" t="s">
        <v>1</v>
      </c>
      <c r="M2290" s="1" t="s">
        <v>2</v>
      </c>
      <c r="N2290" s="1">
        <v>175843968.30000001</v>
      </c>
      <c r="O2290" s="1">
        <v>174939805.59999999</v>
      </c>
      <c r="P2290" s="1">
        <v>147558013.09999999</v>
      </c>
      <c r="Q2290" s="1">
        <v>143241586.80000001</v>
      </c>
      <c r="R2290" s="3">
        <f>AVERAGE('VTA_Proteome Morphine vs Saline'!N2290:Q2290)</f>
        <v>160395843.44999999</v>
      </c>
      <c r="S2290" s="3">
        <f>_xlfn.STDEV.S('VTA_Proteome Morphine vs Saline'!N2290:Q2290)</f>
        <v>17409286.848415803</v>
      </c>
      <c r="T2290" s="1">
        <v>164045180.5</v>
      </c>
      <c r="U2290" s="1">
        <v>191424204.5</v>
      </c>
      <c r="V2290" s="1">
        <v>125307403.7</v>
      </c>
      <c r="W2290" s="1">
        <v>137522919.19999999</v>
      </c>
      <c r="X2290" s="1">
        <f t="shared" si="139"/>
        <v>154574926.97499999</v>
      </c>
      <c r="Y2290" s="1">
        <f t="shared" si="140"/>
        <v>29410394.102276064</v>
      </c>
    </row>
    <row r="2291" spans="1:25" x14ac:dyDescent="0.5">
      <c r="A2291" s="1" t="s">
        <v>4573</v>
      </c>
      <c r="B2291" s="1" t="s">
        <v>4574</v>
      </c>
      <c r="C2291" s="1">
        <v>38957</v>
      </c>
      <c r="D2291" s="1">
        <v>25</v>
      </c>
      <c r="E2291" s="1">
        <v>25</v>
      </c>
      <c r="F2291" s="1">
        <v>1947.47</v>
      </c>
      <c r="G2291" s="1">
        <v>5.0000129999999997E-2</v>
      </c>
      <c r="H2291" s="1">
        <v>0.99959859299999998</v>
      </c>
      <c r="I2291" s="1">
        <v>0.99904295200000004</v>
      </c>
      <c r="K2291" s="1">
        <v>1.0044725999999999</v>
      </c>
      <c r="L2291" s="1" t="s">
        <v>2</v>
      </c>
      <c r="M2291" s="1" t="s">
        <v>1</v>
      </c>
      <c r="N2291" s="1">
        <v>244784194.90000001</v>
      </c>
      <c r="O2291" s="1">
        <v>219017455.69999999</v>
      </c>
      <c r="P2291" s="1">
        <v>256542873.30000001</v>
      </c>
      <c r="Q2291" s="1">
        <v>203871888.90000001</v>
      </c>
      <c r="R2291" s="3">
        <f>AVERAGE('VTA_Proteome Morphine vs Saline'!N2291:Q2291)</f>
        <v>231054103.20000002</v>
      </c>
      <c r="S2291" s="3">
        <f>_xlfn.STDEV.S('VTA_Proteome Morphine vs Saline'!N2291:Q2291)</f>
        <v>23957924.761210326</v>
      </c>
      <c r="T2291" s="1">
        <v>249269598.09999999</v>
      </c>
      <c r="U2291" s="1">
        <v>273559882.89999998</v>
      </c>
      <c r="V2291" s="1">
        <v>205957842</v>
      </c>
      <c r="W2291" s="1">
        <v>199562740.09999999</v>
      </c>
      <c r="X2291" s="1">
        <f t="shared" si="139"/>
        <v>232087515.77500001</v>
      </c>
      <c r="Y2291" s="1">
        <f t="shared" si="140"/>
        <v>35382679.718900055</v>
      </c>
    </row>
    <row r="2292" spans="1:25" x14ac:dyDescent="0.5">
      <c r="A2292" s="1" t="s">
        <v>4575</v>
      </c>
      <c r="B2292" s="1" t="s">
        <v>4576</v>
      </c>
      <c r="C2292" s="1">
        <v>44954</v>
      </c>
      <c r="D2292" s="1">
        <v>3</v>
      </c>
      <c r="E2292" s="1">
        <v>3</v>
      </c>
      <c r="F2292" s="1">
        <v>141.53</v>
      </c>
      <c r="G2292" s="1">
        <v>5.0918973999999999E-2</v>
      </c>
      <c r="H2292" s="1">
        <v>0.99625991700000005</v>
      </c>
      <c r="I2292" s="1">
        <v>0.91968594400000003</v>
      </c>
      <c r="K2292" s="1">
        <v>1.1403476459999999</v>
      </c>
      <c r="L2292" s="1" t="s">
        <v>2</v>
      </c>
      <c r="M2292" s="1" t="s">
        <v>1</v>
      </c>
      <c r="N2292" s="1">
        <v>73683.596040000004</v>
      </c>
      <c r="O2292" s="1">
        <v>85564.209820000004</v>
      </c>
      <c r="P2292" s="1">
        <v>83005.565690000003</v>
      </c>
      <c r="Q2292" s="1">
        <v>66581.788759999996</v>
      </c>
      <c r="R2292" s="3">
        <f>AVERAGE('VTA_Proteome Morphine vs Saline'!N2292:Q2292)</f>
        <v>77208.790077500016</v>
      </c>
      <c r="S2292" s="3">
        <f>_xlfn.STDEV.S('VTA_Proteome Morphine vs Saline'!N2292:Q2292)</f>
        <v>8732.6169536820598</v>
      </c>
      <c r="T2292" s="1">
        <v>36513.138550000003</v>
      </c>
      <c r="U2292" s="1">
        <v>121342.2381</v>
      </c>
      <c r="V2292" s="1">
        <v>148786.2156</v>
      </c>
      <c r="W2292" s="1">
        <v>45537.855770000002</v>
      </c>
      <c r="X2292" s="1">
        <f t="shared" si="139"/>
        <v>88044.862005000003</v>
      </c>
      <c r="Y2292" s="1">
        <f t="shared" si="140"/>
        <v>55559.551812056045</v>
      </c>
    </row>
    <row r="2293" spans="1:25" x14ac:dyDescent="0.5">
      <c r="A2293" s="1" t="s">
        <v>4577</v>
      </c>
      <c r="B2293" s="1" t="s">
        <v>4578</v>
      </c>
      <c r="C2293" s="1">
        <v>102852</v>
      </c>
      <c r="D2293" s="1">
        <v>26</v>
      </c>
      <c r="E2293" s="1">
        <v>26</v>
      </c>
      <c r="F2293" s="1">
        <v>1315.48</v>
      </c>
      <c r="G2293" s="1">
        <v>0.19277981799999999</v>
      </c>
      <c r="H2293" s="1">
        <v>0.977951083</v>
      </c>
      <c r="I2293" s="1">
        <v>0.24600875999999999</v>
      </c>
      <c r="K2293" s="1">
        <v>1.1294214419999999</v>
      </c>
      <c r="L2293" s="1" t="s">
        <v>2</v>
      </c>
      <c r="M2293" s="1" t="s">
        <v>1</v>
      </c>
      <c r="N2293" s="1">
        <v>11328132.720000001</v>
      </c>
      <c r="O2293" s="1">
        <v>13745687.25</v>
      </c>
      <c r="P2293" s="1">
        <v>12246016.73</v>
      </c>
      <c r="Q2293" s="1">
        <v>11875099.130000001</v>
      </c>
      <c r="R2293" s="3">
        <f>AVERAGE('VTA_Proteome Morphine vs Saline'!N2293:Q2293)</f>
        <v>12298733.957500001</v>
      </c>
      <c r="S2293" s="3">
        <f>_xlfn.STDEV.S('VTA_Proteome Morphine vs Saline'!N2293:Q2293)</f>
        <v>1035693.9969668263</v>
      </c>
      <c r="T2293" s="1">
        <v>11456165.439999999</v>
      </c>
      <c r="U2293" s="1">
        <v>13148896.869999999</v>
      </c>
      <c r="V2293" s="1">
        <v>16753448</v>
      </c>
      <c r="W2293" s="1">
        <v>14203305.07</v>
      </c>
      <c r="X2293" s="1">
        <f t="shared" si="139"/>
        <v>13890453.845000001</v>
      </c>
      <c r="Y2293" s="1">
        <f t="shared" si="140"/>
        <v>2218879.4624341829</v>
      </c>
    </row>
    <row r="2294" spans="1:25" x14ac:dyDescent="0.5">
      <c r="A2294" s="1" t="s">
        <v>4579</v>
      </c>
      <c r="B2294" s="1" t="s">
        <v>4580</v>
      </c>
      <c r="C2294" s="1">
        <v>64688</v>
      </c>
      <c r="D2294" s="1">
        <v>10</v>
      </c>
      <c r="E2294" s="1">
        <v>10</v>
      </c>
      <c r="F2294" s="1">
        <v>519.20000000000005</v>
      </c>
      <c r="G2294" s="1">
        <v>5.4126643000000002E-2</v>
      </c>
      <c r="H2294" s="1">
        <v>0.99625991700000005</v>
      </c>
      <c r="I2294" s="1">
        <v>0.83120029200000001</v>
      </c>
      <c r="K2294" s="1">
        <v>1.0779034679999999</v>
      </c>
      <c r="L2294" s="1" t="s">
        <v>1</v>
      </c>
      <c r="M2294" s="1" t="s">
        <v>2</v>
      </c>
      <c r="N2294" s="1">
        <v>2666202.4019999998</v>
      </c>
      <c r="O2294" s="1">
        <v>3731673.9589999998</v>
      </c>
      <c r="P2294" s="1">
        <v>1558298.8259999999</v>
      </c>
      <c r="Q2294" s="1">
        <v>1838995.7109999999</v>
      </c>
      <c r="R2294" s="3">
        <f>AVERAGE('VTA_Proteome Morphine vs Saline'!N2294:Q2294)</f>
        <v>2448792.7244999995</v>
      </c>
      <c r="S2294" s="3">
        <f>_xlfn.STDEV.S('VTA_Proteome Morphine vs Saline'!N2294:Q2294)</f>
        <v>976026.4700375956</v>
      </c>
      <c r="T2294" s="1">
        <v>2991146.8280000002</v>
      </c>
      <c r="U2294" s="1">
        <v>2770957.7620000001</v>
      </c>
      <c r="V2294" s="1">
        <v>1820197.3770000001</v>
      </c>
      <c r="W2294" s="1">
        <v>1504941.172</v>
      </c>
      <c r="X2294" s="1">
        <f t="shared" si="139"/>
        <v>2271810.7847500001</v>
      </c>
      <c r="Y2294" s="1">
        <f t="shared" si="140"/>
        <v>720794.86703575635</v>
      </c>
    </row>
    <row r="2295" spans="1:25" x14ac:dyDescent="0.5">
      <c r="A2295" s="1" t="s">
        <v>4581</v>
      </c>
      <c r="B2295" s="1" t="s">
        <v>4582</v>
      </c>
      <c r="C2295" s="1">
        <v>115532</v>
      </c>
      <c r="D2295" s="1">
        <v>27</v>
      </c>
      <c r="E2295" s="1">
        <v>27</v>
      </c>
      <c r="F2295" s="1">
        <v>1652.35</v>
      </c>
      <c r="G2295" s="1">
        <v>0.415028287</v>
      </c>
      <c r="H2295" s="1">
        <v>0.977951083</v>
      </c>
      <c r="I2295" s="1">
        <v>8.3311898999999995E-2</v>
      </c>
      <c r="K2295" s="1">
        <v>1.1419366959999999</v>
      </c>
      <c r="L2295" s="1" t="s">
        <v>1</v>
      </c>
      <c r="M2295" s="1" t="s">
        <v>2</v>
      </c>
      <c r="N2295" s="1">
        <v>19931890.84</v>
      </c>
      <c r="O2295" s="1">
        <v>22756608.09</v>
      </c>
      <c r="P2295" s="1">
        <v>20507135.609999999</v>
      </c>
      <c r="Q2295" s="1">
        <v>21427044.670000002</v>
      </c>
      <c r="R2295" s="3">
        <f>AVERAGE('VTA_Proteome Morphine vs Saline'!N2295:Q2295)</f>
        <v>21155669.802500002</v>
      </c>
      <c r="S2295" s="3">
        <f>_xlfn.STDEV.S('VTA_Proteome Morphine vs Saline'!N2295:Q2295)</f>
        <v>1232190.3623214068</v>
      </c>
      <c r="T2295" s="1">
        <v>15615206.609999999</v>
      </c>
      <c r="U2295" s="1">
        <v>20343795.030000001</v>
      </c>
      <c r="V2295" s="1">
        <v>18399104.640000001</v>
      </c>
      <c r="W2295" s="1">
        <v>19746421.129999999</v>
      </c>
      <c r="X2295" s="1">
        <f t="shared" si="139"/>
        <v>18526131.852499999</v>
      </c>
      <c r="Y2295" s="1">
        <f t="shared" si="140"/>
        <v>2104172.6028505107</v>
      </c>
    </row>
    <row r="2296" spans="1:25" x14ac:dyDescent="0.5">
      <c r="A2296" s="1" t="s">
        <v>4583</v>
      </c>
      <c r="B2296" s="1" t="s">
        <v>4584</v>
      </c>
      <c r="C2296" s="1">
        <v>44507</v>
      </c>
      <c r="D2296" s="1">
        <v>23</v>
      </c>
      <c r="E2296" s="1">
        <v>23</v>
      </c>
      <c r="F2296" s="1">
        <v>1541.64</v>
      </c>
      <c r="G2296" s="1">
        <v>6.7127389999999995E-2</v>
      </c>
      <c r="H2296" s="1">
        <v>0.99625991700000005</v>
      </c>
      <c r="I2296" s="1">
        <v>0.66698768900000005</v>
      </c>
      <c r="K2296" s="1">
        <v>1.049283811</v>
      </c>
      <c r="L2296" s="1" t="s">
        <v>2</v>
      </c>
      <c r="M2296" s="1" t="s">
        <v>1</v>
      </c>
      <c r="N2296" s="1">
        <v>31522778.710000001</v>
      </c>
      <c r="O2296" s="1">
        <v>43007714.539999999</v>
      </c>
      <c r="P2296" s="1">
        <v>28457445.170000002</v>
      </c>
      <c r="Q2296" s="1">
        <v>31330833.629999999</v>
      </c>
      <c r="R2296" s="3">
        <f>AVERAGE('VTA_Proteome Morphine vs Saline'!N2296:Q2296)</f>
        <v>33579693.012500003</v>
      </c>
      <c r="S2296" s="3">
        <f>_xlfn.STDEV.S('VTA_Proteome Morphine vs Saline'!N2296:Q2296)</f>
        <v>6439805.3245183844</v>
      </c>
      <c r="T2296" s="1">
        <v>37916043.469999999</v>
      </c>
      <c r="U2296" s="1">
        <v>40925895.229999997</v>
      </c>
      <c r="V2296" s="1">
        <v>29439154.420000002</v>
      </c>
      <c r="W2296" s="1">
        <v>32657419.91</v>
      </c>
      <c r="X2296" s="1">
        <f t="shared" si="139"/>
        <v>35234628.2575</v>
      </c>
      <c r="Y2296" s="1">
        <f t="shared" si="140"/>
        <v>5157842.8036556132</v>
      </c>
    </row>
    <row r="2297" spans="1:25" x14ac:dyDescent="0.5">
      <c r="A2297" s="1" t="s">
        <v>4585</v>
      </c>
      <c r="B2297" s="1" t="s">
        <v>4586</v>
      </c>
      <c r="C2297" s="1">
        <v>27221</v>
      </c>
      <c r="D2297" s="1">
        <v>1</v>
      </c>
      <c r="E2297" s="1">
        <v>1</v>
      </c>
      <c r="F2297" s="1">
        <v>53.47</v>
      </c>
      <c r="G2297" s="1">
        <v>6.5375615999999998E-2</v>
      </c>
      <c r="H2297" s="1">
        <v>0.99625991700000005</v>
      </c>
      <c r="I2297" s="1">
        <v>0.68314019500000001</v>
      </c>
      <c r="K2297" s="1">
        <v>1.047724584</v>
      </c>
      <c r="L2297" s="1" t="s">
        <v>1</v>
      </c>
      <c r="M2297" s="1" t="s">
        <v>2</v>
      </c>
      <c r="N2297" s="1">
        <v>39571.531130000003</v>
      </c>
      <c r="O2297" s="1">
        <v>41963.888129999999</v>
      </c>
      <c r="P2297" s="1">
        <v>34373.698839999997</v>
      </c>
      <c r="Q2297" s="1">
        <v>47663.292820000002</v>
      </c>
      <c r="R2297" s="3">
        <f>AVERAGE('VTA_Proteome Morphine vs Saline'!N2297:Q2297)</f>
        <v>40893.102729999999</v>
      </c>
      <c r="S2297" s="3">
        <f>_xlfn.STDEV.S('VTA_Proteome Morphine vs Saline'!N2297:Q2297)</f>
        <v>5514.5635609254596</v>
      </c>
      <c r="T2297" s="1">
        <v>44829.510249999999</v>
      </c>
      <c r="U2297" s="1">
        <v>40001.467629999999</v>
      </c>
      <c r="V2297" s="1">
        <v>25089.262630000001</v>
      </c>
      <c r="W2297" s="1">
        <v>46201.333250000003</v>
      </c>
      <c r="X2297" s="1">
        <f t="shared" si="139"/>
        <v>39030.39344</v>
      </c>
      <c r="Y2297" s="1">
        <f t="shared" si="140"/>
        <v>9666.958275119121</v>
      </c>
    </row>
    <row r="2298" spans="1:25" x14ac:dyDescent="0.5">
      <c r="A2298" s="1" t="s">
        <v>4587</v>
      </c>
      <c r="B2298" s="1" t="s">
        <v>4588</v>
      </c>
      <c r="C2298" s="1">
        <v>18841</v>
      </c>
      <c r="D2298" s="1">
        <v>1</v>
      </c>
      <c r="E2298" s="1">
        <v>1</v>
      </c>
      <c r="F2298" s="1">
        <v>32.39</v>
      </c>
      <c r="G2298" s="1">
        <v>0.150469674</v>
      </c>
      <c r="H2298" s="1">
        <v>0.977951083</v>
      </c>
      <c r="I2298" s="1">
        <v>0.32096096699999999</v>
      </c>
      <c r="K2298" s="1">
        <v>1.642436212</v>
      </c>
      <c r="L2298" s="1" t="s">
        <v>1</v>
      </c>
      <c r="M2298" s="1" t="s">
        <v>2</v>
      </c>
      <c r="N2298" s="1">
        <v>10599.99114</v>
      </c>
      <c r="O2298" s="1">
        <v>19820.839940000002</v>
      </c>
      <c r="P2298" s="1">
        <v>4165.4178490000004</v>
      </c>
      <c r="Q2298" s="1">
        <v>10998.16546</v>
      </c>
      <c r="R2298" s="3">
        <f>AVERAGE('VTA_Proteome Morphine vs Saline'!N2298:Q2298)</f>
        <v>11396.103597249999</v>
      </c>
      <c r="S2298" s="3">
        <f>_xlfn.STDEV.S('VTA_Proteome Morphine vs Saline'!N2298:Q2298)</f>
        <v>6430.4263373554813</v>
      </c>
      <c r="T2298" s="1">
        <v>4927.888422</v>
      </c>
      <c r="U2298" s="1">
        <v>9945.9597840000006</v>
      </c>
      <c r="V2298" s="1">
        <v>11386.40242</v>
      </c>
      <c r="W2298" s="1">
        <v>1493.895348</v>
      </c>
      <c r="X2298" s="1">
        <f t="shared" si="139"/>
        <v>6938.5364934999998</v>
      </c>
      <c r="Y2298" s="1">
        <f t="shared" si="140"/>
        <v>4564.8997440272369</v>
      </c>
    </row>
    <row r="2299" spans="1:25" x14ac:dyDescent="0.5">
      <c r="A2299" s="1" t="s">
        <v>4589</v>
      </c>
      <c r="B2299" s="1" t="s">
        <v>4590</v>
      </c>
      <c r="C2299" s="1">
        <v>111238</v>
      </c>
      <c r="D2299" s="1">
        <v>70</v>
      </c>
      <c r="E2299" s="1">
        <v>69</v>
      </c>
      <c r="F2299" s="1">
        <v>4664.97</v>
      </c>
      <c r="G2299" s="1">
        <v>6.8608980999999999E-2</v>
      </c>
      <c r="H2299" s="1">
        <v>0.99625991700000005</v>
      </c>
      <c r="I2299" s="1">
        <v>0.65411365600000004</v>
      </c>
      <c r="K2299" s="1">
        <v>1.0461818629999999</v>
      </c>
      <c r="L2299" s="1" t="s">
        <v>2</v>
      </c>
      <c r="M2299" s="1" t="s">
        <v>1</v>
      </c>
      <c r="N2299" s="1">
        <v>101276162.5</v>
      </c>
      <c r="O2299" s="1">
        <v>130672035.90000001</v>
      </c>
      <c r="P2299" s="1">
        <v>85660017.5</v>
      </c>
      <c r="Q2299" s="1">
        <v>83860978.280000001</v>
      </c>
      <c r="R2299" s="3">
        <f>AVERAGE('VTA_Proteome Morphine vs Saline'!N2299:Q2299)</f>
        <v>100367298.54499999</v>
      </c>
      <c r="S2299" s="3">
        <f>_xlfn.STDEV.S('VTA_Proteome Morphine vs Saline'!N2299:Q2299)</f>
        <v>21663839.797164369</v>
      </c>
      <c r="T2299" s="1">
        <v>117930593.3</v>
      </c>
      <c r="U2299" s="1">
        <v>112392245.3</v>
      </c>
      <c r="V2299" s="1">
        <v>99363747.370000005</v>
      </c>
      <c r="W2299" s="1">
        <v>90323203.700000003</v>
      </c>
      <c r="X2299" s="1">
        <f t="shared" si="139"/>
        <v>105002447.4175</v>
      </c>
      <c r="Y2299" s="1">
        <f t="shared" si="140"/>
        <v>12503615.517745791</v>
      </c>
    </row>
    <row r="2300" spans="1:25" x14ac:dyDescent="0.5">
      <c r="A2300" s="1" t="s">
        <v>4591</v>
      </c>
      <c r="B2300" s="1" t="s">
        <v>4592</v>
      </c>
      <c r="C2300" s="1">
        <v>38043</v>
      </c>
      <c r="D2300" s="1">
        <v>10</v>
      </c>
      <c r="E2300" s="1">
        <v>5</v>
      </c>
      <c r="F2300" s="1">
        <v>570.28</v>
      </c>
      <c r="G2300" s="1">
        <v>5.5968680999999999E-2</v>
      </c>
      <c r="H2300" s="1">
        <v>0.99625991700000005</v>
      </c>
      <c r="I2300" s="1">
        <v>0.79793697500000005</v>
      </c>
      <c r="K2300" s="1">
        <v>1.041345282</v>
      </c>
      <c r="L2300" s="1" t="s">
        <v>1</v>
      </c>
      <c r="M2300" s="1" t="s">
        <v>2</v>
      </c>
      <c r="N2300" s="1">
        <v>10104701.720000001</v>
      </c>
      <c r="O2300" s="1">
        <v>10473026.810000001</v>
      </c>
      <c r="P2300" s="1">
        <v>15006955.15</v>
      </c>
      <c r="Q2300" s="1">
        <v>13892602.51</v>
      </c>
      <c r="R2300" s="3">
        <f>AVERAGE('VTA_Proteome Morphine vs Saline'!N2300:Q2300)</f>
        <v>12369321.547499999</v>
      </c>
      <c r="S2300" s="3">
        <f>_xlfn.STDEV.S('VTA_Proteome Morphine vs Saline'!N2300:Q2300)</f>
        <v>2449621.2364587015</v>
      </c>
      <c r="T2300" s="1">
        <v>12621567.210000001</v>
      </c>
      <c r="U2300" s="1">
        <v>10729782.25</v>
      </c>
      <c r="V2300" s="1">
        <v>10681048.640000001</v>
      </c>
      <c r="W2300" s="1">
        <v>13480455.76</v>
      </c>
      <c r="X2300" s="1">
        <f t="shared" si="139"/>
        <v>11878213.465</v>
      </c>
      <c r="Y2300" s="1">
        <f t="shared" si="140"/>
        <v>1399029.7871377389</v>
      </c>
    </row>
    <row r="2301" spans="1:25" x14ac:dyDescent="0.5">
      <c r="A2301" s="1" t="s">
        <v>4593</v>
      </c>
      <c r="B2301" s="1" t="s">
        <v>4594</v>
      </c>
      <c r="C2301" s="1">
        <v>91781</v>
      </c>
      <c r="D2301" s="1">
        <v>11</v>
      </c>
      <c r="E2301" s="1">
        <v>11</v>
      </c>
      <c r="F2301" s="1">
        <v>563.20000000000005</v>
      </c>
      <c r="G2301" s="1">
        <v>0.22671838</v>
      </c>
      <c r="H2301" s="1">
        <v>0.977951083</v>
      </c>
      <c r="I2301" s="1">
        <v>0.20308414899999999</v>
      </c>
      <c r="K2301" s="1">
        <v>1.3329993309999999</v>
      </c>
      <c r="L2301" s="1" t="s">
        <v>2</v>
      </c>
      <c r="M2301" s="1" t="s">
        <v>1</v>
      </c>
      <c r="N2301" s="1">
        <v>1222417.1299999999</v>
      </c>
      <c r="O2301" s="1">
        <v>1315596.9669999999</v>
      </c>
      <c r="P2301" s="1">
        <v>984409.85109999997</v>
      </c>
      <c r="Q2301" s="1">
        <v>931995.01690000005</v>
      </c>
      <c r="R2301" s="3">
        <f>AVERAGE('VTA_Proteome Morphine vs Saline'!N2301:Q2301)</f>
        <v>1113604.74125</v>
      </c>
      <c r="S2301" s="3">
        <f>_xlfn.STDEV.S('VTA_Proteome Morphine vs Saline'!N2301:Q2301)</f>
        <v>184674.85555995745</v>
      </c>
      <c r="T2301" s="1">
        <v>2054734.7760000001</v>
      </c>
      <c r="U2301" s="1">
        <v>1682801.3859999999</v>
      </c>
      <c r="V2301" s="1">
        <v>1187830.9739999999</v>
      </c>
      <c r="W2301" s="1">
        <v>1012370.3639999999</v>
      </c>
      <c r="X2301" s="1">
        <f t="shared" si="139"/>
        <v>1484434.375</v>
      </c>
      <c r="Y2301" s="1">
        <f t="shared" si="140"/>
        <v>474485.69574505609</v>
      </c>
    </row>
    <row r="2302" spans="1:25" x14ac:dyDescent="0.5">
      <c r="A2302" s="1" t="s">
        <v>4595</v>
      </c>
      <c r="B2302" s="1" t="s">
        <v>4596</v>
      </c>
      <c r="C2302" s="1">
        <v>137634</v>
      </c>
      <c r="D2302" s="1">
        <v>32</v>
      </c>
      <c r="E2302" s="1">
        <v>31</v>
      </c>
      <c r="F2302" s="1">
        <v>1958.67</v>
      </c>
      <c r="G2302" s="1">
        <v>0.185104888</v>
      </c>
      <c r="H2302" s="1">
        <v>0.977951083</v>
      </c>
      <c r="I2302" s="1">
        <v>0.25751238500000001</v>
      </c>
      <c r="K2302" s="1">
        <v>1.0971867989999999</v>
      </c>
      <c r="L2302" s="1" t="s">
        <v>1</v>
      </c>
      <c r="M2302" s="1" t="s">
        <v>2</v>
      </c>
      <c r="N2302" s="1">
        <v>4475211.1430000002</v>
      </c>
      <c r="O2302" s="1">
        <v>3631297.1979999999</v>
      </c>
      <c r="P2302" s="1">
        <v>4706302.267</v>
      </c>
      <c r="Q2302" s="1">
        <v>4391303.7479999997</v>
      </c>
      <c r="R2302" s="3">
        <f>AVERAGE('VTA_Proteome Morphine vs Saline'!N2302:Q2302)</f>
        <v>4301028.5889999997</v>
      </c>
      <c r="S2302" s="3">
        <f>_xlfn.STDEV.S('VTA_Proteome Morphine vs Saline'!N2302:Q2302)</f>
        <v>465931.34566546063</v>
      </c>
      <c r="T2302" s="1">
        <v>3651226.16</v>
      </c>
      <c r="U2302" s="1">
        <v>3853030.469</v>
      </c>
      <c r="V2302" s="1">
        <v>4464816.6239999998</v>
      </c>
      <c r="W2302" s="1">
        <v>3711132.128</v>
      </c>
      <c r="X2302" s="1">
        <f t="shared" si="139"/>
        <v>3920051.3452500002</v>
      </c>
      <c r="Y2302" s="1">
        <f t="shared" si="140"/>
        <v>372905.36169647309</v>
      </c>
    </row>
    <row r="2303" spans="1:25" x14ac:dyDescent="0.5">
      <c r="A2303" s="1" t="s">
        <v>4597</v>
      </c>
      <c r="B2303" s="1" t="s">
        <v>4598</v>
      </c>
      <c r="C2303" s="1">
        <v>66971</v>
      </c>
      <c r="D2303" s="1">
        <v>6</v>
      </c>
      <c r="E2303" s="1">
        <v>6</v>
      </c>
      <c r="F2303" s="1">
        <v>352.47</v>
      </c>
      <c r="G2303" s="1">
        <v>5.0893302000000001E-2</v>
      </c>
      <c r="H2303" s="1">
        <v>0.99625991700000005</v>
      </c>
      <c r="I2303" s="1">
        <v>0.92081044000000001</v>
      </c>
      <c r="K2303" s="1">
        <v>1.0375648019999999</v>
      </c>
      <c r="L2303" s="1" t="s">
        <v>1</v>
      </c>
      <c r="M2303" s="1" t="s">
        <v>2</v>
      </c>
      <c r="N2303" s="1">
        <v>181361.8008</v>
      </c>
      <c r="O2303" s="1">
        <v>232909.58919999999</v>
      </c>
      <c r="P2303" s="1">
        <v>516630.70419999998</v>
      </c>
      <c r="Q2303" s="1">
        <v>490052.39449999999</v>
      </c>
      <c r="R2303" s="3">
        <f>AVERAGE('VTA_Proteome Morphine vs Saline'!N2303:Q2303)</f>
        <v>355238.62217499997</v>
      </c>
      <c r="S2303" s="3">
        <f>_xlfn.STDEV.S('VTA_Proteome Morphine vs Saline'!N2303:Q2303)</f>
        <v>172645.78252299674</v>
      </c>
      <c r="T2303" s="1">
        <v>342033.40639999998</v>
      </c>
      <c r="U2303" s="1">
        <v>222876.88639999999</v>
      </c>
      <c r="V2303" s="1">
        <v>455418.24680000002</v>
      </c>
      <c r="W2303" s="1">
        <v>349180.60869999998</v>
      </c>
      <c r="X2303" s="1">
        <f t="shared" si="139"/>
        <v>342377.287075</v>
      </c>
      <c r="Y2303" s="1">
        <f t="shared" si="140"/>
        <v>95052.63064233851</v>
      </c>
    </row>
    <row r="2304" spans="1:25" x14ac:dyDescent="0.5">
      <c r="A2304" s="1" t="s">
        <v>4599</v>
      </c>
      <c r="B2304" s="1" t="s">
        <v>4600</v>
      </c>
      <c r="C2304" s="1">
        <v>95699</v>
      </c>
      <c r="D2304" s="1">
        <v>1</v>
      </c>
      <c r="E2304" s="1">
        <v>1</v>
      </c>
      <c r="F2304" s="1">
        <v>26.22</v>
      </c>
      <c r="G2304" s="1">
        <v>5.4446529E-2</v>
      </c>
      <c r="H2304" s="1">
        <v>0.99625991700000005</v>
      </c>
      <c r="I2304" s="1">
        <v>0.82492228499999998</v>
      </c>
      <c r="K2304" s="1">
        <v>1.0418586860000001</v>
      </c>
      <c r="L2304" s="1" t="s">
        <v>2</v>
      </c>
      <c r="M2304" s="1" t="s">
        <v>1</v>
      </c>
      <c r="N2304" s="1">
        <v>98330.038109999994</v>
      </c>
      <c r="O2304" s="1">
        <v>78394.335760000002</v>
      </c>
      <c r="P2304" s="1">
        <v>144496.2421</v>
      </c>
      <c r="Q2304" s="1">
        <v>141916.2905</v>
      </c>
      <c r="R2304" s="3">
        <f>AVERAGE('VTA_Proteome Morphine vs Saline'!N2304:Q2304)</f>
        <v>115784.22661750001</v>
      </c>
      <c r="S2304" s="3">
        <f>_xlfn.STDEV.S('VTA_Proteome Morphine vs Saline'!N2304:Q2304)</f>
        <v>32710.43274256435</v>
      </c>
      <c r="T2304" s="1">
        <v>219304.50779999999</v>
      </c>
      <c r="U2304" s="1">
        <v>134270.82130000001</v>
      </c>
      <c r="V2304" s="1">
        <v>46549.042249999999</v>
      </c>
      <c r="W2304" s="1">
        <v>82398.837339999998</v>
      </c>
      <c r="X2304" s="1">
        <f t="shared" si="139"/>
        <v>120630.8021725</v>
      </c>
      <c r="Y2304" s="1">
        <f t="shared" si="140"/>
        <v>74994.089972098329</v>
      </c>
    </row>
    <row r="2305" spans="1:25" x14ac:dyDescent="0.5">
      <c r="A2305" s="1" t="s">
        <v>4601</v>
      </c>
      <c r="B2305" s="1" t="s">
        <v>4602</v>
      </c>
      <c r="C2305" s="1">
        <v>50073</v>
      </c>
      <c r="D2305" s="1">
        <v>1</v>
      </c>
      <c r="E2305" s="1">
        <v>1</v>
      </c>
      <c r="F2305" s="1">
        <v>25.8</v>
      </c>
      <c r="G2305" s="1">
        <v>0.16161969200000001</v>
      </c>
      <c r="H2305" s="1">
        <v>0.977951083</v>
      </c>
      <c r="I2305" s="1">
        <v>0.29815004499999997</v>
      </c>
      <c r="K2305" s="1">
        <v>2.0053486980000002</v>
      </c>
      <c r="L2305" s="1" t="s">
        <v>2</v>
      </c>
      <c r="M2305" s="1" t="s">
        <v>1</v>
      </c>
      <c r="N2305" s="1">
        <v>76.502310420000001</v>
      </c>
      <c r="O2305" s="1">
        <v>101.8778844</v>
      </c>
      <c r="P2305" s="1">
        <v>1560.143761</v>
      </c>
      <c r="Q2305" s="1">
        <v>5.0847013719999996</v>
      </c>
      <c r="R2305" s="3">
        <f>AVERAGE('VTA_Proteome Morphine vs Saline'!N2305:Q2305)</f>
        <v>435.902164298</v>
      </c>
      <c r="S2305" s="3">
        <f>_xlfn.STDEV.S('VTA_Proteome Morphine vs Saline'!N2305:Q2305)</f>
        <v>750.61382184759589</v>
      </c>
      <c r="T2305" s="1">
        <v>523.6534752</v>
      </c>
      <c r="U2305" s="1">
        <v>42.662217779999999</v>
      </c>
      <c r="V2305" s="1">
        <v>1930.8300750000001</v>
      </c>
      <c r="W2305" s="1">
        <v>999.39758310000002</v>
      </c>
      <c r="X2305" s="1">
        <f t="shared" si="139"/>
        <v>874.13583777000008</v>
      </c>
      <c r="Y2305" s="1">
        <f t="shared" si="140"/>
        <v>805.49766874277429</v>
      </c>
    </row>
    <row r="2306" spans="1:25" x14ac:dyDescent="0.5">
      <c r="A2306" s="1" t="s">
        <v>4603</v>
      </c>
      <c r="B2306" s="1" t="s">
        <v>4604</v>
      </c>
      <c r="C2306" s="1">
        <v>26735</v>
      </c>
      <c r="D2306" s="1">
        <v>5</v>
      </c>
      <c r="E2306" s="1">
        <v>4</v>
      </c>
      <c r="F2306" s="1">
        <v>239.08</v>
      </c>
      <c r="G2306" s="1">
        <v>5.0070623000000002E-2</v>
      </c>
      <c r="H2306" s="1">
        <v>0.99706243100000003</v>
      </c>
      <c r="I2306" s="1">
        <v>0.97768669900000005</v>
      </c>
      <c r="K2306" s="1">
        <v>1.082684341</v>
      </c>
      <c r="L2306" s="1" t="s">
        <v>1</v>
      </c>
      <c r="M2306" s="1" t="s">
        <v>2</v>
      </c>
      <c r="N2306" s="1">
        <v>3505591.6409999998</v>
      </c>
      <c r="O2306" s="1">
        <v>3305802.574</v>
      </c>
      <c r="P2306" s="1">
        <v>1094336.548</v>
      </c>
      <c r="Q2306" s="1">
        <v>1339792.3160000001</v>
      </c>
      <c r="R2306" s="3">
        <f>AVERAGE('VTA_Proteome Morphine vs Saline'!N2306:Q2306)</f>
        <v>2311380.76975</v>
      </c>
      <c r="S2306" s="3">
        <f>_xlfn.STDEV.S('VTA_Proteome Morphine vs Saline'!N2306:Q2306)</f>
        <v>1270196.1910055322</v>
      </c>
      <c r="T2306" s="1">
        <v>2122663.1579999998</v>
      </c>
      <c r="U2306" s="1">
        <v>3383737.2009999999</v>
      </c>
      <c r="V2306" s="1">
        <v>1694241.034</v>
      </c>
      <c r="W2306" s="1">
        <v>1338803.3230000001</v>
      </c>
      <c r="X2306" s="1">
        <f t="shared" si="139"/>
        <v>2134861.179</v>
      </c>
      <c r="Y2306" s="1">
        <f t="shared" si="140"/>
        <v>892131.21836084186</v>
      </c>
    </row>
    <row r="2307" spans="1:25" x14ac:dyDescent="0.5">
      <c r="A2307" s="1" t="s">
        <v>4605</v>
      </c>
      <c r="B2307" s="1" t="s">
        <v>4606</v>
      </c>
      <c r="C2307" s="1">
        <v>75318</v>
      </c>
      <c r="D2307" s="1">
        <v>10</v>
      </c>
      <c r="E2307" s="1">
        <v>10</v>
      </c>
      <c r="F2307" s="1">
        <v>417.8</v>
      </c>
      <c r="G2307" s="1">
        <v>0.12784400400000001</v>
      </c>
      <c r="H2307" s="1">
        <v>0.977951083</v>
      </c>
      <c r="I2307" s="1">
        <v>0.37671934600000001</v>
      </c>
      <c r="K2307" s="1">
        <v>1.2808998890000001</v>
      </c>
      <c r="L2307" s="1" t="s">
        <v>2</v>
      </c>
      <c r="M2307" s="1" t="s">
        <v>1</v>
      </c>
      <c r="N2307" s="1">
        <v>548303.22089999996</v>
      </c>
      <c r="O2307" s="1">
        <v>792442.74159999995</v>
      </c>
      <c r="P2307" s="1">
        <v>367368.7598</v>
      </c>
      <c r="Q2307" s="1">
        <v>426900.86379999999</v>
      </c>
      <c r="R2307" s="3">
        <f>AVERAGE('VTA_Proteome Morphine vs Saline'!N2307:Q2307)</f>
        <v>533753.89652499999</v>
      </c>
      <c r="S2307" s="3">
        <f>_xlfn.STDEV.S('VTA_Proteome Morphine vs Saline'!N2307:Q2307)</f>
        <v>188178.27162164866</v>
      </c>
      <c r="T2307" s="1">
        <v>955563.22459999996</v>
      </c>
      <c r="U2307" s="1">
        <v>802215.51190000004</v>
      </c>
      <c r="V2307" s="1">
        <v>566356.73499999999</v>
      </c>
      <c r="W2307" s="1">
        <v>410605.75660000002</v>
      </c>
      <c r="X2307" s="1">
        <f t="shared" si="139"/>
        <v>683685.30702499999</v>
      </c>
      <c r="Y2307" s="1">
        <f t="shared" si="140"/>
        <v>242422.11546967289</v>
      </c>
    </row>
    <row r="2308" spans="1:25" x14ac:dyDescent="0.5">
      <c r="A2308" s="1" t="s">
        <v>4607</v>
      </c>
      <c r="B2308" s="1" t="s">
        <v>4608</v>
      </c>
      <c r="C2308" s="1">
        <v>107697</v>
      </c>
      <c r="D2308" s="1">
        <v>23</v>
      </c>
      <c r="E2308" s="1">
        <v>23</v>
      </c>
      <c r="F2308" s="1">
        <v>1401.71</v>
      </c>
      <c r="G2308" s="1">
        <v>0.119846858</v>
      </c>
      <c r="H2308" s="1">
        <v>0.98142714799999997</v>
      </c>
      <c r="I2308" s="1">
        <v>0.400341738</v>
      </c>
      <c r="K2308" s="1">
        <v>1.120382148</v>
      </c>
      <c r="L2308" s="1" t="s">
        <v>2</v>
      </c>
      <c r="M2308" s="1" t="s">
        <v>1</v>
      </c>
      <c r="N2308" s="1">
        <v>6315456.6660000002</v>
      </c>
      <c r="O2308" s="1">
        <v>10351133.550000001</v>
      </c>
      <c r="P2308" s="1">
        <v>7512224.9759999998</v>
      </c>
      <c r="Q2308" s="1">
        <v>7469464.3420000002</v>
      </c>
      <c r="R2308" s="3">
        <f>AVERAGE('VTA_Proteome Morphine vs Saline'!N2308:Q2308)</f>
        <v>7912069.8835000005</v>
      </c>
      <c r="S2308" s="3">
        <f>_xlfn.STDEV.S('VTA_Proteome Morphine vs Saline'!N2308:Q2308)</f>
        <v>1717942.6601758581</v>
      </c>
      <c r="T2308" s="1">
        <v>8356909.358</v>
      </c>
      <c r="U2308" s="1">
        <v>11001704.939999999</v>
      </c>
      <c r="V2308" s="1">
        <v>7415514.4220000003</v>
      </c>
      <c r="W2308" s="1">
        <v>8684038.6720000003</v>
      </c>
      <c r="X2308" s="1">
        <f t="shared" si="139"/>
        <v>8864541.8479999993</v>
      </c>
      <c r="Y2308" s="1">
        <f t="shared" si="140"/>
        <v>1522872.1443987426</v>
      </c>
    </row>
    <row r="2309" spans="1:25" x14ac:dyDescent="0.5">
      <c r="A2309" s="1" t="s">
        <v>4609</v>
      </c>
      <c r="B2309" s="1" t="s">
        <v>4610</v>
      </c>
      <c r="C2309" s="1">
        <v>43285</v>
      </c>
      <c r="D2309" s="1">
        <v>14</v>
      </c>
      <c r="E2309" s="1">
        <v>14</v>
      </c>
      <c r="F2309" s="1">
        <v>798.59</v>
      </c>
      <c r="G2309" s="1">
        <v>6.3227531000000003E-2</v>
      </c>
      <c r="H2309" s="1">
        <v>0.99625991700000005</v>
      </c>
      <c r="I2309" s="1">
        <v>0.70456606600000005</v>
      </c>
      <c r="K2309" s="1">
        <v>1.0433681859999999</v>
      </c>
      <c r="L2309" s="1" t="s">
        <v>2</v>
      </c>
      <c r="M2309" s="1" t="s">
        <v>1</v>
      </c>
      <c r="N2309" s="1">
        <v>2489280.7220000001</v>
      </c>
      <c r="O2309" s="1">
        <v>3718308.9470000002</v>
      </c>
      <c r="P2309" s="1">
        <v>2081550.3330000001</v>
      </c>
      <c r="Q2309" s="1">
        <v>2304946.2220000001</v>
      </c>
      <c r="R2309" s="3">
        <f>AVERAGE('VTA_Proteome Morphine vs Saline'!N2309:Q2309)</f>
        <v>2648521.5559999999</v>
      </c>
      <c r="S2309" s="3">
        <f>_xlfn.STDEV.S('VTA_Proteome Morphine vs Saline'!N2309:Q2309)</f>
        <v>732416.79459147155</v>
      </c>
      <c r="T2309" s="1">
        <v>2466142.63</v>
      </c>
      <c r="U2309" s="1">
        <v>3133805.6690000002</v>
      </c>
      <c r="V2309" s="1">
        <v>3120394.1579999998</v>
      </c>
      <c r="W2309" s="1">
        <v>2333190.0660000001</v>
      </c>
      <c r="X2309" s="1">
        <f t="shared" ref="X2309:X2338" si="141">AVERAGE(T2309:W2309)</f>
        <v>2763383.13075</v>
      </c>
      <c r="Y2309" s="1">
        <f t="shared" ref="Y2309:Y2338" si="142">_xlfn.STDEV.S(T2309:W2309)</f>
        <v>423512.18741486897</v>
      </c>
    </row>
    <row r="2310" spans="1:25" x14ac:dyDescent="0.5">
      <c r="A2310" s="1" t="s">
        <v>4611</v>
      </c>
      <c r="B2310" s="1" t="s">
        <v>4612</v>
      </c>
      <c r="C2310" s="1">
        <v>36333</v>
      </c>
      <c r="D2310" s="1">
        <v>10</v>
      </c>
      <c r="E2310" s="1">
        <v>10</v>
      </c>
      <c r="F2310" s="1">
        <v>530.53</v>
      </c>
      <c r="G2310" s="1">
        <v>0.19216026</v>
      </c>
      <c r="H2310" s="1">
        <v>0.977951083</v>
      </c>
      <c r="I2310" s="1">
        <v>0.246909191</v>
      </c>
      <c r="K2310" s="1">
        <v>1.096551775</v>
      </c>
      <c r="L2310" s="1" t="s">
        <v>1</v>
      </c>
      <c r="M2310" s="1" t="s">
        <v>2</v>
      </c>
      <c r="N2310" s="1">
        <v>3305140.372</v>
      </c>
      <c r="O2310" s="1">
        <v>3309368.9190000002</v>
      </c>
      <c r="P2310" s="1">
        <v>3959382.412</v>
      </c>
      <c r="Q2310" s="1">
        <v>3278201.4339999999</v>
      </c>
      <c r="R2310" s="3">
        <f>AVERAGE('VTA_Proteome Morphine vs Saline'!N2310:Q2310)</f>
        <v>3463023.28425</v>
      </c>
      <c r="S2310" s="3">
        <f>_xlfn.STDEV.S('VTA_Proteome Morphine vs Saline'!N2310:Q2310)</f>
        <v>331193.88982462417</v>
      </c>
      <c r="T2310" s="1">
        <v>3293877.4530000002</v>
      </c>
      <c r="U2310" s="1">
        <v>3590171.665</v>
      </c>
      <c r="V2310" s="1">
        <v>2983661.4750000001</v>
      </c>
      <c r="W2310" s="1">
        <v>2764700.804</v>
      </c>
      <c r="X2310" s="1">
        <f t="shared" si="141"/>
        <v>3158102.84925</v>
      </c>
      <c r="Y2310" s="1">
        <f t="shared" si="142"/>
        <v>360699.85991319182</v>
      </c>
    </row>
    <row r="2311" spans="1:25" x14ac:dyDescent="0.5">
      <c r="A2311" s="1" t="s">
        <v>4613</v>
      </c>
      <c r="B2311" s="1" t="s">
        <v>4614</v>
      </c>
      <c r="C2311" s="1">
        <v>48865</v>
      </c>
      <c r="D2311" s="1">
        <v>13</v>
      </c>
      <c r="E2311" s="1">
        <v>13</v>
      </c>
      <c r="F2311" s="1">
        <v>760.75</v>
      </c>
      <c r="G2311" s="1">
        <v>8.3531369999999994E-2</v>
      </c>
      <c r="H2311" s="1">
        <v>0.99625991700000005</v>
      </c>
      <c r="I2311" s="1">
        <v>0.55149481199999995</v>
      </c>
      <c r="K2311" s="1">
        <v>1.103245126</v>
      </c>
      <c r="L2311" s="1" t="s">
        <v>1</v>
      </c>
      <c r="M2311" s="1" t="s">
        <v>2</v>
      </c>
      <c r="N2311" s="1">
        <v>7712175.2359999996</v>
      </c>
      <c r="O2311" s="1">
        <v>5917625.983</v>
      </c>
      <c r="P2311" s="1">
        <v>5610976.6179999998</v>
      </c>
      <c r="Q2311" s="1">
        <v>4593804.0489999996</v>
      </c>
      <c r="R2311" s="3">
        <f>AVERAGE('VTA_Proteome Morphine vs Saline'!N2311:Q2311)</f>
        <v>5958645.4715</v>
      </c>
      <c r="S2311" s="3">
        <f>_xlfn.STDEV.S('VTA_Proteome Morphine vs Saline'!N2311:Q2311)</f>
        <v>1298744.9035755035</v>
      </c>
      <c r="T2311" s="1">
        <v>4889496.1830000002</v>
      </c>
      <c r="U2311" s="1">
        <v>5017482.7740000002</v>
      </c>
      <c r="V2311" s="1">
        <v>7878416.4069999997</v>
      </c>
      <c r="W2311" s="1">
        <v>3818671.8849999998</v>
      </c>
      <c r="X2311" s="1">
        <f t="shared" si="141"/>
        <v>5401016.8122499995</v>
      </c>
      <c r="Y2311" s="1">
        <f t="shared" si="142"/>
        <v>1736862.6824925805</v>
      </c>
    </row>
    <row r="2312" spans="1:25" x14ac:dyDescent="0.5">
      <c r="A2312" s="1" t="s">
        <v>4615</v>
      </c>
      <c r="B2312" s="1" t="s">
        <v>4616</v>
      </c>
      <c r="C2312" s="1">
        <v>23654</v>
      </c>
      <c r="D2312" s="1">
        <v>6</v>
      </c>
      <c r="E2312" s="1">
        <v>6</v>
      </c>
      <c r="F2312" s="1">
        <v>293.04000000000002</v>
      </c>
      <c r="G2312" s="1">
        <v>0.14331439800000001</v>
      </c>
      <c r="H2312" s="1">
        <v>0.977951083</v>
      </c>
      <c r="I2312" s="1">
        <v>0.33707542400000001</v>
      </c>
      <c r="K2312" s="1">
        <v>1.189368669</v>
      </c>
      <c r="L2312" s="1" t="s">
        <v>2</v>
      </c>
      <c r="M2312" s="1" t="s">
        <v>1</v>
      </c>
      <c r="N2312" s="1">
        <v>1812049.94</v>
      </c>
      <c r="O2312" s="1">
        <v>2806708.8339999998</v>
      </c>
      <c r="P2312" s="1">
        <v>1442403.067</v>
      </c>
      <c r="Q2312" s="1">
        <v>1665047.0819999999</v>
      </c>
      <c r="R2312" s="3">
        <f>AVERAGE('VTA_Proteome Morphine vs Saline'!N2312:Q2312)</f>
        <v>1931552.2307500001</v>
      </c>
      <c r="S2312" s="3">
        <f>_xlfn.STDEV.S('VTA_Proteome Morphine vs Saline'!N2312:Q2312)</f>
        <v>602901.80969877017</v>
      </c>
      <c r="T2312" s="1">
        <v>2784395.15</v>
      </c>
      <c r="U2312" s="1">
        <v>2644115.639</v>
      </c>
      <c r="V2312" s="1">
        <v>1992242.219</v>
      </c>
      <c r="W2312" s="1">
        <v>1768557.8160000001</v>
      </c>
      <c r="X2312" s="1">
        <f t="shared" si="141"/>
        <v>2297327.7059999998</v>
      </c>
      <c r="Y2312" s="1">
        <f t="shared" si="142"/>
        <v>493346.16529294115</v>
      </c>
    </row>
    <row r="2313" spans="1:25" x14ac:dyDescent="0.5">
      <c r="A2313" s="1" t="s">
        <v>4617</v>
      </c>
      <c r="B2313" s="1" t="s">
        <v>4618</v>
      </c>
      <c r="C2313" s="1">
        <v>37379</v>
      </c>
      <c r="D2313" s="1">
        <v>1</v>
      </c>
      <c r="E2313" s="1">
        <v>1</v>
      </c>
      <c r="F2313" s="1">
        <v>25.7</v>
      </c>
      <c r="G2313" s="1">
        <v>9.4252100000000005E-2</v>
      </c>
      <c r="H2313" s="1">
        <v>0.99625991700000005</v>
      </c>
      <c r="I2313" s="1">
        <v>0.496800941</v>
      </c>
      <c r="K2313" s="1">
        <v>1.14189034</v>
      </c>
      <c r="L2313" s="1" t="s">
        <v>2</v>
      </c>
      <c r="M2313" s="1" t="s">
        <v>1</v>
      </c>
      <c r="N2313" s="1">
        <v>4863.4278439999998</v>
      </c>
      <c r="O2313" s="1">
        <v>3772.0505710000002</v>
      </c>
      <c r="P2313" s="1">
        <v>922.44297419999998</v>
      </c>
      <c r="Q2313" s="1">
        <v>0</v>
      </c>
      <c r="R2313" s="3">
        <f>AVERAGE('VTA_Proteome Morphine vs Saline'!N2313:Q2313)</f>
        <v>2389.4803472999997</v>
      </c>
      <c r="S2313" s="3">
        <f>_xlfn.STDEV.S('VTA_Proteome Morphine vs Saline'!N2313:Q2313)</f>
        <v>2301.7190404923554</v>
      </c>
      <c r="T2313" s="1">
        <v>2730.2021549999999</v>
      </c>
      <c r="U2313" s="1">
        <v>5817.0837899999997</v>
      </c>
      <c r="V2313" s="1">
        <v>185.05268520000001</v>
      </c>
      <c r="W2313" s="1">
        <v>2181.7594770000001</v>
      </c>
      <c r="X2313" s="1">
        <f t="shared" si="141"/>
        <v>2728.5245267999999</v>
      </c>
      <c r="Y2313" s="1">
        <f t="shared" si="142"/>
        <v>2331.480371311312</v>
      </c>
    </row>
    <row r="2314" spans="1:25" x14ac:dyDescent="0.5">
      <c r="A2314" s="1" t="s">
        <v>4619</v>
      </c>
      <c r="B2314" s="1" t="s">
        <v>4620</v>
      </c>
      <c r="C2314" s="1">
        <v>31250</v>
      </c>
      <c r="D2314" s="1">
        <v>10</v>
      </c>
      <c r="E2314" s="1">
        <v>10</v>
      </c>
      <c r="F2314" s="1">
        <v>935.37</v>
      </c>
      <c r="G2314" s="1">
        <v>5.4755119999999997E-2</v>
      </c>
      <c r="H2314" s="1">
        <v>0.99625991700000005</v>
      </c>
      <c r="I2314" s="1">
        <v>0.81909064899999995</v>
      </c>
      <c r="K2314" s="1">
        <v>1.021589498</v>
      </c>
      <c r="L2314" s="1" t="s">
        <v>1</v>
      </c>
      <c r="M2314" s="1" t="s">
        <v>2</v>
      </c>
      <c r="N2314" s="1">
        <v>54933472.399999999</v>
      </c>
      <c r="O2314" s="1">
        <v>67814507.379999995</v>
      </c>
      <c r="P2314" s="1">
        <v>74144722.109999999</v>
      </c>
      <c r="Q2314" s="1">
        <v>64386855.020000003</v>
      </c>
      <c r="R2314" s="3">
        <f>AVERAGE('VTA_Proteome Morphine vs Saline'!N2314:Q2314)</f>
        <v>65319889.227499999</v>
      </c>
      <c r="S2314" s="3">
        <f>_xlfn.STDEV.S('VTA_Proteome Morphine vs Saline'!N2314:Q2314)</f>
        <v>8017668.0416394146</v>
      </c>
      <c r="T2314" s="1">
        <v>70744552.060000002</v>
      </c>
      <c r="U2314" s="1">
        <v>66676973.600000001</v>
      </c>
      <c r="V2314" s="1">
        <v>55149246.5</v>
      </c>
      <c r="W2314" s="1">
        <v>63187100.700000003</v>
      </c>
      <c r="X2314" s="1">
        <f t="shared" si="141"/>
        <v>63939468.215000004</v>
      </c>
      <c r="Y2314" s="1">
        <f t="shared" si="142"/>
        <v>6624126.522213296</v>
      </c>
    </row>
    <row r="2315" spans="1:25" x14ac:dyDescent="0.5">
      <c r="A2315" s="1" t="s">
        <v>4621</v>
      </c>
      <c r="B2315" s="1" t="s">
        <v>4622</v>
      </c>
      <c r="C2315" s="1">
        <v>31068</v>
      </c>
      <c r="D2315" s="1">
        <v>9</v>
      </c>
      <c r="E2315" s="1">
        <v>9</v>
      </c>
      <c r="F2315" s="1">
        <v>675.24</v>
      </c>
      <c r="G2315" s="1">
        <v>6.1264619999999999E-2</v>
      </c>
      <c r="H2315" s="1">
        <v>0.99625991700000005</v>
      </c>
      <c r="I2315" s="1">
        <v>0.72604971200000001</v>
      </c>
      <c r="K2315" s="1">
        <v>1.0342263359999999</v>
      </c>
      <c r="L2315" s="1" t="s">
        <v>1</v>
      </c>
      <c r="M2315" s="1" t="s">
        <v>2</v>
      </c>
      <c r="N2315" s="1">
        <v>15931533.369999999</v>
      </c>
      <c r="O2315" s="1">
        <v>22472425.690000001</v>
      </c>
      <c r="P2315" s="1">
        <v>20320225.949999999</v>
      </c>
      <c r="Q2315" s="1">
        <v>21284046.030000001</v>
      </c>
      <c r="R2315" s="3">
        <f>AVERAGE('VTA_Proteome Morphine vs Saline'!N2315:Q2315)</f>
        <v>20002057.760000002</v>
      </c>
      <c r="S2315" s="3">
        <f>_xlfn.STDEV.S('VTA_Proteome Morphine vs Saline'!N2315:Q2315)</f>
        <v>2852870.5684335148</v>
      </c>
      <c r="T2315" s="1">
        <v>15336143.65</v>
      </c>
      <c r="U2315" s="1">
        <v>26935955</v>
      </c>
      <c r="V2315" s="1">
        <v>12747123.32</v>
      </c>
      <c r="W2315" s="1">
        <v>22341243.77</v>
      </c>
      <c r="X2315" s="1">
        <f t="shared" si="141"/>
        <v>19340116.434999999</v>
      </c>
      <c r="Y2315" s="1">
        <f t="shared" si="142"/>
        <v>6485956.2405730058</v>
      </c>
    </row>
    <row r="2316" spans="1:25" x14ac:dyDescent="0.5">
      <c r="A2316" s="1" t="s">
        <v>4623</v>
      </c>
      <c r="B2316" s="1" t="s">
        <v>4624</v>
      </c>
      <c r="C2316" s="1">
        <v>38796</v>
      </c>
      <c r="D2316" s="1">
        <v>5</v>
      </c>
      <c r="E2316" s="1">
        <v>5</v>
      </c>
      <c r="F2316" s="1">
        <v>224.53</v>
      </c>
      <c r="G2316" s="1">
        <v>0.417193486</v>
      </c>
      <c r="H2316" s="1">
        <v>0.977951083</v>
      </c>
      <c r="I2316" s="1">
        <v>8.2540537999999997E-2</v>
      </c>
      <c r="K2316" s="1">
        <v>1.4918938589999999</v>
      </c>
      <c r="L2316" s="1" t="s">
        <v>1</v>
      </c>
      <c r="M2316" s="1" t="s">
        <v>2</v>
      </c>
      <c r="N2316" s="1">
        <v>731565.63419999997</v>
      </c>
      <c r="O2316" s="1">
        <v>756815.5392</v>
      </c>
      <c r="P2316" s="1">
        <v>990527.59759999998</v>
      </c>
      <c r="Q2316" s="1">
        <v>437072.38780000003</v>
      </c>
      <c r="R2316" s="3">
        <f>AVERAGE('VTA_Proteome Morphine vs Saline'!N2316:Q2316)</f>
        <v>728995.28969999996</v>
      </c>
      <c r="S2316" s="3">
        <f>_xlfn.STDEV.S('VTA_Proteome Morphine vs Saline'!N2316:Q2316)</f>
        <v>226861.70653969538</v>
      </c>
      <c r="T2316" s="1">
        <v>502770.57429999998</v>
      </c>
      <c r="U2316" s="1">
        <v>516886.46899999998</v>
      </c>
      <c r="V2316" s="1">
        <v>457897.83140000002</v>
      </c>
      <c r="W2316" s="1">
        <v>476995.13640000002</v>
      </c>
      <c r="X2316" s="1">
        <f t="shared" si="141"/>
        <v>488637.502775</v>
      </c>
      <c r="Y2316" s="1">
        <f t="shared" si="142"/>
        <v>26319.953739603963</v>
      </c>
    </row>
    <row r="2317" spans="1:25" x14ac:dyDescent="0.5">
      <c r="A2317" s="1" t="s">
        <v>4625</v>
      </c>
      <c r="B2317" s="1" t="s">
        <v>4626</v>
      </c>
      <c r="C2317" s="1">
        <v>92753</v>
      </c>
      <c r="D2317" s="1">
        <v>48</v>
      </c>
      <c r="E2317" s="1">
        <v>48</v>
      </c>
      <c r="F2317" s="1">
        <v>3369.61</v>
      </c>
      <c r="G2317" s="1">
        <v>8.5677798999999999E-2</v>
      </c>
      <c r="H2317" s="1">
        <v>0.99625991700000005</v>
      </c>
      <c r="I2317" s="1">
        <v>0.53958336699999998</v>
      </c>
      <c r="K2317" s="1">
        <v>1.0459298530000001</v>
      </c>
      <c r="L2317" s="1" t="s">
        <v>2</v>
      </c>
      <c r="M2317" s="1" t="s">
        <v>1</v>
      </c>
      <c r="N2317" s="1">
        <v>50776467.159999996</v>
      </c>
      <c r="O2317" s="1">
        <v>63411506.210000001</v>
      </c>
      <c r="P2317" s="1">
        <v>54069537.969999999</v>
      </c>
      <c r="Q2317" s="1">
        <v>56997408.359999999</v>
      </c>
      <c r="R2317" s="3">
        <f>AVERAGE('VTA_Proteome Morphine vs Saline'!N2317:Q2317)</f>
        <v>56313729.924999997</v>
      </c>
      <c r="S2317" s="3">
        <f>_xlfn.STDEV.S('VTA_Proteome Morphine vs Saline'!N2317:Q2317)</f>
        <v>5371018.5518805357</v>
      </c>
      <c r="T2317" s="1">
        <v>51918134.25</v>
      </c>
      <c r="U2317" s="1">
        <v>58449967.689999998</v>
      </c>
      <c r="V2317" s="1">
        <v>58986533.640000001</v>
      </c>
      <c r="W2317" s="1">
        <v>66246209.560000002</v>
      </c>
      <c r="X2317" s="1">
        <f t="shared" si="141"/>
        <v>58900211.284999996</v>
      </c>
      <c r="Y2317" s="1">
        <f t="shared" si="142"/>
        <v>5857282.1121173222</v>
      </c>
    </row>
    <row r="2318" spans="1:25" x14ac:dyDescent="0.5">
      <c r="A2318" s="1" t="s">
        <v>4627</v>
      </c>
      <c r="B2318" s="1" t="s">
        <v>4628</v>
      </c>
      <c r="C2318" s="1">
        <v>32777</v>
      </c>
      <c r="D2318" s="1">
        <v>7</v>
      </c>
      <c r="E2318" s="1">
        <v>7</v>
      </c>
      <c r="F2318" s="1">
        <v>264.11</v>
      </c>
      <c r="G2318" s="1">
        <v>9.3601507E-2</v>
      </c>
      <c r="H2318" s="1">
        <v>0.99625991700000005</v>
      </c>
      <c r="I2318" s="1">
        <v>0.499810017</v>
      </c>
      <c r="K2318" s="1">
        <v>1.0895595739999999</v>
      </c>
      <c r="L2318" s="1" t="s">
        <v>1</v>
      </c>
      <c r="M2318" s="1" t="s">
        <v>2</v>
      </c>
      <c r="N2318" s="1">
        <v>870147.04</v>
      </c>
      <c r="O2318" s="1">
        <v>983149.79269999999</v>
      </c>
      <c r="P2318" s="1">
        <v>866171.77110000001</v>
      </c>
      <c r="Q2318" s="1">
        <v>719910.84109999996</v>
      </c>
      <c r="R2318" s="3">
        <f>AVERAGE('VTA_Proteome Morphine vs Saline'!N2318:Q2318)</f>
        <v>859844.861225</v>
      </c>
      <c r="S2318" s="3">
        <f>_xlfn.STDEV.S('VTA_Proteome Morphine vs Saline'!N2318:Q2318)</f>
        <v>107907.05999528336</v>
      </c>
      <c r="T2318" s="1">
        <v>780710.20909999998</v>
      </c>
      <c r="U2318" s="1">
        <v>1082750.3459999999</v>
      </c>
      <c r="V2318" s="1">
        <v>731344.39619999996</v>
      </c>
      <c r="W2318" s="1">
        <v>561864.51969999995</v>
      </c>
      <c r="X2318" s="1">
        <f t="shared" si="141"/>
        <v>789167.36774999998</v>
      </c>
      <c r="Y2318" s="1">
        <f t="shared" si="142"/>
        <v>217004.27754699829</v>
      </c>
    </row>
    <row r="2319" spans="1:25" x14ac:dyDescent="0.5">
      <c r="A2319" s="1" t="s">
        <v>4629</v>
      </c>
      <c r="B2319" s="1" t="s">
        <v>4630</v>
      </c>
      <c r="C2319" s="1">
        <v>82338</v>
      </c>
      <c r="D2319" s="1">
        <v>1</v>
      </c>
      <c r="E2319" s="1">
        <v>1</v>
      </c>
      <c r="F2319" s="1">
        <v>43.6</v>
      </c>
      <c r="G2319" s="1">
        <v>0.44708599700000001</v>
      </c>
      <c r="H2319" s="1">
        <v>0.977951083</v>
      </c>
      <c r="I2319" s="1">
        <v>7.2671439000000004E-2</v>
      </c>
      <c r="K2319" s="1">
        <v>2.283250883</v>
      </c>
      <c r="L2319" s="1" t="s">
        <v>1</v>
      </c>
      <c r="M2319" s="1" t="s">
        <v>2</v>
      </c>
      <c r="N2319" s="1">
        <v>38777.220569999998</v>
      </c>
      <c r="O2319" s="1">
        <v>42156.263379999997</v>
      </c>
      <c r="P2319" s="1">
        <v>26544.914560000001</v>
      </c>
      <c r="Q2319" s="1">
        <v>33053.75619</v>
      </c>
      <c r="R2319" s="3">
        <f>AVERAGE('VTA_Proteome Morphine vs Saline'!N2319:Q2319)</f>
        <v>35133.038675000003</v>
      </c>
      <c r="S2319" s="3">
        <f>_xlfn.STDEV.S('VTA_Proteome Morphine vs Saline'!N2319:Q2319)</f>
        <v>6847.9933413090621</v>
      </c>
      <c r="T2319" s="1">
        <v>15473.64768</v>
      </c>
      <c r="U2319" s="1">
        <v>28976.503649999999</v>
      </c>
      <c r="V2319" s="1">
        <v>14196.922119999999</v>
      </c>
      <c r="W2319" s="1">
        <v>2902.0781350000002</v>
      </c>
      <c r="X2319" s="1">
        <f t="shared" si="141"/>
        <v>15387.28789625</v>
      </c>
      <c r="Y2319" s="1">
        <f t="shared" si="142"/>
        <v>10676.636116272704</v>
      </c>
    </row>
    <row r="2320" spans="1:25" x14ac:dyDescent="0.5">
      <c r="A2320" s="1" t="s">
        <v>4631</v>
      </c>
      <c r="B2320" s="1" t="s">
        <v>4632</v>
      </c>
      <c r="C2320" s="1">
        <v>79782</v>
      </c>
      <c r="D2320" s="1">
        <v>2</v>
      </c>
      <c r="E2320" s="1">
        <v>1</v>
      </c>
      <c r="F2320" s="1">
        <v>52.9</v>
      </c>
      <c r="G2320" s="1">
        <v>0.11971712299999999</v>
      </c>
      <c r="H2320" s="1">
        <v>0.98142714799999997</v>
      </c>
      <c r="I2320" s="1">
        <v>0.40074553600000001</v>
      </c>
      <c r="K2320" s="1">
        <v>1.1930347480000001</v>
      </c>
      <c r="L2320" s="1" t="s">
        <v>2</v>
      </c>
      <c r="M2320" s="1" t="s">
        <v>1</v>
      </c>
      <c r="N2320" s="1">
        <v>518059.97340000002</v>
      </c>
      <c r="O2320" s="1">
        <v>494366.25760000001</v>
      </c>
      <c r="P2320" s="1">
        <v>5652.7566660000002</v>
      </c>
      <c r="Q2320" s="1">
        <v>615370.1655</v>
      </c>
      <c r="R2320" s="3">
        <f>AVERAGE('VTA_Proteome Morphine vs Saline'!N2320:Q2320)</f>
        <v>408362.28829150001</v>
      </c>
      <c r="S2320" s="3">
        <f>_xlfn.STDEV.S('VTA_Proteome Morphine vs Saline'!N2320:Q2320)</f>
        <v>273530.92021645379</v>
      </c>
      <c r="T2320" s="1">
        <v>443015.51020000002</v>
      </c>
      <c r="U2320" s="1">
        <v>562737.31929999997</v>
      </c>
      <c r="V2320" s="1">
        <v>470068.5221</v>
      </c>
      <c r="W2320" s="1">
        <v>472940.24650000001</v>
      </c>
      <c r="X2320" s="1">
        <f t="shared" si="141"/>
        <v>487190.39952500002</v>
      </c>
      <c r="Y2320" s="1">
        <f t="shared" si="142"/>
        <v>52137.585553862264</v>
      </c>
    </row>
    <row r="2321" spans="1:25" x14ac:dyDescent="0.5">
      <c r="A2321" s="1" t="s">
        <v>4633</v>
      </c>
      <c r="B2321" s="1" t="s">
        <v>4634</v>
      </c>
      <c r="C2321" s="1">
        <v>26896</v>
      </c>
      <c r="D2321" s="1">
        <v>1</v>
      </c>
      <c r="E2321" s="1">
        <v>1</v>
      </c>
      <c r="F2321" s="1">
        <v>51.81</v>
      </c>
      <c r="G2321" s="1">
        <v>0.27840258699999998</v>
      </c>
      <c r="H2321" s="1">
        <v>0.977951083</v>
      </c>
      <c r="I2321" s="1">
        <v>0.155451055</v>
      </c>
      <c r="K2321" s="1">
        <v>1.357356118</v>
      </c>
      <c r="L2321" s="1" t="s">
        <v>1</v>
      </c>
      <c r="M2321" s="1" t="s">
        <v>2</v>
      </c>
      <c r="N2321" s="1">
        <v>6989.786384</v>
      </c>
      <c r="O2321" s="1">
        <v>7812.9648610000004</v>
      </c>
      <c r="P2321" s="1">
        <v>8633.4116360000007</v>
      </c>
      <c r="Q2321" s="1">
        <v>7905.2267190000002</v>
      </c>
      <c r="R2321" s="3">
        <f>AVERAGE('VTA_Proteome Morphine vs Saline'!N2321:Q2321)</f>
        <v>7835.3474000000006</v>
      </c>
      <c r="S2321" s="3">
        <f>_xlfn.STDEV.S('VTA_Proteome Morphine vs Saline'!N2321:Q2321)</f>
        <v>672.62274067940132</v>
      </c>
      <c r="T2321" s="1">
        <v>16224.207119999999</v>
      </c>
      <c r="U2321" s="1">
        <v>0</v>
      </c>
      <c r="V2321" s="1">
        <v>6865.8200180000003</v>
      </c>
      <c r="W2321" s="1">
        <v>0</v>
      </c>
      <c r="X2321" s="1">
        <f t="shared" si="141"/>
        <v>5772.5067844999994</v>
      </c>
      <c r="Y2321" s="1">
        <f t="shared" si="142"/>
        <v>7682.8172541899003</v>
      </c>
    </row>
    <row r="2322" spans="1:25" x14ac:dyDescent="0.5">
      <c r="A2322" s="1" t="s">
        <v>4635</v>
      </c>
      <c r="B2322" s="1" t="s">
        <v>4636</v>
      </c>
      <c r="C2322" s="1">
        <v>60860</v>
      </c>
      <c r="D2322" s="1">
        <v>8</v>
      </c>
      <c r="E2322" s="1">
        <v>8</v>
      </c>
      <c r="F2322" s="1">
        <v>303.23</v>
      </c>
      <c r="G2322" s="1">
        <v>5.1755292000000001E-2</v>
      </c>
      <c r="H2322" s="1">
        <v>0.99625991700000005</v>
      </c>
      <c r="I2322" s="1">
        <v>0.88924077700000004</v>
      </c>
      <c r="K2322" s="1">
        <v>1.0843805790000001</v>
      </c>
      <c r="L2322" s="1" t="s">
        <v>1</v>
      </c>
      <c r="M2322" s="1" t="s">
        <v>2</v>
      </c>
      <c r="N2322" s="1">
        <v>255433.8437</v>
      </c>
      <c r="O2322" s="1">
        <v>129733.71339999999</v>
      </c>
      <c r="P2322" s="1">
        <v>484833.43050000002</v>
      </c>
      <c r="Q2322" s="1">
        <v>367048.32160000002</v>
      </c>
      <c r="R2322" s="3">
        <f>AVERAGE('VTA_Proteome Morphine vs Saline'!N2322:Q2322)</f>
        <v>309262.3273</v>
      </c>
      <c r="S2322" s="3">
        <f>_xlfn.STDEV.S('VTA_Proteome Morphine vs Saline'!N2322:Q2322)</f>
        <v>151978.57554233918</v>
      </c>
      <c r="T2322" s="1">
        <v>173095.321</v>
      </c>
      <c r="U2322" s="1">
        <v>261243.15169999999</v>
      </c>
      <c r="V2322" s="1">
        <v>491663.1741</v>
      </c>
      <c r="W2322" s="1">
        <v>214787.23569999999</v>
      </c>
      <c r="X2322" s="1">
        <f t="shared" si="141"/>
        <v>285197.22062500002</v>
      </c>
      <c r="Y2322" s="1">
        <f t="shared" si="142"/>
        <v>142274.83876764341</v>
      </c>
    </row>
    <row r="2323" spans="1:25" x14ac:dyDescent="0.5">
      <c r="A2323" s="1" t="s">
        <v>4637</v>
      </c>
      <c r="B2323" s="1" t="s">
        <v>4638</v>
      </c>
      <c r="C2323" s="1">
        <v>54271</v>
      </c>
      <c r="D2323" s="1">
        <v>16</v>
      </c>
      <c r="E2323" s="1">
        <v>16</v>
      </c>
      <c r="F2323" s="1">
        <v>716.71</v>
      </c>
      <c r="G2323" s="1">
        <v>0.45626522200000003</v>
      </c>
      <c r="H2323" s="1">
        <v>0.977951083</v>
      </c>
      <c r="I2323" s="1">
        <v>6.9908658999999998E-2</v>
      </c>
      <c r="K2323" s="1">
        <v>1.2066688489999999</v>
      </c>
      <c r="L2323" s="1" t="s">
        <v>2</v>
      </c>
      <c r="M2323" s="1" t="s">
        <v>1</v>
      </c>
      <c r="N2323" s="1">
        <v>1916760.1850000001</v>
      </c>
      <c r="O2323" s="1">
        <v>2146844.8650000002</v>
      </c>
      <c r="P2323" s="1">
        <v>1628494.8019999999</v>
      </c>
      <c r="Q2323" s="1">
        <v>2349316.338</v>
      </c>
      <c r="R2323" s="3">
        <f>AVERAGE('VTA_Proteome Morphine vs Saline'!N2323:Q2323)</f>
        <v>2010354.0474999999</v>
      </c>
      <c r="S2323" s="3">
        <f>_xlfn.STDEV.S('VTA_Proteome Morphine vs Saline'!N2323:Q2323)</f>
        <v>309893.24619634537</v>
      </c>
      <c r="T2323" s="1">
        <v>2379928.8319999999</v>
      </c>
      <c r="U2323" s="1">
        <v>2186834.9160000002</v>
      </c>
      <c r="V2323" s="1">
        <v>2636232.6860000002</v>
      </c>
      <c r="W2323" s="1">
        <v>2500329.983</v>
      </c>
      <c r="X2323" s="1">
        <f t="shared" si="141"/>
        <v>2425831.6042499999</v>
      </c>
      <c r="Y2323" s="1">
        <f t="shared" si="142"/>
        <v>190652.48064882495</v>
      </c>
    </row>
    <row r="2324" spans="1:25" x14ac:dyDescent="0.5">
      <c r="A2324" s="1" t="s">
        <v>4639</v>
      </c>
      <c r="B2324" s="1" t="s">
        <v>4640</v>
      </c>
      <c r="C2324" s="1">
        <v>54220</v>
      </c>
      <c r="D2324" s="1">
        <v>1</v>
      </c>
      <c r="E2324" s="1">
        <v>1</v>
      </c>
      <c r="F2324" s="1">
        <v>35.36</v>
      </c>
      <c r="G2324" s="1">
        <v>5.0003889000000003E-2</v>
      </c>
      <c r="H2324" s="1">
        <v>0.99959859299999998</v>
      </c>
      <c r="I2324" s="1">
        <v>0.99476277199999996</v>
      </c>
      <c r="K2324" s="1">
        <v>1.135705959</v>
      </c>
      <c r="L2324" s="1" t="s">
        <v>1</v>
      </c>
      <c r="M2324" s="1" t="s">
        <v>2</v>
      </c>
      <c r="N2324" s="1">
        <v>14927.65904</v>
      </c>
      <c r="O2324" s="1">
        <v>8239.4255429999994</v>
      </c>
      <c r="P2324" s="1">
        <v>0</v>
      </c>
      <c r="Q2324" s="1">
        <v>4367.9624469999999</v>
      </c>
      <c r="R2324" s="3">
        <f>AVERAGE('VTA_Proteome Morphine vs Saline'!N2324:Q2324)</f>
        <v>6883.7617575000004</v>
      </c>
      <c r="S2324" s="3">
        <f>_xlfn.STDEV.S('VTA_Proteome Morphine vs Saline'!N2324:Q2324)</f>
        <v>6331.3381917637498</v>
      </c>
      <c r="T2324" s="1">
        <v>5685.4309359999997</v>
      </c>
      <c r="U2324" s="1">
        <v>9587.7587669999994</v>
      </c>
      <c r="V2324" s="1">
        <v>0</v>
      </c>
      <c r="W2324" s="1">
        <v>8971.6835429999992</v>
      </c>
      <c r="X2324" s="1">
        <f t="shared" si="141"/>
        <v>6061.2183114999998</v>
      </c>
      <c r="Y2324" s="1">
        <f t="shared" si="142"/>
        <v>4388.8828882110984</v>
      </c>
    </row>
    <row r="2325" spans="1:25" x14ac:dyDescent="0.5">
      <c r="A2325" s="1" t="s">
        <v>4641</v>
      </c>
      <c r="B2325" s="1" t="s">
        <v>4642</v>
      </c>
      <c r="C2325" s="1">
        <v>33652</v>
      </c>
      <c r="D2325" s="1">
        <v>12</v>
      </c>
      <c r="E2325" s="1">
        <v>11</v>
      </c>
      <c r="F2325" s="1">
        <v>730.86</v>
      </c>
      <c r="G2325" s="1">
        <v>0.422120304</v>
      </c>
      <c r="H2325" s="1">
        <v>0.977951083</v>
      </c>
      <c r="I2325" s="1">
        <v>8.0815319999999996E-2</v>
      </c>
      <c r="K2325" s="1">
        <v>1.187743266</v>
      </c>
      <c r="L2325" s="1" t="s">
        <v>1</v>
      </c>
      <c r="M2325" s="1" t="s">
        <v>2</v>
      </c>
      <c r="N2325" s="1">
        <v>5034780.7620000001</v>
      </c>
      <c r="O2325" s="1">
        <v>5070682.6840000004</v>
      </c>
      <c r="P2325" s="1">
        <v>4450615.9349999996</v>
      </c>
      <c r="Q2325" s="1">
        <v>4560456.8490000004</v>
      </c>
      <c r="R2325" s="3">
        <f>AVERAGE('VTA_Proteome Morphine vs Saline'!N2325:Q2325)</f>
        <v>4779134.0575000001</v>
      </c>
      <c r="S2325" s="3">
        <f>_xlfn.STDEV.S('VTA_Proteome Morphine vs Saline'!N2325:Q2325)</f>
        <v>319426.42212984647</v>
      </c>
      <c r="T2325" s="1">
        <v>3826562.0669999998</v>
      </c>
      <c r="U2325" s="1">
        <v>5034651.5</v>
      </c>
      <c r="V2325" s="1">
        <v>3631871.5830000001</v>
      </c>
      <c r="W2325" s="1">
        <v>3601753.5109999999</v>
      </c>
      <c r="X2325" s="1">
        <f t="shared" si="141"/>
        <v>4023709.6652500001</v>
      </c>
      <c r="Y2325" s="1">
        <f t="shared" si="142"/>
        <v>681286.68648722861</v>
      </c>
    </row>
    <row r="2326" spans="1:25" x14ac:dyDescent="0.5">
      <c r="A2326" s="1" t="s">
        <v>4643</v>
      </c>
      <c r="B2326" s="1" t="s">
        <v>4644</v>
      </c>
      <c r="C2326" s="1">
        <v>28860</v>
      </c>
      <c r="D2326" s="1">
        <v>11</v>
      </c>
      <c r="E2326" s="1">
        <v>11</v>
      </c>
      <c r="F2326" s="1">
        <v>556.49</v>
      </c>
      <c r="G2326" s="1">
        <v>7.9260721000000006E-2</v>
      </c>
      <c r="H2326" s="1">
        <v>0.99625991700000005</v>
      </c>
      <c r="I2326" s="1">
        <v>0.57694697299999997</v>
      </c>
      <c r="K2326" s="1">
        <v>1.1711458189999999</v>
      </c>
      <c r="L2326" s="1" t="s">
        <v>2</v>
      </c>
      <c r="M2326" s="1" t="s">
        <v>1</v>
      </c>
      <c r="N2326" s="1">
        <v>6823579.3169999998</v>
      </c>
      <c r="O2326" s="1">
        <v>8115896.0930000003</v>
      </c>
      <c r="P2326" s="1">
        <v>5733154.3059999999</v>
      </c>
      <c r="Q2326" s="1">
        <v>6175783.324</v>
      </c>
      <c r="R2326" s="3">
        <f>AVERAGE('VTA_Proteome Morphine vs Saline'!N2326:Q2326)</f>
        <v>6712103.2599999998</v>
      </c>
      <c r="S2326" s="3">
        <f>_xlfn.STDEV.S('VTA_Proteome Morphine vs Saline'!N2326:Q2326)</f>
        <v>1037471.5028303488</v>
      </c>
      <c r="T2326" s="1">
        <v>11985483.68</v>
      </c>
      <c r="U2326" s="1">
        <v>8129866.0580000002</v>
      </c>
      <c r="V2326" s="1">
        <v>6014854.6730000004</v>
      </c>
      <c r="W2326" s="1">
        <v>5313202.2769999998</v>
      </c>
      <c r="X2326" s="1">
        <f t="shared" si="141"/>
        <v>7860851.6719999993</v>
      </c>
      <c r="Y2326" s="1">
        <f t="shared" si="142"/>
        <v>2999065.4267317993</v>
      </c>
    </row>
    <row r="2327" spans="1:25" x14ac:dyDescent="0.5">
      <c r="A2327" s="1" t="s">
        <v>4645</v>
      </c>
      <c r="B2327" s="1" t="s">
        <v>4646</v>
      </c>
      <c r="C2327" s="1">
        <v>20925</v>
      </c>
      <c r="D2327" s="1">
        <v>2</v>
      </c>
      <c r="E2327" s="1">
        <v>2</v>
      </c>
      <c r="F2327" s="1">
        <v>59.01</v>
      </c>
      <c r="G2327" s="1">
        <v>7.13916E-2</v>
      </c>
      <c r="H2327" s="1">
        <v>0.99625991700000005</v>
      </c>
      <c r="I2327" s="1">
        <v>0.63159802799999998</v>
      </c>
      <c r="K2327" s="1">
        <v>1.141381821</v>
      </c>
      <c r="L2327" s="1" t="s">
        <v>1</v>
      </c>
      <c r="M2327" s="1" t="s">
        <v>2</v>
      </c>
      <c r="N2327" s="1">
        <v>105082.8152</v>
      </c>
      <c r="O2327" s="1">
        <v>42749.699009999997</v>
      </c>
      <c r="P2327" s="1">
        <v>55811.438929999997</v>
      </c>
      <c r="Q2327" s="1">
        <v>80321.471909999993</v>
      </c>
      <c r="R2327" s="3">
        <f>AVERAGE('VTA_Proteome Morphine vs Saline'!N2327:Q2327)</f>
        <v>70991.35626249999</v>
      </c>
      <c r="S2327" s="3">
        <f>_xlfn.STDEV.S('VTA_Proteome Morphine vs Saline'!N2327:Q2327)</f>
        <v>27551.767790060207</v>
      </c>
      <c r="T2327" s="1">
        <v>88399.94455</v>
      </c>
      <c r="U2327" s="1">
        <v>54054.265059999998</v>
      </c>
      <c r="V2327" s="1">
        <v>78925.723440000002</v>
      </c>
      <c r="W2327" s="1">
        <v>27410.979749999999</v>
      </c>
      <c r="X2327" s="1">
        <f t="shared" si="141"/>
        <v>62197.728199999998</v>
      </c>
      <c r="Y2327" s="1">
        <f t="shared" si="142"/>
        <v>27342.37142871719</v>
      </c>
    </row>
    <row r="2328" spans="1:25" x14ac:dyDescent="0.5">
      <c r="A2328" s="1" t="s">
        <v>4647</v>
      </c>
      <c r="B2328" s="1" t="s">
        <v>4648</v>
      </c>
      <c r="C2328" s="1">
        <v>83479</v>
      </c>
      <c r="D2328" s="1">
        <v>14</v>
      </c>
      <c r="E2328" s="1">
        <v>12</v>
      </c>
      <c r="F2328" s="1">
        <v>614.01</v>
      </c>
      <c r="G2328" s="1">
        <v>0.102759459</v>
      </c>
      <c r="H2328" s="1">
        <v>0.99063050699999999</v>
      </c>
      <c r="I2328" s="1">
        <v>0.46041157799999999</v>
      </c>
      <c r="K2328" s="1">
        <v>1.1554693030000001</v>
      </c>
      <c r="L2328" s="1" t="s">
        <v>2</v>
      </c>
      <c r="M2328" s="1" t="s">
        <v>1</v>
      </c>
      <c r="N2328" s="1">
        <v>1424837.5959999999</v>
      </c>
      <c r="O2328" s="1">
        <v>1546067.611</v>
      </c>
      <c r="P2328" s="1">
        <v>1115628.8289999999</v>
      </c>
      <c r="Q2328" s="1">
        <v>1159793.7409999999</v>
      </c>
      <c r="R2328" s="3">
        <f>AVERAGE('VTA_Proteome Morphine vs Saline'!N2328:Q2328)</f>
        <v>1311581.9442499999</v>
      </c>
      <c r="S2328" s="3">
        <f>_xlfn.STDEV.S('VTA_Proteome Morphine vs Saline'!N2328:Q2328)</f>
        <v>207563.36589625888</v>
      </c>
      <c r="T2328" s="1">
        <v>1909733.841</v>
      </c>
      <c r="U2328" s="1">
        <v>1798579.575</v>
      </c>
      <c r="V2328" s="1">
        <v>1288805.8559999999</v>
      </c>
      <c r="W2328" s="1">
        <v>1064851.43</v>
      </c>
      <c r="X2328" s="1">
        <f t="shared" si="141"/>
        <v>1515492.6754999999</v>
      </c>
      <c r="Y2328" s="1">
        <f t="shared" si="142"/>
        <v>404157.0385894319</v>
      </c>
    </row>
    <row r="2329" spans="1:25" x14ac:dyDescent="0.5">
      <c r="A2329" s="1" t="s">
        <v>4649</v>
      </c>
      <c r="B2329" s="1" t="s">
        <v>4650</v>
      </c>
      <c r="C2329" s="1">
        <v>81279</v>
      </c>
      <c r="D2329" s="1">
        <v>6</v>
      </c>
      <c r="E2329" s="1">
        <v>6</v>
      </c>
      <c r="F2329" s="1">
        <v>269</v>
      </c>
      <c r="G2329" s="1">
        <v>8.6244649000000007E-2</v>
      </c>
      <c r="H2329" s="1">
        <v>0.99625991700000005</v>
      </c>
      <c r="I2329" s="1">
        <v>0.53652649699999999</v>
      </c>
      <c r="K2329" s="1">
        <v>1.110152595</v>
      </c>
      <c r="L2329" s="1" t="s">
        <v>2</v>
      </c>
      <c r="M2329" s="1" t="s">
        <v>1</v>
      </c>
      <c r="N2329" s="1">
        <v>538381.95860000001</v>
      </c>
      <c r="O2329" s="1">
        <v>769766.19200000004</v>
      </c>
      <c r="P2329" s="1">
        <v>241064.28880000001</v>
      </c>
      <c r="Q2329" s="1">
        <v>468623.13669999997</v>
      </c>
      <c r="R2329" s="3">
        <f>AVERAGE('VTA_Proteome Morphine vs Saline'!N2329:Q2329)</f>
        <v>504458.89402499999</v>
      </c>
      <c r="S2329" s="3">
        <f>_xlfn.STDEV.S('VTA_Proteome Morphine vs Saline'!N2329:Q2329)</f>
        <v>217715.14740875282</v>
      </c>
      <c r="T2329" s="1">
        <v>664009.78399999999</v>
      </c>
      <c r="U2329" s="1">
        <v>641147.12479999999</v>
      </c>
      <c r="V2329" s="1">
        <v>481818.78220000002</v>
      </c>
      <c r="W2329" s="1">
        <v>453129.71039999998</v>
      </c>
      <c r="X2329" s="1">
        <f t="shared" si="141"/>
        <v>560026.35034999996</v>
      </c>
      <c r="Y2329" s="1">
        <f t="shared" si="142"/>
        <v>107914.24044049798</v>
      </c>
    </row>
    <row r="2330" spans="1:25" x14ac:dyDescent="0.5">
      <c r="A2330" s="1" t="s">
        <v>4651</v>
      </c>
      <c r="B2330" s="1" t="s">
        <v>4652</v>
      </c>
      <c r="C2330" s="1">
        <v>25565</v>
      </c>
      <c r="D2330" s="1">
        <v>9</v>
      </c>
      <c r="E2330" s="1">
        <v>9</v>
      </c>
      <c r="F2330" s="1">
        <v>576.09</v>
      </c>
      <c r="G2330" s="1">
        <v>0.10177863700000001</v>
      </c>
      <c r="H2330" s="1">
        <v>0.99063050699999999</v>
      </c>
      <c r="I2330" s="1">
        <v>0.46434944</v>
      </c>
      <c r="K2330" s="1">
        <v>1.096878633</v>
      </c>
      <c r="L2330" s="1" t="s">
        <v>2</v>
      </c>
      <c r="M2330" s="1" t="s">
        <v>1</v>
      </c>
      <c r="N2330" s="1">
        <v>21327929.379999999</v>
      </c>
      <c r="O2330" s="1">
        <v>25979904.190000001</v>
      </c>
      <c r="P2330" s="1">
        <v>26045526.530000001</v>
      </c>
      <c r="Q2330" s="1">
        <v>16299816.289999999</v>
      </c>
      <c r="R2330" s="3">
        <f>AVERAGE('VTA_Proteome Morphine vs Saline'!N2330:Q2330)</f>
        <v>22413294.097499996</v>
      </c>
      <c r="S2330" s="3">
        <f>_xlfn.STDEV.S('VTA_Proteome Morphine vs Saline'!N2330:Q2330)</f>
        <v>4635603.0700228931</v>
      </c>
      <c r="T2330" s="1">
        <v>29789856.239999998</v>
      </c>
      <c r="U2330" s="1">
        <v>23903507.109999999</v>
      </c>
      <c r="V2330" s="1">
        <v>21484913.52</v>
      </c>
      <c r="W2330" s="1">
        <v>23160376.739999998</v>
      </c>
      <c r="X2330" s="1">
        <f t="shared" si="141"/>
        <v>24584663.402499996</v>
      </c>
      <c r="Y2330" s="1">
        <f t="shared" si="142"/>
        <v>3614556.136946301</v>
      </c>
    </row>
    <row r="2331" spans="1:25" x14ac:dyDescent="0.5">
      <c r="A2331" s="1" t="s">
        <v>4653</v>
      </c>
      <c r="B2331" s="1" t="s">
        <v>4654</v>
      </c>
      <c r="C2331" s="1">
        <v>25847</v>
      </c>
      <c r="D2331" s="1">
        <v>7</v>
      </c>
      <c r="E2331" s="1">
        <v>7</v>
      </c>
      <c r="F2331" s="1">
        <v>469.84</v>
      </c>
      <c r="G2331" s="1">
        <v>5.3379648000000002E-2</v>
      </c>
      <c r="H2331" s="1">
        <v>0.99625991700000005</v>
      </c>
      <c r="I2331" s="1">
        <v>0.84694939499999999</v>
      </c>
      <c r="K2331" s="1">
        <v>1.0104276430000001</v>
      </c>
      <c r="L2331" s="1" t="s">
        <v>2</v>
      </c>
      <c r="M2331" s="1" t="s">
        <v>1</v>
      </c>
      <c r="N2331" s="1">
        <v>13711119.25</v>
      </c>
      <c r="O2331" s="1">
        <v>14498363.23</v>
      </c>
      <c r="P2331" s="1">
        <v>13017399.27</v>
      </c>
      <c r="Q2331" s="1">
        <v>12449376.720000001</v>
      </c>
      <c r="R2331" s="3">
        <f>AVERAGE('VTA_Proteome Morphine vs Saline'!N2331:Q2331)</f>
        <v>13419064.6175</v>
      </c>
      <c r="S2331" s="3">
        <f>_xlfn.STDEV.S('VTA_Proteome Morphine vs Saline'!N2331:Q2331)</f>
        <v>885402.18229710008</v>
      </c>
      <c r="T2331" s="1">
        <v>14191798.25</v>
      </c>
      <c r="U2331" s="1">
        <v>12925342.73</v>
      </c>
      <c r="V2331" s="1">
        <v>14605822.359999999</v>
      </c>
      <c r="W2331" s="1">
        <v>12513012.02</v>
      </c>
      <c r="X2331" s="1">
        <f t="shared" si="141"/>
        <v>13558993.84</v>
      </c>
      <c r="Y2331" s="1">
        <f t="shared" si="142"/>
        <v>998646.2617923629</v>
      </c>
    </row>
    <row r="2332" spans="1:25" x14ac:dyDescent="0.5">
      <c r="A2332" s="1" t="s">
        <v>4655</v>
      </c>
      <c r="B2332" s="1" t="s">
        <v>4656</v>
      </c>
      <c r="C2332" s="1">
        <v>43629</v>
      </c>
      <c r="D2332" s="1">
        <v>16</v>
      </c>
      <c r="E2332" s="1">
        <v>16</v>
      </c>
      <c r="F2332" s="1">
        <v>845.19</v>
      </c>
      <c r="G2332" s="1">
        <v>0.106580618</v>
      </c>
      <c r="H2332" s="1">
        <v>0.98920471200000004</v>
      </c>
      <c r="I2332" s="1">
        <v>0.44563710000000001</v>
      </c>
      <c r="K2332" s="1">
        <v>1.1251437500000001</v>
      </c>
      <c r="L2332" s="1" t="s">
        <v>1</v>
      </c>
      <c r="M2332" s="1" t="s">
        <v>2</v>
      </c>
      <c r="N2332" s="1">
        <v>7766691.4469999997</v>
      </c>
      <c r="O2332" s="1">
        <v>8108842.551</v>
      </c>
      <c r="P2332" s="1">
        <v>9816188.2039999999</v>
      </c>
      <c r="Q2332" s="1">
        <v>10853320.77</v>
      </c>
      <c r="R2332" s="3">
        <f>AVERAGE('VTA_Proteome Morphine vs Saline'!N2332:Q2332)</f>
        <v>9136260.7430000007</v>
      </c>
      <c r="S2332" s="3">
        <f>_xlfn.STDEV.S('VTA_Proteome Morphine vs Saline'!N2332:Q2332)</f>
        <v>1453949.1836995271</v>
      </c>
      <c r="T2332" s="1">
        <v>9801325.4069999997</v>
      </c>
      <c r="U2332" s="1">
        <v>7560441.5609999998</v>
      </c>
      <c r="V2332" s="1">
        <v>5127615.2419999996</v>
      </c>
      <c r="W2332" s="1">
        <v>9990950.1649999991</v>
      </c>
      <c r="X2332" s="1">
        <f t="shared" si="141"/>
        <v>8120083.0937499991</v>
      </c>
      <c r="Y2332" s="1">
        <f t="shared" si="142"/>
        <v>2279969.4298451929</v>
      </c>
    </row>
    <row r="2333" spans="1:25" x14ac:dyDescent="0.5">
      <c r="A2333" s="1" t="s">
        <v>4657</v>
      </c>
      <c r="B2333" s="1" t="s">
        <v>4658</v>
      </c>
      <c r="C2333" s="1">
        <v>70656</v>
      </c>
      <c r="D2333" s="1">
        <v>45</v>
      </c>
      <c r="E2333" s="1">
        <v>45</v>
      </c>
      <c r="F2333" s="1">
        <v>2761.42</v>
      </c>
      <c r="G2333" s="1">
        <v>6.4293182000000004E-2</v>
      </c>
      <c r="H2333" s="1">
        <v>0.99625991700000005</v>
      </c>
      <c r="I2333" s="1">
        <v>0.69369315600000003</v>
      </c>
      <c r="K2333" s="1">
        <v>1.0357601359999999</v>
      </c>
      <c r="L2333" s="1" t="s">
        <v>2</v>
      </c>
      <c r="M2333" s="1" t="s">
        <v>1</v>
      </c>
      <c r="N2333" s="1">
        <v>72701945.159999996</v>
      </c>
      <c r="O2333" s="1">
        <v>91590567.840000004</v>
      </c>
      <c r="P2333" s="1">
        <v>62979954.799999997</v>
      </c>
      <c r="Q2333" s="1">
        <v>74801473.5</v>
      </c>
      <c r="R2333" s="3">
        <f>AVERAGE('VTA_Proteome Morphine vs Saline'!N2333:Q2333)</f>
        <v>75518485.325000003</v>
      </c>
      <c r="S2333" s="3">
        <f>_xlfn.STDEV.S('VTA_Proteome Morphine vs Saline'!N2333:Q2333)</f>
        <v>11887999.39089237</v>
      </c>
      <c r="T2333" s="1">
        <v>88452802.159999996</v>
      </c>
      <c r="U2333" s="1">
        <v>81476421.760000005</v>
      </c>
      <c r="V2333" s="1">
        <v>74874525.879999995</v>
      </c>
      <c r="W2333" s="1">
        <v>68072396.75</v>
      </c>
      <c r="X2333" s="1">
        <f t="shared" si="141"/>
        <v>78219036.637500003</v>
      </c>
      <c r="Y2333" s="1">
        <f t="shared" si="142"/>
        <v>8746057.5464878902</v>
      </c>
    </row>
    <row r="2334" spans="1:25" x14ac:dyDescent="0.5">
      <c r="A2334" s="1" t="s">
        <v>4659</v>
      </c>
      <c r="B2334" s="1" t="s">
        <v>4660</v>
      </c>
      <c r="C2334" s="1">
        <v>50418</v>
      </c>
      <c r="D2334" s="1">
        <v>44</v>
      </c>
      <c r="E2334" s="1">
        <v>40</v>
      </c>
      <c r="F2334" s="1">
        <v>2797.88</v>
      </c>
      <c r="G2334" s="1">
        <v>6.1745574999999997E-2</v>
      </c>
      <c r="H2334" s="1">
        <v>0.99625991700000005</v>
      </c>
      <c r="I2334" s="1">
        <v>0.72059363300000001</v>
      </c>
      <c r="K2334" s="1">
        <v>1.027136136</v>
      </c>
      <c r="L2334" s="1" t="s">
        <v>1</v>
      </c>
      <c r="M2334" s="1" t="s">
        <v>2</v>
      </c>
      <c r="N2334" s="1">
        <v>147760005.19999999</v>
      </c>
      <c r="O2334" s="1">
        <v>162209635</v>
      </c>
      <c r="P2334" s="1">
        <v>150928149.30000001</v>
      </c>
      <c r="Q2334" s="1">
        <v>152241765.59999999</v>
      </c>
      <c r="R2334" s="3">
        <f>AVERAGE('VTA_Proteome Morphine vs Saline'!N2334:Q2334)</f>
        <v>153284888.77500001</v>
      </c>
      <c r="S2334" s="3">
        <f>_xlfn.STDEV.S('VTA_Proteome Morphine vs Saline'!N2334:Q2334)</f>
        <v>6240132.4934972869</v>
      </c>
      <c r="T2334" s="1">
        <v>176592351.59999999</v>
      </c>
      <c r="U2334" s="1">
        <v>169919526.5</v>
      </c>
      <c r="V2334" s="1">
        <v>91262561.579999998</v>
      </c>
      <c r="W2334" s="1">
        <v>159166446.59999999</v>
      </c>
      <c r="X2334" s="1">
        <f t="shared" si="141"/>
        <v>149235221.56999999</v>
      </c>
      <c r="Y2334" s="1">
        <f t="shared" si="142"/>
        <v>39309505.088159837</v>
      </c>
    </row>
    <row r="2335" spans="1:25" x14ac:dyDescent="0.5">
      <c r="A2335" s="1" t="s">
        <v>4661</v>
      </c>
      <c r="B2335" s="1" t="s">
        <v>4662</v>
      </c>
      <c r="C2335" s="1">
        <v>55943</v>
      </c>
      <c r="D2335" s="1">
        <v>18</v>
      </c>
      <c r="E2335" s="1">
        <v>14</v>
      </c>
      <c r="F2335" s="1">
        <v>745.65</v>
      </c>
      <c r="G2335" s="1">
        <v>8.6314778999999994E-2</v>
      </c>
      <c r="H2335" s="1">
        <v>0.99625991700000005</v>
      </c>
      <c r="I2335" s="1">
        <v>0.53615078999999999</v>
      </c>
      <c r="K2335" s="1">
        <v>1.0534661999999999</v>
      </c>
      <c r="L2335" s="1" t="s">
        <v>2</v>
      </c>
      <c r="M2335" s="1" t="s">
        <v>1</v>
      </c>
      <c r="N2335" s="1">
        <v>4375968.6710000001</v>
      </c>
      <c r="O2335" s="1">
        <v>4781453.2079999996</v>
      </c>
      <c r="P2335" s="1">
        <v>5588987.3930000002</v>
      </c>
      <c r="Q2335" s="1">
        <v>5565911.193</v>
      </c>
      <c r="R2335" s="3">
        <f>AVERAGE('VTA_Proteome Morphine vs Saline'!N2335:Q2335)</f>
        <v>5078080.11625</v>
      </c>
      <c r="S2335" s="3">
        <f>_xlfn.STDEV.S('VTA_Proteome Morphine vs Saline'!N2335:Q2335)</f>
        <v>599987.05795157829</v>
      </c>
      <c r="T2335" s="1">
        <v>5085953.5520000001</v>
      </c>
      <c r="U2335" s="1">
        <v>4833647.227</v>
      </c>
      <c r="V2335" s="1">
        <v>5273825.9709999999</v>
      </c>
      <c r="W2335" s="1">
        <v>6204916.2929999996</v>
      </c>
      <c r="X2335" s="1">
        <f t="shared" si="141"/>
        <v>5349585.7607499994</v>
      </c>
      <c r="Y2335" s="1">
        <f t="shared" si="142"/>
        <v>598059.18805207883</v>
      </c>
    </row>
    <row r="2336" spans="1:25" x14ac:dyDescent="0.5">
      <c r="A2336" s="1" t="s">
        <v>4663</v>
      </c>
      <c r="B2336" s="1" t="s">
        <v>4664</v>
      </c>
      <c r="C2336" s="1">
        <v>59598</v>
      </c>
      <c r="D2336" s="1">
        <v>1</v>
      </c>
      <c r="E2336" s="1">
        <v>1</v>
      </c>
      <c r="F2336" s="1">
        <v>26.91</v>
      </c>
      <c r="G2336" s="1">
        <v>5.5367310000000003E-2</v>
      </c>
      <c r="H2336" s="1">
        <v>0.99625991700000005</v>
      </c>
      <c r="I2336" s="1">
        <v>0.80809534800000005</v>
      </c>
      <c r="K2336" s="1">
        <v>1.3311937009999999</v>
      </c>
      <c r="L2336" s="1" t="s">
        <v>1</v>
      </c>
      <c r="M2336" s="1" t="s">
        <v>2</v>
      </c>
      <c r="N2336" s="1">
        <v>6525.3303980000001</v>
      </c>
      <c r="O2336" s="1">
        <v>24572.39071</v>
      </c>
      <c r="P2336" s="1">
        <v>48541.28039</v>
      </c>
      <c r="Q2336" s="1">
        <v>39076.195269999997</v>
      </c>
      <c r="R2336" s="3">
        <f>AVERAGE('VTA_Proteome Morphine vs Saline'!N2336:Q2336)</f>
        <v>29678.799191999999</v>
      </c>
      <c r="S2336" s="3">
        <f>_xlfn.STDEV.S('VTA_Proteome Morphine vs Saline'!N2336:Q2336)</f>
        <v>18314.500400606852</v>
      </c>
      <c r="T2336" s="1">
        <v>12119.31748</v>
      </c>
      <c r="U2336" s="1">
        <v>16506.81007</v>
      </c>
      <c r="V2336" s="1">
        <v>32839.316590000002</v>
      </c>
      <c r="W2336" s="1">
        <v>27714.061949999999</v>
      </c>
      <c r="X2336" s="1">
        <f t="shared" si="141"/>
        <v>22294.876522499999</v>
      </c>
      <c r="Y2336" s="1">
        <f t="shared" si="142"/>
        <v>9619.3641875938192</v>
      </c>
    </row>
    <row r="2337" spans="1:25" x14ac:dyDescent="0.5">
      <c r="A2337" s="1" t="s">
        <v>4665</v>
      </c>
      <c r="B2337" s="1" t="s">
        <v>4666</v>
      </c>
      <c r="C2337" s="1">
        <v>104635</v>
      </c>
      <c r="D2337" s="1">
        <v>43</v>
      </c>
      <c r="E2337" s="1">
        <v>42</v>
      </c>
      <c r="F2337" s="1">
        <v>2408.41</v>
      </c>
      <c r="G2337" s="1">
        <v>0.109729021</v>
      </c>
      <c r="H2337" s="1">
        <v>0.98916351000000002</v>
      </c>
      <c r="I2337" s="1">
        <v>0.43409457499999998</v>
      </c>
      <c r="K2337" s="1">
        <v>1.035235847</v>
      </c>
      <c r="L2337" s="1" t="s">
        <v>2</v>
      </c>
      <c r="M2337" s="1" t="s">
        <v>1</v>
      </c>
      <c r="N2337" s="1">
        <v>22769330.57</v>
      </c>
      <c r="O2337" s="1">
        <v>27307243.010000002</v>
      </c>
      <c r="P2337" s="1">
        <v>24849882.280000001</v>
      </c>
      <c r="Q2337" s="1">
        <v>24996711.699999999</v>
      </c>
      <c r="R2337" s="3">
        <f>AVERAGE('VTA_Proteome Morphine vs Saline'!N2337:Q2337)</f>
        <v>24980791.890000001</v>
      </c>
      <c r="S2337" s="3">
        <f>_xlfn.STDEV.S('VTA_Proteome Morphine vs Saline'!N2337:Q2337)</f>
        <v>1854753.0608274327</v>
      </c>
      <c r="T2337" s="1">
        <v>24666162.140000001</v>
      </c>
      <c r="U2337" s="1">
        <v>25919438.829999998</v>
      </c>
      <c r="V2337" s="1">
        <v>27357207.100000001</v>
      </c>
      <c r="W2337" s="1">
        <v>25501236.960000001</v>
      </c>
      <c r="X2337" s="1">
        <f t="shared" si="141"/>
        <v>25861011.2575</v>
      </c>
      <c r="Y2337" s="1">
        <f t="shared" si="142"/>
        <v>1125332.2085906717</v>
      </c>
    </row>
    <row r="2338" spans="1:25" x14ac:dyDescent="0.5">
      <c r="A2338" s="1" t="s">
        <v>4667</v>
      </c>
      <c r="B2338" s="1" t="s">
        <v>4668</v>
      </c>
      <c r="C2338" s="1">
        <v>75308</v>
      </c>
      <c r="D2338" s="1">
        <v>17</v>
      </c>
      <c r="E2338" s="1">
        <v>17</v>
      </c>
      <c r="F2338" s="1">
        <v>1096.18</v>
      </c>
      <c r="G2338" s="1">
        <v>0.35150199799999998</v>
      </c>
      <c r="H2338" s="1">
        <v>0.977951083</v>
      </c>
      <c r="I2338" s="1">
        <v>0.110162646</v>
      </c>
      <c r="K2338" s="1">
        <v>1.197383581</v>
      </c>
      <c r="L2338" s="1" t="s">
        <v>1</v>
      </c>
      <c r="M2338" s="1" t="s">
        <v>2</v>
      </c>
      <c r="N2338" s="1">
        <v>4673447.7719999999</v>
      </c>
      <c r="O2338" s="1">
        <v>6453358.5379999997</v>
      </c>
      <c r="P2338" s="1">
        <v>6902836.5710000005</v>
      </c>
      <c r="Q2338" s="1">
        <v>5830265.1109999996</v>
      </c>
      <c r="R2338" s="3">
        <f>AVERAGE('VTA_Proteome Morphine vs Saline'!N2338:Q2338)</f>
        <v>5964976.9979999997</v>
      </c>
      <c r="S2338" s="3">
        <f>_xlfn.STDEV.S('VTA_Proteome Morphine vs Saline'!N2338:Q2338)</f>
        <v>966831.96426814201</v>
      </c>
      <c r="T2338" s="1">
        <v>4521477.6179999998</v>
      </c>
      <c r="U2338" s="1">
        <v>5037328.0930000003</v>
      </c>
      <c r="V2338" s="1">
        <v>5261026.8710000003</v>
      </c>
      <c r="W2338" s="1">
        <v>5106871.2549999999</v>
      </c>
      <c r="X2338" s="1">
        <f t="shared" si="141"/>
        <v>4981675.9592499994</v>
      </c>
      <c r="Y2338" s="1">
        <f t="shared" si="142"/>
        <v>320723.38406258333</v>
      </c>
    </row>
    <row r="2339" spans="1:25" x14ac:dyDescent="0.5">
      <c r="A2339" s="1" t="s">
        <v>4669</v>
      </c>
      <c r="B2339" s="1" t="s">
        <v>4670</v>
      </c>
      <c r="C2339" s="1">
        <v>74420</v>
      </c>
      <c r="D2339" s="1">
        <v>1</v>
      </c>
      <c r="E2339" s="1">
        <v>0</v>
      </c>
      <c r="F2339" s="1">
        <v>32.19</v>
      </c>
      <c r="K2339" s="1">
        <v>1</v>
      </c>
      <c r="L2339" s="1" t="s">
        <v>364</v>
      </c>
      <c r="M2339" s="1" t="s">
        <v>364</v>
      </c>
      <c r="R2339" s="3"/>
      <c r="S2339" s="3"/>
    </row>
    <row r="2340" spans="1:25" x14ac:dyDescent="0.5">
      <c r="A2340" s="1" t="s">
        <v>4671</v>
      </c>
      <c r="B2340" s="1" t="s">
        <v>4672</v>
      </c>
      <c r="C2340" s="1">
        <v>60509</v>
      </c>
      <c r="D2340" s="1">
        <v>6</v>
      </c>
      <c r="E2340" s="1">
        <v>6</v>
      </c>
      <c r="F2340" s="1">
        <v>279.49</v>
      </c>
      <c r="G2340" s="1">
        <v>0.15195498599999999</v>
      </c>
      <c r="H2340" s="1">
        <v>0.977951083</v>
      </c>
      <c r="I2340" s="1">
        <v>0.31776818699999998</v>
      </c>
      <c r="K2340" s="1">
        <v>1.182385654</v>
      </c>
      <c r="L2340" s="1" t="s">
        <v>2</v>
      </c>
      <c r="M2340" s="1" t="s">
        <v>1</v>
      </c>
      <c r="N2340" s="1">
        <v>359450.26490000001</v>
      </c>
      <c r="O2340" s="1">
        <v>251721.4271</v>
      </c>
      <c r="P2340" s="1">
        <v>251376.08799999999</v>
      </c>
      <c r="Q2340" s="1">
        <v>265418.19549999997</v>
      </c>
      <c r="R2340" s="3">
        <f>AVERAGE('VTA_Proteome Morphine vs Saline'!N2340:Q2340)</f>
        <v>281991.49387499999</v>
      </c>
      <c r="S2340" s="3">
        <f>_xlfn.STDEV.S('VTA_Proteome Morphine vs Saline'!N2340:Q2340)</f>
        <v>52051.626446519884</v>
      </c>
      <c r="T2340" s="1">
        <v>423587.97810000001</v>
      </c>
      <c r="U2340" s="1">
        <v>371691.68670000002</v>
      </c>
      <c r="V2340" s="1">
        <v>283432.67200000002</v>
      </c>
      <c r="W2340" s="1">
        <v>254978.45129999999</v>
      </c>
      <c r="X2340" s="1">
        <f t="shared" ref="X2340:X2376" si="143">AVERAGE(T2340:W2340)</f>
        <v>333422.69702500006</v>
      </c>
      <c r="Y2340" s="1">
        <f t="shared" ref="Y2340:Y2376" si="144">_xlfn.STDEV.S(T2340:W2340)</f>
        <v>77988.879060720603</v>
      </c>
    </row>
    <row r="2341" spans="1:25" x14ac:dyDescent="0.5">
      <c r="A2341" s="1" t="s">
        <v>4673</v>
      </c>
      <c r="B2341" s="1" t="s">
        <v>4674</v>
      </c>
      <c r="C2341" s="1">
        <v>47361</v>
      </c>
      <c r="D2341" s="1">
        <v>2</v>
      </c>
      <c r="E2341" s="1">
        <v>2</v>
      </c>
      <c r="F2341" s="1">
        <v>106.8</v>
      </c>
      <c r="G2341" s="1">
        <v>0.18889792899999999</v>
      </c>
      <c r="H2341" s="1">
        <v>0.977951083</v>
      </c>
      <c r="I2341" s="1">
        <v>0.25173083000000002</v>
      </c>
      <c r="K2341" s="1">
        <v>1.167801248</v>
      </c>
      <c r="L2341" s="1" t="s">
        <v>1</v>
      </c>
      <c r="M2341" s="1" t="s">
        <v>2</v>
      </c>
      <c r="N2341" s="1">
        <v>159850.50510000001</v>
      </c>
      <c r="O2341" s="1">
        <v>178243.54560000001</v>
      </c>
      <c r="P2341" s="1">
        <v>154754.2439</v>
      </c>
      <c r="Q2341" s="1">
        <v>149070.4699</v>
      </c>
      <c r="R2341" s="3">
        <f>AVERAGE('VTA_Proteome Morphine vs Saline'!N2341:Q2341)</f>
        <v>160479.69112500001</v>
      </c>
      <c r="S2341" s="3">
        <f>_xlfn.STDEV.S('VTA_Proteome Morphine vs Saline'!N2341:Q2341)</f>
        <v>12634.628021833278</v>
      </c>
      <c r="T2341" s="1">
        <v>172453.73180000001</v>
      </c>
      <c r="U2341" s="1">
        <v>98700.119680000003</v>
      </c>
      <c r="V2341" s="1">
        <v>113978.3787</v>
      </c>
      <c r="W2341" s="1">
        <v>164549.28959999999</v>
      </c>
      <c r="X2341" s="1">
        <f t="shared" si="143"/>
        <v>137420.37994499999</v>
      </c>
      <c r="Y2341" s="1">
        <f t="shared" si="144"/>
        <v>36570.021687284177</v>
      </c>
    </row>
    <row r="2342" spans="1:25" x14ac:dyDescent="0.5">
      <c r="A2342" s="1" t="s">
        <v>4675</v>
      </c>
      <c r="B2342" s="1" t="s">
        <v>4676</v>
      </c>
      <c r="C2342" s="1">
        <v>44727</v>
      </c>
      <c r="D2342" s="1">
        <v>17</v>
      </c>
      <c r="E2342" s="1">
        <v>17</v>
      </c>
      <c r="F2342" s="1">
        <v>1011.55</v>
      </c>
      <c r="G2342" s="1">
        <v>5.1669484000000002E-2</v>
      </c>
      <c r="H2342" s="1">
        <v>0.99625991700000005</v>
      </c>
      <c r="I2342" s="1">
        <v>0.89195812799999996</v>
      </c>
      <c r="K2342" s="1">
        <v>1.0000861379999999</v>
      </c>
      <c r="L2342" s="1" t="s">
        <v>1</v>
      </c>
      <c r="M2342" s="1" t="s">
        <v>2</v>
      </c>
      <c r="N2342" s="1">
        <v>3867593.8059999999</v>
      </c>
      <c r="O2342" s="1">
        <v>4185424.9070000001</v>
      </c>
      <c r="P2342" s="1">
        <v>6045074.5719999997</v>
      </c>
      <c r="Q2342" s="1">
        <v>6584964.3789999997</v>
      </c>
      <c r="R2342" s="3">
        <f>AVERAGE('VTA_Proteome Morphine vs Saline'!N2342:Q2342)</f>
        <v>5170764.4160000002</v>
      </c>
      <c r="S2342" s="3">
        <f>_xlfn.STDEV.S('VTA_Proteome Morphine vs Saline'!N2342:Q2342)</f>
        <v>1345799.3127998998</v>
      </c>
      <c r="T2342" s="1">
        <v>4491325.7539999997</v>
      </c>
      <c r="U2342" s="1">
        <v>4816159.95</v>
      </c>
      <c r="V2342" s="1">
        <v>5657320.0470000003</v>
      </c>
      <c r="W2342" s="1">
        <v>5716470.4780000001</v>
      </c>
      <c r="X2342" s="1">
        <f t="shared" si="143"/>
        <v>5170319.0572500005</v>
      </c>
      <c r="Y2342" s="1">
        <f t="shared" si="144"/>
        <v>611531.38854059274</v>
      </c>
    </row>
    <row r="2343" spans="1:25" x14ac:dyDescent="0.5">
      <c r="A2343" s="1" t="s">
        <v>4677</v>
      </c>
      <c r="B2343" s="1" t="s">
        <v>4678</v>
      </c>
      <c r="C2343" s="1">
        <v>60540</v>
      </c>
      <c r="D2343" s="1">
        <v>36</v>
      </c>
      <c r="E2343" s="1">
        <v>21</v>
      </c>
      <c r="F2343" s="1">
        <v>2325.09</v>
      </c>
      <c r="G2343" s="1">
        <v>6.1514540999999999E-2</v>
      </c>
      <c r="H2343" s="1">
        <v>0.99625991700000005</v>
      </c>
      <c r="I2343" s="1">
        <v>0.72319788699999998</v>
      </c>
      <c r="K2343" s="1">
        <v>1.0458071170000001</v>
      </c>
      <c r="L2343" s="1" t="s">
        <v>2</v>
      </c>
      <c r="M2343" s="1" t="s">
        <v>1</v>
      </c>
      <c r="N2343" s="1">
        <v>12282872.42</v>
      </c>
      <c r="O2343" s="1">
        <v>15670978.439999999</v>
      </c>
      <c r="P2343" s="1">
        <v>19162549.390000001</v>
      </c>
      <c r="Q2343" s="1">
        <v>19557339.850000001</v>
      </c>
      <c r="R2343" s="3">
        <f>AVERAGE('VTA_Proteome Morphine vs Saline'!N2343:Q2343)</f>
        <v>16668435.025</v>
      </c>
      <c r="S2343" s="3">
        <f>_xlfn.STDEV.S('VTA_Proteome Morphine vs Saline'!N2343:Q2343)</f>
        <v>3405605.9937962093</v>
      </c>
      <c r="T2343" s="1">
        <v>18654936.559999999</v>
      </c>
      <c r="U2343" s="1">
        <v>13699578.720000001</v>
      </c>
      <c r="V2343" s="1">
        <v>17006320.129999999</v>
      </c>
      <c r="W2343" s="1">
        <v>20367036.469999999</v>
      </c>
      <c r="X2343" s="1">
        <f t="shared" si="143"/>
        <v>17431967.969999999</v>
      </c>
      <c r="Y2343" s="1">
        <f t="shared" si="144"/>
        <v>2841489.3318487634</v>
      </c>
    </row>
    <row r="2344" spans="1:25" x14ac:dyDescent="0.5">
      <c r="A2344" s="1" t="s">
        <v>4679</v>
      </c>
      <c r="B2344" s="1" t="s">
        <v>4680</v>
      </c>
      <c r="C2344" s="1">
        <v>57924</v>
      </c>
      <c r="D2344" s="1">
        <v>29</v>
      </c>
      <c r="E2344" s="1">
        <v>19</v>
      </c>
      <c r="F2344" s="1">
        <v>1681.78</v>
      </c>
      <c r="G2344" s="1">
        <v>5.9479447999999997E-2</v>
      </c>
      <c r="H2344" s="1">
        <v>0.99625991700000005</v>
      </c>
      <c r="I2344" s="1">
        <v>0.74758027500000002</v>
      </c>
      <c r="K2344" s="1">
        <v>1.0465077949999999</v>
      </c>
      <c r="L2344" s="1" t="s">
        <v>2</v>
      </c>
      <c r="M2344" s="1" t="s">
        <v>1</v>
      </c>
      <c r="N2344" s="1">
        <v>8633410.9839999992</v>
      </c>
      <c r="O2344" s="1">
        <v>11583993.310000001</v>
      </c>
      <c r="P2344" s="1">
        <v>11580862.18</v>
      </c>
      <c r="Q2344" s="1">
        <v>13489750.34</v>
      </c>
      <c r="R2344" s="3">
        <f>AVERAGE('VTA_Proteome Morphine vs Saline'!N2344:Q2344)</f>
        <v>11322004.203499999</v>
      </c>
      <c r="S2344" s="3">
        <f>_xlfn.STDEV.S('VTA_Proteome Morphine vs Saline'!N2344:Q2344)</f>
        <v>2005268.274335922</v>
      </c>
      <c r="T2344" s="1">
        <v>11352038.15</v>
      </c>
      <c r="U2344" s="1">
        <v>9044904.3849999998</v>
      </c>
      <c r="V2344" s="1">
        <v>13211525.810000001</v>
      </c>
      <c r="W2344" s="1">
        <v>13785794.27</v>
      </c>
      <c r="X2344" s="1">
        <f t="shared" si="143"/>
        <v>11848565.653749999</v>
      </c>
      <c r="Y2344" s="1">
        <f t="shared" si="144"/>
        <v>2138346.0252425675</v>
      </c>
    </row>
    <row r="2345" spans="1:25" x14ac:dyDescent="0.5">
      <c r="A2345" s="1" t="s">
        <v>4681</v>
      </c>
      <c r="B2345" s="1" t="s">
        <v>4682</v>
      </c>
      <c r="C2345" s="1">
        <v>60673</v>
      </c>
      <c r="D2345" s="1">
        <v>33</v>
      </c>
      <c r="E2345" s="1">
        <v>16</v>
      </c>
      <c r="F2345" s="1">
        <v>2320.4899999999998</v>
      </c>
      <c r="G2345" s="1">
        <v>6.7620093000000006E-2</v>
      </c>
      <c r="H2345" s="1">
        <v>0.99625991700000005</v>
      </c>
      <c r="I2345" s="1">
        <v>0.66263132400000002</v>
      </c>
      <c r="K2345" s="1">
        <v>1.072298135</v>
      </c>
      <c r="L2345" s="1" t="s">
        <v>2</v>
      </c>
      <c r="M2345" s="1" t="s">
        <v>1</v>
      </c>
      <c r="N2345" s="1">
        <v>7405185.6739999996</v>
      </c>
      <c r="O2345" s="1">
        <v>10149804.529999999</v>
      </c>
      <c r="P2345" s="1">
        <v>13423840.09</v>
      </c>
      <c r="Q2345" s="1">
        <v>13390766.109999999</v>
      </c>
      <c r="R2345" s="3">
        <f>AVERAGE('VTA_Proteome Morphine vs Saline'!N2345:Q2345)</f>
        <v>11092399.101</v>
      </c>
      <c r="S2345" s="3">
        <f>_xlfn.STDEV.S('VTA_Proteome Morphine vs Saline'!N2345:Q2345)</f>
        <v>2898398.1423524595</v>
      </c>
      <c r="T2345" s="1">
        <v>10612544.08</v>
      </c>
      <c r="U2345" s="1">
        <v>9056314.5730000008</v>
      </c>
      <c r="V2345" s="1">
        <v>13678544.27</v>
      </c>
      <c r="W2345" s="1">
        <v>14230032.560000001</v>
      </c>
      <c r="X2345" s="1">
        <f t="shared" si="143"/>
        <v>11894358.870750001</v>
      </c>
      <c r="Y2345" s="1">
        <f t="shared" si="144"/>
        <v>2472261.6983461636</v>
      </c>
    </row>
    <row r="2346" spans="1:25" x14ac:dyDescent="0.5">
      <c r="A2346" s="1" t="s">
        <v>4683</v>
      </c>
      <c r="B2346" s="1" t="s">
        <v>4684</v>
      </c>
      <c r="C2346" s="1">
        <v>80898</v>
      </c>
      <c r="D2346" s="1">
        <v>4</v>
      </c>
      <c r="E2346" s="1">
        <v>4</v>
      </c>
      <c r="F2346" s="1">
        <v>275.79000000000002</v>
      </c>
      <c r="G2346" s="1">
        <v>0.173242497</v>
      </c>
      <c r="H2346" s="1">
        <v>0.977951083</v>
      </c>
      <c r="I2346" s="1">
        <v>0.276919729</v>
      </c>
      <c r="K2346" s="1">
        <v>1.275275057</v>
      </c>
      <c r="L2346" s="1" t="s">
        <v>2</v>
      </c>
      <c r="M2346" s="1" t="s">
        <v>1</v>
      </c>
      <c r="N2346" s="1">
        <v>305212.03000000003</v>
      </c>
      <c r="O2346" s="1">
        <v>306695.82990000001</v>
      </c>
      <c r="P2346" s="1">
        <v>290670.1054</v>
      </c>
      <c r="Q2346" s="1">
        <v>311031.85979999998</v>
      </c>
      <c r="R2346" s="3">
        <f>AVERAGE('VTA_Proteome Morphine vs Saline'!N2346:Q2346)</f>
        <v>303402.456275</v>
      </c>
      <c r="S2346" s="3">
        <f>_xlfn.STDEV.S('VTA_Proteome Morphine vs Saline'!N2346:Q2346)</f>
        <v>8840.0871762566439</v>
      </c>
      <c r="T2346" s="1">
        <v>260153.62659999999</v>
      </c>
      <c r="U2346" s="1">
        <v>299612.8688</v>
      </c>
      <c r="V2346" s="1">
        <v>518892.62540000002</v>
      </c>
      <c r="W2346" s="1">
        <v>469027.21789999999</v>
      </c>
      <c r="X2346" s="1">
        <f t="shared" si="143"/>
        <v>386921.58467500005</v>
      </c>
      <c r="Y2346" s="1">
        <f t="shared" si="144"/>
        <v>126294.12451306419</v>
      </c>
    </row>
    <row r="2347" spans="1:25" x14ac:dyDescent="0.5">
      <c r="A2347" s="1" t="s">
        <v>4685</v>
      </c>
      <c r="B2347" s="1" t="s">
        <v>4686</v>
      </c>
      <c r="C2347" s="1">
        <v>66663</v>
      </c>
      <c r="D2347" s="1">
        <v>12</v>
      </c>
      <c r="E2347" s="1">
        <v>11</v>
      </c>
      <c r="F2347" s="1">
        <v>603.75</v>
      </c>
      <c r="G2347" s="1">
        <v>0.18968542999999999</v>
      </c>
      <c r="H2347" s="1">
        <v>0.977951083</v>
      </c>
      <c r="I2347" s="1">
        <v>0.25055439400000001</v>
      </c>
      <c r="K2347" s="1">
        <v>1.481567973</v>
      </c>
      <c r="L2347" s="1" t="s">
        <v>1</v>
      </c>
      <c r="M2347" s="1" t="s">
        <v>2</v>
      </c>
      <c r="N2347" s="1">
        <v>5592488.2000000002</v>
      </c>
      <c r="O2347" s="1">
        <v>2266465.9619999998</v>
      </c>
      <c r="P2347" s="1">
        <v>2418224.3450000002</v>
      </c>
      <c r="Q2347" s="1">
        <v>3551157.8629999999</v>
      </c>
      <c r="R2347" s="3">
        <f>AVERAGE('VTA_Proteome Morphine vs Saline'!N2347:Q2347)</f>
        <v>3457084.0925000003</v>
      </c>
      <c r="S2347" s="3">
        <f>_xlfn.STDEV.S('VTA_Proteome Morphine vs Saline'!N2347:Q2347)</f>
        <v>1534666.2703744455</v>
      </c>
      <c r="T2347" s="1">
        <v>3338002.6860000002</v>
      </c>
      <c r="U2347" s="1">
        <v>1734098.6950000001</v>
      </c>
      <c r="V2347" s="1">
        <v>3089017.1189999999</v>
      </c>
      <c r="W2347" s="1">
        <v>1172463.638</v>
      </c>
      <c r="X2347" s="1">
        <f t="shared" si="143"/>
        <v>2333395.5345000001</v>
      </c>
      <c r="Y2347" s="1">
        <f t="shared" si="144"/>
        <v>1046759.9339474504</v>
      </c>
    </row>
    <row r="2348" spans="1:25" x14ac:dyDescent="0.5">
      <c r="A2348" s="1" t="s">
        <v>4687</v>
      </c>
      <c r="B2348" s="1" t="s">
        <v>4688</v>
      </c>
      <c r="C2348" s="1">
        <v>41901</v>
      </c>
      <c r="D2348" s="1">
        <v>26</v>
      </c>
      <c r="E2348" s="1">
        <v>26</v>
      </c>
      <c r="F2348" s="1">
        <v>1773.69</v>
      </c>
      <c r="G2348" s="1">
        <v>6.6674998999999999E-2</v>
      </c>
      <c r="H2348" s="1">
        <v>0.99625991700000005</v>
      </c>
      <c r="I2348" s="1">
        <v>0.67105709899999999</v>
      </c>
      <c r="K2348" s="1">
        <v>1.027425115</v>
      </c>
      <c r="L2348" s="1" t="s">
        <v>2</v>
      </c>
      <c r="M2348" s="1" t="s">
        <v>1</v>
      </c>
      <c r="N2348" s="1">
        <v>40904706.640000001</v>
      </c>
      <c r="O2348" s="1">
        <v>52906118.700000003</v>
      </c>
      <c r="P2348" s="1">
        <v>49790289.890000001</v>
      </c>
      <c r="Q2348" s="1">
        <v>49802042.390000001</v>
      </c>
      <c r="R2348" s="3">
        <f>AVERAGE('VTA_Proteome Morphine vs Saline'!N2348:Q2348)</f>
        <v>48350789.405000001</v>
      </c>
      <c r="S2348" s="3">
        <f>_xlfn.STDEV.S('VTA_Proteome Morphine vs Saline'!N2348:Q2348)</f>
        <v>5176017.4652558863</v>
      </c>
      <c r="T2348" s="1">
        <v>55156681.409999996</v>
      </c>
      <c r="U2348" s="1">
        <v>47692595.039999999</v>
      </c>
      <c r="V2348" s="1">
        <v>48343233.759999998</v>
      </c>
      <c r="W2348" s="1">
        <v>47514751.229999997</v>
      </c>
      <c r="X2348" s="1">
        <f t="shared" si="143"/>
        <v>49676815.359999992</v>
      </c>
      <c r="Y2348" s="1">
        <f t="shared" si="144"/>
        <v>3670559.6026734444</v>
      </c>
    </row>
    <row r="2349" spans="1:25" x14ac:dyDescent="0.5">
      <c r="A2349" s="1" t="s">
        <v>4689</v>
      </c>
      <c r="B2349" s="1" t="s">
        <v>4690</v>
      </c>
      <c r="C2349" s="1">
        <v>62380</v>
      </c>
      <c r="D2349" s="1">
        <v>6</v>
      </c>
      <c r="E2349" s="1">
        <v>6</v>
      </c>
      <c r="F2349" s="1">
        <v>280.92</v>
      </c>
      <c r="G2349" s="1">
        <v>5.4639130000000001E-2</v>
      </c>
      <c r="H2349" s="1">
        <v>0.99625991700000005</v>
      </c>
      <c r="I2349" s="1">
        <v>0.82125812799999998</v>
      </c>
      <c r="K2349" s="1">
        <v>1.0651079299999999</v>
      </c>
      <c r="L2349" s="1" t="s">
        <v>1</v>
      </c>
      <c r="M2349" s="1" t="s">
        <v>2</v>
      </c>
      <c r="N2349" s="1">
        <v>689896.56949999998</v>
      </c>
      <c r="O2349" s="1">
        <v>959784.29879999999</v>
      </c>
      <c r="P2349" s="1">
        <v>431422.35489999998</v>
      </c>
      <c r="Q2349" s="1">
        <v>716893.04150000005</v>
      </c>
      <c r="R2349" s="3">
        <f>AVERAGE('VTA_Proteome Morphine vs Saline'!N2349:Q2349)</f>
        <v>699499.06617500004</v>
      </c>
      <c r="S2349" s="3">
        <f>_xlfn.STDEV.S('VTA_Proteome Morphine vs Saline'!N2349:Q2349)</f>
        <v>216031.08092021538</v>
      </c>
      <c r="T2349" s="1">
        <v>785990.47569999995</v>
      </c>
      <c r="U2349" s="1">
        <v>739129.16269999999</v>
      </c>
      <c r="V2349" s="1">
        <v>678834.66850000003</v>
      </c>
      <c r="W2349" s="1">
        <v>423006.00939999998</v>
      </c>
      <c r="X2349" s="1">
        <f t="shared" si="143"/>
        <v>656740.07907500002</v>
      </c>
      <c r="Y2349" s="1">
        <f t="shared" si="144"/>
        <v>161877.95025572416</v>
      </c>
    </row>
    <row r="2350" spans="1:25" x14ac:dyDescent="0.5">
      <c r="A2350" s="1" t="s">
        <v>4691</v>
      </c>
      <c r="B2350" s="1" t="s">
        <v>4692</v>
      </c>
      <c r="C2350" s="1">
        <v>86188</v>
      </c>
      <c r="D2350" s="1">
        <v>28</v>
      </c>
      <c r="E2350" s="1">
        <v>28</v>
      </c>
      <c r="F2350" s="1">
        <v>1398.91</v>
      </c>
      <c r="G2350" s="1">
        <v>5.0984269999999998E-2</v>
      </c>
      <c r="H2350" s="1">
        <v>0.99625991700000005</v>
      </c>
      <c r="I2350" s="1">
        <v>0.916895613</v>
      </c>
      <c r="K2350" s="1">
        <v>1.0158552439999999</v>
      </c>
      <c r="L2350" s="1" t="s">
        <v>2</v>
      </c>
      <c r="M2350" s="1" t="s">
        <v>1</v>
      </c>
      <c r="N2350" s="1">
        <v>8616038.932</v>
      </c>
      <c r="O2350" s="1">
        <v>10580561.93</v>
      </c>
      <c r="P2350" s="1">
        <v>7299733.2290000003</v>
      </c>
      <c r="Q2350" s="1">
        <v>7594502.5470000003</v>
      </c>
      <c r="R2350" s="3">
        <f>AVERAGE('VTA_Proteome Morphine vs Saline'!N2350:Q2350)</f>
        <v>8522709.1594999991</v>
      </c>
      <c r="S2350" s="3">
        <f>_xlfn.STDEV.S('VTA_Proteome Morphine vs Saline'!N2350:Q2350)</f>
        <v>1483319.0389079598</v>
      </c>
      <c r="T2350" s="1">
        <v>9951662.2569999993</v>
      </c>
      <c r="U2350" s="1">
        <v>10118297.25</v>
      </c>
      <c r="V2350" s="1">
        <v>7394617.1229999997</v>
      </c>
      <c r="W2350" s="1">
        <v>7166778.5149999997</v>
      </c>
      <c r="X2350" s="1">
        <f t="shared" si="143"/>
        <v>8657838.786249999</v>
      </c>
      <c r="Y2350" s="1">
        <f t="shared" si="144"/>
        <v>1594355.4393345306</v>
      </c>
    </row>
    <row r="2351" spans="1:25" x14ac:dyDescent="0.5">
      <c r="A2351" s="1" t="s">
        <v>4693</v>
      </c>
      <c r="B2351" s="1" t="s">
        <v>4694</v>
      </c>
      <c r="C2351" s="1">
        <v>48042</v>
      </c>
      <c r="D2351" s="1">
        <v>1</v>
      </c>
      <c r="E2351" s="1">
        <v>1</v>
      </c>
      <c r="F2351" s="1">
        <v>25.97</v>
      </c>
      <c r="G2351" s="1">
        <v>0.22043315499999999</v>
      </c>
      <c r="H2351" s="1">
        <v>0.977951083</v>
      </c>
      <c r="I2351" s="1">
        <v>0.21018621500000001</v>
      </c>
      <c r="K2351" s="1">
        <v>1.778163076</v>
      </c>
      <c r="L2351" s="1" t="s">
        <v>1</v>
      </c>
      <c r="M2351" s="1" t="s">
        <v>2</v>
      </c>
      <c r="N2351" s="1">
        <v>14008.230610000001</v>
      </c>
      <c r="O2351" s="1">
        <v>15350.8048</v>
      </c>
      <c r="P2351" s="1">
        <v>9358.4701110000005</v>
      </c>
      <c r="Q2351" s="1">
        <v>8698.8450959999991</v>
      </c>
      <c r="R2351" s="3">
        <f>AVERAGE('VTA_Proteome Morphine vs Saline'!N2351:Q2351)</f>
        <v>11854.087654249999</v>
      </c>
      <c r="S2351" s="3">
        <f>_xlfn.STDEV.S('VTA_Proteome Morphine vs Saline'!N2351:Q2351)</f>
        <v>3319.1879124648672</v>
      </c>
      <c r="T2351" s="1">
        <v>15059.262930000001</v>
      </c>
      <c r="U2351" s="1">
        <v>239.50193820000001</v>
      </c>
      <c r="V2351" s="1">
        <v>3530.5233790000002</v>
      </c>
      <c r="W2351" s="1">
        <v>7836.6296629999997</v>
      </c>
      <c r="X2351" s="1">
        <f t="shared" si="143"/>
        <v>6666.4794775499995</v>
      </c>
      <c r="Y2351" s="1">
        <f t="shared" si="144"/>
        <v>6401.779088127756</v>
      </c>
    </row>
    <row r="2352" spans="1:25" x14ac:dyDescent="0.5">
      <c r="A2352" s="1" t="s">
        <v>4695</v>
      </c>
      <c r="B2352" s="1" t="s">
        <v>4696</v>
      </c>
      <c r="C2352" s="1">
        <v>74387</v>
      </c>
      <c r="D2352" s="1">
        <v>6</v>
      </c>
      <c r="E2352" s="1">
        <v>6</v>
      </c>
      <c r="F2352" s="1">
        <v>313.72000000000003</v>
      </c>
      <c r="G2352" s="1">
        <v>0.109554258</v>
      </c>
      <c r="H2352" s="1">
        <v>0.98916351000000002</v>
      </c>
      <c r="I2352" s="1">
        <v>0.43472122699999999</v>
      </c>
      <c r="K2352" s="1">
        <v>1.1001449510000001</v>
      </c>
      <c r="L2352" s="1" t="s">
        <v>1</v>
      </c>
      <c r="M2352" s="1" t="s">
        <v>2</v>
      </c>
      <c r="N2352" s="1">
        <v>779915.66170000006</v>
      </c>
      <c r="O2352" s="1">
        <v>862653.22490000003</v>
      </c>
      <c r="P2352" s="1">
        <v>629373.95079999999</v>
      </c>
      <c r="Q2352" s="1">
        <v>666922.29489999998</v>
      </c>
      <c r="R2352" s="3">
        <f>AVERAGE('VTA_Proteome Morphine vs Saline'!N2352:Q2352)</f>
        <v>734716.28307500004</v>
      </c>
      <c r="S2352" s="3">
        <f>_xlfn.STDEV.S('VTA_Proteome Morphine vs Saline'!N2352:Q2352)</f>
        <v>106620.63076382541</v>
      </c>
      <c r="T2352" s="1">
        <v>812896.26459999999</v>
      </c>
      <c r="U2352" s="1">
        <v>721961.3308</v>
      </c>
      <c r="V2352" s="1">
        <v>619413.55209999997</v>
      </c>
      <c r="W2352" s="1">
        <v>517072.41379999998</v>
      </c>
      <c r="X2352" s="1">
        <f t="shared" si="143"/>
        <v>667835.89032500004</v>
      </c>
      <c r="Y2352" s="1">
        <f t="shared" si="144"/>
        <v>127862.45759212787</v>
      </c>
    </row>
    <row r="2353" spans="1:25" x14ac:dyDescent="0.5">
      <c r="A2353" s="1" t="s">
        <v>4697</v>
      </c>
      <c r="B2353" s="1" t="s">
        <v>4698</v>
      </c>
      <c r="C2353" s="1">
        <v>37375</v>
      </c>
      <c r="D2353" s="1">
        <v>3</v>
      </c>
      <c r="E2353" s="1">
        <v>3</v>
      </c>
      <c r="F2353" s="1">
        <v>104.32</v>
      </c>
      <c r="G2353" s="1">
        <v>5.9666722999999998E-2</v>
      </c>
      <c r="H2353" s="1">
        <v>0.99625991700000005</v>
      </c>
      <c r="I2353" s="1">
        <v>0.74521758199999999</v>
      </c>
      <c r="K2353" s="1">
        <v>1.070938511</v>
      </c>
      <c r="L2353" s="1" t="s">
        <v>2</v>
      </c>
      <c r="M2353" s="1" t="s">
        <v>1</v>
      </c>
      <c r="N2353" s="1">
        <v>75987.546660000007</v>
      </c>
      <c r="O2353" s="1">
        <v>94467.489010000005</v>
      </c>
      <c r="P2353" s="1">
        <v>40721.44068</v>
      </c>
      <c r="Q2353" s="1">
        <v>45255.595359999999</v>
      </c>
      <c r="R2353" s="3">
        <f>AVERAGE('VTA_Proteome Morphine vs Saline'!N2353:Q2353)</f>
        <v>64108.017927500005</v>
      </c>
      <c r="S2353" s="3">
        <f>_xlfn.STDEV.S('VTA_Proteome Morphine vs Saline'!N2353:Q2353)</f>
        <v>25594.052169285438</v>
      </c>
      <c r="T2353" s="1">
        <v>111003.9329</v>
      </c>
      <c r="U2353" s="1">
        <v>104210.8651</v>
      </c>
      <c r="V2353" s="1">
        <v>10602.087530000001</v>
      </c>
      <c r="W2353" s="1">
        <v>48806.095399999998</v>
      </c>
      <c r="X2353" s="1">
        <f t="shared" si="143"/>
        <v>68655.745232500005</v>
      </c>
      <c r="Y2353" s="1">
        <f t="shared" si="144"/>
        <v>47685.67681049867</v>
      </c>
    </row>
    <row r="2354" spans="1:25" x14ac:dyDescent="0.5">
      <c r="A2354" s="1" t="s">
        <v>4699</v>
      </c>
      <c r="B2354" s="1" t="s">
        <v>4700</v>
      </c>
      <c r="C2354" s="1">
        <v>149356</v>
      </c>
      <c r="D2354" s="1">
        <v>5</v>
      </c>
      <c r="E2354" s="1">
        <v>5</v>
      </c>
      <c r="F2354" s="1">
        <v>253.24</v>
      </c>
      <c r="G2354" s="1">
        <v>0.206112027</v>
      </c>
      <c r="H2354" s="1">
        <v>0.977951083</v>
      </c>
      <c r="I2354" s="1">
        <v>0.22773097</v>
      </c>
      <c r="K2354" s="1">
        <v>1.1055873940000001</v>
      </c>
      <c r="L2354" s="1" t="s">
        <v>2</v>
      </c>
      <c r="M2354" s="1" t="s">
        <v>1</v>
      </c>
      <c r="N2354" s="1">
        <v>128513.48789999999</v>
      </c>
      <c r="O2354" s="1">
        <v>178022.7113</v>
      </c>
      <c r="P2354" s="1">
        <v>172069.0215</v>
      </c>
      <c r="Q2354" s="1">
        <v>178418.3529</v>
      </c>
      <c r="R2354" s="3">
        <f>AVERAGE('VTA_Proteome Morphine vs Saline'!N2354:Q2354)</f>
        <v>164255.8934</v>
      </c>
      <c r="S2354" s="3">
        <f>_xlfn.STDEV.S('VTA_Proteome Morphine vs Saline'!N2354:Q2354)</f>
        <v>24004.617998865211</v>
      </c>
      <c r="T2354" s="1">
        <v>174717.9564</v>
      </c>
      <c r="U2354" s="1">
        <v>184605.1116</v>
      </c>
      <c r="V2354" s="1">
        <v>188528.7365</v>
      </c>
      <c r="W2354" s="1">
        <v>178545.1759</v>
      </c>
      <c r="X2354" s="1">
        <f t="shared" si="143"/>
        <v>181599.2451</v>
      </c>
      <c r="Y2354" s="1">
        <f t="shared" si="144"/>
        <v>6157.1789354550083</v>
      </c>
    </row>
    <row r="2355" spans="1:25" x14ac:dyDescent="0.5">
      <c r="A2355" s="1" t="s">
        <v>4701</v>
      </c>
      <c r="B2355" s="1" t="s">
        <v>4702</v>
      </c>
      <c r="C2355" s="1">
        <v>108935</v>
      </c>
      <c r="D2355" s="1">
        <v>6</v>
      </c>
      <c r="E2355" s="1">
        <v>6</v>
      </c>
      <c r="F2355" s="1">
        <v>402.14</v>
      </c>
      <c r="G2355" s="1">
        <v>0.13965348799999999</v>
      </c>
      <c r="H2355" s="1">
        <v>0.977951083</v>
      </c>
      <c r="I2355" s="1">
        <v>0.34582459199999999</v>
      </c>
      <c r="K2355" s="1">
        <v>1.234821661</v>
      </c>
      <c r="L2355" s="1" t="s">
        <v>1</v>
      </c>
      <c r="M2355" s="1" t="s">
        <v>2</v>
      </c>
      <c r="N2355" s="1">
        <v>195095.04800000001</v>
      </c>
      <c r="O2355" s="1">
        <v>350652.11080000002</v>
      </c>
      <c r="P2355" s="1">
        <v>369455.92440000002</v>
      </c>
      <c r="Q2355" s="1">
        <v>339133.2904</v>
      </c>
      <c r="R2355" s="3">
        <f>AVERAGE('VTA_Proteome Morphine vs Saline'!N2355:Q2355)</f>
        <v>313584.09340000001</v>
      </c>
      <c r="S2355" s="3">
        <f>_xlfn.STDEV.S('VTA_Proteome Morphine vs Saline'!N2355:Q2355)</f>
        <v>79975.235251102058</v>
      </c>
      <c r="T2355" s="1">
        <v>236777.5699</v>
      </c>
      <c r="U2355" s="1">
        <v>277375.18849999999</v>
      </c>
      <c r="V2355" s="1">
        <v>171395.8156</v>
      </c>
      <c r="W2355" s="1">
        <v>330255.09499999997</v>
      </c>
      <c r="X2355" s="1">
        <f t="shared" si="143"/>
        <v>253950.91725</v>
      </c>
      <c r="Y2355" s="1">
        <f t="shared" si="144"/>
        <v>67035.544535076595</v>
      </c>
    </row>
    <row r="2356" spans="1:25" x14ac:dyDescent="0.5">
      <c r="A2356" s="1" t="s">
        <v>4703</v>
      </c>
      <c r="B2356" s="1" t="s">
        <v>4704</v>
      </c>
      <c r="C2356" s="1">
        <v>19961</v>
      </c>
      <c r="D2356" s="1">
        <v>22</v>
      </c>
      <c r="E2356" s="1">
        <v>22</v>
      </c>
      <c r="F2356" s="1">
        <v>1635.51</v>
      </c>
      <c r="G2356" s="1">
        <v>6.0969877999999998E-2</v>
      </c>
      <c r="H2356" s="1">
        <v>0.99625991700000005</v>
      </c>
      <c r="I2356" s="1">
        <v>0.72946086200000004</v>
      </c>
      <c r="K2356" s="1">
        <v>1.0644732610000001</v>
      </c>
      <c r="L2356" s="1" t="s">
        <v>2</v>
      </c>
      <c r="M2356" s="1" t="s">
        <v>1</v>
      </c>
      <c r="N2356" s="1">
        <v>205419262</v>
      </c>
      <c r="O2356" s="1">
        <v>241572885.40000001</v>
      </c>
      <c r="P2356" s="1">
        <v>244313715.19999999</v>
      </c>
      <c r="Q2356" s="1">
        <v>235422579</v>
      </c>
      <c r="R2356" s="3">
        <f>AVERAGE('VTA_Proteome Morphine vs Saline'!N2356:Q2356)</f>
        <v>231682110.39999998</v>
      </c>
      <c r="S2356" s="3">
        <f>_xlfn.STDEV.S('VTA_Proteome Morphine vs Saline'!N2356:Q2356)</f>
        <v>17898912.270051274</v>
      </c>
      <c r="T2356" s="1">
        <v>204762068.40000001</v>
      </c>
      <c r="U2356" s="1">
        <v>217515490.90000001</v>
      </c>
      <c r="V2356" s="1">
        <v>225625688.30000001</v>
      </c>
      <c r="W2356" s="1">
        <v>338574398.69999999</v>
      </c>
      <c r="X2356" s="1">
        <f t="shared" si="143"/>
        <v>246619411.57499999</v>
      </c>
      <c r="Y2356" s="1">
        <f t="shared" si="144"/>
        <v>61901888.636865355</v>
      </c>
    </row>
    <row r="2357" spans="1:25" x14ac:dyDescent="0.5">
      <c r="A2357" s="1" t="s">
        <v>4705</v>
      </c>
      <c r="B2357" s="1" t="s">
        <v>4706</v>
      </c>
      <c r="C2357" s="1">
        <v>42265</v>
      </c>
      <c r="D2357" s="1">
        <v>9</v>
      </c>
      <c r="E2357" s="1">
        <v>9</v>
      </c>
      <c r="F2357" s="1">
        <v>478.96</v>
      </c>
      <c r="G2357" s="1">
        <v>0.21858111</v>
      </c>
      <c r="H2357" s="1">
        <v>0.977951083</v>
      </c>
      <c r="I2357" s="1">
        <v>0.21234525900000001</v>
      </c>
      <c r="K2357" s="1">
        <v>1.4164539119999999</v>
      </c>
      <c r="L2357" s="1" t="s">
        <v>1</v>
      </c>
      <c r="M2357" s="1" t="s">
        <v>2</v>
      </c>
      <c r="N2357" s="1">
        <v>1687409.2239999999</v>
      </c>
      <c r="O2357" s="1">
        <v>809294.73479999998</v>
      </c>
      <c r="P2357" s="1">
        <v>980661.98750000005</v>
      </c>
      <c r="Q2357" s="1">
        <v>858951.86499999999</v>
      </c>
      <c r="R2357" s="3">
        <f>AVERAGE('VTA_Proteome Morphine vs Saline'!N2357:Q2357)</f>
        <v>1084079.452825</v>
      </c>
      <c r="S2357" s="3">
        <f>_xlfn.STDEV.S('VTA_Proteome Morphine vs Saline'!N2357:Q2357)</f>
        <v>408611.90102602518</v>
      </c>
      <c r="T2357" s="1">
        <v>512887.42</v>
      </c>
      <c r="U2357" s="1">
        <v>1131795.223</v>
      </c>
      <c r="V2357" s="1">
        <v>891312.62170000002</v>
      </c>
      <c r="W2357" s="1">
        <v>525394.71369999996</v>
      </c>
      <c r="X2357" s="1">
        <f t="shared" si="143"/>
        <v>765347.49460000009</v>
      </c>
      <c r="Y2357" s="1">
        <f t="shared" si="144"/>
        <v>300812.55360745807</v>
      </c>
    </row>
    <row r="2358" spans="1:25" x14ac:dyDescent="0.5">
      <c r="A2358" s="1" t="s">
        <v>4707</v>
      </c>
      <c r="B2358" s="1" t="s">
        <v>4708</v>
      </c>
      <c r="C2358" s="1">
        <v>86814</v>
      </c>
      <c r="D2358" s="1">
        <v>2</v>
      </c>
      <c r="E2358" s="1">
        <v>2</v>
      </c>
      <c r="F2358" s="1">
        <v>77.72</v>
      </c>
      <c r="G2358" s="1">
        <v>6.3323755999999995E-2</v>
      </c>
      <c r="H2358" s="1">
        <v>0.99625991700000005</v>
      </c>
      <c r="I2358" s="1">
        <v>0.70356315199999997</v>
      </c>
      <c r="K2358" s="1">
        <v>1.0593937609999999</v>
      </c>
      <c r="L2358" s="1" t="s">
        <v>2</v>
      </c>
      <c r="M2358" s="1" t="s">
        <v>1</v>
      </c>
      <c r="N2358" s="1">
        <v>35323.933279999997</v>
      </c>
      <c r="O2358" s="1">
        <v>49744.162250000001</v>
      </c>
      <c r="P2358" s="1">
        <v>19187.32387</v>
      </c>
      <c r="Q2358" s="1">
        <v>24745.99481</v>
      </c>
      <c r="R2358" s="3">
        <f>AVERAGE('VTA_Proteome Morphine vs Saline'!N2358:Q2358)</f>
        <v>32250.353552499997</v>
      </c>
      <c r="S2358" s="3">
        <f>_xlfn.STDEV.S('VTA_Proteome Morphine vs Saline'!N2358:Q2358)</f>
        <v>13446.664762535464</v>
      </c>
      <c r="T2358" s="1">
        <v>23302.560959999999</v>
      </c>
      <c r="U2358" s="1">
        <v>40901.490259999999</v>
      </c>
      <c r="V2358" s="1">
        <v>40252.025860000002</v>
      </c>
      <c r="W2358" s="1">
        <v>32207.216250000001</v>
      </c>
      <c r="X2358" s="1">
        <f t="shared" si="143"/>
        <v>34165.823332499996</v>
      </c>
      <c r="Y2358" s="1">
        <f t="shared" si="144"/>
        <v>8251.4176810484878</v>
      </c>
    </row>
    <row r="2359" spans="1:25" x14ac:dyDescent="0.5">
      <c r="A2359" s="1" t="s">
        <v>4709</v>
      </c>
      <c r="B2359" s="1" t="s">
        <v>4710</v>
      </c>
      <c r="C2359" s="1">
        <v>35844</v>
      </c>
      <c r="D2359" s="1">
        <v>1</v>
      </c>
      <c r="E2359" s="1">
        <v>1</v>
      </c>
      <c r="F2359" s="1">
        <v>50.93</v>
      </c>
      <c r="G2359" s="1">
        <v>0.44175108499999999</v>
      </c>
      <c r="H2359" s="1">
        <v>0.977951083</v>
      </c>
      <c r="I2359" s="1">
        <v>7.4332011000000003E-2</v>
      </c>
      <c r="K2359" s="1">
        <v>3.9405079070000002</v>
      </c>
      <c r="L2359" s="1" t="s">
        <v>1</v>
      </c>
      <c r="M2359" s="1" t="s">
        <v>2</v>
      </c>
      <c r="N2359" s="1">
        <v>78806.846510000003</v>
      </c>
      <c r="O2359" s="1">
        <v>8352.0770940000002</v>
      </c>
      <c r="P2359" s="1">
        <v>48432.105969999997</v>
      </c>
      <c r="Q2359" s="1">
        <v>58167.166920000003</v>
      </c>
      <c r="R2359" s="3">
        <f>AVERAGE('VTA_Proteome Morphine vs Saline'!N2359:Q2359)</f>
        <v>48439.549123500008</v>
      </c>
      <c r="S2359" s="3">
        <f>_xlfn.STDEV.S('VTA_Proteome Morphine vs Saline'!N2359:Q2359)</f>
        <v>29573.663777486137</v>
      </c>
      <c r="T2359" s="1">
        <v>40166.829319999997</v>
      </c>
      <c r="U2359" s="1">
        <v>2264.8816999999999</v>
      </c>
      <c r="V2359" s="1">
        <v>882.34930550000001</v>
      </c>
      <c r="W2359" s="1">
        <v>5856.8082729999996</v>
      </c>
      <c r="X2359" s="1">
        <f t="shared" si="143"/>
        <v>12292.717149624999</v>
      </c>
      <c r="Y2359" s="1">
        <f t="shared" si="144"/>
        <v>18700.633059675329</v>
      </c>
    </row>
    <row r="2360" spans="1:25" x14ac:dyDescent="0.5">
      <c r="A2360" s="1" t="s">
        <v>4711</v>
      </c>
      <c r="B2360" s="1" t="s">
        <v>4712</v>
      </c>
      <c r="C2360" s="1">
        <v>63978</v>
      </c>
      <c r="D2360" s="1">
        <v>6</v>
      </c>
      <c r="E2360" s="1">
        <v>6</v>
      </c>
      <c r="F2360" s="1">
        <v>258.77</v>
      </c>
      <c r="G2360" s="1">
        <v>6.045652E-2</v>
      </c>
      <c r="H2360" s="1">
        <v>0.99625991700000005</v>
      </c>
      <c r="I2360" s="1">
        <v>0.73553170400000001</v>
      </c>
      <c r="K2360" s="1">
        <v>1.075035789</v>
      </c>
      <c r="L2360" s="1" t="s">
        <v>2</v>
      </c>
      <c r="M2360" s="1" t="s">
        <v>1</v>
      </c>
      <c r="N2360" s="1">
        <v>242782.6347</v>
      </c>
      <c r="O2360" s="1">
        <v>161107.45929999999</v>
      </c>
      <c r="P2360" s="1">
        <v>201771.23620000001</v>
      </c>
      <c r="Q2360" s="1">
        <v>351920.14360000001</v>
      </c>
      <c r="R2360" s="3">
        <f>AVERAGE('VTA_Proteome Morphine vs Saline'!N2360:Q2360)</f>
        <v>239395.36845000001</v>
      </c>
      <c r="S2360" s="3">
        <f>_xlfn.STDEV.S('VTA_Proteome Morphine vs Saline'!N2360:Q2360)</f>
        <v>82093.180069663489</v>
      </c>
      <c r="T2360" s="1">
        <v>210059.48879999999</v>
      </c>
      <c r="U2360" s="1">
        <v>209226.622</v>
      </c>
      <c r="V2360" s="1">
        <v>386100.55070000002</v>
      </c>
      <c r="W2360" s="1">
        <v>224047.69339999999</v>
      </c>
      <c r="X2360" s="1">
        <f t="shared" si="143"/>
        <v>257358.58872500001</v>
      </c>
      <c r="Y2360" s="1">
        <f t="shared" si="144"/>
        <v>86096.843912455341</v>
      </c>
    </row>
    <row r="2361" spans="1:25" x14ac:dyDescent="0.5">
      <c r="A2361" s="1" t="s">
        <v>4713</v>
      </c>
      <c r="B2361" s="1" t="s">
        <v>4714</v>
      </c>
      <c r="C2361" s="1">
        <v>80227</v>
      </c>
      <c r="D2361" s="1">
        <v>15</v>
      </c>
      <c r="E2361" s="1">
        <v>15</v>
      </c>
      <c r="F2361" s="1">
        <v>1039.6600000000001</v>
      </c>
      <c r="G2361" s="1">
        <v>8.5773831999999994E-2</v>
      </c>
      <c r="H2361" s="1">
        <v>0.99625991700000005</v>
      </c>
      <c r="I2361" s="1">
        <v>0.53906295299999996</v>
      </c>
      <c r="K2361" s="1">
        <v>1.0872382890000001</v>
      </c>
      <c r="L2361" s="1" t="s">
        <v>1</v>
      </c>
      <c r="M2361" s="1" t="s">
        <v>2</v>
      </c>
      <c r="N2361" s="1">
        <v>4676401.0609999998</v>
      </c>
      <c r="O2361" s="1">
        <v>6822706.5640000002</v>
      </c>
      <c r="P2361" s="1">
        <v>6435845.1789999995</v>
      </c>
      <c r="Q2361" s="1">
        <v>5100960.5109999999</v>
      </c>
      <c r="R2361" s="3">
        <f>AVERAGE('VTA_Proteome Morphine vs Saline'!N2361:Q2361)</f>
        <v>5758978.3287499994</v>
      </c>
      <c r="S2361" s="3">
        <f>_xlfn.STDEV.S('VTA_Proteome Morphine vs Saline'!N2361:Q2361)</f>
        <v>1031928.2081877893</v>
      </c>
      <c r="T2361" s="1">
        <v>4085251.2560000001</v>
      </c>
      <c r="U2361" s="1">
        <v>6191598.5640000002</v>
      </c>
      <c r="V2361" s="1">
        <v>5689937.9790000003</v>
      </c>
      <c r="W2361" s="1">
        <v>5220760.0860000001</v>
      </c>
      <c r="X2361" s="1">
        <f t="shared" si="143"/>
        <v>5296886.9712500004</v>
      </c>
      <c r="Y2361" s="1">
        <f t="shared" si="144"/>
        <v>899787.81536200363</v>
      </c>
    </row>
    <row r="2362" spans="1:25" x14ac:dyDescent="0.5">
      <c r="A2362" s="1" t="s">
        <v>4715</v>
      </c>
      <c r="B2362" s="1" t="s">
        <v>4716</v>
      </c>
      <c r="C2362" s="1">
        <v>31667</v>
      </c>
      <c r="D2362" s="1">
        <v>4</v>
      </c>
      <c r="E2362" s="1">
        <v>4</v>
      </c>
      <c r="F2362" s="1">
        <v>212.45</v>
      </c>
      <c r="G2362" s="1">
        <v>0.20806123500000001</v>
      </c>
      <c r="H2362" s="1">
        <v>0.977951083</v>
      </c>
      <c r="I2362" s="1">
        <v>0.22522349699999999</v>
      </c>
      <c r="K2362" s="1">
        <v>1.36482215</v>
      </c>
      <c r="L2362" s="1" t="s">
        <v>2</v>
      </c>
      <c r="M2362" s="1" t="s">
        <v>1</v>
      </c>
      <c r="N2362" s="1">
        <v>211078.87179999999</v>
      </c>
      <c r="O2362" s="1">
        <v>505587.28419999999</v>
      </c>
      <c r="P2362" s="1">
        <v>369670.95189999999</v>
      </c>
      <c r="Q2362" s="1">
        <v>451421.35269999999</v>
      </c>
      <c r="R2362" s="3">
        <f>AVERAGE('VTA_Proteome Morphine vs Saline'!N2362:Q2362)</f>
        <v>384439.61514999997</v>
      </c>
      <c r="S2362" s="3">
        <f>_xlfn.STDEV.S('VTA_Proteome Morphine vs Saline'!N2362:Q2362)</f>
        <v>128368.44320226833</v>
      </c>
      <c r="T2362" s="1">
        <v>531155.63500000001</v>
      </c>
      <c r="U2362" s="1">
        <v>526221.00600000005</v>
      </c>
      <c r="V2362" s="1">
        <v>340982.81319999998</v>
      </c>
      <c r="W2362" s="1">
        <v>700407.35369999998</v>
      </c>
      <c r="X2362" s="1">
        <f t="shared" si="143"/>
        <v>524691.70197499997</v>
      </c>
      <c r="Y2362" s="1">
        <f t="shared" si="144"/>
        <v>146820.82876422262</v>
      </c>
    </row>
    <row r="2363" spans="1:25" x14ac:dyDescent="0.5">
      <c r="A2363" s="1" t="s">
        <v>4717</v>
      </c>
      <c r="B2363" s="1" t="s">
        <v>4718</v>
      </c>
      <c r="C2363" s="1">
        <v>81571</v>
      </c>
      <c r="D2363" s="1">
        <v>25</v>
      </c>
      <c r="E2363" s="1">
        <v>25</v>
      </c>
      <c r="F2363" s="1">
        <v>1562.21</v>
      </c>
      <c r="G2363" s="1">
        <v>0.42376392600000001</v>
      </c>
      <c r="H2363" s="1">
        <v>0.977951083</v>
      </c>
      <c r="I2363" s="1">
        <v>8.0248867000000002E-2</v>
      </c>
      <c r="K2363" s="1">
        <v>1.13482207</v>
      </c>
      <c r="L2363" s="1" t="s">
        <v>1</v>
      </c>
      <c r="M2363" s="1" t="s">
        <v>2</v>
      </c>
      <c r="N2363" s="1">
        <v>26741716.800000001</v>
      </c>
      <c r="O2363" s="1">
        <v>24252708.879999999</v>
      </c>
      <c r="P2363" s="1">
        <v>23080343.510000002</v>
      </c>
      <c r="Q2363" s="1">
        <v>23972119.989999998</v>
      </c>
      <c r="R2363" s="3">
        <f>AVERAGE('VTA_Proteome Morphine vs Saline'!N2363:Q2363)</f>
        <v>24511722.294999998</v>
      </c>
      <c r="S2363" s="3">
        <f>_xlfn.STDEV.S('VTA_Proteome Morphine vs Saline'!N2363:Q2363)</f>
        <v>1568436.5161086954</v>
      </c>
      <c r="T2363" s="1">
        <v>20245158.399999999</v>
      </c>
      <c r="U2363" s="1">
        <v>23295209.620000001</v>
      </c>
      <c r="V2363" s="1">
        <v>23732122.239999998</v>
      </c>
      <c r="W2363" s="1">
        <v>19125978.48</v>
      </c>
      <c r="X2363" s="1">
        <f t="shared" si="143"/>
        <v>21599617.184999999</v>
      </c>
      <c r="Y2363" s="1">
        <f t="shared" si="144"/>
        <v>2263924.2153369836</v>
      </c>
    </row>
    <row r="2364" spans="1:25" x14ac:dyDescent="0.5">
      <c r="A2364" s="1" t="s">
        <v>4719</v>
      </c>
      <c r="B2364" s="1" t="s">
        <v>4720</v>
      </c>
      <c r="C2364" s="1">
        <v>58589</v>
      </c>
      <c r="D2364" s="1">
        <v>20</v>
      </c>
      <c r="E2364" s="1">
        <v>20</v>
      </c>
      <c r="F2364" s="1">
        <v>1299.26</v>
      </c>
      <c r="G2364" s="1">
        <v>0.20881949699999999</v>
      </c>
      <c r="H2364" s="1">
        <v>0.977951083</v>
      </c>
      <c r="I2364" s="1">
        <v>0.224258702</v>
      </c>
      <c r="K2364" s="1">
        <v>1.225405214</v>
      </c>
      <c r="L2364" s="1" t="s">
        <v>1</v>
      </c>
      <c r="M2364" s="1" t="s">
        <v>2</v>
      </c>
      <c r="N2364" s="1">
        <v>8863517.9069999997</v>
      </c>
      <c r="O2364" s="1">
        <v>8412053.8139999993</v>
      </c>
      <c r="P2364" s="1">
        <v>14504658.65</v>
      </c>
      <c r="Q2364" s="1">
        <v>9730588.9230000004</v>
      </c>
      <c r="R2364" s="3">
        <f>AVERAGE('VTA_Proteome Morphine vs Saline'!N2364:Q2364)</f>
        <v>10377704.8235</v>
      </c>
      <c r="S2364" s="3">
        <f>_xlfn.STDEV.S('VTA_Proteome Morphine vs Saline'!N2364:Q2364)</f>
        <v>2805176.9275152124</v>
      </c>
      <c r="T2364" s="1">
        <v>7926549.0559999999</v>
      </c>
      <c r="U2364" s="1">
        <v>7705775.3250000002</v>
      </c>
      <c r="V2364" s="1">
        <v>9908958.8809999991</v>
      </c>
      <c r="W2364" s="1">
        <v>8333894.3710000003</v>
      </c>
      <c r="X2364" s="1">
        <f t="shared" si="143"/>
        <v>8468794.4082500003</v>
      </c>
      <c r="Y2364" s="1">
        <f t="shared" si="144"/>
        <v>994736.12448422518</v>
      </c>
    </row>
    <row r="2365" spans="1:25" x14ac:dyDescent="0.5">
      <c r="A2365" s="1" t="s">
        <v>4721</v>
      </c>
      <c r="B2365" s="1" t="s">
        <v>4722</v>
      </c>
      <c r="C2365" s="1">
        <v>345770</v>
      </c>
      <c r="D2365" s="1">
        <v>17</v>
      </c>
      <c r="E2365" s="1">
        <v>17</v>
      </c>
      <c r="F2365" s="1">
        <v>681.37</v>
      </c>
      <c r="G2365" s="1">
        <v>0.38694669799999998</v>
      </c>
      <c r="H2365" s="1">
        <v>0.977951083</v>
      </c>
      <c r="I2365" s="1">
        <v>9.4104438999999998E-2</v>
      </c>
      <c r="K2365" s="1">
        <v>1.1657189649999999</v>
      </c>
      <c r="L2365" s="1" t="s">
        <v>1</v>
      </c>
      <c r="M2365" s="1" t="s">
        <v>2</v>
      </c>
      <c r="N2365" s="1">
        <v>614032.13029999996</v>
      </c>
      <c r="O2365" s="1">
        <v>466491.70740000001</v>
      </c>
      <c r="P2365" s="1">
        <v>534715.63509999996</v>
      </c>
      <c r="Q2365" s="1">
        <v>573805.41599999997</v>
      </c>
      <c r="R2365" s="3">
        <f>AVERAGE('VTA_Proteome Morphine vs Saline'!N2365:Q2365)</f>
        <v>547261.22219999996</v>
      </c>
      <c r="S2365" s="3">
        <f>_xlfn.STDEV.S('VTA_Proteome Morphine vs Saline'!N2365:Q2365)</f>
        <v>62833.257302434198</v>
      </c>
      <c r="T2365" s="1">
        <v>505394.5012</v>
      </c>
      <c r="U2365" s="1">
        <v>447301.44199999998</v>
      </c>
      <c r="V2365" s="1">
        <v>508775.02750000003</v>
      </c>
      <c r="W2365" s="1">
        <v>416378.62569999998</v>
      </c>
      <c r="X2365" s="1">
        <f t="shared" si="143"/>
        <v>469462.39909999998</v>
      </c>
      <c r="Y2365" s="1">
        <f t="shared" si="144"/>
        <v>45260.703084139503</v>
      </c>
    </row>
    <row r="2366" spans="1:25" x14ac:dyDescent="0.5">
      <c r="A2366" s="1" t="s">
        <v>4723</v>
      </c>
      <c r="B2366" s="1" t="s">
        <v>4724</v>
      </c>
      <c r="C2366" s="1">
        <v>102979</v>
      </c>
      <c r="D2366" s="1">
        <v>2</v>
      </c>
      <c r="E2366" s="1">
        <v>2</v>
      </c>
      <c r="F2366" s="1">
        <v>88.5</v>
      </c>
      <c r="G2366" s="1">
        <v>0.27722281100000001</v>
      </c>
      <c r="H2366" s="1">
        <v>0.977951083</v>
      </c>
      <c r="I2366" s="1">
        <v>0.15636143699999999</v>
      </c>
      <c r="K2366" s="1">
        <v>1.201094688</v>
      </c>
      <c r="L2366" s="1" t="s">
        <v>1</v>
      </c>
      <c r="M2366" s="1" t="s">
        <v>2</v>
      </c>
      <c r="N2366" s="1">
        <v>117839.36599999999</v>
      </c>
      <c r="O2366" s="1">
        <v>158528.17600000001</v>
      </c>
      <c r="P2366" s="1">
        <v>162064.00279999999</v>
      </c>
      <c r="Q2366" s="1">
        <v>139897.62469999999</v>
      </c>
      <c r="R2366" s="3">
        <f>AVERAGE('VTA_Proteome Morphine vs Saline'!N2366:Q2366)</f>
        <v>144582.29237500002</v>
      </c>
      <c r="S2366" s="3">
        <f>_xlfn.STDEV.S('VTA_Proteome Morphine vs Saline'!N2366:Q2366)</f>
        <v>20307.864583205432</v>
      </c>
      <c r="T2366" s="1">
        <v>131498.87719999999</v>
      </c>
      <c r="U2366" s="1">
        <v>145450.76819999999</v>
      </c>
      <c r="V2366" s="1">
        <v>100731.34819999999</v>
      </c>
      <c r="W2366" s="1">
        <v>103820.7356</v>
      </c>
      <c r="X2366" s="1">
        <f t="shared" si="143"/>
        <v>120375.4323</v>
      </c>
      <c r="Y2366" s="1">
        <f t="shared" si="144"/>
        <v>21698.321900537361</v>
      </c>
    </row>
    <row r="2367" spans="1:25" x14ac:dyDescent="0.5">
      <c r="A2367" s="1" t="s">
        <v>4725</v>
      </c>
      <c r="B2367" s="1" t="s">
        <v>4726</v>
      </c>
      <c r="C2367" s="1">
        <v>87420</v>
      </c>
      <c r="D2367" s="1">
        <v>1</v>
      </c>
      <c r="E2367" s="1">
        <v>1</v>
      </c>
      <c r="F2367" s="1">
        <v>33.47</v>
      </c>
      <c r="G2367" s="1">
        <v>5.0462158E-2</v>
      </c>
      <c r="H2367" s="1">
        <v>0.99625991700000005</v>
      </c>
      <c r="I2367" s="1">
        <v>0.94297737100000001</v>
      </c>
      <c r="K2367" s="1">
        <v>1.248666976</v>
      </c>
      <c r="L2367" s="1" t="s">
        <v>1</v>
      </c>
      <c r="M2367" s="1" t="s">
        <v>2</v>
      </c>
      <c r="N2367" s="1">
        <v>18272.074130000001</v>
      </c>
      <c r="O2367" s="1">
        <v>47612.837590000003</v>
      </c>
      <c r="P2367" s="1">
        <v>5098.1858099999999</v>
      </c>
      <c r="Q2367" s="1">
        <v>27996.950789999999</v>
      </c>
      <c r="R2367" s="3">
        <f>AVERAGE('VTA_Proteome Morphine vs Saline'!N2367:Q2367)</f>
        <v>24745.01208</v>
      </c>
      <c r="S2367" s="3">
        <f>_xlfn.STDEV.S('VTA_Proteome Morphine vs Saline'!N2367:Q2367)</f>
        <v>17901.668982877134</v>
      </c>
      <c r="T2367" s="1">
        <v>11503.27951</v>
      </c>
      <c r="U2367" s="1">
        <v>34363.14892</v>
      </c>
      <c r="V2367" s="1">
        <v>20045.830300000001</v>
      </c>
      <c r="W2367" s="1">
        <v>13356.31344</v>
      </c>
      <c r="X2367" s="1">
        <f t="shared" si="143"/>
        <v>19817.1430425</v>
      </c>
      <c r="Y2367" s="1">
        <f t="shared" si="144"/>
        <v>10368.240462096759</v>
      </c>
    </row>
    <row r="2368" spans="1:25" x14ac:dyDescent="0.5">
      <c r="A2368" s="1" t="s">
        <v>4727</v>
      </c>
      <c r="B2368" s="1" t="s">
        <v>4728</v>
      </c>
      <c r="C2368" s="1">
        <v>113122</v>
      </c>
      <c r="D2368" s="1">
        <v>3</v>
      </c>
      <c r="E2368" s="1">
        <v>3</v>
      </c>
      <c r="F2368" s="1">
        <v>155.18</v>
      </c>
      <c r="G2368" s="1">
        <v>0.28102651000000001</v>
      </c>
      <c r="H2368" s="1">
        <v>0.977951083</v>
      </c>
      <c r="I2368" s="1">
        <v>0.153451067</v>
      </c>
      <c r="K2368" s="1">
        <v>1.2700330479999999</v>
      </c>
      <c r="L2368" s="1" t="s">
        <v>1</v>
      </c>
      <c r="M2368" s="1" t="s">
        <v>2</v>
      </c>
      <c r="N2368" s="1">
        <v>210166.60519999999</v>
      </c>
      <c r="O2368" s="1">
        <v>189865.72029999999</v>
      </c>
      <c r="P2368" s="1">
        <v>317621.61339999997</v>
      </c>
      <c r="Q2368" s="1">
        <v>210240.91570000001</v>
      </c>
      <c r="R2368" s="3">
        <f>AVERAGE('VTA_Proteome Morphine vs Saline'!N2368:Q2368)</f>
        <v>231973.71364999999</v>
      </c>
      <c r="S2368" s="3">
        <f>_xlfn.STDEV.S('VTA_Proteome Morphine vs Saline'!N2368:Q2368)</f>
        <v>57897.928348762449</v>
      </c>
      <c r="T2368" s="1">
        <v>203907.1795</v>
      </c>
      <c r="U2368" s="1">
        <v>170754.8915</v>
      </c>
      <c r="V2368" s="1">
        <v>207705.73329999999</v>
      </c>
      <c r="W2368" s="1">
        <v>148239.05350000001</v>
      </c>
      <c r="X2368" s="1">
        <f t="shared" si="143"/>
        <v>182651.71445</v>
      </c>
      <c r="Y2368" s="1">
        <f t="shared" si="144"/>
        <v>28315.274352613065</v>
      </c>
    </row>
    <row r="2369" spans="1:25" x14ac:dyDescent="0.5">
      <c r="A2369" s="1" t="s">
        <v>4729</v>
      </c>
      <c r="B2369" s="1" t="s">
        <v>4730</v>
      </c>
      <c r="C2369" s="1">
        <v>48403</v>
      </c>
      <c r="D2369" s="1">
        <v>2</v>
      </c>
      <c r="E2369" s="1">
        <v>2</v>
      </c>
      <c r="F2369" s="1">
        <v>70.06</v>
      </c>
      <c r="G2369" s="1">
        <v>5.1756464000000002E-2</v>
      </c>
      <c r="H2369" s="1">
        <v>0.99625991700000005</v>
      </c>
      <c r="I2369" s="1">
        <v>0.88920415600000002</v>
      </c>
      <c r="K2369" s="1">
        <v>1.0143404970000001</v>
      </c>
      <c r="L2369" s="1" t="s">
        <v>1</v>
      </c>
      <c r="M2369" s="1" t="s">
        <v>2</v>
      </c>
      <c r="N2369" s="1">
        <v>201071.72469999999</v>
      </c>
      <c r="O2369" s="1">
        <v>168409.6703</v>
      </c>
      <c r="P2369" s="1">
        <v>244848.1667</v>
      </c>
      <c r="Q2369" s="1">
        <v>229482.23920000001</v>
      </c>
      <c r="R2369" s="3">
        <f>AVERAGE('VTA_Proteome Morphine vs Saline'!N2369:Q2369)</f>
        <v>210952.95022499998</v>
      </c>
      <c r="S2369" s="3">
        <f>_xlfn.STDEV.S('VTA_Proteome Morphine vs Saline'!N2369:Q2369)</f>
        <v>33663.97448539039</v>
      </c>
      <c r="T2369" s="1">
        <v>198731.54610000001</v>
      </c>
      <c r="U2369" s="1">
        <v>248036.11379999999</v>
      </c>
      <c r="V2369" s="1">
        <v>228521.87030000001</v>
      </c>
      <c r="W2369" s="1">
        <v>156592.66649999999</v>
      </c>
      <c r="X2369" s="1">
        <f t="shared" si="143"/>
        <v>207970.54917499999</v>
      </c>
      <c r="Y2369" s="1">
        <f t="shared" si="144"/>
        <v>39802.228893571919</v>
      </c>
    </row>
    <row r="2370" spans="1:25" x14ac:dyDescent="0.5">
      <c r="A2370" s="1" t="s">
        <v>4731</v>
      </c>
      <c r="B2370" s="1" t="s">
        <v>4732</v>
      </c>
      <c r="C2370" s="1">
        <v>69371</v>
      </c>
      <c r="D2370" s="1">
        <v>1</v>
      </c>
      <c r="E2370" s="1">
        <v>1</v>
      </c>
      <c r="F2370" s="1">
        <v>28.98</v>
      </c>
      <c r="G2370" s="1">
        <v>8.3828151000000004E-2</v>
      </c>
      <c r="H2370" s="1">
        <v>0.99625991700000005</v>
      </c>
      <c r="I2370" s="1">
        <v>0.54981506199999997</v>
      </c>
      <c r="K2370" s="1">
        <v>1.4395508880000001</v>
      </c>
      <c r="L2370" s="1" t="s">
        <v>1</v>
      </c>
      <c r="M2370" s="1" t="s">
        <v>2</v>
      </c>
      <c r="N2370" s="1">
        <v>55730.991249999999</v>
      </c>
      <c r="O2370" s="1">
        <v>54521.619500000001</v>
      </c>
      <c r="P2370" s="1">
        <v>93070.157019999999</v>
      </c>
      <c r="Q2370" s="1">
        <v>8125.6941550000001</v>
      </c>
      <c r="R2370" s="3">
        <f>AVERAGE('VTA_Proteome Morphine vs Saline'!N2370:Q2370)</f>
        <v>52862.115481249995</v>
      </c>
      <c r="S2370" s="3">
        <f>_xlfn.STDEV.S('VTA_Proteome Morphine vs Saline'!N2370:Q2370)</f>
        <v>34780.350770832141</v>
      </c>
      <c r="T2370" s="1">
        <v>14546.59813</v>
      </c>
      <c r="U2370" s="1">
        <v>69045.290760000004</v>
      </c>
      <c r="V2370" s="1">
        <v>58461.9067</v>
      </c>
      <c r="W2370" s="1">
        <v>4831.2250540000005</v>
      </c>
      <c r="X2370" s="1">
        <f t="shared" si="143"/>
        <v>36721.255161000001</v>
      </c>
      <c r="Y2370" s="1">
        <f t="shared" si="144"/>
        <v>31760.502942142291</v>
      </c>
    </row>
    <row r="2371" spans="1:25" x14ac:dyDescent="0.5">
      <c r="A2371" s="1" t="s">
        <v>4733</v>
      </c>
      <c r="B2371" s="1" t="s">
        <v>4734</v>
      </c>
      <c r="C2371" s="1">
        <v>552376</v>
      </c>
      <c r="D2371" s="1">
        <v>106</v>
      </c>
      <c r="E2371" s="1">
        <v>102</v>
      </c>
      <c r="F2371" s="1">
        <v>5359.57</v>
      </c>
      <c r="G2371" s="1">
        <v>6.5332802999999995E-2</v>
      </c>
      <c r="H2371" s="1">
        <v>0.99625991700000005</v>
      </c>
      <c r="I2371" s="1">
        <v>0.68354882500000003</v>
      </c>
      <c r="K2371" s="1">
        <v>1.0290259289999999</v>
      </c>
      <c r="L2371" s="1" t="s">
        <v>2</v>
      </c>
      <c r="M2371" s="1" t="s">
        <v>1</v>
      </c>
      <c r="N2371" s="1">
        <v>34797436.960000001</v>
      </c>
      <c r="O2371" s="1">
        <v>23049793.41</v>
      </c>
      <c r="P2371" s="1">
        <v>25342732.300000001</v>
      </c>
      <c r="Q2371" s="1">
        <v>25145987.07</v>
      </c>
      <c r="R2371" s="3">
        <f>AVERAGE('VTA_Proteome Morphine vs Saline'!N2371:Q2371)</f>
        <v>27083987.435000002</v>
      </c>
      <c r="S2371" s="3">
        <f>_xlfn.STDEV.S('VTA_Proteome Morphine vs Saline'!N2371:Q2371)</f>
        <v>5245945.7318953145</v>
      </c>
      <c r="T2371" s="1">
        <v>28339990.34</v>
      </c>
      <c r="U2371" s="1">
        <v>29261420.879999999</v>
      </c>
      <c r="V2371" s="1">
        <v>28087104.739999998</v>
      </c>
      <c r="W2371" s="1">
        <v>25791985.32</v>
      </c>
      <c r="X2371" s="1">
        <f t="shared" si="143"/>
        <v>27870125.32</v>
      </c>
      <c r="Y2371" s="1">
        <f t="shared" si="144"/>
        <v>1474474.1888323948</v>
      </c>
    </row>
    <row r="2372" spans="1:25" x14ac:dyDescent="0.5">
      <c r="A2372" s="1" t="s">
        <v>4735</v>
      </c>
      <c r="B2372" s="1" t="s">
        <v>4736</v>
      </c>
      <c r="C2372" s="1">
        <v>28730</v>
      </c>
      <c r="D2372" s="1">
        <v>2</v>
      </c>
      <c r="E2372" s="1">
        <v>2</v>
      </c>
      <c r="F2372" s="1">
        <v>95.36</v>
      </c>
      <c r="G2372" s="1">
        <v>5.3621856000000002E-2</v>
      </c>
      <c r="H2372" s="1">
        <v>0.99625991700000005</v>
      </c>
      <c r="I2372" s="1">
        <v>0.84165776000000003</v>
      </c>
      <c r="K2372" s="1">
        <v>1.014706428</v>
      </c>
      <c r="L2372" s="1" t="s">
        <v>2</v>
      </c>
      <c r="M2372" s="1" t="s">
        <v>1</v>
      </c>
      <c r="N2372" s="1">
        <v>122832.015</v>
      </c>
      <c r="O2372" s="1">
        <v>193065.2058</v>
      </c>
      <c r="P2372" s="1">
        <v>218170.1146</v>
      </c>
      <c r="Q2372" s="1">
        <v>174230.2745</v>
      </c>
      <c r="R2372" s="3">
        <f>AVERAGE('VTA_Proteome Morphine vs Saline'!N2372:Q2372)</f>
        <v>177074.40247500001</v>
      </c>
      <c r="S2372" s="3">
        <f>_xlfn.STDEV.S('VTA_Proteome Morphine vs Saline'!N2372:Q2372)</f>
        <v>40393.435972386702</v>
      </c>
      <c r="T2372" s="1">
        <v>184784.6635</v>
      </c>
      <c r="U2372" s="1">
        <v>212192.5068</v>
      </c>
      <c r="V2372" s="1">
        <v>165646.41039999999</v>
      </c>
      <c r="W2372" s="1">
        <v>156090.55720000001</v>
      </c>
      <c r="X2372" s="1">
        <f t="shared" si="143"/>
        <v>179678.53447500002</v>
      </c>
      <c r="Y2372" s="1">
        <f t="shared" si="144"/>
        <v>24742.164604529495</v>
      </c>
    </row>
    <row r="2373" spans="1:25" x14ac:dyDescent="0.5">
      <c r="A2373" s="1" t="s">
        <v>4737</v>
      </c>
      <c r="B2373" s="1" t="s">
        <v>4738</v>
      </c>
      <c r="C2373" s="1">
        <v>20183</v>
      </c>
      <c r="D2373" s="1">
        <v>5</v>
      </c>
      <c r="E2373" s="1">
        <v>5</v>
      </c>
      <c r="F2373" s="1">
        <v>293.69</v>
      </c>
      <c r="G2373" s="1">
        <v>5.4997883999999997E-2</v>
      </c>
      <c r="H2373" s="1">
        <v>0.99625991700000005</v>
      </c>
      <c r="I2373" s="1">
        <v>0.81464417899999997</v>
      </c>
      <c r="K2373" s="1">
        <v>1.0147847619999999</v>
      </c>
      <c r="L2373" s="1" t="s">
        <v>1</v>
      </c>
      <c r="M2373" s="1" t="s">
        <v>2</v>
      </c>
      <c r="N2373" s="1">
        <v>3079245.037</v>
      </c>
      <c r="O2373" s="1">
        <v>3614429.8969999999</v>
      </c>
      <c r="P2373" s="1">
        <v>2361011.2609999999</v>
      </c>
      <c r="Q2373" s="1">
        <v>2493690.7000000002</v>
      </c>
      <c r="R2373" s="3">
        <f>AVERAGE('VTA_Proteome Morphine vs Saline'!N2373:Q2373)</f>
        <v>2887094.2237499999</v>
      </c>
      <c r="S2373" s="3">
        <f>_xlfn.STDEV.S('VTA_Proteome Morphine vs Saline'!N2373:Q2373)</f>
        <v>576619.09229849081</v>
      </c>
      <c r="T2373" s="1">
        <v>3768409.2050000001</v>
      </c>
      <c r="U2373" s="1">
        <v>3604041.977</v>
      </c>
      <c r="V2373" s="1">
        <v>1667211.6910000001</v>
      </c>
      <c r="W2373" s="1">
        <v>2340461.594</v>
      </c>
      <c r="X2373" s="1">
        <f t="shared" si="143"/>
        <v>2845031.11675</v>
      </c>
      <c r="Y2373" s="1">
        <f t="shared" si="144"/>
        <v>1011693.8902652157</v>
      </c>
    </row>
    <row r="2374" spans="1:25" x14ac:dyDescent="0.5">
      <c r="A2374" s="1" t="s">
        <v>4739</v>
      </c>
      <c r="B2374" s="1" t="s">
        <v>4740</v>
      </c>
      <c r="C2374" s="1">
        <v>6803</v>
      </c>
      <c r="D2374" s="1">
        <v>2</v>
      </c>
      <c r="E2374" s="1">
        <v>2</v>
      </c>
      <c r="F2374" s="1">
        <v>89.69</v>
      </c>
      <c r="G2374" s="1">
        <v>0.120939218</v>
      </c>
      <c r="H2374" s="1">
        <v>0.98097190199999995</v>
      </c>
      <c r="I2374" s="1">
        <v>0.39696917399999998</v>
      </c>
      <c r="K2374" s="1">
        <v>1.139111542</v>
      </c>
      <c r="L2374" s="1" t="s">
        <v>2</v>
      </c>
      <c r="M2374" s="1" t="s">
        <v>1</v>
      </c>
      <c r="N2374" s="1">
        <v>392586.90519999998</v>
      </c>
      <c r="O2374" s="1">
        <v>585787.64119999995</v>
      </c>
      <c r="P2374" s="1">
        <v>388443.0833</v>
      </c>
      <c r="Q2374" s="1">
        <v>589068.63089999999</v>
      </c>
      <c r="R2374" s="3">
        <f>AVERAGE('VTA_Proteome Morphine vs Saline'!N2374:Q2374)</f>
        <v>488971.56514999998</v>
      </c>
      <c r="S2374" s="3">
        <f>_xlfn.STDEV.S('VTA_Proteome Morphine vs Saline'!N2374:Q2374)</f>
        <v>113708.33081503185</v>
      </c>
      <c r="T2374" s="1">
        <v>595669.72900000005</v>
      </c>
      <c r="U2374" s="1">
        <v>418148.717</v>
      </c>
      <c r="V2374" s="1">
        <v>645857.41040000005</v>
      </c>
      <c r="W2374" s="1">
        <v>568296.75809999998</v>
      </c>
      <c r="X2374" s="1">
        <f t="shared" si="143"/>
        <v>556993.15362500004</v>
      </c>
      <c r="Y2374" s="1">
        <f t="shared" si="144"/>
        <v>97976.668431404614</v>
      </c>
    </row>
    <row r="2375" spans="1:25" x14ac:dyDescent="0.5">
      <c r="A2375" s="1" t="s">
        <v>4741</v>
      </c>
      <c r="B2375" s="1" t="s">
        <v>4742</v>
      </c>
      <c r="C2375" s="1">
        <v>27398</v>
      </c>
      <c r="D2375" s="1">
        <v>9</v>
      </c>
      <c r="E2375" s="1">
        <v>9</v>
      </c>
      <c r="F2375" s="1">
        <v>844.37</v>
      </c>
      <c r="G2375" s="1">
        <v>0.21084114100000001</v>
      </c>
      <c r="H2375" s="1">
        <v>0.977951083</v>
      </c>
      <c r="I2375" s="1">
        <v>0.221714995</v>
      </c>
      <c r="K2375" s="1">
        <v>1.3504698989999999</v>
      </c>
      <c r="L2375" s="1" t="s">
        <v>1</v>
      </c>
      <c r="M2375" s="1" t="s">
        <v>2</v>
      </c>
      <c r="N2375" s="1">
        <v>112644480</v>
      </c>
      <c r="O2375" s="1">
        <v>168313704.90000001</v>
      </c>
      <c r="P2375" s="1">
        <v>143441295.69999999</v>
      </c>
      <c r="Q2375" s="1">
        <v>145241432.80000001</v>
      </c>
      <c r="R2375" s="3">
        <f>AVERAGE('VTA_Proteome Morphine vs Saline'!N2375:Q2375)</f>
        <v>142410228.34999999</v>
      </c>
      <c r="S2375" s="3">
        <f>_xlfn.STDEV.S('VTA_Proteome Morphine vs Saline'!N2375:Q2375)</f>
        <v>22847820.397358518</v>
      </c>
      <c r="T2375" s="1">
        <v>53901969.609999999</v>
      </c>
      <c r="U2375" s="1">
        <v>107669771.2</v>
      </c>
      <c r="V2375" s="1">
        <v>54619045.729999997</v>
      </c>
      <c r="W2375" s="1">
        <v>205618625</v>
      </c>
      <c r="X2375" s="1">
        <f t="shared" si="143"/>
        <v>105452352.88499999</v>
      </c>
      <c r="Y2375" s="1">
        <f t="shared" si="144"/>
        <v>71366813.35540095</v>
      </c>
    </row>
    <row r="2376" spans="1:25" x14ac:dyDescent="0.5">
      <c r="A2376" s="1" t="s">
        <v>4743</v>
      </c>
      <c r="B2376" s="1" t="s">
        <v>4744</v>
      </c>
      <c r="C2376" s="1">
        <v>103986</v>
      </c>
      <c r="D2376" s="1">
        <v>1</v>
      </c>
      <c r="E2376" s="1">
        <v>1</v>
      </c>
      <c r="F2376" s="1">
        <v>25.63</v>
      </c>
      <c r="G2376" s="1">
        <v>7.8815877000000006E-2</v>
      </c>
      <c r="H2376" s="1">
        <v>0.99625991700000005</v>
      </c>
      <c r="I2376" s="1">
        <v>0.57974694400000004</v>
      </c>
      <c r="K2376" s="1">
        <v>1.25047855</v>
      </c>
      <c r="L2376" s="1" t="s">
        <v>2</v>
      </c>
      <c r="M2376" s="1" t="s">
        <v>1</v>
      </c>
      <c r="N2376" s="1">
        <v>3604.9943480000002</v>
      </c>
      <c r="O2376" s="1">
        <v>8331.6148670000002</v>
      </c>
      <c r="P2376" s="1">
        <v>0</v>
      </c>
      <c r="Q2376" s="1">
        <v>13018.79493</v>
      </c>
      <c r="R2376" s="3">
        <f>AVERAGE('VTA_Proteome Morphine vs Saline'!N2376:Q2376)</f>
        <v>6238.8510362500001</v>
      </c>
      <c r="S2376" s="3">
        <f>_xlfn.STDEV.S('VTA_Proteome Morphine vs Saline'!N2376:Q2376)</f>
        <v>5662.9722160849506</v>
      </c>
      <c r="T2376" s="1">
        <v>10029.57387</v>
      </c>
      <c r="U2376" s="1">
        <v>8687.8666580000008</v>
      </c>
      <c r="V2376" s="1">
        <v>96.204752499999998</v>
      </c>
      <c r="W2376" s="1">
        <v>12392.552320000001</v>
      </c>
      <c r="X2376" s="1">
        <f t="shared" si="143"/>
        <v>7801.5494001250008</v>
      </c>
      <c r="Y2376" s="1">
        <f t="shared" si="144"/>
        <v>5360.3263354934161</v>
      </c>
    </row>
    <row r="2377" spans="1:25" x14ac:dyDescent="0.5">
      <c r="A2377" s="1" t="s">
        <v>4745</v>
      </c>
      <c r="B2377" s="1" t="s">
        <v>4746</v>
      </c>
      <c r="C2377" s="1">
        <v>257781</v>
      </c>
      <c r="D2377" s="1">
        <v>1</v>
      </c>
      <c r="E2377" s="1">
        <v>0</v>
      </c>
      <c r="F2377" s="1">
        <v>26.87</v>
      </c>
      <c r="K2377" s="1">
        <v>1</v>
      </c>
      <c r="L2377" s="1" t="s">
        <v>364</v>
      </c>
      <c r="M2377" s="1" t="s">
        <v>364</v>
      </c>
      <c r="R2377" s="3"/>
      <c r="S2377" s="3"/>
    </row>
    <row r="2378" spans="1:25" x14ac:dyDescent="0.5">
      <c r="A2378" s="1" t="s">
        <v>4747</v>
      </c>
      <c r="B2378" s="1" t="s">
        <v>4748</v>
      </c>
      <c r="C2378" s="1">
        <v>41655</v>
      </c>
      <c r="D2378" s="1">
        <v>4</v>
      </c>
      <c r="E2378" s="1">
        <v>3</v>
      </c>
      <c r="F2378" s="1">
        <v>198.43</v>
      </c>
      <c r="G2378" s="1">
        <v>5.0000191999999999E-2</v>
      </c>
      <c r="H2378" s="1">
        <v>0.99959859299999998</v>
      </c>
      <c r="I2378" s="1">
        <v>0.99883718899999996</v>
      </c>
      <c r="K2378" s="1">
        <v>1.0156475760000001</v>
      </c>
      <c r="L2378" s="1" t="s">
        <v>2</v>
      </c>
      <c r="M2378" s="1" t="s">
        <v>1</v>
      </c>
      <c r="N2378" s="1">
        <v>108295.57640000001</v>
      </c>
      <c r="O2378" s="1">
        <v>75752.32789</v>
      </c>
      <c r="P2378" s="1">
        <v>81615.078020000001</v>
      </c>
      <c r="Q2378" s="1">
        <v>102255.79459999999</v>
      </c>
      <c r="R2378" s="3">
        <f>AVERAGE('VTA_Proteome Morphine vs Saline'!N2378:Q2378)</f>
        <v>91979.694227500004</v>
      </c>
      <c r="S2378" s="3">
        <f>_xlfn.STDEV.S('VTA_Proteome Morphine vs Saline'!N2378:Q2378)</f>
        <v>15732.757093749691</v>
      </c>
      <c r="T2378" s="1">
        <v>122754.51880000001</v>
      </c>
      <c r="U2378" s="1">
        <v>67821.670079999996</v>
      </c>
      <c r="V2378" s="1">
        <v>103793.08809999999</v>
      </c>
      <c r="W2378" s="1">
        <v>79306.536930000002</v>
      </c>
      <c r="X2378" s="1">
        <f t="shared" ref="X2378:X2409" si="145">AVERAGE(T2378:W2378)</f>
        <v>93418.953477499992</v>
      </c>
      <c r="Y2378" s="1">
        <f t="shared" ref="Y2378:Y2409" si="146">_xlfn.STDEV.S(T2378:W2378)</f>
        <v>24648.05117447424</v>
      </c>
    </row>
    <row r="2379" spans="1:25" x14ac:dyDescent="0.5">
      <c r="A2379" s="1" t="s">
        <v>4749</v>
      </c>
      <c r="B2379" s="1" t="s">
        <v>4750</v>
      </c>
      <c r="C2379" s="1">
        <v>41874</v>
      </c>
      <c r="D2379" s="1">
        <v>3</v>
      </c>
      <c r="E2379" s="1">
        <v>1</v>
      </c>
      <c r="F2379" s="1">
        <v>168.12</v>
      </c>
      <c r="G2379" s="1">
        <v>5.0070952000000002E-2</v>
      </c>
      <c r="H2379" s="1">
        <v>0.99706243100000003</v>
      </c>
      <c r="I2379" s="1">
        <v>0.97763473400000001</v>
      </c>
      <c r="K2379" s="1">
        <v>9.0123849499999995</v>
      </c>
      <c r="L2379" s="1" t="s">
        <v>2</v>
      </c>
      <c r="M2379" s="1" t="s">
        <v>1</v>
      </c>
      <c r="N2379" s="1">
        <v>0</v>
      </c>
      <c r="O2379" s="1">
        <v>321.29549300000002</v>
      </c>
      <c r="P2379" s="1">
        <v>436.28752730000002</v>
      </c>
      <c r="Q2379" s="1">
        <v>0</v>
      </c>
      <c r="R2379" s="3">
        <f>AVERAGE('VTA_Proteome Morphine vs Saline'!N2379:Q2379)</f>
        <v>189.39575507500001</v>
      </c>
      <c r="S2379" s="3">
        <f>_xlfn.STDEV.S('VTA_Proteome Morphine vs Saline'!N2379:Q2379)</f>
        <v>223.6772914550065</v>
      </c>
      <c r="T2379" s="1">
        <v>0</v>
      </c>
      <c r="U2379" s="1">
        <v>6813.0697630000004</v>
      </c>
      <c r="V2379" s="1">
        <v>14.560047600000001</v>
      </c>
      <c r="W2379" s="1">
        <v>0</v>
      </c>
      <c r="X2379" s="1">
        <f t="shared" si="145"/>
        <v>1706.9074526500001</v>
      </c>
      <c r="Y2379" s="1">
        <f t="shared" si="146"/>
        <v>3404.1151264727887</v>
      </c>
    </row>
    <row r="2380" spans="1:25" x14ac:dyDescent="0.5">
      <c r="A2380" s="1" t="s">
        <v>4751</v>
      </c>
      <c r="B2380" s="1" t="s">
        <v>4752</v>
      </c>
      <c r="C2380" s="1">
        <v>45192</v>
      </c>
      <c r="D2380" s="1">
        <v>14</v>
      </c>
      <c r="E2380" s="1">
        <v>14</v>
      </c>
      <c r="F2380" s="1">
        <v>763.65</v>
      </c>
      <c r="G2380" s="1">
        <v>9.7101987000000001E-2</v>
      </c>
      <c r="H2380" s="1">
        <v>0.99332116299999995</v>
      </c>
      <c r="I2380" s="1">
        <v>0.48402120500000001</v>
      </c>
      <c r="K2380" s="1">
        <v>1.1042557690000001</v>
      </c>
      <c r="L2380" s="1" t="s">
        <v>1</v>
      </c>
      <c r="M2380" s="1" t="s">
        <v>2</v>
      </c>
      <c r="N2380" s="1">
        <v>4075230.4049999998</v>
      </c>
      <c r="O2380" s="1">
        <v>3847157.9040000001</v>
      </c>
      <c r="P2380" s="1">
        <v>5479072.9419999998</v>
      </c>
      <c r="Q2380" s="1">
        <v>5333810.5489999996</v>
      </c>
      <c r="R2380" s="3">
        <f>AVERAGE('VTA_Proteome Morphine vs Saline'!N2380:Q2380)</f>
        <v>4683817.95</v>
      </c>
      <c r="S2380" s="3">
        <f>_xlfn.STDEV.S('VTA_Proteome Morphine vs Saline'!N2380:Q2380)</f>
        <v>841684.7615660571</v>
      </c>
      <c r="T2380" s="1">
        <v>4087293.15</v>
      </c>
      <c r="U2380" s="1">
        <v>4329611.6179999998</v>
      </c>
      <c r="V2380" s="1">
        <v>3217405.26</v>
      </c>
      <c r="W2380" s="1">
        <v>5332114.1639999999</v>
      </c>
      <c r="X2380" s="1">
        <f t="shared" si="145"/>
        <v>4241606.0479999995</v>
      </c>
      <c r="Y2380" s="1">
        <f t="shared" si="146"/>
        <v>869818.49755027913</v>
      </c>
    </row>
    <row r="2381" spans="1:25" x14ac:dyDescent="0.5">
      <c r="A2381" s="1" t="s">
        <v>4753</v>
      </c>
      <c r="B2381" s="1" t="s">
        <v>4754</v>
      </c>
      <c r="C2381" s="1">
        <v>56252</v>
      </c>
      <c r="D2381" s="1">
        <v>22</v>
      </c>
      <c r="E2381" s="1">
        <v>22</v>
      </c>
      <c r="F2381" s="1">
        <v>1645.55</v>
      </c>
      <c r="G2381" s="1">
        <v>5.2567300999999997E-2</v>
      </c>
      <c r="H2381" s="1">
        <v>0.99625991700000005</v>
      </c>
      <c r="I2381" s="1">
        <v>0.86632840300000002</v>
      </c>
      <c r="K2381" s="1">
        <v>1.0060792220000001</v>
      </c>
      <c r="L2381" s="1" t="s">
        <v>2</v>
      </c>
      <c r="M2381" s="1" t="s">
        <v>1</v>
      </c>
      <c r="N2381" s="1">
        <v>14370476.98</v>
      </c>
      <c r="O2381" s="1">
        <v>18498002.100000001</v>
      </c>
      <c r="P2381" s="1">
        <v>27684331.170000002</v>
      </c>
      <c r="Q2381" s="1">
        <v>19493220.489999998</v>
      </c>
      <c r="R2381" s="3">
        <f>AVERAGE('VTA_Proteome Morphine vs Saline'!N2381:Q2381)</f>
        <v>20011507.684999999</v>
      </c>
      <c r="S2381" s="3">
        <f>_xlfn.STDEV.S('VTA_Proteome Morphine vs Saline'!N2381:Q2381)</f>
        <v>5575325.6532405876</v>
      </c>
      <c r="T2381" s="1">
        <v>20580160.600000001</v>
      </c>
      <c r="U2381" s="1">
        <v>16254798.84</v>
      </c>
      <c r="V2381" s="1">
        <v>22144210.190000001</v>
      </c>
      <c r="W2381" s="1">
        <v>21553478.699999999</v>
      </c>
      <c r="X2381" s="1">
        <f t="shared" si="145"/>
        <v>20133162.0825</v>
      </c>
      <c r="Y2381" s="1">
        <f t="shared" si="146"/>
        <v>2664777.8456529449</v>
      </c>
    </row>
    <row r="2382" spans="1:25" x14ac:dyDescent="0.5">
      <c r="A2382" s="1" t="s">
        <v>4755</v>
      </c>
      <c r="B2382" s="1" t="s">
        <v>4756</v>
      </c>
      <c r="C2382" s="1">
        <v>24340</v>
      </c>
      <c r="D2382" s="1">
        <v>10</v>
      </c>
      <c r="E2382" s="1">
        <v>10</v>
      </c>
      <c r="F2382" s="1">
        <v>411.97</v>
      </c>
      <c r="G2382" s="1">
        <v>6.5542251999999995E-2</v>
      </c>
      <c r="H2382" s="1">
        <v>0.99625991700000005</v>
      </c>
      <c r="I2382" s="1">
        <v>0.68155632700000002</v>
      </c>
      <c r="K2382" s="1">
        <v>1.068756109</v>
      </c>
      <c r="L2382" s="1" t="s">
        <v>2</v>
      </c>
      <c r="M2382" s="1" t="s">
        <v>1</v>
      </c>
      <c r="N2382" s="1">
        <v>3353457.2119999998</v>
      </c>
      <c r="O2382" s="1">
        <v>3735731.125</v>
      </c>
      <c r="P2382" s="1">
        <v>2238271.0109999999</v>
      </c>
      <c r="Q2382" s="1">
        <v>3103072.3</v>
      </c>
      <c r="R2382" s="3">
        <f>AVERAGE('VTA_Proteome Morphine vs Saline'!N2382:Q2382)</f>
        <v>3107632.9119999995</v>
      </c>
      <c r="S2382" s="3">
        <f>_xlfn.STDEV.S('VTA_Proteome Morphine vs Saline'!N2382:Q2382)</f>
        <v>635281.5296481913</v>
      </c>
      <c r="T2382" s="1">
        <v>3923470.3190000001</v>
      </c>
      <c r="U2382" s="1">
        <v>3940665.9559999998</v>
      </c>
      <c r="V2382" s="1">
        <v>2773320.19</v>
      </c>
      <c r="W2382" s="1">
        <v>2647750.1740000001</v>
      </c>
      <c r="X2382" s="1">
        <f t="shared" si="145"/>
        <v>3321301.6597500001</v>
      </c>
      <c r="Y2382" s="1">
        <f t="shared" si="146"/>
        <v>707147.91493661387</v>
      </c>
    </row>
    <row r="2383" spans="1:25" x14ac:dyDescent="0.5">
      <c r="A2383" s="1" t="s">
        <v>4757</v>
      </c>
      <c r="B2383" s="1" t="s">
        <v>4758</v>
      </c>
      <c r="C2383" s="1">
        <v>96570</v>
      </c>
      <c r="D2383" s="1">
        <v>47</v>
      </c>
      <c r="E2383" s="1">
        <v>47</v>
      </c>
      <c r="F2383" s="1">
        <v>3565.8</v>
      </c>
      <c r="G2383" s="1">
        <v>5.5228805999999998E-2</v>
      </c>
      <c r="H2383" s="1">
        <v>0.99625991700000005</v>
      </c>
      <c r="I2383" s="1">
        <v>0.81052124299999995</v>
      </c>
      <c r="K2383" s="1">
        <v>1.0238234209999999</v>
      </c>
      <c r="L2383" s="1" t="s">
        <v>1</v>
      </c>
      <c r="M2383" s="1" t="s">
        <v>2</v>
      </c>
      <c r="N2383" s="1">
        <v>64022098.020000003</v>
      </c>
      <c r="O2383" s="1">
        <v>77332268.590000004</v>
      </c>
      <c r="P2383" s="1">
        <v>56726960.850000001</v>
      </c>
      <c r="Q2383" s="1">
        <v>61525389.649999999</v>
      </c>
      <c r="R2383" s="3">
        <f>AVERAGE('VTA_Proteome Morphine vs Saline'!N2383:Q2383)</f>
        <v>64901679.277500004</v>
      </c>
      <c r="S2383" s="3">
        <f>_xlfn.STDEV.S('VTA_Proteome Morphine vs Saline'!N2383:Q2383)</f>
        <v>8822670.9270730093</v>
      </c>
      <c r="T2383" s="1">
        <v>59492074.460000001</v>
      </c>
      <c r="U2383" s="1">
        <v>69574219.629999995</v>
      </c>
      <c r="V2383" s="1">
        <v>56873596.409999996</v>
      </c>
      <c r="W2383" s="1">
        <v>67626019.260000005</v>
      </c>
      <c r="X2383" s="1">
        <f t="shared" si="145"/>
        <v>63391477.439999998</v>
      </c>
      <c r="Y2383" s="1">
        <f t="shared" si="146"/>
        <v>6160242.4772352828</v>
      </c>
    </row>
    <row r="2384" spans="1:25" x14ac:dyDescent="0.5">
      <c r="A2384" s="1" t="s">
        <v>4759</v>
      </c>
      <c r="B2384" s="1" t="s">
        <v>4760</v>
      </c>
      <c r="C2384" s="1">
        <v>51704</v>
      </c>
      <c r="D2384" s="1">
        <v>5</v>
      </c>
      <c r="E2384" s="1">
        <v>5</v>
      </c>
      <c r="F2384" s="1">
        <v>201.6</v>
      </c>
      <c r="G2384" s="1">
        <v>7.0361999999999994E-2</v>
      </c>
      <c r="H2384" s="1">
        <v>0.99625991700000005</v>
      </c>
      <c r="I2384" s="1">
        <v>0.639695821</v>
      </c>
      <c r="K2384" s="1">
        <v>1.057488585</v>
      </c>
      <c r="L2384" s="1" t="s">
        <v>1</v>
      </c>
      <c r="M2384" s="1" t="s">
        <v>2</v>
      </c>
      <c r="N2384" s="1">
        <v>363758.2291</v>
      </c>
      <c r="O2384" s="1">
        <v>426108.32309999998</v>
      </c>
      <c r="P2384" s="1">
        <v>437685.00939999998</v>
      </c>
      <c r="Q2384" s="1">
        <v>520744.54969999997</v>
      </c>
      <c r="R2384" s="3">
        <f>AVERAGE('VTA_Proteome Morphine vs Saline'!N2384:Q2384)</f>
        <v>437074.027825</v>
      </c>
      <c r="S2384" s="3">
        <f>_xlfn.STDEV.S('VTA_Proteome Morphine vs Saline'!N2384:Q2384)</f>
        <v>64540.89802112621</v>
      </c>
      <c r="T2384" s="1">
        <v>500770.28649999999</v>
      </c>
      <c r="U2384" s="1">
        <v>327605.56140000001</v>
      </c>
      <c r="V2384" s="1">
        <v>331924.50640000001</v>
      </c>
      <c r="W2384" s="1">
        <v>492952.58429999999</v>
      </c>
      <c r="X2384" s="1">
        <f t="shared" si="145"/>
        <v>413313.23465</v>
      </c>
      <c r="Y2384" s="1">
        <f t="shared" si="146"/>
        <v>96542.032764749121</v>
      </c>
    </row>
    <row r="2385" spans="1:25" x14ac:dyDescent="0.5">
      <c r="A2385" s="1" t="s">
        <v>4761</v>
      </c>
      <c r="B2385" s="1" t="s">
        <v>4762</v>
      </c>
      <c r="C2385" s="1">
        <v>21891</v>
      </c>
      <c r="D2385" s="1">
        <v>7</v>
      </c>
      <c r="E2385" s="1">
        <v>7</v>
      </c>
      <c r="F2385" s="1">
        <v>403.2</v>
      </c>
      <c r="G2385" s="1">
        <v>5.0391030000000003E-2</v>
      </c>
      <c r="H2385" s="1">
        <v>0.99625991700000005</v>
      </c>
      <c r="I2385" s="1">
        <v>0.947538989</v>
      </c>
      <c r="K2385" s="1">
        <v>1.002211363</v>
      </c>
      <c r="L2385" s="1" t="s">
        <v>2</v>
      </c>
      <c r="M2385" s="1" t="s">
        <v>1</v>
      </c>
      <c r="N2385" s="1">
        <v>6878555.2390000001</v>
      </c>
      <c r="O2385" s="1">
        <v>8398238.0739999991</v>
      </c>
      <c r="P2385" s="1">
        <v>7873403.3969999999</v>
      </c>
      <c r="Q2385" s="1">
        <v>7156101.5959999999</v>
      </c>
      <c r="R2385" s="3">
        <f>AVERAGE('VTA_Proteome Morphine vs Saline'!N2385:Q2385)</f>
        <v>7576574.5765000004</v>
      </c>
      <c r="S2385" s="3">
        <f>_xlfn.STDEV.S('VTA_Proteome Morphine vs Saline'!N2385:Q2385)</f>
        <v>689750.38351030636</v>
      </c>
      <c r="T2385" s="1">
        <v>8331315.8640000001</v>
      </c>
      <c r="U2385" s="1">
        <v>7362405.2309999997</v>
      </c>
      <c r="V2385" s="1">
        <v>7318193</v>
      </c>
      <c r="W2385" s="1">
        <v>7361402.4380000001</v>
      </c>
      <c r="X2385" s="1">
        <f t="shared" si="145"/>
        <v>7593329.13325</v>
      </c>
      <c r="Y2385" s="1">
        <f t="shared" si="146"/>
        <v>492422.63256366435</v>
      </c>
    </row>
    <row r="2386" spans="1:25" x14ac:dyDescent="0.5">
      <c r="A2386" s="1" t="s">
        <v>4763</v>
      </c>
      <c r="B2386" s="1" t="s">
        <v>4764</v>
      </c>
      <c r="C2386" s="1">
        <v>27682</v>
      </c>
      <c r="D2386" s="1">
        <v>5</v>
      </c>
      <c r="E2386" s="1">
        <v>5</v>
      </c>
      <c r="F2386" s="1">
        <v>237.11</v>
      </c>
      <c r="G2386" s="1">
        <v>5.0008777999999997E-2</v>
      </c>
      <c r="H2386" s="1">
        <v>0.99959859299999998</v>
      </c>
      <c r="I2386" s="1">
        <v>0.99213253000000001</v>
      </c>
      <c r="K2386" s="1">
        <v>1.001126215</v>
      </c>
      <c r="L2386" s="1" t="s">
        <v>2</v>
      </c>
      <c r="M2386" s="1" t="s">
        <v>1</v>
      </c>
      <c r="N2386" s="1">
        <v>310052.42340000003</v>
      </c>
      <c r="O2386" s="1">
        <v>333213.55739999999</v>
      </c>
      <c r="P2386" s="1">
        <v>390520.7549</v>
      </c>
      <c r="Q2386" s="1">
        <v>312580.73979999998</v>
      </c>
      <c r="R2386" s="3">
        <f>AVERAGE('VTA_Proteome Morphine vs Saline'!N2386:Q2386)</f>
        <v>336591.86887500004</v>
      </c>
      <c r="S2386" s="3">
        <f>_xlfn.STDEV.S('VTA_Proteome Morphine vs Saline'!N2386:Q2386)</f>
        <v>37419.309729498244</v>
      </c>
      <c r="T2386" s="1">
        <v>315562.29609999998</v>
      </c>
      <c r="U2386" s="1">
        <v>392900.04239999998</v>
      </c>
      <c r="V2386" s="1">
        <v>332916.07130000001</v>
      </c>
      <c r="W2386" s="1">
        <v>306505.36540000001</v>
      </c>
      <c r="X2386" s="1">
        <f t="shared" si="145"/>
        <v>336970.94380000001</v>
      </c>
      <c r="Y2386" s="1">
        <f t="shared" si="146"/>
        <v>38862.954617429001</v>
      </c>
    </row>
    <row r="2387" spans="1:25" x14ac:dyDescent="0.5">
      <c r="A2387" s="1" t="s">
        <v>4765</v>
      </c>
      <c r="B2387" s="1" t="s">
        <v>4766</v>
      </c>
      <c r="C2387" s="1">
        <v>90103</v>
      </c>
      <c r="D2387" s="1">
        <v>15</v>
      </c>
      <c r="E2387" s="1">
        <v>15</v>
      </c>
      <c r="F2387" s="1">
        <v>577.04</v>
      </c>
      <c r="G2387" s="1">
        <v>0.14128128100000001</v>
      </c>
      <c r="H2387" s="1">
        <v>0.977951083</v>
      </c>
      <c r="I2387" s="1">
        <v>0.341889885</v>
      </c>
      <c r="K2387" s="1">
        <v>1.4623430529999999</v>
      </c>
      <c r="L2387" s="1" t="s">
        <v>2</v>
      </c>
      <c r="M2387" s="1" t="s">
        <v>1</v>
      </c>
      <c r="N2387" s="1">
        <v>1171416.047</v>
      </c>
      <c r="O2387" s="1">
        <v>1176092.824</v>
      </c>
      <c r="P2387" s="1">
        <v>1577042.297</v>
      </c>
      <c r="Q2387" s="1">
        <v>1051997.7309999999</v>
      </c>
      <c r="R2387" s="3">
        <f>AVERAGE('VTA_Proteome Morphine vs Saline'!N2387:Q2387)</f>
        <v>1244137.2247500001</v>
      </c>
      <c r="S2387" s="3">
        <f>_xlfn.STDEV.S('VTA_Proteome Morphine vs Saline'!N2387:Q2387)</f>
        <v>229246.43389088058</v>
      </c>
      <c r="T2387" s="1">
        <v>1307240.176</v>
      </c>
      <c r="U2387" s="1">
        <v>1721563.645</v>
      </c>
      <c r="V2387" s="1">
        <v>3285191.5219999999</v>
      </c>
      <c r="W2387" s="1">
        <v>963426.36769999994</v>
      </c>
      <c r="X2387" s="1">
        <f t="shared" si="145"/>
        <v>1819355.4276750002</v>
      </c>
      <c r="Y2387" s="1">
        <f t="shared" si="146"/>
        <v>1025201.6508785896</v>
      </c>
    </row>
    <row r="2388" spans="1:25" x14ac:dyDescent="0.5">
      <c r="A2388" s="1" t="s">
        <v>4767</v>
      </c>
      <c r="B2388" s="1" t="s">
        <v>4768</v>
      </c>
      <c r="C2388" s="1">
        <v>67134</v>
      </c>
      <c r="D2388" s="1">
        <v>8</v>
      </c>
      <c r="E2388" s="1">
        <v>8</v>
      </c>
      <c r="F2388" s="1">
        <v>431.97</v>
      </c>
      <c r="G2388" s="1">
        <v>5.1618437000000003E-2</v>
      </c>
      <c r="H2388" s="1">
        <v>0.99625991700000005</v>
      </c>
      <c r="I2388" s="1">
        <v>0.89360877999999999</v>
      </c>
      <c r="K2388" s="1">
        <v>1.014101524</v>
      </c>
      <c r="L2388" s="1" t="s">
        <v>1</v>
      </c>
      <c r="M2388" s="1" t="s">
        <v>2</v>
      </c>
      <c r="N2388" s="1">
        <v>753965.60759999999</v>
      </c>
      <c r="O2388" s="1">
        <v>844383.28879999998</v>
      </c>
      <c r="P2388" s="1">
        <v>1003558.081</v>
      </c>
      <c r="Q2388" s="1">
        <v>990325.52220000001</v>
      </c>
      <c r="R2388" s="3">
        <f>AVERAGE('VTA_Proteome Morphine vs Saline'!N2388:Q2388)</f>
        <v>898058.12490000005</v>
      </c>
      <c r="S2388" s="3">
        <f>_xlfn.STDEV.S('VTA_Proteome Morphine vs Saline'!N2388:Q2388)</f>
        <v>120120.98749986832</v>
      </c>
      <c r="T2388" s="1">
        <v>923614.12699999998</v>
      </c>
      <c r="U2388" s="1">
        <v>728662.06929999997</v>
      </c>
      <c r="V2388" s="1">
        <v>976235.74670000002</v>
      </c>
      <c r="W2388" s="1">
        <v>913768.99739999999</v>
      </c>
      <c r="X2388" s="1">
        <f t="shared" si="145"/>
        <v>885570.23509999993</v>
      </c>
      <c r="Y2388" s="1">
        <f t="shared" si="146"/>
        <v>108140.21052097369</v>
      </c>
    </row>
    <row r="2389" spans="1:25" x14ac:dyDescent="0.5">
      <c r="A2389" s="1" t="s">
        <v>4769</v>
      </c>
      <c r="B2389" s="1" t="s">
        <v>4770</v>
      </c>
      <c r="C2389" s="1">
        <v>61221</v>
      </c>
      <c r="D2389" s="1">
        <v>11</v>
      </c>
      <c r="E2389" s="1">
        <v>10</v>
      </c>
      <c r="F2389" s="1">
        <v>590.73</v>
      </c>
      <c r="G2389" s="1">
        <v>5.6581405000000001E-2</v>
      </c>
      <c r="H2389" s="1">
        <v>0.99625991700000005</v>
      </c>
      <c r="I2389" s="1">
        <v>0.78814594500000001</v>
      </c>
      <c r="K2389" s="1">
        <v>1.043215209</v>
      </c>
      <c r="L2389" s="1" t="s">
        <v>2</v>
      </c>
      <c r="M2389" s="1" t="s">
        <v>1</v>
      </c>
      <c r="N2389" s="1">
        <v>1461905.4480000001</v>
      </c>
      <c r="O2389" s="1">
        <v>1704150.905</v>
      </c>
      <c r="P2389" s="1">
        <v>2635900.71</v>
      </c>
      <c r="Q2389" s="1">
        <v>2751866.176</v>
      </c>
      <c r="R2389" s="3">
        <f>AVERAGE('VTA_Proteome Morphine vs Saline'!N2389:Q2389)</f>
        <v>2138455.80975</v>
      </c>
      <c r="S2389" s="3">
        <f>_xlfn.STDEV.S('VTA_Proteome Morphine vs Saline'!N2389:Q2389)</f>
        <v>650657.3210945098</v>
      </c>
      <c r="T2389" s="1">
        <v>2152477.057</v>
      </c>
      <c r="U2389" s="1">
        <v>1729347.017</v>
      </c>
      <c r="V2389" s="1">
        <v>3054082.8450000002</v>
      </c>
      <c r="W2389" s="1">
        <v>1987571.578</v>
      </c>
      <c r="X2389" s="1">
        <f t="shared" si="145"/>
        <v>2230869.6242499999</v>
      </c>
      <c r="Y2389" s="1">
        <f t="shared" si="146"/>
        <v>575773.1805463963</v>
      </c>
    </row>
    <row r="2390" spans="1:25" x14ac:dyDescent="0.5">
      <c r="A2390" s="1" t="s">
        <v>4771</v>
      </c>
      <c r="B2390" s="1" t="s">
        <v>4772</v>
      </c>
      <c r="C2390" s="1">
        <v>86617</v>
      </c>
      <c r="D2390" s="1">
        <v>7</v>
      </c>
      <c r="E2390" s="1">
        <v>6</v>
      </c>
      <c r="F2390" s="1">
        <v>442.23</v>
      </c>
      <c r="G2390" s="1">
        <v>5.4774231E-2</v>
      </c>
      <c r="H2390" s="1">
        <v>0.99625991700000005</v>
      </c>
      <c r="I2390" s="1">
        <v>0.81873624599999995</v>
      </c>
      <c r="K2390" s="1">
        <v>1.021738934</v>
      </c>
      <c r="L2390" s="1" t="s">
        <v>1</v>
      </c>
      <c r="M2390" s="1" t="s">
        <v>2</v>
      </c>
      <c r="N2390" s="1">
        <v>918903.67350000003</v>
      </c>
      <c r="O2390" s="1">
        <v>754596.66489999997</v>
      </c>
      <c r="P2390" s="1">
        <v>570407.76560000004</v>
      </c>
      <c r="Q2390" s="1">
        <v>729278.00870000001</v>
      </c>
      <c r="R2390" s="3">
        <f>AVERAGE('VTA_Proteome Morphine vs Saline'!N2390:Q2390)</f>
        <v>743296.5281750001</v>
      </c>
      <c r="S2390" s="3">
        <f>_xlfn.STDEV.S('VTA_Proteome Morphine vs Saline'!N2390:Q2390)</f>
        <v>142656.4704598487</v>
      </c>
      <c r="T2390" s="1">
        <v>704967.60010000004</v>
      </c>
      <c r="U2390" s="1">
        <v>1049889.07</v>
      </c>
      <c r="V2390" s="1">
        <v>656561.14060000004</v>
      </c>
      <c r="W2390" s="1">
        <v>498509.58179999999</v>
      </c>
      <c r="X2390" s="1">
        <f t="shared" si="145"/>
        <v>727481.84812500002</v>
      </c>
      <c r="Y2390" s="1">
        <f t="shared" si="146"/>
        <v>232315.41316576488</v>
      </c>
    </row>
    <row r="2391" spans="1:25" x14ac:dyDescent="0.5">
      <c r="A2391" s="1" t="s">
        <v>4773</v>
      </c>
      <c r="B2391" s="1" t="s">
        <v>4774</v>
      </c>
      <c r="C2391" s="1">
        <v>104597</v>
      </c>
      <c r="D2391" s="1">
        <v>30</v>
      </c>
      <c r="E2391" s="1">
        <v>29</v>
      </c>
      <c r="F2391" s="1">
        <v>2168.23</v>
      </c>
      <c r="G2391" s="1">
        <v>0.35446940399999999</v>
      </c>
      <c r="H2391" s="1">
        <v>0.977951083</v>
      </c>
      <c r="I2391" s="1">
        <v>0.10869827899999999</v>
      </c>
      <c r="K2391" s="1">
        <v>1.3095321529999999</v>
      </c>
      <c r="L2391" s="1" t="s">
        <v>1</v>
      </c>
      <c r="M2391" s="1" t="s">
        <v>2</v>
      </c>
      <c r="N2391" s="1">
        <v>67524733.379999995</v>
      </c>
      <c r="O2391" s="1">
        <v>49791790.539999999</v>
      </c>
      <c r="P2391" s="1">
        <v>73094643.829999998</v>
      </c>
      <c r="Q2391" s="1">
        <v>57253956.670000002</v>
      </c>
      <c r="R2391" s="3">
        <f>AVERAGE('VTA_Proteome Morphine vs Saline'!N2391:Q2391)</f>
        <v>61916281.105000004</v>
      </c>
      <c r="S2391" s="3">
        <f>_xlfn.STDEV.S('VTA_Proteome Morphine vs Saline'!N2391:Q2391)</f>
        <v>10410748.783998713</v>
      </c>
      <c r="T2391" s="1">
        <v>37369294.759999998</v>
      </c>
      <c r="U2391" s="1">
        <v>56231382.229999997</v>
      </c>
      <c r="V2391" s="1">
        <v>58022839.880000003</v>
      </c>
      <c r="W2391" s="1">
        <v>37501373.229999997</v>
      </c>
      <c r="X2391" s="1">
        <f t="shared" si="145"/>
        <v>47281222.524999999</v>
      </c>
      <c r="Y2391" s="1">
        <f t="shared" si="146"/>
        <v>11392679.907111891</v>
      </c>
    </row>
    <row r="2392" spans="1:25" x14ac:dyDescent="0.5">
      <c r="A2392" s="1" t="s">
        <v>4775</v>
      </c>
      <c r="B2392" s="1" t="s">
        <v>4776</v>
      </c>
      <c r="C2392" s="1">
        <v>124222</v>
      </c>
      <c r="D2392" s="1">
        <v>1</v>
      </c>
      <c r="E2392" s="1">
        <v>1</v>
      </c>
      <c r="F2392" s="1">
        <v>50</v>
      </c>
      <c r="G2392" s="1">
        <v>0.10281610200000001</v>
      </c>
      <c r="H2392" s="1">
        <v>0.99063050699999999</v>
      </c>
      <c r="I2392" s="1">
        <v>0.46018604400000002</v>
      </c>
      <c r="K2392" s="1">
        <v>1.248600768</v>
      </c>
      <c r="L2392" s="1" t="s">
        <v>2</v>
      </c>
      <c r="M2392" s="1" t="s">
        <v>1</v>
      </c>
      <c r="N2392" s="1">
        <v>18260.304329999999</v>
      </c>
      <c r="O2392" s="1">
        <v>16615.404060000001</v>
      </c>
      <c r="P2392" s="1">
        <v>12849.58682</v>
      </c>
      <c r="Q2392" s="1">
        <v>38120.11765</v>
      </c>
      <c r="R2392" s="3">
        <f>AVERAGE('VTA_Proteome Morphine vs Saline'!N2392:Q2392)</f>
        <v>21461.353214999999</v>
      </c>
      <c r="S2392" s="3">
        <f>_xlfn.STDEV.S('VTA_Proteome Morphine vs Saline'!N2392:Q2392)</f>
        <v>11334.414999164819</v>
      </c>
      <c r="T2392" s="1">
        <v>13751.88334</v>
      </c>
      <c r="U2392" s="1">
        <v>28040.88838</v>
      </c>
      <c r="V2392" s="1">
        <v>27846.511869999998</v>
      </c>
      <c r="W2392" s="1">
        <v>37547.364860000001</v>
      </c>
      <c r="X2392" s="1">
        <f t="shared" si="145"/>
        <v>26796.662112500002</v>
      </c>
      <c r="Y2392" s="1">
        <f t="shared" si="146"/>
        <v>9804.6612436233645</v>
      </c>
    </row>
    <row r="2393" spans="1:25" x14ac:dyDescent="0.5">
      <c r="A2393" s="1" t="s">
        <v>4777</v>
      </c>
      <c r="B2393" s="1" t="s">
        <v>4778</v>
      </c>
      <c r="C2393" s="1">
        <v>93380</v>
      </c>
      <c r="D2393" s="1">
        <v>7</v>
      </c>
      <c r="E2393" s="1">
        <v>3</v>
      </c>
      <c r="F2393" s="1">
        <v>531.84</v>
      </c>
      <c r="G2393" s="1">
        <v>5.002533E-2</v>
      </c>
      <c r="H2393" s="1">
        <v>0.99885031599999996</v>
      </c>
      <c r="I2393" s="1">
        <v>0.98663535899999999</v>
      </c>
      <c r="K2393" s="1">
        <v>1.0014377839999999</v>
      </c>
      <c r="L2393" s="1" t="s">
        <v>1</v>
      </c>
      <c r="M2393" s="1" t="s">
        <v>2</v>
      </c>
      <c r="N2393" s="1">
        <v>195514.77249999999</v>
      </c>
      <c r="O2393" s="1">
        <v>133895.93840000001</v>
      </c>
      <c r="P2393" s="1">
        <v>129920.6026</v>
      </c>
      <c r="Q2393" s="1">
        <v>151451.8725</v>
      </c>
      <c r="R2393" s="3">
        <f>AVERAGE('VTA_Proteome Morphine vs Saline'!N2393:Q2393)</f>
        <v>152695.7965</v>
      </c>
      <c r="S2393" s="3">
        <f>_xlfn.STDEV.S('VTA_Proteome Morphine vs Saline'!N2393:Q2393)</f>
        <v>30039.730216104803</v>
      </c>
      <c r="T2393" s="1">
        <v>142620.53169999999</v>
      </c>
      <c r="U2393" s="1">
        <v>194401.59080000001</v>
      </c>
      <c r="V2393" s="1">
        <v>150972.8977</v>
      </c>
      <c r="W2393" s="1">
        <v>121911.2521</v>
      </c>
      <c r="X2393" s="1">
        <f t="shared" si="145"/>
        <v>152476.56807500002</v>
      </c>
      <c r="Y2393" s="1">
        <f t="shared" si="146"/>
        <v>30503.270582924408</v>
      </c>
    </row>
    <row r="2394" spans="1:25" x14ac:dyDescent="0.5">
      <c r="A2394" s="1" t="s">
        <v>4779</v>
      </c>
      <c r="B2394" s="1" t="s">
        <v>4780</v>
      </c>
      <c r="C2394" s="1">
        <v>83322</v>
      </c>
      <c r="D2394" s="1">
        <v>18</v>
      </c>
      <c r="E2394" s="1">
        <v>15</v>
      </c>
      <c r="F2394" s="1">
        <v>1203.57</v>
      </c>
      <c r="G2394" s="1">
        <v>5.2238842000000001E-2</v>
      </c>
      <c r="H2394" s="1">
        <v>0.99625991700000005</v>
      </c>
      <c r="I2394" s="1">
        <v>0.87506679600000004</v>
      </c>
      <c r="K2394" s="1">
        <v>1.003641561</v>
      </c>
      <c r="L2394" s="1" t="s">
        <v>1</v>
      </c>
      <c r="M2394" s="1" t="s">
        <v>2</v>
      </c>
      <c r="N2394" s="1">
        <v>4048734.8730000001</v>
      </c>
      <c r="O2394" s="1">
        <v>7588170.2410000004</v>
      </c>
      <c r="P2394" s="1">
        <v>4080252.2119999998</v>
      </c>
      <c r="Q2394" s="1">
        <v>4493615.3760000002</v>
      </c>
      <c r="R2394" s="3">
        <f>AVERAGE('VTA_Proteome Morphine vs Saline'!N2394:Q2394)</f>
        <v>5052693.1754999999</v>
      </c>
      <c r="S2394" s="3">
        <f>_xlfn.STDEV.S('VTA_Proteome Morphine vs Saline'!N2394:Q2394)</f>
        <v>1702428.230129126</v>
      </c>
      <c r="T2394" s="1">
        <v>5901664.4939999999</v>
      </c>
      <c r="U2394" s="1">
        <v>5022800.1710000001</v>
      </c>
      <c r="V2394" s="1">
        <v>4329663.8339999998</v>
      </c>
      <c r="W2394" s="1">
        <v>4883312.4790000003</v>
      </c>
      <c r="X2394" s="1">
        <f t="shared" si="145"/>
        <v>5034360.2445</v>
      </c>
      <c r="Y2394" s="1">
        <f t="shared" si="146"/>
        <v>651092.09664332517</v>
      </c>
    </row>
    <row r="2395" spans="1:25" x14ac:dyDescent="0.5">
      <c r="A2395" s="1" t="s">
        <v>4781</v>
      </c>
      <c r="B2395" s="1" t="s">
        <v>4782</v>
      </c>
      <c r="C2395" s="1">
        <v>90496</v>
      </c>
      <c r="D2395" s="1">
        <v>14</v>
      </c>
      <c r="E2395" s="1">
        <v>9</v>
      </c>
      <c r="F2395" s="1">
        <v>900.6</v>
      </c>
      <c r="G2395" s="1">
        <v>8.4258582999999998E-2</v>
      </c>
      <c r="H2395" s="1">
        <v>0.99625991700000005</v>
      </c>
      <c r="I2395" s="1">
        <v>0.54739793800000003</v>
      </c>
      <c r="K2395" s="1">
        <v>1.119732588</v>
      </c>
      <c r="L2395" s="1" t="s">
        <v>2</v>
      </c>
      <c r="M2395" s="1" t="s">
        <v>1</v>
      </c>
      <c r="N2395" s="1">
        <v>3524855.9789999998</v>
      </c>
      <c r="O2395" s="1">
        <v>3529919.486</v>
      </c>
      <c r="P2395" s="1">
        <v>2005116.2150000001</v>
      </c>
      <c r="Q2395" s="1">
        <v>2771187.61</v>
      </c>
      <c r="R2395" s="3">
        <f>AVERAGE('VTA_Proteome Morphine vs Saline'!N2395:Q2395)</f>
        <v>2957769.8224999998</v>
      </c>
      <c r="S2395" s="3">
        <f>_xlfn.STDEV.S('VTA_Proteome Morphine vs Saline'!N2395:Q2395)</f>
        <v>728309.40408621705</v>
      </c>
      <c r="T2395" s="1">
        <v>3874787.4309999999</v>
      </c>
      <c r="U2395" s="1">
        <v>3669217.1940000001</v>
      </c>
      <c r="V2395" s="1">
        <v>3463481.4330000002</v>
      </c>
      <c r="W2395" s="1">
        <v>2240158.9750000001</v>
      </c>
      <c r="X2395" s="1">
        <f t="shared" si="145"/>
        <v>3311911.25825</v>
      </c>
      <c r="Y2395" s="1">
        <f t="shared" si="146"/>
        <v>733967.20909888134</v>
      </c>
    </row>
    <row r="2396" spans="1:25" x14ac:dyDescent="0.5">
      <c r="A2396" s="1" t="s">
        <v>4783</v>
      </c>
      <c r="B2396" s="1" t="s">
        <v>4784</v>
      </c>
      <c r="C2396" s="1">
        <v>56916</v>
      </c>
      <c r="D2396" s="1">
        <v>32</v>
      </c>
      <c r="E2396" s="1">
        <v>31</v>
      </c>
      <c r="F2396" s="1">
        <v>2095.8200000000002</v>
      </c>
      <c r="G2396" s="1">
        <v>5.7911470999999999E-2</v>
      </c>
      <c r="H2396" s="1">
        <v>0.99625991700000005</v>
      </c>
      <c r="I2396" s="1">
        <v>0.768496548</v>
      </c>
      <c r="K2396" s="1">
        <v>1.0490288560000001</v>
      </c>
      <c r="L2396" s="1" t="s">
        <v>1</v>
      </c>
      <c r="M2396" s="1" t="s">
        <v>2</v>
      </c>
      <c r="N2396" s="1">
        <v>38616494.450000003</v>
      </c>
      <c r="O2396" s="1">
        <v>44334254.770000003</v>
      </c>
      <c r="P2396" s="1">
        <v>62623859.920000002</v>
      </c>
      <c r="Q2396" s="1">
        <v>51487031.659999996</v>
      </c>
      <c r="R2396" s="3">
        <f>AVERAGE('VTA_Proteome Morphine vs Saline'!N2396:Q2396)</f>
        <v>49265410.199999996</v>
      </c>
      <c r="S2396" s="3">
        <f>_xlfn.STDEV.S('VTA_Proteome Morphine vs Saline'!N2396:Q2396)</f>
        <v>10345683.179612</v>
      </c>
      <c r="T2396" s="1">
        <v>47600164.869999997</v>
      </c>
      <c r="U2396" s="1">
        <v>38952263.490000002</v>
      </c>
      <c r="V2396" s="1">
        <v>51357916.380000003</v>
      </c>
      <c r="W2396" s="1">
        <v>49941152.049999997</v>
      </c>
      <c r="X2396" s="1">
        <f t="shared" si="145"/>
        <v>46962874.197500005</v>
      </c>
      <c r="Y2396" s="1">
        <f t="shared" si="146"/>
        <v>5560652.181804277</v>
      </c>
    </row>
    <row r="2397" spans="1:25" x14ac:dyDescent="0.5">
      <c r="A2397" s="1" t="s">
        <v>4785</v>
      </c>
      <c r="B2397" s="1" t="s">
        <v>4786</v>
      </c>
      <c r="C2397" s="1">
        <v>56588</v>
      </c>
      <c r="D2397" s="1">
        <v>42</v>
      </c>
      <c r="E2397" s="1">
        <v>42</v>
      </c>
      <c r="F2397" s="1">
        <v>3021.59</v>
      </c>
      <c r="G2397" s="1">
        <v>5.0463657000000002E-2</v>
      </c>
      <c r="H2397" s="1">
        <v>0.99625991700000005</v>
      </c>
      <c r="I2397" s="1">
        <v>0.94288516899999997</v>
      </c>
      <c r="K2397" s="1">
        <v>1.0011537290000001</v>
      </c>
      <c r="L2397" s="1" t="s">
        <v>2</v>
      </c>
      <c r="M2397" s="1" t="s">
        <v>1</v>
      </c>
      <c r="N2397" s="1">
        <v>134478484</v>
      </c>
      <c r="O2397" s="1">
        <v>139870973.90000001</v>
      </c>
      <c r="P2397" s="1">
        <v>219353490.09999999</v>
      </c>
      <c r="Q2397" s="1">
        <v>173415353.30000001</v>
      </c>
      <c r="R2397" s="3">
        <f>AVERAGE('VTA_Proteome Morphine vs Saline'!N2397:Q2397)</f>
        <v>166779575.32499999</v>
      </c>
      <c r="S2397" s="3">
        <f>_xlfn.STDEV.S('VTA_Proteome Morphine vs Saline'!N2397:Q2397)</f>
        <v>39053311.406921558</v>
      </c>
      <c r="T2397" s="1">
        <v>160276042.09999999</v>
      </c>
      <c r="U2397" s="1">
        <v>133715362.8</v>
      </c>
      <c r="V2397" s="1">
        <v>198644892.30000001</v>
      </c>
      <c r="W2397" s="1">
        <v>175251678.19999999</v>
      </c>
      <c r="X2397" s="1">
        <f t="shared" si="145"/>
        <v>166971993.84999999</v>
      </c>
      <c r="Y2397" s="1">
        <f t="shared" si="146"/>
        <v>27218651.373606592</v>
      </c>
    </row>
    <row r="2398" spans="1:25" x14ac:dyDescent="0.5">
      <c r="A2398" s="1" t="s">
        <v>4787</v>
      </c>
      <c r="B2398" s="1" t="s">
        <v>4788</v>
      </c>
      <c r="C2398" s="1">
        <v>72675</v>
      </c>
      <c r="D2398" s="1">
        <v>51</v>
      </c>
      <c r="E2398" s="1">
        <v>51</v>
      </c>
      <c r="F2398" s="1">
        <v>2976.72</v>
      </c>
      <c r="G2398" s="1">
        <v>0.15191449000000001</v>
      </c>
      <c r="H2398" s="1">
        <v>0.977951083</v>
      </c>
      <c r="I2398" s="1">
        <v>0.31785457499999997</v>
      </c>
      <c r="K2398" s="1">
        <v>1.1320860260000001</v>
      </c>
      <c r="L2398" s="1" t="s">
        <v>2</v>
      </c>
      <c r="M2398" s="1" t="s">
        <v>1</v>
      </c>
      <c r="N2398" s="1">
        <v>30843394.920000002</v>
      </c>
      <c r="O2398" s="1">
        <v>32015447.030000001</v>
      </c>
      <c r="P2398" s="1">
        <v>24109859.969999999</v>
      </c>
      <c r="Q2398" s="1">
        <v>27324198.120000001</v>
      </c>
      <c r="R2398" s="3">
        <f>AVERAGE('VTA_Proteome Morphine vs Saline'!N2398:Q2398)</f>
        <v>28573225.010000002</v>
      </c>
      <c r="S2398" s="3">
        <f>_xlfn.STDEV.S('VTA_Proteome Morphine vs Saline'!N2398:Q2398)</f>
        <v>3581631.8211805355</v>
      </c>
      <c r="T2398" s="1">
        <v>39239866</v>
      </c>
      <c r="U2398" s="1">
        <v>34526521.350000001</v>
      </c>
      <c r="V2398" s="1">
        <v>29227950.43</v>
      </c>
      <c r="W2398" s="1">
        <v>26395057.25</v>
      </c>
      <c r="X2398" s="1">
        <f t="shared" si="145"/>
        <v>32347348.7575</v>
      </c>
      <c r="Y2398" s="1">
        <f t="shared" si="146"/>
        <v>5698421.0456911949</v>
      </c>
    </row>
    <row r="2399" spans="1:25" x14ac:dyDescent="0.5">
      <c r="A2399" s="1" t="s">
        <v>4789</v>
      </c>
      <c r="B2399" s="1" t="s">
        <v>4790</v>
      </c>
      <c r="C2399" s="1">
        <v>48143</v>
      </c>
      <c r="D2399" s="1">
        <v>17</v>
      </c>
      <c r="E2399" s="1">
        <v>17</v>
      </c>
      <c r="F2399" s="1">
        <v>1464.56</v>
      </c>
      <c r="G2399" s="1">
        <v>5.9705000000000001E-2</v>
      </c>
      <c r="H2399" s="1">
        <v>0.99625991700000005</v>
      </c>
      <c r="I2399" s="1">
        <v>0.74473789300000004</v>
      </c>
      <c r="K2399" s="1">
        <v>1.0367030260000001</v>
      </c>
      <c r="L2399" s="1" t="s">
        <v>2</v>
      </c>
      <c r="M2399" s="1" t="s">
        <v>1</v>
      </c>
      <c r="N2399" s="1">
        <v>25053600.84</v>
      </c>
      <c r="O2399" s="1">
        <v>25678830.699999999</v>
      </c>
      <c r="P2399" s="1">
        <v>21485428.75</v>
      </c>
      <c r="Q2399" s="1">
        <v>22787554.890000001</v>
      </c>
      <c r="R2399" s="3">
        <f>AVERAGE('VTA_Proteome Morphine vs Saline'!N2399:Q2399)</f>
        <v>23751353.794999998</v>
      </c>
      <c r="S2399" s="3">
        <f>_xlfn.STDEV.S('VTA_Proteome Morphine vs Saline'!N2399:Q2399)</f>
        <v>1955704.4105519506</v>
      </c>
      <c r="T2399" s="1">
        <v>25119706.940000001</v>
      </c>
      <c r="U2399" s="1">
        <v>29776852.210000001</v>
      </c>
      <c r="V2399" s="1">
        <v>20831899.98</v>
      </c>
      <c r="W2399" s="1">
        <v>22763942.280000001</v>
      </c>
      <c r="X2399" s="1">
        <f t="shared" si="145"/>
        <v>24623100.352500003</v>
      </c>
      <c r="Y2399" s="1">
        <f t="shared" si="146"/>
        <v>3857349.9242536318</v>
      </c>
    </row>
    <row r="2400" spans="1:25" x14ac:dyDescent="0.5">
      <c r="A2400" s="1" t="s">
        <v>4791</v>
      </c>
      <c r="B2400" s="1" t="s">
        <v>4792</v>
      </c>
      <c r="C2400" s="1">
        <v>49050</v>
      </c>
      <c r="D2400" s="1">
        <v>13</v>
      </c>
      <c r="E2400" s="1">
        <v>11</v>
      </c>
      <c r="F2400" s="1">
        <v>709.92</v>
      </c>
      <c r="G2400" s="1">
        <v>0.15526752599999999</v>
      </c>
      <c r="H2400" s="1">
        <v>0.977951083</v>
      </c>
      <c r="I2400" s="1">
        <v>0.31082407699999998</v>
      </c>
      <c r="K2400" s="1">
        <v>1.2322313949999999</v>
      </c>
      <c r="L2400" s="1" t="s">
        <v>1</v>
      </c>
      <c r="M2400" s="1" t="s">
        <v>2</v>
      </c>
      <c r="N2400" s="1">
        <v>2333172.5589999999</v>
      </c>
      <c r="O2400" s="1">
        <v>3038675.3509999998</v>
      </c>
      <c r="P2400" s="1">
        <v>1567645.7339999999</v>
      </c>
      <c r="Q2400" s="1">
        <v>1933998.1569999999</v>
      </c>
      <c r="R2400" s="3">
        <f>AVERAGE('VTA_Proteome Morphine vs Saline'!N2400:Q2400)</f>
        <v>2218372.9502500002</v>
      </c>
      <c r="S2400" s="3">
        <f>_xlfn.STDEV.S('VTA_Proteome Morphine vs Saline'!N2400:Q2400)</f>
        <v>629917.96075621794</v>
      </c>
      <c r="T2400" s="1">
        <v>1436127.2290000001</v>
      </c>
      <c r="U2400" s="1">
        <v>2387615.5660000001</v>
      </c>
      <c r="V2400" s="1">
        <v>1799442.6939999999</v>
      </c>
      <c r="W2400" s="1">
        <v>1577971.5630000001</v>
      </c>
      <c r="X2400" s="1">
        <f t="shared" si="145"/>
        <v>1800289.263</v>
      </c>
      <c r="Y2400" s="1">
        <f t="shared" si="146"/>
        <v>419122.91340171534</v>
      </c>
    </row>
    <row r="2401" spans="1:25" x14ac:dyDescent="0.5">
      <c r="A2401" s="1" t="s">
        <v>4793</v>
      </c>
      <c r="B2401" s="1" t="s">
        <v>4794</v>
      </c>
      <c r="C2401" s="1">
        <v>46076</v>
      </c>
      <c r="D2401" s="1">
        <v>16</v>
      </c>
      <c r="E2401" s="1">
        <v>14</v>
      </c>
      <c r="F2401" s="1">
        <v>1152.93</v>
      </c>
      <c r="G2401" s="1">
        <v>0.144821585</v>
      </c>
      <c r="H2401" s="1">
        <v>0.977951083</v>
      </c>
      <c r="I2401" s="1">
        <v>0.33357589399999998</v>
      </c>
      <c r="K2401" s="1">
        <v>1.1616052139999999</v>
      </c>
      <c r="L2401" s="1" t="s">
        <v>1</v>
      </c>
      <c r="M2401" s="1" t="s">
        <v>2</v>
      </c>
      <c r="N2401" s="1">
        <v>9761021.6769999992</v>
      </c>
      <c r="O2401" s="1">
        <v>10239494.300000001</v>
      </c>
      <c r="P2401" s="1">
        <v>7509875.2819999997</v>
      </c>
      <c r="Q2401" s="1">
        <v>7133886.9900000002</v>
      </c>
      <c r="R2401" s="3">
        <f>AVERAGE('VTA_Proteome Morphine vs Saline'!N2401:Q2401)</f>
        <v>8661069.5622499995</v>
      </c>
      <c r="S2401" s="3">
        <f>_xlfn.STDEV.S('VTA_Proteome Morphine vs Saline'!N2401:Q2401)</f>
        <v>1566190.0892876557</v>
      </c>
      <c r="T2401" s="1">
        <v>8910883.9159999993</v>
      </c>
      <c r="U2401" s="1">
        <v>8880177.4550000001</v>
      </c>
      <c r="V2401" s="1">
        <v>5466706.4709999999</v>
      </c>
      <c r="W2401" s="1">
        <v>6566717.9910000004</v>
      </c>
      <c r="X2401" s="1">
        <f t="shared" si="145"/>
        <v>7456121.4582500001</v>
      </c>
      <c r="Y2401" s="1">
        <f t="shared" si="146"/>
        <v>1721731.6679639416</v>
      </c>
    </row>
    <row r="2402" spans="1:25" x14ac:dyDescent="0.5">
      <c r="A2402" s="1" t="s">
        <v>4795</v>
      </c>
      <c r="B2402" s="1" t="s">
        <v>4796</v>
      </c>
      <c r="C2402" s="1">
        <v>46649</v>
      </c>
      <c r="D2402" s="1">
        <v>1</v>
      </c>
      <c r="E2402" s="1">
        <v>1</v>
      </c>
      <c r="F2402" s="1">
        <v>47.38</v>
      </c>
      <c r="G2402" s="1">
        <v>0.220232127</v>
      </c>
      <c r="H2402" s="1">
        <v>0.977951083</v>
      </c>
      <c r="I2402" s="1">
        <v>0.21041907100000001</v>
      </c>
      <c r="K2402" s="1">
        <v>12.994025499999999</v>
      </c>
      <c r="L2402" s="1" t="s">
        <v>2</v>
      </c>
      <c r="M2402" s="1" t="s">
        <v>1</v>
      </c>
      <c r="N2402" s="1">
        <v>2130.353623</v>
      </c>
      <c r="O2402" s="1">
        <v>32213.86779</v>
      </c>
      <c r="P2402" s="1">
        <v>1774.529452</v>
      </c>
      <c r="Q2402" s="1">
        <v>2356.6171279999999</v>
      </c>
      <c r="R2402" s="3">
        <f>AVERAGE('VTA_Proteome Morphine vs Saline'!N2402:Q2402)</f>
        <v>9618.84199825</v>
      </c>
      <c r="S2402" s="3">
        <f>_xlfn.STDEV.S('VTA_Proteome Morphine vs Saline'!N2402:Q2402)</f>
        <v>15065.255812248202</v>
      </c>
      <c r="T2402" s="1">
        <v>1940.1136980000001</v>
      </c>
      <c r="U2402" s="1">
        <v>112647.79</v>
      </c>
      <c r="V2402" s="1">
        <v>377140.82380000001</v>
      </c>
      <c r="W2402" s="1">
        <v>8221.1852560000007</v>
      </c>
      <c r="X2402" s="1">
        <f t="shared" si="145"/>
        <v>124987.47818850001</v>
      </c>
      <c r="Y2402" s="1">
        <f t="shared" si="146"/>
        <v>175602.39053129687</v>
      </c>
    </row>
    <row r="2403" spans="1:25" x14ac:dyDescent="0.5">
      <c r="A2403" s="1" t="s">
        <v>4797</v>
      </c>
      <c r="B2403" s="1" t="s">
        <v>4798</v>
      </c>
      <c r="C2403" s="1">
        <v>35562</v>
      </c>
      <c r="D2403" s="1">
        <v>7</v>
      </c>
      <c r="E2403" s="1">
        <v>7</v>
      </c>
      <c r="F2403" s="1">
        <v>265.98</v>
      </c>
      <c r="G2403" s="1">
        <v>9.2855269000000004E-2</v>
      </c>
      <c r="H2403" s="1">
        <v>0.99625991700000005</v>
      </c>
      <c r="I2403" s="1">
        <v>0.50330541399999995</v>
      </c>
      <c r="K2403" s="1">
        <v>1.0695354509999999</v>
      </c>
      <c r="L2403" s="1" t="s">
        <v>1</v>
      </c>
      <c r="M2403" s="1" t="s">
        <v>2</v>
      </c>
      <c r="N2403" s="1">
        <v>1146724.2050000001</v>
      </c>
      <c r="O2403" s="1">
        <v>959446.60660000006</v>
      </c>
      <c r="P2403" s="1">
        <v>860908.95620000002</v>
      </c>
      <c r="Q2403" s="1">
        <v>1028564.409</v>
      </c>
      <c r="R2403" s="3">
        <f>AVERAGE('VTA_Proteome Morphine vs Saline'!N2403:Q2403)</f>
        <v>998911.0442</v>
      </c>
      <c r="S2403" s="3">
        <f>_xlfn.STDEV.S('VTA_Proteome Morphine vs Saline'!N2403:Q2403)</f>
        <v>120180.51794015641</v>
      </c>
      <c r="T2403" s="1">
        <v>965459.45700000005</v>
      </c>
      <c r="U2403" s="1">
        <v>1100115.7279999999</v>
      </c>
      <c r="V2403" s="1">
        <v>921186.37569999998</v>
      </c>
      <c r="W2403" s="1">
        <v>749107.29059999995</v>
      </c>
      <c r="X2403" s="1">
        <f t="shared" si="145"/>
        <v>933967.21282500005</v>
      </c>
      <c r="Y2403" s="1">
        <f t="shared" si="146"/>
        <v>144837.41595398454</v>
      </c>
    </row>
    <row r="2404" spans="1:25" x14ac:dyDescent="0.5">
      <c r="A2404" s="1" t="s">
        <v>4799</v>
      </c>
      <c r="B2404" s="1" t="s">
        <v>4800</v>
      </c>
      <c r="C2404" s="1">
        <v>39081</v>
      </c>
      <c r="D2404" s="1">
        <v>4</v>
      </c>
      <c r="E2404" s="1">
        <v>4</v>
      </c>
      <c r="F2404" s="1">
        <v>207.44</v>
      </c>
      <c r="G2404" s="1">
        <v>0.51168692800000004</v>
      </c>
      <c r="H2404" s="1">
        <v>0.977951083</v>
      </c>
      <c r="I2404" s="1">
        <v>5.5440495999999999E-2</v>
      </c>
      <c r="K2404" s="1">
        <v>1.7206207920000001</v>
      </c>
      <c r="L2404" s="1" t="s">
        <v>1</v>
      </c>
      <c r="M2404" s="1" t="s">
        <v>2</v>
      </c>
      <c r="N2404" s="1">
        <v>1604398.024</v>
      </c>
      <c r="O2404" s="1">
        <v>712768.29090000002</v>
      </c>
      <c r="P2404" s="1">
        <v>1078917.8829999999</v>
      </c>
      <c r="Q2404" s="1">
        <v>1093585.473</v>
      </c>
      <c r="R2404" s="3">
        <f>AVERAGE('VTA_Proteome Morphine vs Saline'!N2404:Q2404)</f>
        <v>1122417.4177250001</v>
      </c>
      <c r="S2404" s="3">
        <f>_xlfn.STDEV.S('VTA_Proteome Morphine vs Saline'!N2404:Q2404)</f>
        <v>366442.90255173325</v>
      </c>
      <c r="T2404" s="1">
        <v>757809.80949999997</v>
      </c>
      <c r="U2404" s="1">
        <v>595254.8933</v>
      </c>
      <c r="V2404" s="1">
        <v>836599.53480000002</v>
      </c>
      <c r="W2404" s="1">
        <v>419667.0527</v>
      </c>
      <c r="X2404" s="1">
        <f t="shared" si="145"/>
        <v>652332.822575</v>
      </c>
      <c r="Y2404" s="1">
        <f t="shared" si="146"/>
        <v>184816.0044357955</v>
      </c>
    </row>
    <row r="2405" spans="1:25" x14ac:dyDescent="0.5">
      <c r="A2405" s="1" t="s">
        <v>4801</v>
      </c>
      <c r="B2405" s="1" t="s">
        <v>4802</v>
      </c>
      <c r="C2405" s="1">
        <v>35499</v>
      </c>
      <c r="D2405" s="1">
        <v>7</v>
      </c>
      <c r="E2405" s="1">
        <v>7</v>
      </c>
      <c r="F2405" s="1">
        <v>301.74</v>
      </c>
      <c r="G2405" s="1">
        <v>5.7682787999999999E-2</v>
      </c>
      <c r="H2405" s="1">
        <v>0.99625991700000005</v>
      </c>
      <c r="I2405" s="1">
        <v>0.77173635200000001</v>
      </c>
      <c r="K2405" s="1">
        <v>1.0257991820000001</v>
      </c>
      <c r="L2405" s="1" t="s">
        <v>1</v>
      </c>
      <c r="M2405" s="1" t="s">
        <v>2</v>
      </c>
      <c r="N2405" s="1">
        <v>624840.89069999999</v>
      </c>
      <c r="O2405" s="1">
        <v>600662.88170000003</v>
      </c>
      <c r="P2405" s="1">
        <v>773338.32090000005</v>
      </c>
      <c r="Q2405" s="1">
        <v>792774.69519999996</v>
      </c>
      <c r="R2405" s="3">
        <f>AVERAGE('VTA_Proteome Morphine vs Saline'!N2405:Q2405)</f>
        <v>697904.19712500006</v>
      </c>
      <c r="S2405" s="3">
        <f>_xlfn.STDEV.S('VTA_Proteome Morphine vs Saline'!N2405:Q2405)</f>
        <v>99137.679695190105</v>
      </c>
      <c r="T2405" s="1">
        <v>631362.35149999999</v>
      </c>
      <c r="U2405" s="1">
        <v>648479.1692</v>
      </c>
      <c r="V2405" s="1">
        <v>953647.17480000004</v>
      </c>
      <c r="W2405" s="1">
        <v>487918.02529999998</v>
      </c>
      <c r="X2405" s="1">
        <f t="shared" si="145"/>
        <v>680351.68019999994</v>
      </c>
      <c r="Y2405" s="1">
        <f t="shared" si="146"/>
        <v>195905.5471315645</v>
      </c>
    </row>
    <row r="2406" spans="1:25" x14ac:dyDescent="0.5">
      <c r="A2406" s="1" t="s">
        <v>4803</v>
      </c>
      <c r="B2406" s="1" t="s">
        <v>4804</v>
      </c>
      <c r="C2406" s="1">
        <v>63161</v>
      </c>
      <c r="D2406" s="1">
        <v>12</v>
      </c>
      <c r="E2406" s="1">
        <v>12</v>
      </c>
      <c r="F2406" s="1">
        <v>790.88</v>
      </c>
      <c r="G2406" s="1">
        <v>0.11860465000000001</v>
      </c>
      <c r="H2406" s="1">
        <v>0.98273267799999997</v>
      </c>
      <c r="I2406" s="1">
        <v>0.40423689899999998</v>
      </c>
      <c r="K2406" s="1">
        <v>1.136004724</v>
      </c>
      <c r="L2406" s="1" t="s">
        <v>1</v>
      </c>
      <c r="M2406" s="1" t="s">
        <v>2</v>
      </c>
      <c r="N2406" s="1">
        <v>2660392.6379999998</v>
      </c>
      <c r="O2406" s="1">
        <v>2214066.4449999998</v>
      </c>
      <c r="P2406" s="1">
        <v>3159860.6469999999</v>
      </c>
      <c r="Q2406" s="1">
        <v>3375394.9730000002</v>
      </c>
      <c r="R2406" s="3">
        <f>AVERAGE('VTA_Proteome Morphine vs Saline'!N2406:Q2406)</f>
        <v>2852428.6757499999</v>
      </c>
      <c r="S2406" s="3">
        <f>_xlfn.STDEV.S('VTA_Proteome Morphine vs Saline'!N2406:Q2406)</f>
        <v>520382.02071454877</v>
      </c>
      <c r="T2406" s="1">
        <v>2501508.426</v>
      </c>
      <c r="U2406" s="1">
        <v>1887899.747</v>
      </c>
      <c r="V2406" s="1">
        <v>3339386.2829999998</v>
      </c>
      <c r="W2406" s="1">
        <v>2314926.7239999999</v>
      </c>
      <c r="X2406" s="1">
        <f t="shared" si="145"/>
        <v>2510930.2949999999</v>
      </c>
      <c r="Y2406" s="1">
        <f t="shared" si="146"/>
        <v>609101.12987758103</v>
      </c>
    </row>
    <row r="2407" spans="1:25" x14ac:dyDescent="0.5">
      <c r="A2407" s="1" t="s">
        <v>4805</v>
      </c>
      <c r="B2407" s="1" t="s">
        <v>4806</v>
      </c>
      <c r="C2407" s="1">
        <v>49881</v>
      </c>
      <c r="D2407" s="1">
        <v>5</v>
      </c>
      <c r="E2407" s="1">
        <v>5</v>
      </c>
      <c r="F2407" s="1">
        <v>210.97</v>
      </c>
      <c r="G2407" s="1">
        <v>0.27860878900000002</v>
      </c>
      <c r="H2407" s="1">
        <v>0.977951083</v>
      </c>
      <c r="I2407" s="1">
        <v>0.155292653</v>
      </c>
      <c r="K2407" s="1">
        <v>2.7241133020000001</v>
      </c>
      <c r="L2407" s="1" t="s">
        <v>1</v>
      </c>
      <c r="M2407" s="1" t="s">
        <v>2</v>
      </c>
      <c r="N2407" s="1">
        <v>600131.16370000003</v>
      </c>
      <c r="O2407" s="1">
        <v>85121.368440000006</v>
      </c>
      <c r="P2407" s="1">
        <v>453524.71769999998</v>
      </c>
      <c r="Q2407" s="1">
        <v>478212.5232</v>
      </c>
      <c r="R2407" s="3">
        <f>AVERAGE('VTA_Proteome Morphine vs Saline'!N2407:Q2407)</f>
        <v>404247.44325999997</v>
      </c>
      <c r="S2407" s="3">
        <f>_xlfn.STDEV.S('VTA_Proteome Morphine vs Saline'!N2407:Q2407)</f>
        <v>222194.3341538379</v>
      </c>
      <c r="T2407" s="1">
        <v>194900.01689999999</v>
      </c>
      <c r="U2407" s="1">
        <v>42467.625189999999</v>
      </c>
      <c r="V2407" s="1">
        <v>228950.2162</v>
      </c>
      <c r="W2407" s="1">
        <v>127266.03260000001</v>
      </c>
      <c r="X2407" s="1">
        <f t="shared" si="145"/>
        <v>148395.97272250001</v>
      </c>
      <c r="Y2407" s="1">
        <f t="shared" si="146"/>
        <v>82298.038550222525</v>
      </c>
    </row>
    <row r="2408" spans="1:25" x14ac:dyDescent="0.5">
      <c r="A2408" s="1" t="s">
        <v>4807</v>
      </c>
      <c r="B2408" s="1" t="s">
        <v>4808</v>
      </c>
      <c r="C2408" s="1">
        <v>61169</v>
      </c>
      <c r="D2408" s="1">
        <v>13</v>
      </c>
      <c r="E2408" s="1">
        <v>13</v>
      </c>
      <c r="F2408" s="1">
        <v>679.92</v>
      </c>
      <c r="G2408" s="1">
        <v>5.2608410000000001E-2</v>
      </c>
      <c r="H2408" s="1">
        <v>0.99625991700000005</v>
      </c>
      <c r="I2408" s="1">
        <v>0.86527662000000005</v>
      </c>
      <c r="K2408" s="1">
        <v>1.008407606</v>
      </c>
      <c r="L2408" s="1" t="s">
        <v>2</v>
      </c>
      <c r="M2408" s="1" t="s">
        <v>1</v>
      </c>
      <c r="N2408" s="1">
        <v>1633042.148</v>
      </c>
      <c r="O2408" s="1">
        <v>1489751.602</v>
      </c>
      <c r="P2408" s="1">
        <v>2595019.0639999998</v>
      </c>
      <c r="Q2408" s="1">
        <v>1927225.1059999999</v>
      </c>
      <c r="R2408" s="3">
        <f>AVERAGE('VTA_Proteome Morphine vs Saline'!N2408:Q2408)</f>
        <v>1911259.4799999997</v>
      </c>
      <c r="S2408" s="3">
        <f>_xlfn.STDEV.S('VTA_Proteome Morphine vs Saline'!N2408:Q2408)</f>
        <v>490868.56522110797</v>
      </c>
      <c r="T2408" s="1">
        <v>1934494.398</v>
      </c>
      <c r="U2408" s="1">
        <v>1598386.905</v>
      </c>
      <c r="V2408" s="1">
        <v>2219634.0780000002</v>
      </c>
      <c r="W2408" s="1">
        <v>1956799.0049999999</v>
      </c>
      <c r="X2408" s="1">
        <f t="shared" si="145"/>
        <v>1927328.5965000002</v>
      </c>
      <c r="Y2408" s="1">
        <f t="shared" si="146"/>
        <v>254666.43844456688</v>
      </c>
    </row>
    <row r="2409" spans="1:25" x14ac:dyDescent="0.5">
      <c r="A2409" s="1" t="s">
        <v>4809</v>
      </c>
      <c r="B2409" s="1" t="s">
        <v>4810</v>
      </c>
      <c r="C2409" s="1">
        <v>63553</v>
      </c>
      <c r="D2409" s="1">
        <v>18</v>
      </c>
      <c r="E2409" s="1">
        <v>17</v>
      </c>
      <c r="F2409" s="1">
        <v>952.92</v>
      </c>
      <c r="G2409" s="1">
        <v>6.5101959000000001E-2</v>
      </c>
      <c r="H2409" s="1">
        <v>0.99625991700000005</v>
      </c>
      <c r="I2409" s="1">
        <v>0.685764241</v>
      </c>
      <c r="K2409" s="1">
        <v>1.039521063</v>
      </c>
      <c r="L2409" s="1" t="s">
        <v>2</v>
      </c>
      <c r="M2409" s="1" t="s">
        <v>1</v>
      </c>
      <c r="N2409" s="1">
        <v>3260636.7379999999</v>
      </c>
      <c r="O2409" s="1">
        <v>4783644.3779999996</v>
      </c>
      <c r="P2409" s="1">
        <v>5874855.7359999996</v>
      </c>
      <c r="Q2409" s="1">
        <v>5350132.2560000001</v>
      </c>
      <c r="R2409" s="3">
        <f>AVERAGE('VTA_Proteome Morphine vs Saline'!N2409:Q2409)</f>
        <v>4817317.2769999998</v>
      </c>
      <c r="S2409" s="3">
        <f>_xlfn.STDEV.S('VTA_Proteome Morphine vs Saline'!N2409:Q2409)</f>
        <v>1129405.0880499382</v>
      </c>
      <c r="T2409" s="1">
        <v>5263695.6430000002</v>
      </c>
      <c r="U2409" s="1">
        <v>4309698.3190000001</v>
      </c>
      <c r="V2409" s="1">
        <v>5174844.5949999997</v>
      </c>
      <c r="W2409" s="1">
        <v>5282572.5429999996</v>
      </c>
      <c r="X2409" s="1">
        <f t="shared" si="145"/>
        <v>5007702.7750000004</v>
      </c>
      <c r="Y2409" s="1">
        <f t="shared" si="146"/>
        <v>467700.8824793924</v>
      </c>
    </row>
    <row r="2410" spans="1:25" x14ac:dyDescent="0.5">
      <c r="A2410" s="1" t="s">
        <v>4811</v>
      </c>
      <c r="B2410" s="1" t="s">
        <v>4812</v>
      </c>
      <c r="C2410" s="1">
        <v>150191</v>
      </c>
      <c r="D2410" s="1">
        <v>9</v>
      </c>
      <c r="E2410" s="1">
        <v>8</v>
      </c>
      <c r="F2410" s="1">
        <v>394.27</v>
      </c>
      <c r="G2410" s="1">
        <v>0.30753505399999997</v>
      </c>
      <c r="H2410" s="1">
        <v>0.977951083</v>
      </c>
      <c r="I2410" s="1">
        <v>0.13500105300000001</v>
      </c>
      <c r="K2410" s="1">
        <v>1.1264524730000001</v>
      </c>
      <c r="L2410" s="1" t="s">
        <v>1</v>
      </c>
      <c r="M2410" s="1" t="s">
        <v>2</v>
      </c>
      <c r="N2410" s="1">
        <v>244563.5098</v>
      </c>
      <c r="O2410" s="1">
        <v>247258.11679999999</v>
      </c>
      <c r="P2410" s="1">
        <v>229519.48680000001</v>
      </c>
      <c r="Q2410" s="1">
        <v>222658.74</v>
      </c>
      <c r="R2410" s="3">
        <f>AVERAGE('VTA_Proteome Morphine vs Saline'!N2410:Q2410)</f>
        <v>235999.96334999998</v>
      </c>
      <c r="S2410" s="3">
        <f>_xlfn.STDEV.S('VTA_Proteome Morphine vs Saline'!N2410:Q2410)</f>
        <v>11833.077420163354</v>
      </c>
      <c r="T2410" s="1">
        <v>226745.63959999999</v>
      </c>
      <c r="U2410" s="1">
        <v>225345.11540000001</v>
      </c>
      <c r="V2410" s="1">
        <v>170352.4773</v>
      </c>
      <c r="W2410" s="1">
        <v>215585.78030000001</v>
      </c>
      <c r="X2410" s="1">
        <f t="shared" ref="X2410:X2441" si="147">AVERAGE(T2410:W2410)</f>
        <v>209507.25315</v>
      </c>
      <c r="Y2410" s="1">
        <f t="shared" ref="Y2410:Y2441" si="148">_xlfn.STDEV.S(T2410:W2410)</f>
        <v>26570.941598085192</v>
      </c>
    </row>
    <row r="2411" spans="1:25" x14ac:dyDescent="0.5">
      <c r="A2411" s="1" t="s">
        <v>4813</v>
      </c>
      <c r="B2411" s="1" t="s">
        <v>4814</v>
      </c>
      <c r="C2411" s="1">
        <v>164355</v>
      </c>
      <c r="D2411" s="1">
        <v>16</v>
      </c>
      <c r="E2411" s="1">
        <v>15</v>
      </c>
      <c r="F2411" s="1">
        <v>732.59</v>
      </c>
      <c r="G2411" s="1">
        <v>0.10414158699999999</v>
      </c>
      <c r="H2411" s="1">
        <v>0.99063050699999999</v>
      </c>
      <c r="I2411" s="1">
        <v>0.45496572400000002</v>
      </c>
      <c r="K2411" s="1">
        <v>1.0811122559999999</v>
      </c>
      <c r="L2411" s="1" t="s">
        <v>2</v>
      </c>
      <c r="M2411" s="1" t="s">
        <v>1</v>
      </c>
      <c r="N2411" s="1">
        <v>1796170.2509999999</v>
      </c>
      <c r="O2411" s="1">
        <v>1168044.206</v>
      </c>
      <c r="P2411" s="1">
        <v>1223739.4269999999</v>
      </c>
      <c r="Q2411" s="1">
        <v>1416830.4609999999</v>
      </c>
      <c r="R2411" s="3">
        <f>AVERAGE('VTA_Proteome Morphine vs Saline'!N2411:Q2411)</f>
        <v>1401196.0862499999</v>
      </c>
      <c r="S2411" s="3">
        <f>_xlfn.STDEV.S('VTA_Proteome Morphine vs Saline'!N2411:Q2411)</f>
        <v>284077.27215792623</v>
      </c>
      <c r="T2411" s="1">
        <v>1667623.6629999999</v>
      </c>
      <c r="U2411" s="1">
        <v>1530260.851</v>
      </c>
      <c r="V2411" s="1">
        <v>1564110.0349999999</v>
      </c>
      <c r="W2411" s="1">
        <v>1297406.4990000001</v>
      </c>
      <c r="X2411" s="1">
        <f t="shared" si="147"/>
        <v>1514850.2619999999</v>
      </c>
      <c r="Y2411" s="1">
        <f t="shared" si="148"/>
        <v>156296.20768490125</v>
      </c>
    </row>
    <row r="2412" spans="1:25" x14ac:dyDescent="0.5">
      <c r="A2412" s="1" t="s">
        <v>4815</v>
      </c>
      <c r="B2412" s="1" t="s">
        <v>4816</v>
      </c>
      <c r="C2412" s="1">
        <v>34886</v>
      </c>
      <c r="D2412" s="1">
        <v>23</v>
      </c>
      <c r="E2412" s="1">
        <v>23</v>
      </c>
      <c r="F2412" s="1">
        <v>2215.7199999999998</v>
      </c>
      <c r="G2412" s="1">
        <v>9.0023849000000003E-2</v>
      </c>
      <c r="H2412" s="1">
        <v>0.99625991700000005</v>
      </c>
      <c r="I2412" s="1">
        <v>0.51701637</v>
      </c>
      <c r="K2412" s="1">
        <v>1.0486388760000001</v>
      </c>
      <c r="L2412" s="1" t="s">
        <v>1</v>
      </c>
      <c r="M2412" s="1" t="s">
        <v>2</v>
      </c>
      <c r="N2412" s="1">
        <v>81541372.790000007</v>
      </c>
      <c r="O2412" s="1">
        <v>92153293.069999993</v>
      </c>
      <c r="P2412" s="1">
        <v>100320229.90000001</v>
      </c>
      <c r="Q2412" s="1">
        <v>91460774.689999998</v>
      </c>
      <c r="R2412" s="3">
        <f>AVERAGE('VTA_Proteome Morphine vs Saline'!N2412:Q2412)</f>
        <v>91368917.612499997</v>
      </c>
      <c r="S2412" s="3">
        <f>_xlfn.STDEV.S('VTA_Proteome Morphine vs Saline'!N2412:Q2412)</f>
        <v>7688309.5560209723</v>
      </c>
      <c r="T2412" s="1">
        <v>93047692.670000002</v>
      </c>
      <c r="U2412" s="1">
        <v>98321777.939999998</v>
      </c>
      <c r="V2412" s="1">
        <v>80569716.709999993</v>
      </c>
      <c r="W2412" s="1">
        <v>76584674.180000007</v>
      </c>
      <c r="X2412" s="1">
        <f t="shared" si="147"/>
        <v>87130965.375</v>
      </c>
      <c r="Y2412" s="1">
        <f t="shared" si="148"/>
        <v>10239078.567951577</v>
      </c>
    </row>
    <row r="2413" spans="1:25" x14ac:dyDescent="0.5">
      <c r="A2413" s="1" t="s">
        <v>4817</v>
      </c>
      <c r="B2413" s="1" t="s">
        <v>4818</v>
      </c>
      <c r="C2413" s="1">
        <v>28061</v>
      </c>
      <c r="D2413" s="1">
        <v>3</v>
      </c>
      <c r="E2413" s="1">
        <v>3</v>
      </c>
      <c r="F2413" s="1">
        <v>121.56</v>
      </c>
      <c r="G2413" s="1">
        <v>0.103085011</v>
      </c>
      <c r="H2413" s="1">
        <v>0.99063050699999999</v>
      </c>
      <c r="I2413" s="1">
        <v>0.459118107</v>
      </c>
      <c r="K2413" s="1">
        <v>1.410495952</v>
      </c>
      <c r="L2413" s="1" t="s">
        <v>2</v>
      </c>
      <c r="M2413" s="1" t="s">
        <v>1</v>
      </c>
      <c r="N2413" s="1">
        <v>523989.65409999999</v>
      </c>
      <c r="O2413" s="1">
        <v>852065.66299999994</v>
      </c>
      <c r="P2413" s="1">
        <v>1286938.2379999999</v>
      </c>
      <c r="Q2413" s="1">
        <v>939504.06229999999</v>
      </c>
      <c r="R2413" s="3">
        <f>AVERAGE('VTA_Proteome Morphine vs Saline'!N2413:Q2413)</f>
        <v>900624.40434999985</v>
      </c>
      <c r="S2413" s="3">
        <f>_xlfn.STDEV.S('VTA_Proteome Morphine vs Saline'!N2413:Q2413)</f>
        <v>313561.10107869242</v>
      </c>
      <c r="T2413" s="1">
        <v>592574.54390000005</v>
      </c>
      <c r="U2413" s="1">
        <v>823597.12560000003</v>
      </c>
      <c r="V2413" s="1">
        <v>1565987.236</v>
      </c>
      <c r="W2413" s="1">
        <v>2099149.4</v>
      </c>
      <c r="X2413" s="1">
        <f t="shared" si="147"/>
        <v>1270327.0763750002</v>
      </c>
      <c r="Y2413" s="1">
        <f t="shared" si="148"/>
        <v>691201.25345284014</v>
      </c>
    </row>
    <row r="2414" spans="1:25" x14ac:dyDescent="0.5">
      <c r="A2414" s="1" t="s">
        <v>4819</v>
      </c>
      <c r="B2414" s="1" t="s">
        <v>4820</v>
      </c>
      <c r="C2414" s="1">
        <v>293709</v>
      </c>
      <c r="D2414" s="1">
        <v>1</v>
      </c>
      <c r="E2414" s="1">
        <v>1</v>
      </c>
      <c r="F2414" s="1">
        <v>28.32</v>
      </c>
      <c r="G2414" s="1">
        <v>8.1024039000000006E-2</v>
      </c>
      <c r="H2414" s="1">
        <v>0.99625991700000005</v>
      </c>
      <c r="I2414" s="1">
        <v>0.56613518399999996</v>
      </c>
      <c r="K2414" s="1">
        <v>1.233299199</v>
      </c>
      <c r="L2414" s="1" t="s">
        <v>2</v>
      </c>
      <c r="M2414" s="1" t="s">
        <v>1</v>
      </c>
      <c r="N2414" s="1">
        <v>4847.5863390000004</v>
      </c>
      <c r="O2414" s="1">
        <v>4403.3434139999999</v>
      </c>
      <c r="P2414" s="1">
        <v>2034.705267</v>
      </c>
      <c r="Q2414" s="1">
        <v>5284.783246</v>
      </c>
      <c r="R2414" s="3">
        <f>AVERAGE('VTA_Proteome Morphine vs Saline'!N2414:Q2414)</f>
        <v>4142.6045665000001</v>
      </c>
      <c r="S2414" s="3">
        <f>_xlfn.STDEV.S('VTA_Proteome Morphine vs Saline'!N2414:Q2414)</f>
        <v>1450.6085664173065</v>
      </c>
      <c r="T2414" s="1">
        <v>4114.0918849999998</v>
      </c>
      <c r="U2414" s="1">
        <v>7118.2238989999996</v>
      </c>
      <c r="V2414" s="1">
        <v>6618.0565829999996</v>
      </c>
      <c r="W2414" s="1">
        <v>2585.911212</v>
      </c>
      <c r="X2414" s="1">
        <f t="shared" si="147"/>
        <v>5109.0708947499988</v>
      </c>
      <c r="Y2414" s="1">
        <f t="shared" si="148"/>
        <v>2134.6390496075542</v>
      </c>
    </row>
    <row r="2415" spans="1:25" x14ac:dyDescent="0.5">
      <c r="A2415" s="1" t="s">
        <v>4821</v>
      </c>
      <c r="B2415" s="1" t="s">
        <v>4822</v>
      </c>
      <c r="C2415" s="1">
        <v>15031</v>
      </c>
      <c r="D2415" s="1">
        <v>3</v>
      </c>
      <c r="E2415" s="1">
        <v>3</v>
      </c>
      <c r="F2415" s="1">
        <v>114.24</v>
      </c>
      <c r="G2415" s="1">
        <v>5.2433560999999997E-2</v>
      </c>
      <c r="H2415" s="1">
        <v>0.99625991700000005</v>
      </c>
      <c r="I2415" s="1">
        <v>0.86981209999999998</v>
      </c>
      <c r="K2415" s="1">
        <v>1.0098010930000001</v>
      </c>
      <c r="L2415" s="1" t="s">
        <v>2</v>
      </c>
      <c r="M2415" s="1" t="s">
        <v>1</v>
      </c>
      <c r="N2415" s="1">
        <v>100317.255</v>
      </c>
      <c r="O2415" s="1">
        <v>113966.9185</v>
      </c>
      <c r="P2415" s="1">
        <v>213667.70420000001</v>
      </c>
      <c r="Q2415" s="1">
        <v>348583.28619999997</v>
      </c>
      <c r="R2415" s="3">
        <f>AVERAGE('VTA_Proteome Morphine vs Saline'!N2415:Q2415)</f>
        <v>194133.79097500001</v>
      </c>
      <c r="S2415" s="3">
        <f>_xlfn.STDEV.S('VTA_Proteome Morphine vs Saline'!N2415:Q2415)</f>
        <v>114694.50757833532</v>
      </c>
      <c r="T2415" s="1">
        <v>89817.241519999996</v>
      </c>
      <c r="U2415" s="1">
        <v>69909.948539999998</v>
      </c>
      <c r="V2415" s="1">
        <v>339031.39970000001</v>
      </c>
      <c r="W2415" s="1">
        <v>285387.46779999998</v>
      </c>
      <c r="X2415" s="1">
        <f t="shared" si="147"/>
        <v>196036.51439</v>
      </c>
      <c r="Y2415" s="1">
        <f t="shared" si="148"/>
        <v>136163.59601871314</v>
      </c>
    </row>
    <row r="2416" spans="1:25" x14ac:dyDescent="0.5">
      <c r="A2416" s="1" t="s">
        <v>4823</v>
      </c>
      <c r="B2416" s="1" t="s">
        <v>4824</v>
      </c>
      <c r="C2416" s="1">
        <v>20788</v>
      </c>
      <c r="D2416" s="1">
        <v>15</v>
      </c>
      <c r="E2416" s="1">
        <v>15</v>
      </c>
      <c r="F2416" s="1">
        <v>1059.5899999999999</v>
      </c>
      <c r="G2416" s="1">
        <v>0.109389717</v>
      </c>
      <c r="H2416" s="1">
        <v>0.98916351000000002</v>
      </c>
      <c r="I2416" s="1">
        <v>0.435312696</v>
      </c>
      <c r="K2416" s="1">
        <v>1.136998629</v>
      </c>
      <c r="L2416" s="1" t="s">
        <v>2</v>
      </c>
      <c r="M2416" s="1" t="s">
        <v>1</v>
      </c>
      <c r="N2416" s="1">
        <v>480991042.10000002</v>
      </c>
      <c r="O2416" s="1">
        <v>712187914.29999995</v>
      </c>
      <c r="P2416" s="1">
        <v>620867977.39999998</v>
      </c>
      <c r="Q2416" s="1">
        <v>571451719.20000005</v>
      </c>
      <c r="R2416" s="3">
        <f>AVERAGE('VTA_Proteome Morphine vs Saline'!N2416:Q2416)</f>
        <v>596374663.25</v>
      </c>
      <c r="S2416" s="3">
        <f>_xlfn.STDEV.S('VTA_Proteome Morphine vs Saline'!N2416:Q2416)</f>
        <v>96517985.761941582</v>
      </c>
      <c r="T2416" s="1">
        <v>707350027.39999998</v>
      </c>
      <c r="U2416" s="1">
        <v>614142973</v>
      </c>
      <c r="V2416" s="1">
        <v>509826517.5</v>
      </c>
      <c r="W2416" s="1">
        <v>880989180.79999995</v>
      </c>
      <c r="X2416" s="1">
        <f t="shared" si="147"/>
        <v>678077174.67499995</v>
      </c>
      <c r="Y2416" s="1">
        <f t="shared" si="148"/>
        <v>157507722.4773128</v>
      </c>
    </row>
    <row r="2417" spans="1:25" x14ac:dyDescent="0.5">
      <c r="A2417" s="1" t="s">
        <v>4825</v>
      </c>
      <c r="B2417" s="1" t="s">
        <v>4826</v>
      </c>
      <c r="C2417" s="1">
        <v>32413</v>
      </c>
      <c r="D2417" s="1">
        <v>8</v>
      </c>
      <c r="E2417" s="1">
        <v>8</v>
      </c>
      <c r="F2417" s="1">
        <v>319.52999999999997</v>
      </c>
      <c r="G2417" s="1">
        <v>0.165983191</v>
      </c>
      <c r="H2417" s="1">
        <v>0.977951083</v>
      </c>
      <c r="I2417" s="1">
        <v>0.28989837000000002</v>
      </c>
      <c r="K2417" s="1">
        <v>1.1131639310000001</v>
      </c>
      <c r="L2417" s="1" t="s">
        <v>1</v>
      </c>
      <c r="M2417" s="1" t="s">
        <v>2</v>
      </c>
      <c r="N2417" s="1">
        <v>2494410.929</v>
      </c>
      <c r="O2417" s="1">
        <v>2840887.852</v>
      </c>
      <c r="P2417" s="1">
        <v>3000420.3810000001</v>
      </c>
      <c r="Q2417" s="1">
        <v>2576700.65</v>
      </c>
      <c r="R2417" s="3">
        <f>AVERAGE('VTA_Proteome Morphine vs Saline'!N2417:Q2417)</f>
        <v>2728104.9529999997</v>
      </c>
      <c r="S2417" s="3">
        <f>_xlfn.STDEV.S('VTA_Proteome Morphine vs Saline'!N2417:Q2417)</f>
        <v>234102.42377635749</v>
      </c>
      <c r="T2417" s="1">
        <v>2649681.4440000001</v>
      </c>
      <c r="U2417" s="1">
        <v>2879849.727</v>
      </c>
      <c r="V2417" s="1">
        <v>2379336.6349999998</v>
      </c>
      <c r="W2417" s="1">
        <v>1894198.4909999999</v>
      </c>
      <c r="X2417" s="1">
        <f t="shared" si="147"/>
        <v>2450766.5742500001</v>
      </c>
      <c r="Y2417" s="1">
        <f t="shared" si="148"/>
        <v>423693.97167270584</v>
      </c>
    </row>
    <row r="2418" spans="1:25" x14ac:dyDescent="0.5">
      <c r="A2418" s="1" t="s">
        <v>4827</v>
      </c>
      <c r="B2418" s="1" t="s">
        <v>4828</v>
      </c>
      <c r="C2418" s="1">
        <v>29993</v>
      </c>
      <c r="D2418" s="1">
        <v>7</v>
      </c>
      <c r="E2418" s="1">
        <v>7</v>
      </c>
      <c r="F2418" s="1">
        <v>356.29</v>
      </c>
      <c r="G2418" s="1">
        <v>0.117364234</v>
      </c>
      <c r="H2418" s="1">
        <v>0.98423319600000003</v>
      </c>
      <c r="I2418" s="1">
        <v>0.40819184200000003</v>
      </c>
      <c r="K2418" s="1">
        <v>1.070159549</v>
      </c>
      <c r="L2418" s="1" t="s">
        <v>1</v>
      </c>
      <c r="M2418" s="1" t="s">
        <v>2</v>
      </c>
      <c r="N2418" s="1">
        <v>1593104.6089999999</v>
      </c>
      <c r="O2418" s="1">
        <v>1970835.138</v>
      </c>
      <c r="P2418" s="1">
        <v>2121970.548</v>
      </c>
      <c r="Q2418" s="1">
        <v>1690762.0889999999</v>
      </c>
      <c r="R2418" s="3">
        <f>AVERAGE('VTA_Proteome Morphine vs Saline'!N2418:Q2418)</f>
        <v>1844168.0959999999</v>
      </c>
      <c r="S2418" s="3">
        <f>_xlfn.STDEV.S('VTA_Proteome Morphine vs Saline'!N2418:Q2418)</f>
        <v>244802.65477490731</v>
      </c>
      <c r="T2418" s="1">
        <v>1823225.88</v>
      </c>
      <c r="U2418" s="1">
        <v>1729005.446</v>
      </c>
      <c r="V2418" s="1">
        <v>1661512.7760000001</v>
      </c>
      <c r="W2418" s="1">
        <v>1679314.4080000001</v>
      </c>
      <c r="X2418" s="1">
        <f t="shared" si="147"/>
        <v>1723264.6274999999</v>
      </c>
      <c r="Y2418" s="1">
        <f t="shared" si="148"/>
        <v>72503.153853688549</v>
      </c>
    </row>
    <row r="2419" spans="1:25" x14ac:dyDescent="0.5">
      <c r="A2419" s="1" t="s">
        <v>4829</v>
      </c>
      <c r="B2419" s="1" t="s">
        <v>4830</v>
      </c>
      <c r="C2419" s="1">
        <v>43380</v>
      </c>
      <c r="D2419" s="1">
        <v>7</v>
      </c>
      <c r="E2419" s="1">
        <v>7</v>
      </c>
      <c r="F2419" s="1">
        <v>305.18</v>
      </c>
      <c r="G2419" s="1">
        <v>5.8585713999999997E-2</v>
      </c>
      <c r="H2419" s="1">
        <v>0.99625991700000005</v>
      </c>
      <c r="I2419" s="1">
        <v>0.75923913700000001</v>
      </c>
      <c r="K2419" s="1">
        <v>1.0107309339999999</v>
      </c>
      <c r="L2419" s="1" t="s">
        <v>1</v>
      </c>
      <c r="M2419" s="1" t="s">
        <v>2</v>
      </c>
      <c r="N2419" s="1">
        <v>650718.73919999995</v>
      </c>
      <c r="O2419" s="1">
        <v>707189.01089999999</v>
      </c>
      <c r="P2419" s="1">
        <v>530590.85569999996</v>
      </c>
      <c r="Q2419" s="1">
        <v>536294.40879999998</v>
      </c>
      <c r="R2419" s="3">
        <f>AVERAGE('VTA_Proteome Morphine vs Saline'!N2419:Q2419)</f>
        <v>606198.25364999997</v>
      </c>
      <c r="S2419" s="3">
        <f>_xlfn.STDEV.S('VTA_Proteome Morphine vs Saline'!N2419:Q2419)</f>
        <v>87147.830022934126</v>
      </c>
      <c r="T2419" s="1">
        <v>687373.17680000002</v>
      </c>
      <c r="U2419" s="1">
        <v>853729.92599999998</v>
      </c>
      <c r="V2419" s="1">
        <v>277302.95079999999</v>
      </c>
      <c r="W2419" s="1">
        <v>580642.92509999999</v>
      </c>
      <c r="X2419" s="1">
        <f t="shared" si="147"/>
        <v>599762.24467499997</v>
      </c>
      <c r="Y2419" s="1">
        <f t="shared" si="148"/>
        <v>242570.12949714353</v>
      </c>
    </row>
    <row r="2420" spans="1:25" x14ac:dyDescent="0.5">
      <c r="A2420" s="1" t="s">
        <v>4831</v>
      </c>
      <c r="B2420" s="1" t="s">
        <v>4832</v>
      </c>
      <c r="C2420" s="1">
        <v>119064</v>
      </c>
      <c r="D2420" s="1">
        <v>10</v>
      </c>
      <c r="E2420" s="1">
        <v>10</v>
      </c>
      <c r="F2420" s="1">
        <v>341.38</v>
      </c>
      <c r="G2420" s="1">
        <v>5.3112125000000003E-2</v>
      </c>
      <c r="H2420" s="1">
        <v>0.99625991700000005</v>
      </c>
      <c r="I2420" s="1">
        <v>0.85303146600000002</v>
      </c>
      <c r="K2420" s="1">
        <v>1.016873328</v>
      </c>
      <c r="L2420" s="1" t="s">
        <v>1</v>
      </c>
      <c r="M2420" s="1" t="s">
        <v>2</v>
      </c>
      <c r="N2420" s="1">
        <v>330060.9326</v>
      </c>
      <c r="O2420" s="1">
        <v>352715.23139999999</v>
      </c>
      <c r="P2420" s="1">
        <v>425357.24339999998</v>
      </c>
      <c r="Q2420" s="1">
        <v>406318.82659999997</v>
      </c>
      <c r="R2420" s="3">
        <f>AVERAGE('VTA_Proteome Morphine vs Saline'!N2420:Q2420)</f>
        <v>378613.05849999998</v>
      </c>
      <c r="S2420" s="3">
        <f>_xlfn.STDEV.S('VTA_Proteome Morphine vs Saline'!N2420:Q2420)</f>
        <v>44649.131331181678</v>
      </c>
      <c r="T2420" s="1">
        <v>366015.78909999999</v>
      </c>
      <c r="U2420" s="1">
        <v>333138.34620000003</v>
      </c>
      <c r="V2420" s="1">
        <v>398578.49680000002</v>
      </c>
      <c r="W2420" s="1">
        <v>391589.77710000001</v>
      </c>
      <c r="X2420" s="1">
        <f t="shared" si="147"/>
        <v>372330.60230000003</v>
      </c>
      <c r="Y2420" s="1">
        <f t="shared" si="148"/>
        <v>29641.061517310554</v>
      </c>
    </row>
    <row r="2421" spans="1:25" x14ac:dyDescent="0.5">
      <c r="A2421" s="1" t="s">
        <v>4833</v>
      </c>
      <c r="B2421" s="1" t="s">
        <v>4834</v>
      </c>
      <c r="C2421" s="1">
        <v>30912</v>
      </c>
      <c r="D2421" s="1">
        <v>3</v>
      </c>
      <c r="E2421" s="1">
        <v>3</v>
      </c>
      <c r="F2421" s="1">
        <v>136.22</v>
      </c>
      <c r="G2421" s="1">
        <v>0.18157763099999999</v>
      </c>
      <c r="H2421" s="1">
        <v>0.977951083</v>
      </c>
      <c r="I2421" s="1">
        <v>0.26306624499999998</v>
      </c>
      <c r="K2421" s="1">
        <v>1.2622475179999999</v>
      </c>
      <c r="L2421" s="1" t="s">
        <v>2</v>
      </c>
      <c r="M2421" s="1" t="s">
        <v>1</v>
      </c>
      <c r="N2421" s="1">
        <v>288894.67839999998</v>
      </c>
      <c r="O2421" s="1">
        <v>280186.96419999999</v>
      </c>
      <c r="P2421" s="1">
        <v>164674.2121</v>
      </c>
      <c r="Q2421" s="1">
        <v>229905.6667</v>
      </c>
      <c r="R2421" s="3">
        <f>AVERAGE('VTA_Proteome Morphine vs Saline'!N2421:Q2421)</f>
        <v>240915.38034999999</v>
      </c>
      <c r="S2421" s="3">
        <f>_xlfn.STDEV.S('VTA_Proteome Morphine vs Saline'!N2421:Q2421)</f>
        <v>57091.154803051868</v>
      </c>
      <c r="T2421" s="1">
        <v>385140.23810000002</v>
      </c>
      <c r="U2421" s="1">
        <v>295621.8076</v>
      </c>
      <c r="V2421" s="1">
        <v>204574.11110000001</v>
      </c>
      <c r="W2421" s="1">
        <v>331043.20649999997</v>
      </c>
      <c r="X2421" s="1">
        <f t="shared" si="147"/>
        <v>304094.84082499996</v>
      </c>
      <c r="Y2421" s="1">
        <f t="shared" si="148"/>
        <v>75874.323212895237</v>
      </c>
    </row>
    <row r="2422" spans="1:25" x14ac:dyDescent="0.5">
      <c r="A2422" s="1" t="s">
        <v>4835</v>
      </c>
      <c r="B2422" s="1" t="s">
        <v>4836</v>
      </c>
      <c r="C2422" s="1">
        <v>54715</v>
      </c>
      <c r="D2422" s="1">
        <v>14</v>
      </c>
      <c r="E2422" s="1">
        <v>13</v>
      </c>
      <c r="F2422" s="1">
        <v>779.1</v>
      </c>
      <c r="G2422" s="1">
        <v>9.9754201000000001E-2</v>
      </c>
      <c r="H2422" s="1">
        <v>0.99094768200000005</v>
      </c>
      <c r="I2422" s="1">
        <v>0.47267778500000002</v>
      </c>
      <c r="K2422" s="1">
        <v>1.1530381460000001</v>
      </c>
      <c r="L2422" s="1" t="s">
        <v>1</v>
      </c>
      <c r="M2422" s="1" t="s">
        <v>2</v>
      </c>
      <c r="N2422" s="1">
        <v>4214105.7170000002</v>
      </c>
      <c r="O2422" s="1">
        <v>4503229.51</v>
      </c>
      <c r="P2422" s="1">
        <v>7729992.1699999999</v>
      </c>
      <c r="Q2422" s="1">
        <v>5838451.7949999999</v>
      </c>
      <c r="R2422" s="3">
        <f>AVERAGE('VTA_Proteome Morphine vs Saline'!N2422:Q2422)</f>
        <v>5571444.7980000004</v>
      </c>
      <c r="S2422" s="3">
        <f>_xlfn.STDEV.S('VTA_Proteome Morphine vs Saline'!N2422:Q2422)</f>
        <v>1603545.3195905082</v>
      </c>
      <c r="T2422" s="1">
        <v>4240504.3880000003</v>
      </c>
      <c r="U2422" s="1">
        <v>4136564.7379999999</v>
      </c>
      <c r="V2422" s="1">
        <v>5880457.7429999998</v>
      </c>
      <c r="W2422" s="1">
        <v>5070349.8959999997</v>
      </c>
      <c r="X2422" s="1">
        <f t="shared" si="147"/>
        <v>4831969.1912500001</v>
      </c>
      <c r="Y2422" s="1">
        <f t="shared" si="148"/>
        <v>814365.10457153188</v>
      </c>
    </row>
    <row r="2423" spans="1:25" x14ac:dyDescent="0.5">
      <c r="A2423" s="1" t="s">
        <v>4837</v>
      </c>
      <c r="B2423" s="1" t="s">
        <v>4838</v>
      </c>
      <c r="C2423" s="1">
        <v>122609</v>
      </c>
      <c r="D2423" s="1">
        <v>1</v>
      </c>
      <c r="E2423" s="1">
        <v>1</v>
      </c>
      <c r="F2423" s="1">
        <v>28.05</v>
      </c>
      <c r="G2423" s="1">
        <v>5.4429495000000001E-2</v>
      </c>
      <c r="H2423" s="1">
        <v>0.99625991700000005</v>
      </c>
      <c r="I2423" s="1">
        <v>0.82525040199999999</v>
      </c>
      <c r="K2423" s="1">
        <v>1.014987992</v>
      </c>
      <c r="L2423" s="1" t="s">
        <v>1</v>
      </c>
      <c r="M2423" s="1" t="s">
        <v>2</v>
      </c>
      <c r="N2423" s="1">
        <v>276229.25790000003</v>
      </c>
      <c r="O2423" s="1">
        <v>328881.62689999997</v>
      </c>
      <c r="P2423" s="1">
        <v>274784.87959999999</v>
      </c>
      <c r="Q2423" s="1">
        <v>277327.63709999999</v>
      </c>
      <c r="R2423" s="3">
        <f>AVERAGE('VTA_Proteome Morphine vs Saline'!N2423:Q2423)</f>
        <v>289305.85037499998</v>
      </c>
      <c r="S2423" s="3">
        <f>_xlfn.STDEV.S('VTA_Proteome Morphine vs Saline'!N2423:Q2423)</f>
        <v>26404.390694376041</v>
      </c>
      <c r="T2423" s="1">
        <v>308265.6225</v>
      </c>
      <c r="U2423" s="1">
        <v>313967.04479999997</v>
      </c>
      <c r="V2423" s="1">
        <v>281674.56939999998</v>
      </c>
      <c r="W2423" s="1">
        <v>236227.82949999999</v>
      </c>
      <c r="X2423" s="1">
        <f t="shared" si="147"/>
        <v>285033.76655</v>
      </c>
      <c r="Y2423" s="1">
        <f t="shared" si="148"/>
        <v>35450.234686550706</v>
      </c>
    </row>
    <row r="2424" spans="1:25" x14ac:dyDescent="0.5">
      <c r="A2424" s="1" t="s">
        <v>4839</v>
      </c>
      <c r="B2424" s="1" t="s">
        <v>4840</v>
      </c>
      <c r="C2424" s="1">
        <v>53517</v>
      </c>
      <c r="D2424" s="1">
        <v>35</v>
      </c>
      <c r="E2424" s="1">
        <v>30</v>
      </c>
      <c r="F2424" s="1">
        <v>2359.09</v>
      </c>
      <c r="G2424" s="1">
        <v>0.24099137900000001</v>
      </c>
      <c r="H2424" s="1">
        <v>0.977951083</v>
      </c>
      <c r="I2424" s="1">
        <v>0.18814689800000001</v>
      </c>
      <c r="K2424" s="1">
        <v>1.2125545129999999</v>
      </c>
      <c r="L2424" s="1" t="s">
        <v>2</v>
      </c>
      <c r="M2424" s="1" t="s">
        <v>1</v>
      </c>
      <c r="N2424" s="1">
        <v>16647727.58</v>
      </c>
      <c r="O2424" s="1">
        <v>20509091.969999999</v>
      </c>
      <c r="P2424" s="1">
        <v>18483900.920000002</v>
      </c>
      <c r="Q2424" s="1">
        <v>21705889.190000001</v>
      </c>
      <c r="R2424" s="3">
        <f>AVERAGE('VTA_Proteome Morphine vs Saline'!N2424:Q2424)</f>
        <v>19336652.414999999</v>
      </c>
      <c r="S2424" s="3">
        <f>_xlfn.STDEV.S('VTA_Proteome Morphine vs Saline'!N2424:Q2424)</f>
        <v>2231994.5703820991</v>
      </c>
      <c r="T2424" s="1">
        <v>23605150.379999999</v>
      </c>
      <c r="U2424" s="1">
        <v>20044440.219999999</v>
      </c>
      <c r="V2424" s="1">
        <v>19317780.829999998</v>
      </c>
      <c r="W2424" s="1">
        <v>30819609.190000001</v>
      </c>
      <c r="X2424" s="1">
        <f t="shared" si="147"/>
        <v>23446745.154999997</v>
      </c>
      <c r="Y2424" s="1">
        <f t="shared" si="148"/>
        <v>5260172.4167480953</v>
      </c>
    </row>
    <row r="2425" spans="1:25" x14ac:dyDescent="0.5">
      <c r="A2425" s="1" t="s">
        <v>4841</v>
      </c>
      <c r="B2425" s="1" t="s">
        <v>4842</v>
      </c>
      <c r="C2425" s="1">
        <v>40912</v>
      </c>
      <c r="D2425" s="1">
        <v>13</v>
      </c>
      <c r="E2425" s="1">
        <v>13</v>
      </c>
      <c r="F2425" s="1">
        <v>711.28</v>
      </c>
      <c r="G2425" s="1">
        <v>5.1050267000000003E-2</v>
      </c>
      <c r="H2425" s="1">
        <v>0.99625991700000005</v>
      </c>
      <c r="I2425" s="1">
        <v>0.91416924399999999</v>
      </c>
      <c r="K2425" s="1">
        <v>1.002882286</v>
      </c>
      <c r="L2425" s="1" t="s">
        <v>2</v>
      </c>
      <c r="M2425" s="1" t="s">
        <v>1</v>
      </c>
      <c r="N2425" s="1">
        <v>1782317.017</v>
      </c>
      <c r="O2425" s="1">
        <v>2163573.6949999998</v>
      </c>
      <c r="P2425" s="1">
        <v>2337138.3199999998</v>
      </c>
      <c r="Q2425" s="1">
        <v>2684224.923</v>
      </c>
      <c r="R2425" s="3">
        <f>AVERAGE('VTA_Proteome Morphine vs Saline'!N2425:Q2425)</f>
        <v>2241813.48875</v>
      </c>
      <c r="S2425" s="3">
        <f>_xlfn.STDEV.S('VTA_Proteome Morphine vs Saline'!N2425:Q2425)</f>
        <v>375088.06676331477</v>
      </c>
      <c r="T2425" s="1">
        <v>2331189.9559999998</v>
      </c>
      <c r="U2425" s="1">
        <v>1967860.219</v>
      </c>
      <c r="V2425" s="1">
        <v>2301295.8620000002</v>
      </c>
      <c r="W2425" s="1">
        <v>2392754.1060000001</v>
      </c>
      <c r="X2425" s="1">
        <f t="shared" si="147"/>
        <v>2248275.0357500003</v>
      </c>
      <c r="Y2425" s="1">
        <f t="shared" si="148"/>
        <v>190781.51833055619</v>
      </c>
    </row>
    <row r="2426" spans="1:25" x14ac:dyDescent="0.5">
      <c r="A2426" s="1" t="s">
        <v>4843</v>
      </c>
      <c r="B2426" s="1" t="s">
        <v>4844</v>
      </c>
      <c r="C2426" s="1">
        <v>32477</v>
      </c>
      <c r="D2426" s="1">
        <v>9</v>
      </c>
      <c r="E2426" s="1">
        <v>8</v>
      </c>
      <c r="F2426" s="1">
        <v>419.52</v>
      </c>
      <c r="G2426" s="1">
        <v>0.12167919200000001</v>
      </c>
      <c r="H2426" s="1">
        <v>0.980464212</v>
      </c>
      <c r="I2426" s="1">
        <v>0.39471197200000002</v>
      </c>
      <c r="K2426" s="1">
        <v>1.0857822690000001</v>
      </c>
      <c r="L2426" s="1" t="s">
        <v>2</v>
      </c>
      <c r="M2426" s="1" t="s">
        <v>1</v>
      </c>
      <c r="N2426" s="1">
        <v>1877817.324</v>
      </c>
      <c r="O2426" s="1">
        <v>2348975.2910000002</v>
      </c>
      <c r="P2426" s="1">
        <v>2236992.798</v>
      </c>
      <c r="Q2426" s="1">
        <v>2120335.4720000001</v>
      </c>
      <c r="R2426" s="3">
        <f>AVERAGE('VTA_Proteome Morphine vs Saline'!N2426:Q2426)</f>
        <v>2146030.2212500004</v>
      </c>
      <c r="S2426" s="3">
        <f>_xlfn.STDEV.S('VTA_Proteome Morphine vs Saline'!N2426:Q2426)</f>
        <v>201708.75877123058</v>
      </c>
      <c r="T2426" s="1">
        <v>2353752.787</v>
      </c>
      <c r="U2426" s="1">
        <v>2664477.91</v>
      </c>
      <c r="V2426" s="1">
        <v>2400526.398</v>
      </c>
      <c r="W2426" s="1">
        <v>1901729.1569999999</v>
      </c>
      <c r="X2426" s="1">
        <f t="shared" si="147"/>
        <v>2330121.5630000001</v>
      </c>
      <c r="Y2426" s="1">
        <f t="shared" si="148"/>
        <v>316664.64692518994</v>
      </c>
    </row>
    <row r="2427" spans="1:25" x14ac:dyDescent="0.5">
      <c r="A2427" s="1" t="s">
        <v>4845</v>
      </c>
      <c r="B2427" s="1" t="s">
        <v>4846</v>
      </c>
      <c r="C2427" s="1">
        <v>42183</v>
      </c>
      <c r="D2427" s="1">
        <v>1</v>
      </c>
      <c r="E2427" s="1">
        <v>1</v>
      </c>
      <c r="F2427" s="1">
        <v>39.82</v>
      </c>
      <c r="G2427" s="1">
        <v>5.1620406000000001E-2</v>
      </c>
      <c r="H2427" s="1">
        <v>0.99625991700000005</v>
      </c>
      <c r="I2427" s="1">
        <v>0.89354462899999998</v>
      </c>
      <c r="K2427" s="1">
        <v>1.3974265539999999</v>
      </c>
      <c r="L2427" s="1" t="s">
        <v>1</v>
      </c>
      <c r="M2427" s="1" t="s">
        <v>2</v>
      </c>
      <c r="N2427" s="1">
        <v>2520.2334080000001</v>
      </c>
      <c r="O2427" s="1">
        <v>5689.6402369999996</v>
      </c>
      <c r="P2427" s="1">
        <v>25133.970870000001</v>
      </c>
      <c r="Q2427" s="1">
        <v>5291.2336800000003</v>
      </c>
      <c r="R2427" s="3">
        <f>AVERAGE('VTA_Proteome Morphine vs Saline'!N2427:Q2427)</f>
        <v>9658.7695487500005</v>
      </c>
      <c r="S2427" s="3">
        <f>_xlfn.STDEV.S('VTA_Proteome Morphine vs Saline'!N2427:Q2427)</f>
        <v>10412.651138946678</v>
      </c>
      <c r="T2427" s="1">
        <v>10998.537130000001</v>
      </c>
      <c r="U2427" s="1">
        <v>3031.84762</v>
      </c>
      <c r="V2427" s="1">
        <v>8968.1326160000008</v>
      </c>
      <c r="W2427" s="1">
        <v>4648.7876619999997</v>
      </c>
      <c r="X2427" s="1">
        <f t="shared" si="147"/>
        <v>6911.8262569999997</v>
      </c>
      <c r="Y2427" s="1">
        <f t="shared" si="148"/>
        <v>3701.584323304291</v>
      </c>
    </row>
    <row r="2428" spans="1:25" x14ac:dyDescent="0.5">
      <c r="A2428" s="1" t="s">
        <v>4847</v>
      </c>
      <c r="B2428" s="1" t="s">
        <v>4848</v>
      </c>
      <c r="C2428" s="1">
        <v>70978</v>
      </c>
      <c r="D2428" s="1">
        <v>13</v>
      </c>
      <c r="E2428" s="1">
        <v>13</v>
      </c>
      <c r="F2428" s="1">
        <v>563.53</v>
      </c>
      <c r="G2428" s="1">
        <v>5.5848863999999998E-2</v>
      </c>
      <c r="H2428" s="1">
        <v>0.99625991700000005</v>
      </c>
      <c r="I2428" s="1">
        <v>0.79991493199999997</v>
      </c>
      <c r="K2428" s="1">
        <v>1.0408512409999999</v>
      </c>
      <c r="L2428" s="1" t="s">
        <v>2</v>
      </c>
      <c r="M2428" s="1" t="s">
        <v>1</v>
      </c>
      <c r="N2428" s="1">
        <v>1576403.28</v>
      </c>
      <c r="O2428" s="1">
        <v>1928340.1189999999</v>
      </c>
      <c r="P2428" s="1">
        <v>1490944.3840000001</v>
      </c>
      <c r="Q2428" s="1">
        <v>1648452.3030000001</v>
      </c>
      <c r="R2428" s="3">
        <f>AVERAGE('VTA_Proteome Morphine vs Saline'!N2428:Q2428)</f>
        <v>1661035.0215</v>
      </c>
      <c r="S2428" s="3">
        <f>_xlfn.STDEV.S('VTA_Proteome Morphine vs Saline'!N2428:Q2428)</f>
        <v>189476.20482865733</v>
      </c>
      <c r="T2428" s="1">
        <v>2114322.807</v>
      </c>
      <c r="U2428" s="1">
        <v>1913626.4950000001</v>
      </c>
      <c r="V2428" s="1">
        <v>1492120.051</v>
      </c>
      <c r="W2428" s="1">
        <v>1395492.102</v>
      </c>
      <c r="X2428" s="1">
        <f t="shared" si="147"/>
        <v>1728890.36375</v>
      </c>
      <c r="Y2428" s="1">
        <f t="shared" si="148"/>
        <v>341516.31900322478</v>
      </c>
    </row>
    <row r="2429" spans="1:25" x14ac:dyDescent="0.5">
      <c r="A2429" s="1" t="s">
        <v>4849</v>
      </c>
      <c r="B2429" s="1" t="s">
        <v>4850</v>
      </c>
      <c r="C2429" s="1">
        <v>66831</v>
      </c>
      <c r="D2429" s="1">
        <v>20</v>
      </c>
      <c r="E2429" s="1">
        <v>18</v>
      </c>
      <c r="F2429" s="1">
        <v>1410.31</v>
      </c>
      <c r="G2429" s="1">
        <v>0.266331559</v>
      </c>
      <c r="H2429" s="1">
        <v>0.977951083</v>
      </c>
      <c r="I2429" s="1">
        <v>0.16510725500000001</v>
      </c>
      <c r="K2429" s="1">
        <v>1.1649584310000001</v>
      </c>
      <c r="L2429" s="1" t="s">
        <v>2</v>
      </c>
      <c r="M2429" s="1" t="s">
        <v>1</v>
      </c>
      <c r="N2429" s="1">
        <v>5281867.2769999998</v>
      </c>
      <c r="O2429" s="1">
        <v>7636450.5920000002</v>
      </c>
      <c r="P2429" s="1">
        <v>7544064.8039999995</v>
      </c>
      <c r="Q2429" s="1">
        <v>7994569.1689999998</v>
      </c>
      <c r="R2429" s="3">
        <f>AVERAGE('VTA_Proteome Morphine vs Saline'!N2429:Q2429)</f>
        <v>7114237.9605</v>
      </c>
      <c r="S2429" s="3">
        <f>_xlfn.STDEV.S('VTA_Proteome Morphine vs Saline'!N2429:Q2429)</f>
        <v>1236934.7202258527</v>
      </c>
      <c r="T2429" s="1">
        <v>7907764.9500000002</v>
      </c>
      <c r="U2429" s="1">
        <v>7648137.2120000003</v>
      </c>
      <c r="V2429" s="1">
        <v>8489469.0549999997</v>
      </c>
      <c r="W2429" s="1">
        <v>9105794.7650000006</v>
      </c>
      <c r="X2429" s="1">
        <f t="shared" si="147"/>
        <v>8287791.4955000002</v>
      </c>
      <c r="Y2429" s="1">
        <f t="shared" si="148"/>
        <v>648942.97761902213</v>
      </c>
    </row>
    <row r="2430" spans="1:25" x14ac:dyDescent="0.5">
      <c r="A2430" s="1" t="s">
        <v>4851</v>
      </c>
      <c r="B2430" s="1" t="s">
        <v>4852</v>
      </c>
      <c r="C2430" s="1">
        <v>104361</v>
      </c>
      <c r="D2430" s="1">
        <v>13</v>
      </c>
      <c r="E2430" s="1">
        <v>13</v>
      </c>
      <c r="F2430" s="1">
        <v>547.85</v>
      </c>
      <c r="G2430" s="1">
        <v>6.1760926000000001E-2</v>
      </c>
      <c r="H2430" s="1">
        <v>0.99625991700000005</v>
      </c>
      <c r="I2430" s="1">
        <v>0.72042166200000002</v>
      </c>
      <c r="K2430" s="1">
        <v>1.1601055199999999</v>
      </c>
      <c r="L2430" s="1" t="s">
        <v>2</v>
      </c>
      <c r="M2430" s="1" t="s">
        <v>1</v>
      </c>
      <c r="N2430" s="1">
        <v>770973.88950000005</v>
      </c>
      <c r="O2430" s="1">
        <v>1183681.25</v>
      </c>
      <c r="P2430" s="1">
        <v>821667.42590000003</v>
      </c>
      <c r="Q2430" s="1">
        <v>1048605.7760000001</v>
      </c>
      <c r="R2430" s="3">
        <f>AVERAGE('VTA_Proteome Morphine vs Saline'!N2430:Q2430)</f>
        <v>956232.08535000007</v>
      </c>
      <c r="S2430" s="3">
        <f>_xlfn.STDEV.S('VTA_Proteome Morphine vs Saline'!N2430:Q2430)</f>
        <v>193816.29440166306</v>
      </c>
      <c r="T2430" s="1">
        <v>923456.33600000001</v>
      </c>
      <c r="U2430" s="1">
        <v>1031197.575</v>
      </c>
      <c r="V2430" s="1">
        <v>643717.5784</v>
      </c>
      <c r="W2430" s="1">
        <v>1838948.9939999999</v>
      </c>
      <c r="X2430" s="1">
        <f t="shared" si="147"/>
        <v>1109330.1208500001</v>
      </c>
      <c r="Y2430" s="1">
        <f t="shared" si="148"/>
        <v>513092.74611870269</v>
      </c>
    </row>
    <row r="2431" spans="1:25" x14ac:dyDescent="0.5">
      <c r="A2431" s="1" t="s">
        <v>4853</v>
      </c>
      <c r="B2431" s="1" t="s">
        <v>4854</v>
      </c>
      <c r="C2431" s="1">
        <v>16570</v>
      </c>
      <c r="D2431" s="1">
        <v>9</v>
      </c>
      <c r="E2431" s="1">
        <v>9</v>
      </c>
      <c r="F2431" s="1">
        <v>482.17</v>
      </c>
      <c r="G2431" s="1">
        <v>5.0115847999999998E-2</v>
      </c>
      <c r="H2431" s="1">
        <v>0.99625991700000005</v>
      </c>
      <c r="I2431" s="1">
        <v>0.97142507700000003</v>
      </c>
      <c r="K2431" s="1">
        <v>1.0463547719999999</v>
      </c>
      <c r="L2431" s="1" t="s">
        <v>2</v>
      </c>
      <c r="M2431" s="1" t="s">
        <v>1</v>
      </c>
      <c r="N2431" s="1">
        <v>7195146.5949999997</v>
      </c>
      <c r="O2431" s="1">
        <v>9161729.0179999992</v>
      </c>
      <c r="P2431" s="1">
        <v>8828082.5649999995</v>
      </c>
      <c r="Q2431" s="1">
        <v>8002806.6890000002</v>
      </c>
      <c r="R2431" s="3">
        <f>AVERAGE('VTA_Proteome Morphine vs Saline'!N2431:Q2431)</f>
        <v>8296941.2167499987</v>
      </c>
      <c r="S2431" s="3">
        <f>_xlfn.STDEV.S('VTA_Proteome Morphine vs Saline'!N2431:Q2431)</f>
        <v>881369.31002154772</v>
      </c>
      <c r="T2431" s="1">
        <v>6804521.8210000005</v>
      </c>
      <c r="U2431" s="1">
        <v>7817974.3899999997</v>
      </c>
      <c r="V2431" s="1">
        <v>6051498.8669999996</v>
      </c>
      <c r="W2431" s="1">
        <v>14052181.07</v>
      </c>
      <c r="X2431" s="1">
        <f t="shared" si="147"/>
        <v>8681544.0370000005</v>
      </c>
      <c r="Y2431" s="1">
        <f t="shared" si="148"/>
        <v>3652845.6793322363</v>
      </c>
    </row>
    <row r="2432" spans="1:25" x14ac:dyDescent="0.5">
      <c r="A2432" s="1" t="s">
        <v>4855</v>
      </c>
      <c r="B2432" s="1" t="s">
        <v>4856</v>
      </c>
      <c r="C2432" s="1">
        <v>85284</v>
      </c>
      <c r="D2432" s="1">
        <v>18</v>
      </c>
      <c r="E2432" s="1">
        <v>12</v>
      </c>
      <c r="F2432" s="1">
        <v>1128.47</v>
      </c>
      <c r="G2432" s="1">
        <v>9.9637798E-2</v>
      </c>
      <c r="H2432" s="1">
        <v>0.99094768200000005</v>
      </c>
      <c r="I2432" s="1">
        <v>0.47316512399999999</v>
      </c>
      <c r="K2432" s="1">
        <v>1.138075011</v>
      </c>
      <c r="L2432" s="1" t="s">
        <v>1</v>
      </c>
      <c r="M2432" s="1" t="s">
        <v>2</v>
      </c>
      <c r="N2432" s="1">
        <v>1862261.081</v>
      </c>
      <c r="O2432" s="1">
        <v>2181732.9670000002</v>
      </c>
      <c r="P2432" s="1">
        <v>3180711.2310000001</v>
      </c>
      <c r="Q2432" s="1">
        <v>2093026.064</v>
      </c>
      <c r="R2432" s="3">
        <f>AVERAGE('VTA_Proteome Morphine vs Saline'!N2432:Q2432)</f>
        <v>2329432.8357500001</v>
      </c>
      <c r="S2432" s="3">
        <f>_xlfn.STDEV.S('VTA_Proteome Morphine vs Saline'!N2432:Q2432)</f>
        <v>583274.59731348744</v>
      </c>
      <c r="T2432" s="1">
        <v>2242383.7230000002</v>
      </c>
      <c r="U2432" s="1">
        <v>1566564.88</v>
      </c>
      <c r="V2432" s="1">
        <v>2741915.1710000001</v>
      </c>
      <c r="W2432" s="1">
        <v>1636409.692</v>
      </c>
      <c r="X2432" s="1">
        <f t="shared" si="147"/>
        <v>2046818.3665</v>
      </c>
      <c r="Y2432" s="1">
        <f t="shared" si="148"/>
        <v>553920.59229018737</v>
      </c>
    </row>
    <row r="2433" spans="1:25" x14ac:dyDescent="0.5">
      <c r="A2433" s="1" t="s">
        <v>4857</v>
      </c>
      <c r="B2433" s="1" t="s">
        <v>4858</v>
      </c>
      <c r="C2433" s="1">
        <v>85506</v>
      </c>
      <c r="D2433" s="1">
        <v>33</v>
      </c>
      <c r="E2433" s="1">
        <v>28</v>
      </c>
      <c r="F2433" s="1">
        <v>2326.37</v>
      </c>
      <c r="G2433" s="1">
        <v>0.42352322199999998</v>
      </c>
      <c r="H2433" s="1">
        <v>0.977951083</v>
      </c>
      <c r="I2433" s="1">
        <v>8.0331542000000006E-2</v>
      </c>
      <c r="K2433" s="1">
        <v>1.3617984350000001</v>
      </c>
      <c r="L2433" s="1" t="s">
        <v>1</v>
      </c>
      <c r="M2433" s="1" t="s">
        <v>2</v>
      </c>
      <c r="N2433" s="1">
        <v>50892572.920000002</v>
      </c>
      <c r="O2433" s="1">
        <v>85712580.739999995</v>
      </c>
      <c r="P2433" s="1">
        <v>70057074.700000003</v>
      </c>
      <c r="Q2433" s="1">
        <v>55791639.810000002</v>
      </c>
      <c r="R2433" s="3">
        <f>AVERAGE('VTA_Proteome Morphine vs Saline'!N2433:Q2433)</f>
        <v>65613467.042500004</v>
      </c>
      <c r="S2433" s="3">
        <f>_xlfn.STDEV.S('VTA_Proteome Morphine vs Saline'!N2433:Q2433)</f>
        <v>15672619.802166197</v>
      </c>
      <c r="T2433" s="1">
        <v>41208312.659999996</v>
      </c>
      <c r="U2433" s="1">
        <v>46957438</v>
      </c>
      <c r="V2433" s="1">
        <v>59739690.490000002</v>
      </c>
      <c r="W2433" s="1">
        <v>44820487.579999998</v>
      </c>
      <c r="X2433" s="1">
        <f t="shared" si="147"/>
        <v>48181482.182500005</v>
      </c>
      <c r="Y2433" s="1">
        <f t="shared" si="148"/>
        <v>8062502.5343216276</v>
      </c>
    </row>
    <row r="2434" spans="1:25" x14ac:dyDescent="0.5">
      <c r="A2434" s="1" t="s">
        <v>4859</v>
      </c>
      <c r="B2434" s="1" t="s">
        <v>4860</v>
      </c>
      <c r="C2434" s="1">
        <v>85665</v>
      </c>
      <c r="D2434" s="1">
        <v>38</v>
      </c>
      <c r="E2434" s="1">
        <v>33</v>
      </c>
      <c r="F2434" s="1">
        <v>2698.67</v>
      </c>
      <c r="G2434" s="1">
        <v>0.42647107299999998</v>
      </c>
      <c r="H2434" s="1">
        <v>0.977951083</v>
      </c>
      <c r="I2434" s="1">
        <v>7.9325604999999993E-2</v>
      </c>
      <c r="K2434" s="1">
        <v>1.1803423669999999</v>
      </c>
      <c r="L2434" s="1" t="s">
        <v>1</v>
      </c>
      <c r="M2434" s="1" t="s">
        <v>2</v>
      </c>
      <c r="N2434" s="1">
        <v>35734050.859999999</v>
      </c>
      <c r="O2434" s="1">
        <v>48019580.100000001</v>
      </c>
      <c r="P2434" s="1">
        <v>44485469.770000003</v>
      </c>
      <c r="Q2434" s="1">
        <v>38755816.43</v>
      </c>
      <c r="R2434" s="3">
        <f>AVERAGE('VTA_Proteome Morphine vs Saline'!N2434:Q2434)</f>
        <v>41748729.290000007</v>
      </c>
      <c r="S2434" s="3">
        <f>_xlfn.STDEV.S('VTA_Proteome Morphine vs Saline'!N2434:Q2434)</f>
        <v>5536159.991065016</v>
      </c>
      <c r="T2434" s="1">
        <v>35170986.5</v>
      </c>
      <c r="U2434" s="1">
        <v>35769816.969999999</v>
      </c>
      <c r="V2434" s="1">
        <v>38480402.07</v>
      </c>
      <c r="W2434" s="1">
        <v>32058861.469999999</v>
      </c>
      <c r="X2434" s="1">
        <f t="shared" si="147"/>
        <v>35370016.752499998</v>
      </c>
      <c r="Y2434" s="1">
        <f t="shared" si="148"/>
        <v>2635507.5022640643</v>
      </c>
    </row>
    <row r="2435" spans="1:25" x14ac:dyDescent="0.5">
      <c r="A2435" s="1" t="s">
        <v>4861</v>
      </c>
      <c r="B2435" s="1" t="s">
        <v>4862</v>
      </c>
      <c r="C2435" s="1">
        <v>28814</v>
      </c>
      <c r="D2435" s="1">
        <v>25</v>
      </c>
      <c r="E2435" s="1">
        <v>18</v>
      </c>
      <c r="F2435" s="1">
        <v>2412.5700000000002</v>
      </c>
      <c r="G2435" s="1">
        <v>6.6625061999999999E-2</v>
      </c>
      <c r="H2435" s="1">
        <v>0.99625991700000005</v>
      </c>
      <c r="I2435" s="1">
        <v>0.67151049600000001</v>
      </c>
      <c r="K2435" s="1">
        <v>1.0837199630000001</v>
      </c>
      <c r="L2435" s="1" t="s">
        <v>2</v>
      </c>
      <c r="M2435" s="1" t="s">
        <v>1</v>
      </c>
      <c r="N2435" s="1">
        <v>461925936.10000002</v>
      </c>
      <c r="O2435" s="1">
        <v>434497400.5</v>
      </c>
      <c r="P2435" s="1">
        <v>420539247.69999999</v>
      </c>
      <c r="Q2435" s="1">
        <v>371603551.60000002</v>
      </c>
      <c r="R2435" s="3">
        <f>AVERAGE('VTA_Proteome Morphine vs Saline'!N2435:Q2435)</f>
        <v>422141533.97500002</v>
      </c>
      <c r="S2435" s="3">
        <f>_xlfn.STDEV.S('VTA_Proteome Morphine vs Saline'!N2435:Q2435)</f>
        <v>37824688.030747779</v>
      </c>
      <c r="T2435" s="1">
        <v>609454426.60000002</v>
      </c>
      <c r="U2435" s="1">
        <v>491590075.89999998</v>
      </c>
      <c r="V2435" s="1">
        <v>367196402.10000002</v>
      </c>
      <c r="W2435" s="1">
        <v>361691925.5</v>
      </c>
      <c r="X2435" s="1">
        <f t="shared" si="147"/>
        <v>457483207.52499998</v>
      </c>
      <c r="Y2435" s="1">
        <f t="shared" si="148"/>
        <v>117737287.83940445</v>
      </c>
    </row>
    <row r="2436" spans="1:25" x14ac:dyDescent="0.5">
      <c r="A2436" s="1" t="s">
        <v>4863</v>
      </c>
      <c r="B2436" s="1" t="s">
        <v>4864</v>
      </c>
      <c r="C2436" s="1">
        <v>28737</v>
      </c>
      <c r="D2436" s="1">
        <v>9</v>
      </c>
      <c r="E2436" s="1">
        <v>1</v>
      </c>
      <c r="F2436" s="1">
        <v>702.55</v>
      </c>
      <c r="G2436" s="1">
        <v>0.17146198100000001</v>
      </c>
      <c r="H2436" s="1">
        <v>0.977951083</v>
      </c>
      <c r="I2436" s="1">
        <v>0.28002053599999999</v>
      </c>
      <c r="K2436" s="1">
        <v>2.0244487499999999</v>
      </c>
      <c r="L2436" s="1" t="s">
        <v>1</v>
      </c>
      <c r="M2436" s="1" t="s">
        <v>2</v>
      </c>
      <c r="N2436" s="1">
        <v>8957.2380680000006</v>
      </c>
      <c r="O2436" s="1">
        <v>30693.272239999998</v>
      </c>
      <c r="P2436" s="1">
        <v>63523.177300000003</v>
      </c>
      <c r="Q2436" s="1">
        <v>39379.929459999999</v>
      </c>
      <c r="R2436" s="3">
        <f>AVERAGE('VTA_Proteome Morphine vs Saline'!N2436:Q2436)</f>
        <v>35638.404267000005</v>
      </c>
      <c r="S2436" s="3">
        <f>_xlfn.STDEV.S('VTA_Proteome Morphine vs Saline'!N2436:Q2436)</f>
        <v>22567.665204704554</v>
      </c>
      <c r="T2436" s="1">
        <v>12320.306979999999</v>
      </c>
      <c r="U2436" s="1">
        <v>24225.94428</v>
      </c>
      <c r="V2436" s="1">
        <v>20753.008330000001</v>
      </c>
      <c r="W2436" s="1">
        <v>13116.757149999999</v>
      </c>
      <c r="X2436" s="1">
        <f t="shared" si="147"/>
        <v>17604.004185000002</v>
      </c>
      <c r="Y2436" s="1">
        <f t="shared" si="148"/>
        <v>5825.7806296448844</v>
      </c>
    </row>
    <row r="2437" spans="1:25" x14ac:dyDescent="0.5">
      <c r="A2437" s="1" t="s">
        <v>4865</v>
      </c>
      <c r="B2437" s="1" t="s">
        <v>4866</v>
      </c>
      <c r="C2437" s="1">
        <v>32041</v>
      </c>
      <c r="D2437" s="1">
        <v>10</v>
      </c>
      <c r="E2437" s="1">
        <v>10</v>
      </c>
      <c r="F2437" s="1">
        <v>386.65</v>
      </c>
      <c r="G2437" s="1">
        <v>8.7570582999999994E-2</v>
      </c>
      <c r="H2437" s="1">
        <v>0.99625991700000005</v>
      </c>
      <c r="I2437" s="1">
        <v>0.529513279</v>
      </c>
      <c r="K2437" s="1">
        <v>1.041215947</v>
      </c>
      <c r="L2437" s="1" t="s">
        <v>1</v>
      </c>
      <c r="M2437" s="1" t="s">
        <v>2</v>
      </c>
      <c r="N2437" s="1">
        <v>3422171.6170000001</v>
      </c>
      <c r="O2437" s="1">
        <v>3455028.4249999998</v>
      </c>
      <c r="P2437" s="1">
        <v>3029716.2349999999</v>
      </c>
      <c r="Q2437" s="1">
        <v>3563073.054</v>
      </c>
      <c r="R2437" s="3">
        <f>AVERAGE('VTA_Proteome Morphine vs Saline'!N2437:Q2437)</f>
        <v>3367497.3327499996</v>
      </c>
      <c r="S2437" s="3">
        <f>_xlfn.STDEV.S('VTA_Proteome Morphine vs Saline'!N2437:Q2437)</f>
        <v>233092.90151381033</v>
      </c>
      <c r="T2437" s="1">
        <v>3253834.577</v>
      </c>
      <c r="U2437" s="1">
        <v>3686598.0090000001</v>
      </c>
      <c r="V2437" s="1">
        <v>3150464.7540000002</v>
      </c>
      <c r="W2437" s="1">
        <v>2845890.0430000001</v>
      </c>
      <c r="X2437" s="1">
        <f t="shared" si="147"/>
        <v>3234196.8457499999</v>
      </c>
      <c r="Y2437" s="1">
        <f t="shared" si="148"/>
        <v>347776.59938977979</v>
      </c>
    </row>
    <row r="2438" spans="1:25" x14ac:dyDescent="0.5">
      <c r="A2438" s="1" t="s">
        <v>4867</v>
      </c>
      <c r="B2438" s="1" t="s">
        <v>4868</v>
      </c>
      <c r="C2438" s="1">
        <v>104317</v>
      </c>
      <c r="D2438" s="1">
        <v>1</v>
      </c>
      <c r="E2438" s="1">
        <v>1</v>
      </c>
      <c r="F2438" s="1">
        <v>37.22</v>
      </c>
      <c r="G2438" s="1">
        <v>5.010829E-2</v>
      </c>
      <c r="H2438" s="1">
        <v>0.99625991700000005</v>
      </c>
      <c r="I2438" s="1">
        <v>0.97237239200000003</v>
      </c>
      <c r="K2438" s="1">
        <v>1.1019048659999999</v>
      </c>
      <c r="L2438" s="1" t="s">
        <v>2</v>
      </c>
      <c r="M2438" s="1" t="s">
        <v>1</v>
      </c>
      <c r="N2438" s="1">
        <v>5785.4195870000003</v>
      </c>
      <c r="O2438" s="1">
        <v>3364.238515</v>
      </c>
      <c r="P2438" s="1">
        <v>7774.3581800000002</v>
      </c>
      <c r="Q2438" s="1">
        <v>9779.3010699999995</v>
      </c>
      <c r="R2438" s="3">
        <f>AVERAGE('VTA_Proteome Morphine vs Saline'!N2438:Q2438)</f>
        <v>6675.8293379999996</v>
      </c>
      <c r="S2438" s="3">
        <f>_xlfn.STDEV.S('VTA_Proteome Morphine vs Saline'!N2438:Q2438)</f>
        <v>2744.5561700502476</v>
      </c>
      <c r="T2438" s="1">
        <v>9856.0832439999995</v>
      </c>
      <c r="U2438" s="1">
        <v>5342.0191299999997</v>
      </c>
      <c r="V2438" s="1">
        <v>11669.58538</v>
      </c>
      <c r="W2438" s="1">
        <v>2556.827585</v>
      </c>
      <c r="X2438" s="1">
        <f t="shared" si="147"/>
        <v>7356.1288347499994</v>
      </c>
      <c r="Y2438" s="1">
        <f t="shared" si="148"/>
        <v>4161.1540788867951</v>
      </c>
    </row>
    <row r="2439" spans="1:25" x14ac:dyDescent="0.5">
      <c r="A2439" s="1" t="s">
        <v>4869</v>
      </c>
      <c r="B2439" s="1" t="s">
        <v>4870</v>
      </c>
      <c r="C2439" s="1">
        <v>220983</v>
      </c>
      <c r="D2439" s="1">
        <v>4</v>
      </c>
      <c r="E2439" s="1">
        <v>4</v>
      </c>
      <c r="F2439" s="1">
        <v>228.39</v>
      </c>
      <c r="G2439" s="1">
        <v>0.32088202700000001</v>
      </c>
      <c r="H2439" s="1">
        <v>0.977951083</v>
      </c>
      <c r="I2439" s="1">
        <v>0.126782387</v>
      </c>
      <c r="K2439" s="1">
        <v>1.171317247</v>
      </c>
      <c r="L2439" s="1" t="s">
        <v>2</v>
      </c>
      <c r="M2439" s="1" t="s">
        <v>1</v>
      </c>
      <c r="N2439" s="1">
        <v>579763.85750000004</v>
      </c>
      <c r="O2439" s="1">
        <v>720117.99690000003</v>
      </c>
      <c r="P2439" s="1">
        <v>693812.48580000002</v>
      </c>
      <c r="Q2439" s="1">
        <v>721703.47309999994</v>
      </c>
      <c r="R2439" s="3">
        <f>AVERAGE('VTA_Proteome Morphine vs Saline'!N2439:Q2439)</f>
        <v>678849.45332500001</v>
      </c>
      <c r="S2439" s="3">
        <f>_xlfn.STDEV.S('VTA_Proteome Morphine vs Saline'!N2439:Q2439)</f>
        <v>67283.993491570029</v>
      </c>
      <c r="T2439" s="1">
        <v>841381.90379999997</v>
      </c>
      <c r="U2439" s="1">
        <v>746977.86470000003</v>
      </c>
      <c r="V2439" s="1">
        <v>669077.47320000001</v>
      </c>
      <c r="W2439" s="1">
        <v>923155.05079999997</v>
      </c>
      <c r="X2439" s="1">
        <f t="shared" si="147"/>
        <v>795148.073125</v>
      </c>
      <c r="Y2439" s="1">
        <f t="shared" si="148"/>
        <v>110660.92140337193</v>
      </c>
    </row>
    <row r="2440" spans="1:25" x14ac:dyDescent="0.5">
      <c r="A2440" s="1" t="s">
        <v>4871</v>
      </c>
      <c r="B2440" s="1" t="s">
        <v>4872</v>
      </c>
      <c r="C2440" s="1">
        <v>95997</v>
      </c>
      <c r="D2440" s="1">
        <v>18</v>
      </c>
      <c r="E2440" s="1">
        <v>18</v>
      </c>
      <c r="F2440" s="1">
        <v>1039.57</v>
      </c>
      <c r="G2440" s="1">
        <v>6.1963008999999999E-2</v>
      </c>
      <c r="H2440" s="1">
        <v>0.99625991700000005</v>
      </c>
      <c r="I2440" s="1">
        <v>0.71817001199999997</v>
      </c>
      <c r="K2440" s="1">
        <v>1.026771911</v>
      </c>
      <c r="L2440" s="1" t="s">
        <v>2</v>
      </c>
      <c r="M2440" s="1" t="s">
        <v>1</v>
      </c>
      <c r="N2440" s="1">
        <v>30408999.300000001</v>
      </c>
      <c r="O2440" s="1">
        <v>29237529.420000002</v>
      </c>
      <c r="P2440" s="1">
        <v>24204645.109999999</v>
      </c>
      <c r="Q2440" s="1">
        <v>27799074.879999999</v>
      </c>
      <c r="R2440" s="3">
        <f>AVERAGE('VTA_Proteome Morphine vs Saline'!N2440:Q2440)</f>
        <v>27912562.177499998</v>
      </c>
      <c r="S2440" s="3">
        <f>_xlfn.STDEV.S('VTA_Proteome Morphine vs Saline'!N2440:Q2440)</f>
        <v>2692536.8983201077</v>
      </c>
      <c r="T2440" s="1">
        <v>32224280.890000001</v>
      </c>
      <c r="U2440" s="1">
        <v>29574320.420000002</v>
      </c>
      <c r="V2440" s="1">
        <v>25883671.379999999</v>
      </c>
      <c r="W2440" s="1">
        <v>26957066.489999998</v>
      </c>
      <c r="X2440" s="1">
        <f t="shared" si="147"/>
        <v>28659834.794999998</v>
      </c>
      <c r="Y2440" s="1">
        <f t="shared" si="148"/>
        <v>2837138.4133659182</v>
      </c>
    </row>
    <row r="2441" spans="1:25" x14ac:dyDescent="0.5">
      <c r="A2441" s="1" t="s">
        <v>4873</v>
      </c>
      <c r="B2441" s="1" t="s">
        <v>4874</v>
      </c>
      <c r="C2441" s="1">
        <v>122565</v>
      </c>
      <c r="D2441" s="1">
        <v>2</v>
      </c>
      <c r="E2441" s="1">
        <v>2</v>
      </c>
      <c r="F2441" s="1">
        <v>93.2</v>
      </c>
      <c r="G2441" s="1">
        <v>7.2545139999999994E-2</v>
      </c>
      <c r="H2441" s="1">
        <v>0.99625991700000005</v>
      </c>
      <c r="I2441" s="1">
        <v>0.62282246100000005</v>
      </c>
      <c r="K2441" s="1">
        <v>1.080779599</v>
      </c>
      <c r="L2441" s="1" t="s">
        <v>1</v>
      </c>
      <c r="M2441" s="1" t="s">
        <v>2</v>
      </c>
      <c r="N2441" s="1">
        <v>29128.142769999999</v>
      </c>
      <c r="O2441" s="1">
        <v>37284.927759999999</v>
      </c>
      <c r="P2441" s="1">
        <v>47908.531219999997</v>
      </c>
      <c r="Q2441" s="1">
        <v>37242.06755</v>
      </c>
      <c r="R2441" s="3">
        <f>AVERAGE('VTA_Proteome Morphine vs Saline'!N2441:Q2441)</f>
        <v>37890.917325000002</v>
      </c>
      <c r="S2441" s="3">
        <f>_xlfn.STDEV.S('VTA_Proteome Morphine vs Saline'!N2441:Q2441)</f>
        <v>7701.2344342635051</v>
      </c>
      <c r="T2441" s="1">
        <v>20923.6957</v>
      </c>
      <c r="U2441" s="1">
        <v>37802.614520000003</v>
      </c>
      <c r="V2441" s="1">
        <v>47099.625999999997</v>
      </c>
      <c r="W2441" s="1">
        <v>34409.56551</v>
      </c>
      <c r="X2441" s="1">
        <f t="shared" si="147"/>
        <v>35058.875432500005</v>
      </c>
      <c r="Y2441" s="1">
        <f t="shared" si="148"/>
        <v>10843.318800910862</v>
      </c>
    </row>
    <row r="2442" spans="1:25" x14ac:dyDescent="0.5">
      <c r="A2442" s="1" t="s">
        <v>4875</v>
      </c>
      <c r="B2442" s="1" t="s">
        <v>4876</v>
      </c>
      <c r="C2442" s="1">
        <v>122750</v>
      </c>
      <c r="D2442" s="1">
        <v>5</v>
      </c>
      <c r="E2442" s="1">
        <v>5</v>
      </c>
      <c r="F2442" s="1">
        <v>285.87</v>
      </c>
      <c r="G2442" s="1">
        <v>0.140718974</v>
      </c>
      <c r="H2442" s="1">
        <v>0.977951083</v>
      </c>
      <c r="I2442" s="1">
        <v>0.34324092</v>
      </c>
      <c r="K2442" s="1">
        <v>1.3248154270000001</v>
      </c>
      <c r="L2442" s="1" t="s">
        <v>1</v>
      </c>
      <c r="M2442" s="1" t="s">
        <v>2</v>
      </c>
      <c r="N2442" s="1">
        <v>366913.95939999999</v>
      </c>
      <c r="O2442" s="1">
        <v>141664.6887</v>
      </c>
      <c r="P2442" s="1">
        <v>243332.90779999999</v>
      </c>
      <c r="Q2442" s="1">
        <v>245371.1459</v>
      </c>
      <c r="R2442" s="3">
        <f>AVERAGE('VTA_Proteome Morphine vs Saline'!N2442:Q2442)</f>
        <v>249320.67545000001</v>
      </c>
      <c r="S2442" s="3">
        <f>_xlfn.STDEV.S('VTA_Proteome Morphine vs Saline'!N2442:Q2442)</f>
        <v>92140.190395502141</v>
      </c>
      <c r="T2442" s="1">
        <v>206646.56649999999</v>
      </c>
      <c r="U2442" s="1">
        <v>133084.5123</v>
      </c>
      <c r="V2442" s="1">
        <v>290240.33689999999</v>
      </c>
      <c r="W2442" s="1">
        <v>122799.6357</v>
      </c>
      <c r="X2442" s="1">
        <f t="shared" ref="X2442:X2473" si="149">AVERAGE(T2442:W2442)</f>
        <v>188192.76285</v>
      </c>
      <c r="Y2442" s="1">
        <f t="shared" ref="Y2442:Y2459" si="150">_xlfn.STDEV.S(T2442:W2442)</f>
        <v>77604.61883973275</v>
      </c>
    </row>
    <row r="2443" spans="1:25" x14ac:dyDescent="0.5">
      <c r="A2443" s="1" t="s">
        <v>4877</v>
      </c>
      <c r="B2443" s="1" t="s">
        <v>4878</v>
      </c>
      <c r="C2443" s="1">
        <v>68988</v>
      </c>
      <c r="D2443" s="1">
        <v>1</v>
      </c>
      <c r="E2443" s="1">
        <v>1</v>
      </c>
      <c r="F2443" s="1">
        <v>25.05</v>
      </c>
      <c r="G2443" s="1">
        <v>0.14470959899999999</v>
      </c>
      <c r="H2443" s="1">
        <v>0.977951083</v>
      </c>
      <c r="I2443" s="1">
        <v>0.33383391800000001</v>
      </c>
      <c r="K2443" s="1">
        <v>1.3543071710000001</v>
      </c>
      <c r="L2443" s="1" t="s">
        <v>2</v>
      </c>
      <c r="M2443" s="1" t="s">
        <v>1</v>
      </c>
      <c r="N2443" s="1">
        <v>148688.89480000001</v>
      </c>
      <c r="O2443" s="1">
        <v>80650.598790000004</v>
      </c>
      <c r="P2443" s="1">
        <v>2388.1124279999999</v>
      </c>
      <c r="Q2443" s="1">
        <v>81723.096460000001</v>
      </c>
      <c r="R2443" s="3">
        <f>AVERAGE('VTA_Proteome Morphine vs Saline'!N2443:Q2443)</f>
        <v>78362.675619500005</v>
      </c>
      <c r="S2443" s="3">
        <f>_xlfn.STDEV.S('VTA_Proteome Morphine vs Saline'!N2443:Q2443)</f>
        <v>59817.607154366437</v>
      </c>
      <c r="T2443" s="1">
        <v>120844.58259999999</v>
      </c>
      <c r="U2443" s="1">
        <v>98518.642129999993</v>
      </c>
      <c r="V2443" s="1">
        <v>112370.77370000001</v>
      </c>
      <c r="W2443" s="1">
        <v>92774.535929999998</v>
      </c>
      <c r="X2443" s="1">
        <f t="shared" si="149"/>
        <v>106127.13359</v>
      </c>
      <c r="Y2443" s="1">
        <f t="shared" si="150"/>
        <v>12803.220346874772</v>
      </c>
    </row>
    <row r="2444" spans="1:25" x14ac:dyDescent="0.5">
      <c r="A2444" s="1" t="s">
        <v>4879</v>
      </c>
      <c r="B2444" s="1" t="s">
        <v>4880</v>
      </c>
      <c r="C2444" s="1">
        <v>44510</v>
      </c>
      <c r="D2444" s="1">
        <v>59</v>
      </c>
      <c r="E2444" s="1">
        <v>59</v>
      </c>
      <c r="F2444" s="1">
        <v>4439.8900000000003</v>
      </c>
      <c r="G2444" s="1">
        <v>5.5373223999999999E-2</v>
      </c>
      <c r="H2444" s="1">
        <v>0.99625991700000005</v>
      </c>
      <c r="I2444" s="1">
        <v>0.80799252799999999</v>
      </c>
      <c r="K2444" s="1">
        <v>1.0498768679999999</v>
      </c>
      <c r="L2444" s="1" t="s">
        <v>2</v>
      </c>
      <c r="M2444" s="1" t="s">
        <v>1</v>
      </c>
      <c r="N2444" s="1">
        <v>630382890.39999998</v>
      </c>
      <c r="O2444" s="1">
        <v>670426520.20000005</v>
      </c>
      <c r="P2444" s="1">
        <v>528597400.69999999</v>
      </c>
      <c r="Q2444" s="1">
        <v>537720286.39999998</v>
      </c>
      <c r="R2444" s="3">
        <f>AVERAGE('VTA_Proteome Morphine vs Saline'!N2444:Q2444)</f>
        <v>591781774.42499995</v>
      </c>
      <c r="S2444" s="3">
        <f>_xlfn.STDEV.S('VTA_Proteome Morphine vs Saline'!N2444:Q2444)</f>
        <v>69737488.15624553</v>
      </c>
      <c r="T2444" s="1">
        <v>641173219.70000005</v>
      </c>
      <c r="U2444" s="1">
        <v>815841297.20000005</v>
      </c>
      <c r="V2444" s="1">
        <v>469025859.89999998</v>
      </c>
      <c r="W2444" s="1">
        <v>559151605.5</v>
      </c>
      <c r="X2444" s="1">
        <f t="shared" si="149"/>
        <v>621297995.57500005</v>
      </c>
      <c r="Y2444" s="1">
        <f t="shared" si="150"/>
        <v>147525249.63945895</v>
      </c>
    </row>
    <row r="2445" spans="1:25" x14ac:dyDescent="0.5">
      <c r="A2445" s="1" t="s">
        <v>4881</v>
      </c>
      <c r="B2445" s="1" t="s">
        <v>4882</v>
      </c>
      <c r="C2445" s="1">
        <v>46480</v>
      </c>
      <c r="D2445" s="1">
        <v>8</v>
      </c>
      <c r="E2445" s="1">
        <v>8</v>
      </c>
      <c r="F2445" s="1">
        <v>352.38</v>
      </c>
      <c r="G2445" s="1">
        <v>0.136205362</v>
      </c>
      <c r="H2445" s="1">
        <v>0.977951083</v>
      </c>
      <c r="I2445" s="1">
        <v>0.35440490000000002</v>
      </c>
      <c r="K2445" s="1">
        <v>1.045071767</v>
      </c>
      <c r="L2445" s="1" t="s">
        <v>1</v>
      </c>
      <c r="M2445" s="1" t="s">
        <v>2</v>
      </c>
      <c r="N2445" s="1">
        <v>1333940.9539999999</v>
      </c>
      <c r="O2445" s="1">
        <v>1304647.9609999999</v>
      </c>
      <c r="P2445" s="1">
        <v>1440025.7890000001</v>
      </c>
      <c r="Q2445" s="1">
        <v>1483195.2919999999</v>
      </c>
      <c r="R2445" s="3">
        <f>AVERAGE('VTA_Proteome Morphine vs Saline'!N2445:Q2445)</f>
        <v>1390452.4989999998</v>
      </c>
      <c r="S2445" s="3">
        <f>_xlfn.STDEV.S('VTA_Proteome Morphine vs Saline'!N2445:Q2445)</f>
        <v>84881.702375611043</v>
      </c>
      <c r="T2445" s="1">
        <v>1296645.9469999999</v>
      </c>
      <c r="U2445" s="1">
        <v>1339704.459</v>
      </c>
      <c r="V2445" s="1">
        <v>1241823.051</v>
      </c>
      <c r="W2445" s="1">
        <v>1443767.264</v>
      </c>
      <c r="X2445" s="1">
        <f t="shared" si="149"/>
        <v>1330485.18025</v>
      </c>
      <c r="Y2445" s="1">
        <f t="shared" si="150"/>
        <v>85486.631449024106</v>
      </c>
    </row>
    <row r="2446" spans="1:25" x14ac:dyDescent="0.5">
      <c r="A2446" s="1" t="s">
        <v>4883</v>
      </c>
      <c r="B2446" s="1" t="s">
        <v>4884</v>
      </c>
      <c r="C2446" s="1">
        <v>61365</v>
      </c>
      <c r="D2446" s="1">
        <v>38</v>
      </c>
      <c r="E2446" s="1">
        <v>38</v>
      </c>
      <c r="F2446" s="1">
        <v>2887.29</v>
      </c>
      <c r="G2446" s="1">
        <v>5.0583443999999998E-2</v>
      </c>
      <c r="H2446" s="1">
        <v>0.99625991700000005</v>
      </c>
      <c r="I2446" s="1">
        <v>0.93595053399999995</v>
      </c>
      <c r="K2446" s="1">
        <v>1.0020682970000001</v>
      </c>
      <c r="L2446" s="1" t="s">
        <v>2</v>
      </c>
      <c r="M2446" s="1" t="s">
        <v>1</v>
      </c>
      <c r="N2446" s="1">
        <v>61461220.670000002</v>
      </c>
      <c r="O2446" s="1">
        <v>64587305.590000004</v>
      </c>
      <c r="P2446" s="1">
        <v>95628427.510000005</v>
      </c>
      <c r="Q2446" s="1">
        <v>85876338.340000004</v>
      </c>
      <c r="R2446" s="3">
        <f>AVERAGE('VTA_Proteome Morphine vs Saline'!N2446:Q2446)</f>
        <v>76888323.027500004</v>
      </c>
      <c r="S2446" s="3">
        <f>_xlfn.STDEV.S('VTA_Proteome Morphine vs Saline'!N2446:Q2446)</f>
        <v>16545759.299784502</v>
      </c>
      <c r="T2446" s="1">
        <v>69169835.370000005</v>
      </c>
      <c r="U2446" s="1">
        <v>65359224.770000003</v>
      </c>
      <c r="V2446" s="1">
        <v>88851803.170000002</v>
      </c>
      <c r="W2446" s="1">
        <v>84808540.469999999</v>
      </c>
      <c r="X2446" s="1">
        <f t="shared" si="149"/>
        <v>77047350.944999993</v>
      </c>
      <c r="Y2446" s="1">
        <f t="shared" si="150"/>
        <v>11521699.820951942</v>
      </c>
    </row>
    <row r="2447" spans="1:25" x14ac:dyDescent="0.5">
      <c r="A2447" s="1" t="s">
        <v>4885</v>
      </c>
      <c r="B2447" s="1" t="s">
        <v>4886</v>
      </c>
      <c r="C2447" s="1">
        <v>34579</v>
      </c>
      <c r="D2447" s="1">
        <v>8</v>
      </c>
      <c r="E2447" s="1">
        <v>8</v>
      </c>
      <c r="F2447" s="1">
        <v>477.65</v>
      </c>
      <c r="G2447" s="1">
        <v>5.9418007000000002E-2</v>
      </c>
      <c r="H2447" s="1">
        <v>0.99625991700000005</v>
      </c>
      <c r="I2447" s="1">
        <v>0.74836122999999999</v>
      </c>
      <c r="K2447" s="1">
        <v>1.0485220209999999</v>
      </c>
      <c r="L2447" s="1" t="s">
        <v>2</v>
      </c>
      <c r="M2447" s="1" t="s">
        <v>1</v>
      </c>
      <c r="N2447" s="1">
        <v>6965775.5250000004</v>
      </c>
      <c r="O2447" s="1">
        <v>8820587.9399999995</v>
      </c>
      <c r="P2447" s="1">
        <v>8525163.3059999999</v>
      </c>
      <c r="Q2447" s="1">
        <v>7413530.9840000002</v>
      </c>
      <c r="R2447" s="3">
        <f>AVERAGE('VTA_Proteome Morphine vs Saline'!N2447:Q2447)</f>
        <v>7931264.4387499997</v>
      </c>
      <c r="S2447" s="3">
        <f>_xlfn.STDEV.S('VTA_Proteome Morphine vs Saline'!N2447:Q2447)</f>
        <v>883898.35900174163</v>
      </c>
      <c r="T2447" s="1">
        <v>9253282.6260000002</v>
      </c>
      <c r="U2447" s="1">
        <v>9816162.5869999994</v>
      </c>
      <c r="V2447" s="1">
        <v>6325256.5700000003</v>
      </c>
      <c r="W2447" s="1">
        <v>7869719.8839999996</v>
      </c>
      <c r="X2447" s="1">
        <f t="shared" si="149"/>
        <v>8316105.4167499999</v>
      </c>
      <c r="Y2447" s="1">
        <f t="shared" si="150"/>
        <v>1558975.284175514</v>
      </c>
    </row>
    <row r="2448" spans="1:25" x14ac:dyDescent="0.5">
      <c r="A2448" s="1" t="s">
        <v>4887</v>
      </c>
      <c r="B2448" s="1" t="s">
        <v>4888</v>
      </c>
      <c r="C2448" s="1">
        <v>22898</v>
      </c>
      <c r="D2448" s="1">
        <v>2</v>
      </c>
      <c r="E2448" s="1">
        <v>2</v>
      </c>
      <c r="F2448" s="1">
        <v>76.11</v>
      </c>
      <c r="G2448" s="1">
        <v>5.2188017000000003E-2</v>
      </c>
      <c r="H2448" s="1">
        <v>0.99625991700000005</v>
      </c>
      <c r="I2448" s="1">
        <v>0.87647691599999999</v>
      </c>
      <c r="K2448" s="1">
        <v>1.053096448</v>
      </c>
      <c r="L2448" s="1" t="s">
        <v>1</v>
      </c>
      <c r="M2448" s="1" t="s">
        <v>2</v>
      </c>
      <c r="N2448" s="1">
        <v>357427.21669999999</v>
      </c>
      <c r="O2448" s="1">
        <v>327560.27100000001</v>
      </c>
      <c r="P2448" s="1">
        <v>560962.41020000004</v>
      </c>
      <c r="Q2448" s="1">
        <v>302503.77269999997</v>
      </c>
      <c r="R2448" s="3">
        <f>AVERAGE('VTA_Proteome Morphine vs Saline'!N2448:Q2448)</f>
        <v>387113.41764999996</v>
      </c>
      <c r="S2448" s="3">
        <f>_xlfn.STDEV.S('VTA_Proteome Morphine vs Saline'!N2448:Q2448)</f>
        <v>118053.81828072503</v>
      </c>
      <c r="T2448" s="1">
        <v>361805.1249</v>
      </c>
      <c r="U2448" s="1">
        <v>331314.538</v>
      </c>
      <c r="V2448" s="1">
        <v>387646.3824</v>
      </c>
      <c r="W2448" s="1">
        <v>389615.58360000001</v>
      </c>
      <c r="X2448" s="1">
        <f t="shared" si="149"/>
        <v>367595.40722499997</v>
      </c>
      <c r="Y2448" s="1">
        <f t="shared" si="150"/>
        <v>27305.424456075478</v>
      </c>
    </row>
    <row r="2449" spans="1:25" x14ac:dyDescent="0.5">
      <c r="A2449" s="1" t="s">
        <v>4889</v>
      </c>
      <c r="B2449" s="1" t="s">
        <v>4890</v>
      </c>
      <c r="C2449" s="1">
        <v>21585</v>
      </c>
      <c r="D2449" s="1">
        <v>17</v>
      </c>
      <c r="E2449" s="1">
        <v>17</v>
      </c>
      <c r="F2449" s="1">
        <v>1165.03</v>
      </c>
      <c r="G2449" s="1">
        <v>5.2713031E-2</v>
      </c>
      <c r="H2449" s="1">
        <v>0.99625991700000005</v>
      </c>
      <c r="I2449" s="1">
        <v>0.86263814699999997</v>
      </c>
      <c r="K2449" s="1">
        <v>1.0440942879999999</v>
      </c>
      <c r="L2449" s="1" t="s">
        <v>2</v>
      </c>
      <c r="M2449" s="1" t="s">
        <v>1</v>
      </c>
      <c r="N2449" s="1">
        <v>57787779.18</v>
      </c>
      <c r="O2449" s="1">
        <v>67572136.760000005</v>
      </c>
      <c r="P2449" s="1">
        <v>103799948.8</v>
      </c>
      <c r="Q2449" s="1">
        <v>86560982.359999999</v>
      </c>
      <c r="R2449" s="3">
        <f>AVERAGE('VTA_Proteome Morphine vs Saline'!N2449:Q2449)</f>
        <v>78930211.775000006</v>
      </c>
      <c r="S2449" s="3">
        <f>_xlfn.STDEV.S('VTA_Proteome Morphine vs Saline'!N2449:Q2449)</f>
        <v>20434780.836391337</v>
      </c>
      <c r="T2449" s="1">
        <v>66929693.43</v>
      </c>
      <c r="U2449" s="1">
        <v>60182601.399999999</v>
      </c>
      <c r="V2449" s="1">
        <v>86395383.040000007</v>
      </c>
      <c r="W2449" s="1">
        <v>116134655.09999999</v>
      </c>
      <c r="X2449" s="1">
        <f t="shared" si="149"/>
        <v>82410583.242500007</v>
      </c>
      <c r="Y2449" s="1">
        <f t="shared" si="150"/>
        <v>25079425.68622902</v>
      </c>
    </row>
    <row r="2450" spans="1:25" x14ac:dyDescent="0.5">
      <c r="A2450" s="1" t="s">
        <v>4891</v>
      </c>
      <c r="B2450" s="1" t="s">
        <v>4892</v>
      </c>
      <c r="C2450" s="1">
        <v>23389</v>
      </c>
      <c r="D2450" s="1">
        <v>13</v>
      </c>
      <c r="E2450" s="1">
        <v>13</v>
      </c>
      <c r="F2450" s="1">
        <v>571.85</v>
      </c>
      <c r="G2450" s="1">
        <v>6.4950002000000007E-2</v>
      </c>
      <c r="H2450" s="1">
        <v>0.99625991700000005</v>
      </c>
      <c r="I2450" s="1">
        <v>0.68723389899999998</v>
      </c>
      <c r="K2450" s="1">
        <v>1.1373331849999999</v>
      </c>
      <c r="L2450" s="1" t="s">
        <v>2</v>
      </c>
      <c r="M2450" s="1" t="s">
        <v>1</v>
      </c>
      <c r="N2450" s="1">
        <v>4595767.2659999998</v>
      </c>
      <c r="O2450" s="1">
        <v>6217391.2949999999</v>
      </c>
      <c r="P2450" s="1">
        <v>14155779.41</v>
      </c>
      <c r="Q2450" s="1">
        <v>12654774.130000001</v>
      </c>
      <c r="R2450" s="3">
        <f>AVERAGE('VTA_Proteome Morphine vs Saline'!N2450:Q2450)</f>
        <v>9405928.0252500009</v>
      </c>
      <c r="S2450" s="3">
        <f>_xlfn.STDEV.S('VTA_Proteome Morphine vs Saline'!N2450:Q2450)</f>
        <v>4705333.9307479067</v>
      </c>
      <c r="T2450" s="1">
        <v>8231391.1310000001</v>
      </c>
      <c r="U2450" s="1">
        <v>5660120.4359999998</v>
      </c>
      <c r="V2450" s="1">
        <v>11918067.810000001</v>
      </c>
      <c r="W2450" s="1">
        <v>16981116.949999999</v>
      </c>
      <c r="X2450" s="1">
        <f t="shared" si="149"/>
        <v>10697674.08175</v>
      </c>
      <c r="Y2450" s="1">
        <f t="shared" si="150"/>
        <v>4913604.0220827367</v>
      </c>
    </row>
    <row r="2451" spans="1:25" x14ac:dyDescent="0.5">
      <c r="A2451" s="1" t="s">
        <v>4893</v>
      </c>
      <c r="B2451" s="1" t="s">
        <v>4894</v>
      </c>
      <c r="C2451" s="1">
        <v>41680</v>
      </c>
      <c r="D2451" s="1">
        <v>6</v>
      </c>
      <c r="E2451" s="1">
        <v>6</v>
      </c>
      <c r="F2451" s="1">
        <v>407.79</v>
      </c>
      <c r="G2451" s="1">
        <v>0.21370349399999999</v>
      </c>
      <c r="H2451" s="1">
        <v>0.977951083</v>
      </c>
      <c r="I2451" s="1">
        <v>0.218183031</v>
      </c>
      <c r="K2451" s="1">
        <v>1.7372128549999999</v>
      </c>
      <c r="L2451" s="1" t="s">
        <v>1</v>
      </c>
      <c r="M2451" s="1" t="s">
        <v>2</v>
      </c>
      <c r="N2451" s="1">
        <v>3889874.1940000001</v>
      </c>
      <c r="O2451" s="1">
        <v>1027821.943</v>
      </c>
      <c r="P2451" s="1">
        <v>1600151.034</v>
      </c>
      <c r="Q2451" s="1">
        <v>1911557.4480000001</v>
      </c>
      <c r="R2451" s="3">
        <f>AVERAGE('VTA_Proteome Morphine vs Saline'!N2451:Q2451)</f>
        <v>2107351.1547500002</v>
      </c>
      <c r="S2451" s="3">
        <f>_xlfn.STDEV.S('VTA_Proteome Morphine vs Saline'!N2451:Q2451)</f>
        <v>1243430.5827789975</v>
      </c>
      <c r="T2451" s="1">
        <v>1213300.118</v>
      </c>
      <c r="U2451" s="1">
        <v>700483.21470000001</v>
      </c>
      <c r="V2451" s="1">
        <v>2540705.5210000002</v>
      </c>
      <c r="W2451" s="1">
        <v>397768.9411</v>
      </c>
      <c r="X2451" s="1">
        <f t="shared" si="149"/>
        <v>1213064.4487000003</v>
      </c>
      <c r="Y2451" s="1">
        <f t="shared" si="150"/>
        <v>946938.4278750855</v>
      </c>
    </row>
    <row r="2452" spans="1:25" x14ac:dyDescent="0.5">
      <c r="A2452" s="1" t="s">
        <v>4895</v>
      </c>
      <c r="B2452" s="1" t="s">
        <v>4896</v>
      </c>
      <c r="C2452" s="1">
        <v>39780</v>
      </c>
      <c r="D2452" s="1">
        <v>4</v>
      </c>
      <c r="E2452" s="1">
        <v>4</v>
      </c>
      <c r="F2452" s="1">
        <v>152.47</v>
      </c>
      <c r="G2452" s="1">
        <v>0.165364224</v>
      </c>
      <c r="H2452" s="1">
        <v>0.977951083</v>
      </c>
      <c r="I2452" s="1">
        <v>0.29104749000000002</v>
      </c>
      <c r="K2452" s="1">
        <v>1.5651278289999999</v>
      </c>
      <c r="L2452" s="1" t="s">
        <v>1</v>
      </c>
      <c r="M2452" s="1" t="s">
        <v>2</v>
      </c>
      <c r="N2452" s="1">
        <v>947035.92969999998</v>
      </c>
      <c r="O2452" s="1">
        <v>252720.6507</v>
      </c>
      <c r="P2452" s="1">
        <v>589927.33920000005</v>
      </c>
      <c r="Q2452" s="1">
        <v>520710.92320000002</v>
      </c>
      <c r="R2452" s="3">
        <f>AVERAGE('VTA_Proteome Morphine vs Saline'!N2452:Q2452)</f>
        <v>577598.71069999994</v>
      </c>
      <c r="S2452" s="3">
        <f>_xlfn.STDEV.S('VTA_Proteome Morphine vs Saline'!N2452:Q2452)</f>
        <v>286017.38181396952</v>
      </c>
      <c r="T2452" s="1">
        <v>467590.0833</v>
      </c>
      <c r="U2452" s="1">
        <v>232304.61619999999</v>
      </c>
      <c r="V2452" s="1">
        <v>641000.15560000006</v>
      </c>
      <c r="W2452" s="1">
        <v>135275.20610000001</v>
      </c>
      <c r="X2452" s="1">
        <f t="shared" si="149"/>
        <v>369042.51530000003</v>
      </c>
      <c r="Y2452" s="1">
        <f t="shared" si="150"/>
        <v>228777.17629252921</v>
      </c>
    </row>
    <row r="2453" spans="1:25" x14ac:dyDescent="0.5">
      <c r="A2453" s="1" t="s">
        <v>4897</v>
      </c>
      <c r="B2453" s="1" t="s">
        <v>4898</v>
      </c>
      <c r="C2453" s="1">
        <v>64863</v>
      </c>
      <c r="D2453" s="1">
        <v>20</v>
      </c>
      <c r="E2453" s="1">
        <v>20</v>
      </c>
      <c r="F2453" s="1">
        <v>1052.44</v>
      </c>
      <c r="G2453" s="1">
        <v>5.1085905000000001E-2</v>
      </c>
      <c r="H2453" s="1">
        <v>0.99625991700000005</v>
      </c>
      <c r="I2453" s="1">
        <v>0.91273321100000004</v>
      </c>
      <c r="K2453" s="1">
        <v>1.0462857590000001</v>
      </c>
      <c r="L2453" s="1" t="s">
        <v>1</v>
      </c>
      <c r="M2453" s="1" t="s">
        <v>2</v>
      </c>
      <c r="N2453" s="1">
        <v>6595745.1500000004</v>
      </c>
      <c r="O2453" s="1">
        <v>8190394.5520000001</v>
      </c>
      <c r="P2453" s="1">
        <v>13171068.449999999</v>
      </c>
      <c r="Q2453" s="1">
        <v>9745018.5429999996</v>
      </c>
      <c r="R2453" s="3">
        <f>AVERAGE('VTA_Proteome Morphine vs Saline'!N2453:Q2453)</f>
        <v>9425556.6737500001</v>
      </c>
      <c r="S2453" s="3">
        <f>_xlfn.STDEV.S('VTA_Proteome Morphine vs Saline'!N2453:Q2453)</f>
        <v>2808580.4883657456</v>
      </c>
      <c r="T2453" s="1">
        <v>8568849.0240000002</v>
      </c>
      <c r="U2453" s="1">
        <v>7743891.0779999997</v>
      </c>
      <c r="V2453" s="1">
        <v>9900815.7090000007</v>
      </c>
      <c r="W2453" s="1">
        <v>9820793.682</v>
      </c>
      <c r="X2453" s="1">
        <f t="shared" si="149"/>
        <v>9008587.3732500002</v>
      </c>
      <c r="Y2453" s="1">
        <f t="shared" si="150"/>
        <v>1040605.1166042297</v>
      </c>
    </row>
    <row r="2454" spans="1:25" x14ac:dyDescent="0.5">
      <c r="A2454" s="1" t="s">
        <v>4899</v>
      </c>
      <c r="B2454" s="1" t="s">
        <v>4900</v>
      </c>
      <c r="C2454" s="1">
        <v>42387</v>
      </c>
      <c r="D2454" s="1">
        <v>5</v>
      </c>
      <c r="E2454" s="1">
        <v>4</v>
      </c>
      <c r="F2454" s="1">
        <v>149.25</v>
      </c>
      <c r="G2454" s="1">
        <v>7.8388621000000006E-2</v>
      </c>
      <c r="H2454" s="1">
        <v>0.99625991700000005</v>
      </c>
      <c r="I2454" s="1">
        <v>0.58246489000000001</v>
      </c>
      <c r="K2454" s="1">
        <v>1.088012575</v>
      </c>
      <c r="L2454" s="1" t="s">
        <v>1</v>
      </c>
      <c r="M2454" s="1" t="s">
        <v>2</v>
      </c>
      <c r="N2454" s="1">
        <v>222660.14600000001</v>
      </c>
      <c r="O2454" s="1">
        <v>170181.0251</v>
      </c>
      <c r="P2454" s="1">
        <v>260559.481</v>
      </c>
      <c r="Q2454" s="1">
        <v>233292.14790000001</v>
      </c>
      <c r="R2454" s="3">
        <f>AVERAGE('VTA_Proteome Morphine vs Saline'!N2454:Q2454)</f>
        <v>221673.2</v>
      </c>
      <c r="S2454" s="3">
        <f>_xlfn.STDEV.S('VTA_Proteome Morphine vs Saline'!N2454:Q2454)</f>
        <v>37857.456062854842</v>
      </c>
      <c r="T2454" s="1">
        <v>204859.3351</v>
      </c>
      <c r="U2454" s="1">
        <v>266328.00199999998</v>
      </c>
      <c r="V2454" s="1">
        <v>79704.073480000006</v>
      </c>
      <c r="W2454" s="1">
        <v>264074.1703</v>
      </c>
      <c r="X2454" s="1">
        <f t="shared" si="149"/>
        <v>203741.39522000001</v>
      </c>
      <c r="Y2454" s="1">
        <f t="shared" si="150"/>
        <v>87452.147050250278</v>
      </c>
    </row>
    <row r="2455" spans="1:25" x14ac:dyDescent="0.5">
      <c r="A2455" s="1" t="s">
        <v>4901</v>
      </c>
      <c r="B2455" s="1" t="s">
        <v>4902</v>
      </c>
      <c r="C2455" s="1">
        <v>36832</v>
      </c>
      <c r="D2455" s="1">
        <v>4</v>
      </c>
      <c r="E2455" s="1">
        <v>4</v>
      </c>
      <c r="F2455" s="1">
        <v>207.36</v>
      </c>
      <c r="G2455" s="1">
        <v>0.17983797700000001</v>
      </c>
      <c r="H2455" s="1">
        <v>0.977951083</v>
      </c>
      <c r="I2455" s="1">
        <v>0.26587098100000001</v>
      </c>
      <c r="K2455" s="1">
        <v>1.126313369</v>
      </c>
      <c r="L2455" s="1" t="s">
        <v>1</v>
      </c>
      <c r="M2455" s="1" t="s">
        <v>2</v>
      </c>
      <c r="N2455" s="1">
        <v>1640748.537</v>
      </c>
      <c r="O2455" s="1">
        <v>1936520.19</v>
      </c>
      <c r="P2455" s="1">
        <v>2386365.872</v>
      </c>
      <c r="Q2455" s="1">
        <v>1762848.87</v>
      </c>
      <c r="R2455" s="3">
        <f>AVERAGE('VTA_Proteome Morphine vs Saline'!N2455:Q2455)</f>
        <v>1931620.8672499999</v>
      </c>
      <c r="S2455" s="3">
        <f>_xlfn.STDEV.S('VTA_Proteome Morphine vs Saline'!N2455:Q2455)</f>
        <v>326551.53869351599</v>
      </c>
      <c r="T2455" s="1">
        <v>1757938.365</v>
      </c>
      <c r="U2455" s="1">
        <v>1880232.702</v>
      </c>
      <c r="V2455" s="1">
        <v>1556718.2560000001</v>
      </c>
      <c r="W2455" s="1">
        <v>1665087.38</v>
      </c>
      <c r="X2455" s="1">
        <f t="shared" si="149"/>
        <v>1714994.1757499999</v>
      </c>
      <c r="Y2455" s="1">
        <f t="shared" si="150"/>
        <v>137465.06099412125</v>
      </c>
    </row>
    <row r="2456" spans="1:25" x14ac:dyDescent="0.5">
      <c r="A2456" s="1" t="s">
        <v>4903</v>
      </c>
      <c r="B2456" s="1" t="s">
        <v>4904</v>
      </c>
      <c r="C2456" s="1">
        <v>45886</v>
      </c>
      <c r="D2456" s="1">
        <v>1</v>
      </c>
      <c r="E2456" s="1">
        <v>1</v>
      </c>
      <c r="F2456" s="1">
        <v>46.71</v>
      </c>
      <c r="G2456" s="1">
        <v>0.430291594</v>
      </c>
      <c r="H2456" s="1">
        <v>0.977951083</v>
      </c>
      <c r="I2456" s="1">
        <v>7.8042851999999996E-2</v>
      </c>
      <c r="K2456" s="1">
        <v>1.7948567529999999</v>
      </c>
      <c r="L2456" s="1" t="s">
        <v>2</v>
      </c>
      <c r="M2456" s="1" t="s">
        <v>1</v>
      </c>
      <c r="N2456" s="1">
        <v>66160.676229999997</v>
      </c>
      <c r="O2456" s="1">
        <v>66781.857879999996</v>
      </c>
      <c r="P2456" s="1">
        <v>18845.82833</v>
      </c>
      <c r="Q2456" s="1">
        <v>41862.37457</v>
      </c>
      <c r="R2456" s="3">
        <f>AVERAGE('VTA_Proteome Morphine vs Saline'!N2456:Q2456)</f>
        <v>48412.684252499996</v>
      </c>
      <c r="S2456" s="3">
        <f>_xlfn.STDEV.S('VTA_Proteome Morphine vs Saline'!N2456:Q2456)</f>
        <v>22873.006543880307</v>
      </c>
      <c r="T2456" s="1">
        <v>66699.124410000004</v>
      </c>
      <c r="U2456" s="1">
        <v>73639.493100000007</v>
      </c>
      <c r="V2456" s="1">
        <v>96908.026190000004</v>
      </c>
      <c r="W2456" s="1">
        <v>110328.6894</v>
      </c>
      <c r="X2456" s="1">
        <f t="shared" si="149"/>
        <v>86893.833275000012</v>
      </c>
      <c r="Y2456" s="1">
        <f t="shared" si="150"/>
        <v>20272.97331387291</v>
      </c>
    </row>
    <row r="2457" spans="1:25" x14ac:dyDescent="0.5">
      <c r="A2457" s="1" t="s">
        <v>4905</v>
      </c>
      <c r="B2457" s="1" t="s">
        <v>4906</v>
      </c>
      <c r="C2457" s="1">
        <v>66175</v>
      </c>
      <c r="D2457" s="1">
        <v>12</v>
      </c>
      <c r="E2457" s="1">
        <v>11</v>
      </c>
      <c r="F2457" s="1">
        <v>506.96</v>
      </c>
      <c r="G2457" s="1">
        <v>0.312058628</v>
      </c>
      <c r="H2457" s="1">
        <v>0.977951083</v>
      </c>
      <c r="I2457" s="1">
        <v>0.13214209399999999</v>
      </c>
      <c r="K2457" s="1">
        <v>1.2218130629999999</v>
      </c>
      <c r="L2457" s="1" t="s">
        <v>2</v>
      </c>
      <c r="M2457" s="1" t="s">
        <v>1</v>
      </c>
      <c r="N2457" s="1">
        <v>986385.73919999995</v>
      </c>
      <c r="O2457" s="1">
        <v>1495880.645</v>
      </c>
      <c r="P2457" s="1">
        <v>1335163.865</v>
      </c>
      <c r="Q2457" s="1">
        <v>1612895.1310000001</v>
      </c>
      <c r="R2457" s="3">
        <f>AVERAGE('VTA_Proteome Morphine vs Saline'!N2457:Q2457)</f>
        <v>1357581.3450500001</v>
      </c>
      <c r="S2457" s="3">
        <f>_xlfn.STDEV.S('VTA_Proteome Morphine vs Saline'!N2457:Q2457)</f>
        <v>272397.10404537583</v>
      </c>
      <c r="T2457" s="1">
        <v>1748160.084</v>
      </c>
      <c r="U2457" s="1">
        <v>1411826.399</v>
      </c>
      <c r="V2457" s="1">
        <v>1827264.274</v>
      </c>
      <c r="W2457" s="1">
        <v>1647591.727</v>
      </c>
      <c r="X2457" s="1">
        <f t="shared" si="149"/>
        <v>1658710.621</v>
      </c>
      <c r="Y2457" s="1">
        <f t="shared" si="150"/>
        <v>180265.53492645352</v>
      </c>
    </row>
    <row r="2458" spans="1:25" x14ac:dyDescent="0.5">
      <c r="A2458" s="1" t="s">
        <v>4907</v>
      </c>
      <c r="B2458" s="1" t="s">
        <v>4908</v>
      </c>
      <c r="C2458" s="1">
        <v>62164</v>
      </c>
      <c r="D2458" s="1">
        <v>3</v>
      </c>
      <c r="E2458" s="1">
        <v>3</v>
      </c>
      <c r="F2458" s="1">
        <v>145.02000000000001</v>
      </c>
      <c r="G2458" s="1">
        <v>0.12595988799999999</v>
      </c>
      <c r="H2458" s="1">
        <v>0.977951083</v>
      </c>
      <c r="I2458" s="1">
        <v>0.38206980699999998</v>
      </c>
      <c r="K2458" s="1">
        <v>1.2757100480000001</v>
      </c>
      <c r="L2458" s="1" t="s">
        <v>2</v>
      </c>
      <c r="M2458" s="1" t="s">
        <v>1</v>
      </c>
      <c r="N2458" s="1">
        <v>133002.03520000001</v>
      </c>
      <c r="O2458" s="1">
        <v>197037.63709999999</v>
      </c>
      <c r="P2458" s="1">
        <v>215794.63370000001</v>
      </c>
      <c r="Q2458" s="1">
        <v>130832.50079999999</v>
      </c>
      <c r="R2458" s="3">
        <f>AVERAGE('VTA_Proteome Morphine vs Saline'!N2458:Q2458)</f>
        <v>169166.70170000001</v>
      </c>
      <c r="S2458" s="3">
        <f>_xlfn.STDEV.S('VTA_Proteome Morphine vs Saline'!N2458:Q2458)</f>
        <v>43697.243026554781</v>
      </c>
      <c r="T2458" s="1">
        <v>330666.02970000001</v>
      </c>
      <c r="U2458" s="1">
        <v>185246.4051</v>
      </c>
      <c r="V2458" s="1">
        <v>133926.18090000001</v>
      </c>
      <c r="W2458" s="1">
        <v>213392.0288</v>
      </c>
      <c r="X2458" s="1">
        <f t="shared" si="149"/>
        <v>215807.66112500001</v>
      </c>
      <c r="Y2458" s="1">
        <f t="shared" si="150"/>
        <v>83340.360940148719</v>
      </c>
    </row>
    <row r="2459" spans="1:25" x14ac:dyDescent="0.5">
      <c r="A2459" s="1" t="s">
        <v>4909</v>
      </c>
      <c r="B2459" s="1" t="s">
        <v>4910</v>
      </c>
      <c r="C2459" s="1">
        <v>58425</v>
      </c>
      <c r="D2459" s="1">
        <v>5</v>
      </c>
      <c r="E2459" s="1">
        <v>5</v>
      </c>
      <c r="F2459" s="1">
        <v>232.62</v>
      </c>
      <c r="G2459" s="1">
        <v>0.25106609400000002</v>
      </c>
      <c r="H2459" s="1">
        <v>0.977951083</v>
      </c>
      <c r="I2459" s="1">
        <v>0.178496877</v>
      </c>
      <c r="K2459" s="1">
        <v>1.249005626</v>
      </c>
      <c r="L2459" s="1" t="s">
        <v>2</v>
      </c>
      <c r="M2459" s="1" t="s">
        <v>1</v>
      </c>
      <c r="N2459" s="1">
        <v>389493.86119999998</v>
      </c>
      <c r="O2459" s="1">
        <v>452048.62569999998</v>
      </c>
      <c r="P2459" s="1">
        <v>377051.61670000001</v>
      </c>
      <c r="Q2459" s="1">
        <v>430818.53169999999</v>
      </c>
      <c r="R2459" s="3">
        <f>AVERAGE('VTA_Proteome Morphine vs Saline'!N2459:Q2459)</f>
        <v>412353.15882499999</v>
      </c>
      <c r="S2459" s="3">
        <f>_xlfn.STDEV.S('VTA_Proteome Morphine vs Saline'!N2459:Q2459)</f>
        <v>35049.709699931824</v>
      </c>
      <c r="T2459" s="1">
        <v>658690.14760000003</v>
      </c>
      <c r="U2459" s="1">
        <v>587116.17749999999</v>
      </c>
      <c r="V2459" s="1">
        <v>394235.02120000002</v>
      </c>
      <c r="W2459" s="1">
        <v>420084.31420000002</v>
      </c>
      <c r="X2459" s="1">
        <f t="shared" si="149"/>
        <v>515031.41512500006</v>
      </c>
      <c r="Y2459" s="1">
        <f t="shared" si="150"/>
        <v>128375.44565625918</v>
      </c>
    </row>
    <row r="2460" spans="1:25" x14ac:dyDescent="0.5">
      <c r="A2460" s="1" t="s">
        <v>4911</v>
      </c>
      <c r="B2460" s="1" t="s">
        <v>4912</v>
      </c>
      <c r="C2460" s="1">
        <v>43140</v>
      </c>
      <c r="D2460" s="1">
        <v>1</v>
      </c>
      <c r="E2460" s="1">
        <v>0</v>
      </c>
      <c r="F2460" s="1">
        <v>26.33</v>
      </c>
      <c r="K2460" s="1">
        <v>1</v>
      </c>
      <c r="L2460" s="1" t="s">
        <v>364</v>
      </c>
      <c r="M2460" s="1" t="s">
        <v>364</v>
      </c>
      <c r="R2460" s="3"/>
      <c r="S2460" s="3"/>
    </row>
    <row r="2461" spans="1:25" x14ac:dyDescent="0.5">
      <c r="A2461" s="1" t="s">
        <v>4913</v>
      </c>
      <c r="B2461" s="1" t="s">
        <v>4914</v>
      </c>
      <c r="C2461" s="1">
        <v>29802</v>
      </c>
      <c r="D2461" s="1">
        <v>16</v>
      </c>
      <c r="E2461" s="1">
        <v>16</v>
      </c>
      <c r="F2461" s="1">
        <v>1213.56</v>
      </c>
      <c r="G2461" s="1">
        <v>7.4514641000000006E-2</v>
      </c>
      <c r="H2461" s="1">
        <v>0.99625991700000005</v>
      </c>
      <c r="I2461" s="1">
        <v>0.60850288299999999</v>
      </c>
      <c r="K2461" s="1">
        <v>1.044424757</v>
      </c>
      <c r="L2461" s="1" t="s">
        <v>2</v>
      </c>
      <c r="M2461" s="1" t="s">
        <v>1</v>
      </c>
      <c r="N2461" s="1">
        <v>104473592.2</v>
      </c>
      <c r="O2461" s="1">
        <v>97384398.780000001</v>
      </c>
      <c r="P2461" s="1">
        <v>90211109.269999996</v>
      </c>
      <c r="Q2461" s="1">
        <v>89827830.689999998</v>
      </c>
      <c r="R2461" s="3">
        <f>AVERAGE('VTA_Proteome Morphine vs Saline'!N2461:Q2461)</f>
        <v>95474232.734999999</v>
      </c>
      <c r="S2461" s="3">
        <f>_xlfn.STDEV.S('VTA_Proteome Morphine vs Saline'!N2461:Q2461)</f>
        <v>6933482.2843303867</v>
      </c>
      <c r="T2461" s="1">
        <v>109883369.90000001</v>
      </c>
      <c r="U2461" s="1">
        <v>110684207.8</v>
      </c>
      <c r="V2461" s="1">
        <v>92501365.909999996</v>
      </c>
      <c r="W2461" s="1">
        <v>85793665.780000001</v>
      </c>
      <c r="X2461" s="1">
        <f t="shared" ref="X2461:X2470" si="151">AVERAGE(T2461:W2461)</f>
        <v>99715652.347499996</v>
      </c>
      <c r="Y2461" s="1">
        <f t="shared" ref="Y2461:Y2470" si="152">_xlfn.STDEV.S(T2461:W2461)</f>
        <v>12510786.382557094</v>
      </c>
    </row>
    <row r="2462" spans="1:25" x14ac:dyDescent="0.5">
      <c r="A2462" s="1" t="s">
        <v>4915</v>
      </c>
      <c r="B2462" s="1" t="s">
        <v>4916</v>
      </c>
      <c r="C2462" s="1">
        <v>33292</v>
      </c>
      <c r="D2462" s="1">
        <v>23</v>
      </c>
      <c r="E2462" s="1">
        <v>22</v>
      </c>
      <c r="F2462" s="1">
        <v>1537.35</v>
      </c>
      <c r="G2462" s="1">
        <v>5.0632271E-2</v>
      </c>
      <c r="H2462" s="1">
        <v>0.99625991700000005</v>
      </c>
      <c r="I2462" s="1">
        <v>0.933332677</v>
      </c>
      <c r="K2462" s="1">
        <v>1.0002396179999999</v>
      </c>
      <c r="L2462" s="1" t="s">
        <v>2</v>
      </c>
      <c r="M2462" s="1" t="s">
        <v>1</v>
      </c>
      <c r="N2462" s="1">
        <v>118869640.3</v>
      </c>
      <c r="O2462" s="1">
        <v>109895705.59999999</v>
      </c>
      <c r="P2462" s="1">
        <v>114957479.3</v>
      </c>
      <c r="Q2462" s="1">
        <v>106331599.2</v>
      </c>
      <c r="R2462" s="3">
        <f>AVERAGE('VTA_Proteome Morphine vs Saline'!N2462:Q2462)</f>
        <v>112513606.09999999</v>
      </c>
      <c r="S2462" s="3">
        <f>_xlfn.STDEV.S('VTA_Proteome Morphine vs Saline'!N2462:Q2462)</f>
        <v>5520938.9089415967</v>
      </c>
      <c r="T2462" s="1">
        <v>117133682.5</v>
      </c>
      <c r="U2462" s="1">
        <v>133123854.90000001</v>
      </c>
      <c r="V2462" s="1">
        <v>104085344.3</v>
      </c>
      <c r="W2462" s="1">
        <v>95819383.810000002</v>
      </c>
      <c r="X2462" s="1">
        <f t="shared" si="151"/>
        <v>112540566.3775</v>
      </c>
      <c r="Y2462" s="1">
        <f t="shared" si="152"/>
        <v>16287594.552816037</v>
      </c>
    </row>
    <row r="2463" spans="1:25" x14ac:dyDescent="0.5">
      <c r="A2463" s="1" t="s">
        <v>4917</v>
      </c>
      <c r="B2463" s="1" t="s">
        <v>4918</v>
      </c>
      <c r="C2463" s="1">
        <v>44986</v>
      </c>
      <c r="D2463" s="1">
        <v>2</v>
      </c>
      <c r="E2463" s="1">
        <v>2</v>
      </c>
      <c r="F2463" s="1">
        <v>92.21</v>
      </c>
      <c r="G2463" s="1">
        <v>0.10209747800000001</v>
      </c>
      <c r="H2463" s="1">
        <v>0.99063050699999999</v>
      </c>
      <c r="I2463" s="1">
        <v>0.463062539</v>
      </c>
      <c r="K2463" s="1">
        <v>1.2560542910000001</v>
      </c>
      <c r="L2463" s="1" t="s">
        <v>1</v>
      </c>
      <c r="M2463" s="1" t="s">
        <v>2</v>
      </c>
      <c r="N2463" s="1">
        <v>155340.59349999999</v>
      </c>
      <c r="O2463" s="1">
        <v>247564.8867</v>
      </c>
      <c r="P2463" s="1">
        <v>326616.12689999997</v>
      </c>
      <c r="Q2463" s="1">
        <v>415773.59210000001</v>
      </c>
      <c r="R2463" s="3">
        <f>AVERAGE('VTA_Proteome Morphine vs Saline'!N2463:Q2463)</f>
        <v>286323.79979999998</v>
      </c>
      <c r="S2463" s="3">
        <f>_xlfn.STDEV.S('VTA_Proteome Morphine vs Saline'!N2463:Q2463)</f>
        <v>111114.91653084254</v>
      </c>
      <c r="T2463" s="1">
        <v>281799.10639999999</v>
      </c>
      <c r="U2463" s="1">
        <v>145958.3322</v>
      </c>
      <c r="V2463" s="1">
        <v>130203.45299999999</v>
      </c>
      <c r="W2463" s="1">
        <v>353858.92969999998</v>
      </c>
      <c r="X2463" s="1">
        <f t="shared" si="151"/>
        <v>227954.95532499999</v>
      </c>
      <c r="Y2463" s="1">
        <f t="shared" si="152"/>
        <v>108058.32650179541</v>
      </c>
    </row>
    <row r="2464" spans="1:25" x14ac:dyDescent="0.5">
      <c r="A2464" s="1" t="s">
        <v>4919</v>
      </c>
      <c r="B2464" s="1" t="s">
        <v>4920</v>
      </c>
      <c r="C2464" s="1">
        <v>46648</v>
      </c>
      <c r="D2464" s="1">
        <v>2</v>
      </c>
      <c r="E2464" s="1">
        <v>2</v>
      </c>
      <c r="F2464" s="1">
        <v>73.599999999999994</v>
      </c>
      <c r="G2464" s="1">
        <v>0.30350652099999997</v>
      </c>
      <c r="H2464" s="1">
        <v>0.977951083</v>
      </c>
      <c r="I2464" s="1">
        <v>0.13761367499999999</v>
      </c>
      <c r="K2464" s="1">
        <v>1.299518766</v>
      </c>
      <c r="L2464" s="1" t="s">
        <v>1</v>
      </c>
      <c r="M2464" s="1" t="s">
        <v>2</v>
      </c>
      <c r="N2464" s="1">
        <v>56017.47853</v>
      </c>
      <c r="O2464" s="1">
        <v>49153.54765</v>
      </c>
      <c r="P2464" s="1">
        <v>49198.826880000001</v>
      </c>
      <c r="Q2464" s="1">
        <v>47272.26842</v>
      </c>
      <c r="R2464" s="3">
        <f>AVERAGE('VTA_Proteome Morphine vs Saline'!N2464:Q2464)</f>
        <v>50410.53037</v>
      </c>
      <c r="S2464" s="3">
        <f>_xlfn.STDEV.S('VTA_Proteome Morphine vs Saline'!N2464:Q2464)</f>
        <v>3844.2505399536576</v>
      </c>
      <c r="T2464" s="1">
        <v>53624.395519999998</v>
      </c>
      <c r="U2464" s="1">
        <v>23329.68161</v>
      </c>
      <c r="V2464" s="1">
        <v>39703.098460000001</v>
      </c>
      <c r="W2464" s="1">
        <v>38509.588259999997</v>
      </c>
      <c r="X2464" s="1">
        <f t="shared" si="151"/>
        <v>38791.690962499997</v>
      </c>
      <c r="Y2464" s="1">
        <f t="shared" si="152"/>
        <v>12382.690920099409</v>
      </c>
    </row>
    <row r="2465" spans="1:25" x14ac:dyDescent="0.5">
      <c r="A2465" s="1" t="s">
        <v>4921</v>
      </c>
      <c r="B2465" s="1" t="s">
        <v>4922</v>
      </c>
      <c r="C2465" s="1">
        <v>93484</v>
      </c>
      <c r="D2465" s="1">
        <v>9</v>
      </c>
      <c r="E2465" s="1">
        <v>9</v>
      </c>
      <c r="F2465" s="1">
        <v>514.33000000000004</v>
      </c>
      <c r="G2465" s="1">
        <v>5.1725532999999997E-2</v>
      </c>
      <c r="H2465" s="1">
        <v>0.99625991700000005</v>
      </c>
      <c r="I2465" s="1">
        <v>0.89017529399999995</v>
      </c>
      <c r="K2465" s="1">
        <v>1.0187570459999999</v>
      </c>
      <c r="L2465" s="1" t="s">
        <v>2</v>
      </c>
      <c r="M2465" s="1" t="s">
        <v>1</v>
      </c>
      <c r="N2465" s="1">
        <v>882162.95849999995</v>
      </c>
      <c r="O2465" s="1">
        <v>910992.42630000005</v>
      </c>
      <c r="P2465" s="1">
        <v>801610.99529999995</v>
      </c>
      <c r="Q2465" s="1">
        <v>893826.87419999996</v>
      </c>
      <c r="R2465" s="3">
        <f>AVERAGE('VTA_Proteome Morphine vs Saline'!N2465:Q2465)</f>
        <v>872148.31357500004</v>
      </c>
      <c r="S2465" s="3">
        <f>_xlfn.STDEV.S('VTA_Proteome Morphine vs Saline'!N2465:Q2465)</f>
        <v>48492.719269895875</v>
      </c>
      <c r="T2465" s="1">
        <v>907345.14009999996</v>
      </c>
      <c r="U2465" s="1">
        <v>1044241.857</v>
      </c>
      <c r="V2465" s="1">
        <v>726527.78119999997</v>
      </c>
      <c r="W2465" s="1">
        <v>875914.17949999997</v>
      </c>
      <c r="X2465" s="1">
        <f t="shared" si="151"/>
        <v>888507.23944999999</v>
      </c>
      <c r="Y2465" s="1">
        <f t="shared" si="152"/>
        <v>130389.24758610519</v>
      </c>
    </row>
    <row r="2466" spans="1:25" x14ac:dyDescent="0.5">
      <c r="A2466" s="1" t="s">
        <v>4923</v>
      </c>
      <c r="B2466" s="1" t="s">
        <v>4924</v>
      </c>
      <c r="C2466" s="1">
        <v>93722</v>
      </c>
      <c r="D2466" s="1">
        <v>6</v>
      </c>
      <c r="E2466" s="1">
        <v>5</v>
      </c>
      <c r="F2466" s="1">
        <v>226.43</v>
      </c>
      <c r="G2466" s="1">
        <v>7.5003831000000007E-2</v>
      </c>
      <c r="H2466" s="1">
        <v>0.99625991700000005</v>
      </c>
      <c r="I2466" s="1">
        <v>0.60506656599999997</v>
      </c>
      <c r="K2466" s="1">
        <v>1.093584935</v>
      </c>
      <c r="L2466" s="1" t="s">
        <v>1</v>
      </c>
      <c r="M2466" s="1" t="s">
        <v>2</v>
      </c>
      <c r="N2466" s="1">
        <v>57706.272299999997</v>
      </c>
      <c r="O2466" s="1">
        <v>70837.750480000002</v>
      </c>
      <c r="P2466" s="1">
        <v>74672.842439999993</v>
      </c>
      <c r="Q2466" s="1">
        <v>99609.757270000002</v>
      </c>
      <c r="R2466" s="3">
        <f>AVERAGE('VTA_Proteome Morphine vs Saline'!N2466:Q2466)</f>
        <v>75706.655622499995</v>
      </c>
      <c r="S2466" s="3">
        <f>_xlfn.STDEV.S('VTA_Proteome Morphine vs Saline'!N2466:Q2466)</f>
        <v>17513.300422922704</v>
      </c>
      <c r="T2466" s="1">
        <v>79408.879740000004</v>
      </c>
      <c r="U2466" s="1">
        <v>77443.482099999994</v>
      </c>
      <c r="V2466" s="1">
        <v>73144.340689999997</v>
      </c>
      <c r="W2466" s="1">
        <v>46915.142979999997</v>
      </c>
      <c r="X2466" s="1">
        <f t="shared" si="151"/>
        <v>69227.961377500003</v>
      </c>
      <c r="Y2466" s="1">
        <f t="shared" si="152"/>
        <v>15103.484931243589</v>
      </c>
    </row>
    <row r="2467" spans="1:25" x14ac:dyDescent="0.5">
      <c r="A2467" s="1" t="s">
        <v>4925</v>
      </c>
      <c r="B2467" s="1" t="s">
        <v>4926</v>
      </c>
      <c r="C2467" s="1">
        <v>34252</v>
      </c>
      <c r="D2467" s="1">
        <v>5</v>
      </c>
      <c r="E2467" s="1">
        <v>5</v>
      </c>
      <c r="F2467" s="1">
        <v>199.07</v>
      </c>
      <c r="G2467" s="1">
        <v>0.128191213</v>
      </c>
      <c r="H2467" s="1">
        <v>0.977951083</v>
      </c>
      <c r="I2467" s="1">
        <v>0.37574698299999998</v>
      </c>
      <c r="K2467" s="1">
        <v>1.22997979</v>
      </c>
      <c r="L2467" s="1" t="s">
        <v>1</v>
      </c>
      <c r="M2467" s="1" t="s">
        <v>2</v>
      </c>
      <c r="N2467" s="1">
        <v>257102.0356</v>
      </c>
      <c r="O2467" s="1">
        <v>459070.62109999999</v>
      </c>
      <c r="P2467" s="1">
        <v>280971.26409999997</v>
      </c>
      <c r="Q2467" s="1">
        <v>268165.7965</v>
      </c>
      <c r="R2467" s="3">
        <f>AVERAGE('VTA_Proteome Morphine vs Saline'!N2467:Q2467)</f>
        <v>316327.42932499998</v>
      </c>
      <c r="S2467" s="3">
        <f>_xlfn.STDEV.S('VTA_Proteome Morphine vs Saline'!N2467:Q2467)</f>
        <v>95660.628187677765</v>
      </c>
      <c r="T2467" s="1">
        <v>282415.74479999999</v>
      </c>
      <c r="U2467" s="1">
        <v>367962.77649999998</v>
      </c>
      <c r="V2467" s="1">
        <v>137401.443</v>
      </c>
      <c r="W2467" s="1">
        <v>240944.02559999999</v>
      </c>
      <c r="X2467" s="1">
        <f t="shared" si="151"/>
        <v>257180.99747499998</v>
      </c>
      <c r="Y2467" s="1">
        <f t="shared" si="152"/>
        <v>95777.826178435018</v>
      </c>
    </row>
    <row r="2468" spans="1:25" x14ac:dyDescent="0.5">
      <c r="A2468" s="1" t="s">
        <v>4927</v>
      </c>
      <c r="B2468" s="1" t="s">
        <v>4928</v>
      </c>
      <c r="C2468" s="1">
        <v>183248</v>
      </c>
      <c r="D2468" s="1">
        <v>12</v>
      </c>
      <c r="E2468" s="1">
        <v>12</v>
      </c>
      <c r="F2468" s="1">
        <v>533.74</v>
      </c>
      <c r="G2468" s="1">
        <v>0.253221794</v>
      </c>
      <c r="H2468" s="1">
        <v>0.977951083</v>
      </c>
      <c r="I2468" s="1">
        <v>0.17651967599999999</v>
      </c>
      <c r="K2468" s="1">
        <v>1.0850570669999999</v>
      </c>
      <c r="L2468" s="1" t="s">
        <v>2</v>
      </c>
      <c r="M2468" s="1" t="s">
        <v>1</v>
      </c>
      <c r="N2468" s="1">
        <v>933962.19900000002</v>
      </c>
      <c r="O2468" s="1">
        <v>947491.90090000001</v>
      </c>
      <c r="P2468" s="1">
        <v>1030218.772</v>
      </c>
      <c r="Q2468" s="1">
        <v>960628.00459999999</v>
      </c>
      <c r="R2468" s="3">
        <f>AVERAGE('VTA_Proteome Morphine vs Saline'!N2468:Q2468)</f>
        <v>968075.21912500006</v>
      </c>
      <c r="S2468" s="3">
        <f>_xlfn.STDEV.S('VTA_Proteome Morphine vs Saline'!N2468:Q2468)</f>
        <v>42835.551042366518</v>
      </c>
      <c r="T2468" s="1">
        <v>1046369.97</v>
      </c>
      <c r="U2468" s="1">
        <v>1010109.316</v>
      </c>
      <c r="V2468" s="1">
        <v>954786.42579999997</v>
      </c>
      <c r="W2468" s="1">
        <v>1190401.719</v>
      </c>
      <c r="X2468" s="1">
        <f t="shared" si="151"/>
        <v>1050416.8577000001</v>
      </c>
      <c r="Y2468" s="1">
        <f t="shared" si="152"/>
        <v>100634.67943758162</v>
      </c>
    </row>
    <row r="2469" spans="1:25" x14ac:dyDescent="0.5">
      <c r="A2469" s="1" t="s">
        <v>4929</v>
      </c>
      <c r="B2469" s="1" t="s">
        <v>4930</v>
      </c>
      <c r="C2469" s="1">
        <v>26016</v>
      </c>
      <c r="D2469" s="1">
        <v>3</v>
      </c>
      <c r="E2469" s="1">
        <v>3</v>
      </c>
      <c r="F2469" s="1">
        <v>162.4</v>
      </c>
      <c r="G2469" s="1">
        <v>0.227516211</v>
      </c>
      <c r="H2469" s="1">
        <v>0.977951083</v>
      </c>
      <c r="I2469" s="1">
        <v>0.202206685</v>
      </c>
      <c r="K2469" s="1">
        <v>1.1736116619999999</v>
      </c>
      <c r="L2469" s="1" t="s">
        <v>2</v>
      </c>
      <c r="M2469" s="1" t="s">
        <v>1</v>
      </c>
      <c r="N2469" s="1">
        <v>1875496.213</v>
      </c>
      <c r="O2469" s="1">
        <v>2564992.4210000001</v>
      </c>
      <c r="P2469" s="1">
        <v>2907891.0380000002</v>
      </c>
      <c r="Q2469" s="1">
        <v>2609706.3659999999</v>
      </c>
      <c r="R2469" s="3">
        <f>AVERAGE('VTA_Proteome Morphine vs Saline'!N2469:Q2469)</f>
        <v>2489521.5095000002</v>
      </c>
      <c r="S2469" s="3">
        <f>_xlfn.STDEV.S('VTA_Proteome Morphine vs Saline'!N2469:Q2469)</f>
        <v>436730.42231785238</v>
      </c>
      <c r="T2469" s="1">
        <v>2437410.4550000001</v>
      </c>
      <c r="U2469" s="1">
        <v>2871091.5950000002</v>
      </c>
      <c r="V2469" s="1">
        <v>3001911.128</v>
      </c>
      <c r="W2469" s="1">
        <v>3376512.7239999999</v>
      </c>
      <c r="X2469" s="1">
        <f t="shared" si="151"/>
        <v>2921731.4755000002</v>
      </c>
      <c r="Y2469" s="1">
        <f t="shared" si="152"/>
        <v>387464.41086352395</v>
      </c>
    </row>
    <row r="2470" spans="1:25" x14ac:dyDescent="0.5">
      <c r="A2470" s="1" t="s">
        <v>4931</v>
      </c>
      <c r="B2470" s="1" t="s">
        <v>4932</v>
      </c>
      <c r="C2470" s="1">
        <v>27609</v>
      </c>
      <c r="D2470" s="1">
        <v>2</v>
      </c>
      <c r="E2470" s="1">
        <v>2</v>
      </c>
      <c r="F2470" s="1">
        <v>76.290000000000006</v>
      </c>
      <c r="G2470" s="1">
        <v>0.13239116400000001</v>
      </c>
      <c r="H2470" s="1">
        <v>0.977951083</v>
      </c>
      <c r="I2470" s="1">
        <v>0.36430675400000001</v>
      </c>
      <c r="K2470" s="1">
        <v>1.1992191990000001</v>
      </c>
      <c r="L2470" s="1" t="s">
        <v>2</v>
      </c>
      <c r="M2470" s="1" t="s">
        <v>1</v>
      </c>
      <c r="N2470" s="1">
        <v>113393.27929999999</v>
      </c>
      <c r="O2470" s="1">
        <v>110844.9094</v>
      </c>
      <c r="P2470" s="1">
        <v>192074.6611</v>
      </c>
      <c r="Q2470" s="1">
        <v>120913.59729999999</v>
      </c>
      <c r="R2470" s="3">
        <f>AVERAGE('VTA_Proteome Morphine vs Saline'!N2470:Q2470)</f>
        <v>134306.611775</v>
      </c>
      <c r="S2470" s="3">
        <f>_xlfn.STDEV.S('VTA_Proteome Morphine vs Saline'!N2470:Q2470)</f>
        <v>38748.50239293628</v>
      </c>
      <c r="T2470" s="1">
        <v>228247.8763</v>
      </c>
      <c r="U2470" s="1">
        <v>154580.0048</v>
      </c>
      <c r="V2470" s="1">
        <v>129088.4669</v>
      </c>
      <c r="W2470" s="1">
        <v>132335.9216</v>
      </c>
      <c r="X2470" s="1">
        <f t="shared" si="151"/>
        <v>161063.0674</v>
      </c>
      <c r="Y2470" s="1">
        <f t="shared" si="152"/>
        <v>46200.478462724794</v>
      </c>
    </row>
    <row r="2471" spans="1:25" x14ac:dyDescent="0.5">
      <c r="A2471" s="1" t="s">
        <v>4933</v>
      </c>
      <c r="B2471" s="1" t="s">
        <v>4934</v>
      </c>
      <c r="C2471" s="1">
        <v>184101</v>
      </c>
      <c r="D2471" s="1">
        <v>1</v>
      </c>
      <c r="E2471" s="1">
        <v>0</v>
      </c>
      <c r="F2471" s="1">
        <v>27.08</v>
      </c>
      <c r="K2471" s="1">
        <v>1</v>
      </c>
      <c r="L2471" s="1" t="s">
        <v>364</v>
      </c>
      <c r="M2471" s="1" t="s">
        <v>364</v>
      </c>
      <c r="R2471" s="3"/>
      <c r="S2471" s="3"/>
    </row>
    <row r="2472" spans="1:25" x14ac:dyDescent="0.5">
      <c r="A2472" s="1" t="s">
        <v>4935</v>
      </c>
      <c r="B2472" s="1" t="s">
        <v>4936</v>
      </c>
      <c r="C2472" s="1">
        <v>32532</v>
      </c>
      <c r="D2472" s="1">
        <v>5</v>
      </c>
      <c r="E2472" s="1">
        <v>5</v>
      </c>
      <c r="F2472" s="1">
        <v>232.38</v>
      </c>
      <c r="G2472" s="1">
        <v>0.11243568800000001</v>
      </c>
      <c r="H2472" s="1">
        <v>0.98654470999999999</v>
      </c>
      <c r="I2472" s="1">
        <v>0.42458996300000001</v>
      </c>
      <c r="K2472" s="1">
        <v>1.1776127540000001</v>
      </c>
      <c r="L2472" s="1" t="s">
        <v>1</v>
      </c>
      <c r="M2472" s="1" t="s">
        <v>2</v>
      </c>
      <c r="N2472" s="1">
        <v>731087.30969999998</v>
      </c>
      <c r="O2472" s="1">
        <v>821385.51329999999</v>
      </c>
      <c r="P2472" s="1">
        <v>1374147.273</v>
      </c>
      <c r="Q2472" s="1">
        <v>1081701.429</v>
      </c>
      <c r="R2472" s="3">
        <f>AVERAGE('VTA_Proteome Morphine vs Saline'!N2472:Q2472)</f>
        <v>1002080.38125</v>
      </c>
      <c r="S2472" s="3">
        <f>_xlfn.STDEV.S('VTA_Proteome Morphine vs Saline'!N2472:Q2472)</f>
        <v>289171.90003691934</v>
      </c>
      <c r="T2472" s="1">
        <v>952946.41189999995</v>
      </c>
      <c r="U2472" s="1">
        <v>703325.34869999997</v>
      </c>
      <c r="V2472" s="1">
        <v>1029808.497</v>
      </c>
      <c r="W2472" s="1">
        <v>717688.52190000005</v>
      </c>
      <c r="X2472" s="1">
        <f t="shared" ref="X2472:X2500" si="153">AVERAGE(T2472:W2472)</f>
        <v>850942.19487500004</v>
      </c>
      <c r="Y2472" s="1">
        <f t="shared" ref="Y2472:Y2500" si="154">_xlfn.STDEV.S(T2472:W2472)</f>
        <v>165272.7936501113</v>
      </c>
    </row>
    <row r="2473" spans="1:25" x14ac:dyDescent="0.5">
      <c r="A2473" s="1" t="s">
        <v>4937</v>
      </c>
      <c r="B2473" s="1" t="s">
        <v>4938</v>
      </c>
      <c r="C2473" s="1">
        <v>37530</v>
      </c>
      <c r="D2473" s="1">
        <v>10</v>
      </c>
      <c r="E2473" s="1">
        <v>7</v>
      </c>
      <c r="F2473" s="1">
        <v>403.46</v>
      </c>
      <c r="G2473" s="1">
        <v>5.0082051000000002E-2</v>
      </c>
      <c r="H2473" s="1">
        <v>0.99706243100000003</v>
      </c>
      <c r="I2473" s="1">
        <v>0.97594972800000002</v>
      </c>
      <c r="K2473" s="1">
        <v>1.0003779509999999</v>
      </c>
      <c r="L2473" s="1" t="s">
        <v>2</v>
      </c>
      <c r="M2473" s="1" t="s">
        <v>1</v>
      </c>
      <c r="N2473" s="1">
        <v>2903416.1009999998</v>
      </c>
      <c r="O2473" s="1">
        <v>3559111.196</v>
      </c>
      <c r="P2473" s="1">
        <v>3464203.662</v>
      </c>
      <c r="Q2473" s="1">
        <v>3327533.571</v>
      </c>
      <c r="R2473" s="3">
        <f>AVERAGE('VTA_Proteome Morphine vs Saline'!N2473:Q2473)</f>
        <v>3313566.1325000003</v>
      </c>
      <c r="S2473" s="3">
        <f>_xlfn.STDEV.S('VTA_Proteome Morphine vs Saline'!N2473:Q2473)</f>
        <v>289483.55231387779</v>
      </c>
      <c r="T2473" s="1">
        <v>3630908.0049999999</v>
      </c>
      <c r="U2473" s="1">
        <v>3218418.3820000002</v>
      </c>
      <c r="V2473" s="1">
        <v>3287170.4890000001</v>
      </c>
      <c r="W2473" s="1">
        <v>3122777.1209999998</v>
      </c>
      <c r="X2473" s="1">
        <f t="shared" si="153"/>
        <v>3314818.4992499999</v>
      </c>
      <c r="Y2473" s="1">
        <f t="shared" si="154"/>
        <v>221246.36470236574</v>
      </c>
    </row>
    <row r="2474" spans="1:25" x14ac:dyDescent="0.5">
      <c r="A2474" s="1" t="s">
        <v>4939</v>
      </c>
      <c r="B2474" s="1" t="s">
        <v>4940</v>
      </c>
      <c r="C2474" s="1">
        <v>152350</v>
      </c>
      <c r="D2474" s="1">
        <v>4</v>
      </c>
      <c r="E2474" s="1">
        <v>4</v>
      </c>
      <c r="F2474" s="1">
        <v>158.15</v>
      </c>
      <c r="G2474" s="1">
        <v>0.26043407299999999</v>
      </c>
      <c r="H2474" s="1">
        <v>0.977951083</v>
      </c>
      <c r="I2474" s="1">
        <v>0.17011507200000001</v>
      </c>
      <c r="K2474" s="1">
        <v>1.4062486169999999</v>
      </c>
      <c r="L2474" s="1" t="s">
        <v>1</v>
      </c>
      <c r="M2474" s="1" t="s">
        <v>2</v>
      </c>
      <c r="N2474" s="1">
        <v>89594.625169999999</v>
      </c>
      <c r="O2474" s="1">
        <v>67719.541450000004</v>
      </c>
      <c r="P2474" s="1">
        <v>139542.7176</v>
      </c>
      <c r="Q2474" s="1">
        <v>85064.784369999994</v>
      </c>
      <c r="R2474" s="3">
        <f>AVERAGE('VTA_Proteome Morphine vs Saline'!N2474:Q2474)</f>
        <v>95480.417147500004</v>
      </c>
      <c r="S2474" s="3">
        <f>_xlfn.STDEV.S('VTA_Proteome Morphine vs Saline'!N2474:Q2474)</f>
        <v>30850.610442456204</v>
      </c>
      <c r="T2474" s="1">
        <v>44060.104489999998</v>
      </c>
      <c r="U2474" s="1">
        <v>58600.110309999996</v>
      </c>
      <c r="V2474" s="1">
        <v>81427.764320000002</v>
      </c>
      <c r="W2474" s="1">
        <v>87501.030050000001</v>
      </c>
      <c r="X2474" s="1">
        <f t="shared" si="153"/>
        <v>67897.252292499994</v>
      </c>
      <c r="Y2474" s="1">
        <f t="shared" si="154"/>
        <v>20182.742814037698</v>
      </c>
    </row>
    <row r="2475" spans="1:25" x14ac:dyDescent="0.5">
      <c r="A2475" s="1" t="s">
        <v>4941</v>
      </c>
      <c r="B2475" s="1" t="s">
        <v>4942</v>
      </c>
      <c r="C2475" s="1">
        <v>46181</v>
      </c>
      <c r="D2475" s="1">
        <v>16</v>
      </c>
      <c r="E2475" s="1">
        <v>11</v>
      </c>
      <c r="F2475" s="1">
        <v>900.88</v>
      </c>
      <c r="G2475" s="1">
        <v>5.0648912999999997E-2</v>
      </c>
      <c r="H2475" s="1">
        <v>0.99625991700000005</v>
      </c>
      <c r="I2475" s="1">
        <v>0.93246389699999999</v>
      </c>
      <c r="K2475" s="1">
        <v>1.0000351439999999</v>
      </c>
      <c r="L2475" s="1" t="s">
        <v>1</v>
      </c>
      <c r="M2475" s="1" t="s">
        <v>2</v>
      </c>
      <c r="N2475" s="1">
        <v>3881078.486</v>
      </c>
      <c r="O2475" s="1">
        <v>5547126.335</v>
      </c>
      <c r="P2475" s="1">
        <v>3788273.96</v>
      </c>
      <c r="Q2475" s="1">
        <v>4385858.8059999999</v>
      </c>
      <c r="R2475" s="3">
        <f>AVERAGE('VTA_Proteome Morphine vs Saline'!N2475:Q2475)</f>
        <v>4400584.3967499994</v>
      </c>
      <c r="S2475" s="3">
        <f>_xlfn.STDEV.S('VTA_Proteome Morphine vs Saline'!N2475:Q2475)</f>
        <v>808204.94955306221</v>
      </c>
      <c r="T2475" s="1">
        <v>4797326.5750000002</v>
      </c>
      <c r="U2475" s="1">
        <v>3566657.852</v>
      </c>
      <c r="V2475" s="1">
        <v>3372673.2579999999</v>
      </c>
      <c r="W2475" s="1">
        <v>5865061.3130000001</v>
      </c>
      <c r="X2475" s="1">
        <f t="shared" si="153"/>
        <v>4400429.7494999999</v>
      </c>
      <c r="Y2475" s="1">
        <f t="shared" si="154"/>
        <v>1162487.5181800991</v>
      </c>
    </row>
    <row r="2476" spans="1:25" x14ac:dyDescent="0.5">
      <c r="A2476" s="1" t="s">
        <v>4943</v>
      </c>
      <c r="B2476" s="1" t="s">
        <v>4944</v>
      </c>
      <c r="C2476" s="1">
        <v>47234</v>
      </c>
      <c r="D2476" s="1">
        <v>23</v>
      </c>
      <c r="E2476" s="1">
        <v>19</v>
      </c>
      <c r="F2476" s="1">
        <v>1380.19</v>
      </c>
      <c r="G2476" s="1">
        <v>8.6934458000000006E-2</v>
      </c>
      <c r="H2476" s="1">
        <v>0.99625991700000005</v>
      </c>
      <c r="I2476" s="1">
        <v>0.53285432399999999</v>
      </c>
      <c r="K2476" s="1">
        <v>1.0698834189999999</v>
      </c>
      <c r="L2476" s="1" t="s">
        <v>1</v>
      </c>
      <c r="M2476" s="1" t="s">
        <v>2</v>
      </c>
      <c r="N2476" s="1">
        <v>5460011.5070000002</v>
      </c>
      <c r="O2476" s="1">
        <v>6420487.8119999999</v>
      </c>
      <c r="P2476" s="1">
        <v>5793275.301</v>
      </c>
      <c r="Q2476" s="1">
        <v>6482980.5159999998</v>
      </c>
      <c r="R2476" s="3">
        <f>AVERAGE('VTA_Proteome Morphine vs Saline'!N2476:Q2476)</f>
        <v>6039188.784</v>
      </c>
      <c r="S2476" s="3">
        <f>_xlfn.STDEV.S('VTA_Proteome Morphine vs Saline'!N2476:Q2476)</f>
        <v>496071.16742782993</v>
      </c>
      <c r="T2476" s="1">
        <v>6349037.568</v>
      </c>
      <c r="U2476" s="1">
        <v>6849326.3669999996</v>
      </c>
      <c r="V2476" s="1">
        <v>3896796.6150000002</v>
      </c>
      <c r="W2476" s="1">
        <v>5483706.1849999996</v>
      </c>
      <c r="X2476" s="1">
        <f t="shared" si="153"/>
        <v>5644716.6837499989</v>
      </c>
      <c r="Y2476" s="1">
        <f t="shared" si="154"/>
        <v>1294642.980956156</v>
      </c>
    </row>
    <row r="2477" spans="1:25" x14ac:dyDescent="0.5">
      <c r="A2477" s="1" t="s">
        <v>4945</v>
      </c>
      <c r="B2477" s="1" t="s">
        <v>4946</v>
      </c>
      <c r="C2477" s="1">
        <v>47019</v>
      </c>
      <c r="D2477" s="1">
        <v>9</v>
      </c>
      <c r="E2477" s="1">
        <v>9</v>
      </c>
      <c r="F2477" s="1">
        <v>369.73</v>
      </c>
      <c r="G2477" s="1">
        <v>5.0885935E-2</v>
      </c>
      <c r="H2477" s="1">
        <v>0.99625991700000005</v>
      </c>
      <c r="I2477" s="1">
        <v>0.92113617699999994</v>
      </c>
      <c r="K2477" s="1">
        <v>1.048916151</v>
      </c>
      <c r="L2477" s="1" t="s">
        <v>2</v>
      </c>
      <c r="M2477" s="1" t="s">
        <v>1</v>
      </c>
      <c r="N2477" s="1">
        <v>798029.66940000001</v>
      </c>
      <c r="O2477" s="1">
        <v>840898.62080000003</v>
      </c>
      <c r="P2477" s="1">
        <v>734602.12219999998</v>
      </c>
      <c r="Q2477" s="1">
        <v>919355.87450000003</v>
      </c>
      <c r="R2477" s="3">
        <f>AVERAGE('VTA_Proteome Morphine vs Saline'!N2477:Q2477)</f>
        <v>823221.57172500005</v>
      </c>
      <c r="S2477" s="3">
        <f>_xlfn.STDEV.S('VTA_Proteome Morphine vs Saline'!N2477:Q2477)</f>
        <v>77550.673779367644</v>
      </c>
      <c r="T2477" s="1">
        <v>685139.32050000003</v>
      </c>
      <c r="U2477" s="1">
        <v>1233453.5970000001</v>
      </c>
      <c r="V2477" s="1">
        <v>636973.61620000005</v>
      </c>
      <c r="W2477" s="1">
        <v>898395.07449999999</v>
      </c>
      <c r="X2477" s="1">
        <f t="shared" si="153"/>
        <v>863490.40205000003</v>
      </c>
      <c r="Y2477" s="1">
        <f t="shared" si="154"/>
        <v>271545.00200293551</v>
      </c>
    </row>
    <row r="2478" spans="1:25" x14ac:dyDescent="0.5">
      <c r="A2478" s="1" t="s">
        <v>4947</v>
      </c>
      <c r="B2478" s="1" t="s">
        <v>4948</v>
      </c>
      <c r="C2478" s="1">
        <v>236767</v>
      </c>
      <c r="D2478" s="1">
        <v>50</v>
      </c>
      <c r="E2478" s="1">
        <v>50</v>
      </c>
      <c r="F2478" s="1">
        <v>2805.26</v>
      </c>
      <c r="G2478" s="1">
        <v>6.1607014000000002E-2</v>
      </c>
      <c r="H2478" s="1">
        <v>0.99625991700000005</v>
      </c>
      <c r="I2478" s="1">
        <v>0.72215186499999995</v>
      </c>
      <c r="K2478" s="1">
        <v>1.0403132749999999</v>
      </c>
      <c r="L2478" s="1" t="s">
        <v>1</v>
      </c>
      <c r="M2478" s="1" t="s">
        <v>2</v>
      </c>
      <c r="N2478" s="1">
        <v>15609736.039999999</v>
      </c>
      <c r="O2478" s="1">
        <v>11007150.68</v>
      </c>
      <c r="P2478" s="1">
        <v>14889730.57</v>
      </c>
      <c r="Q2478" s="1">
        <v>13462250.57</v>
      </c>
      <c r="R2478" s="3">
        <f>AVERAGE('VTA_Proteome Morphine vs Saline'!N2478:Q2478)</f>
        <v>13742216.965</v>
      </c>
      <c r="S2478" s="3">
        <f>_xlfn.STDEV.S('VTA_Proteome Morphine vs Saline'!N2478:Q2478)</f>
        <v>2030056.1350877304</v>
      </c>
      <c r="T2478" s="1">
        <v>12585515.51</v>
      </c>
      <c r="U2478" s="1">
        <v>13338421.960000001</v>
      </c>
      <c r="V2478" s="1">
        <v>15178315.789999999</v>
      </c>
      <c r="W2478" s="1">
        <v>11736510.99</v>
      </c>
      <c r="X2478" s="1">
        <f t="shared" si="153"/>
        <v>13209691.0625</v>
      </c>
      <c r="Y2478" s="1">
        <f t="shared" si="154"/>
        <v>1466504.8707778398</v>
      </c>
    </row>
    <row r="2479" spans="1:25" x14ac:dyDescent="0.5">
      <c r="A2479" s="1" t="s">
        <v>4949</v>
      </c>
      <c r="B2479" s="1" t="s">
        <v>4950</v>
      </c>
      <c r="C2479" s="1">
        <v>91598</v>
      </c>
      <c r="D2479" s="1">
        <v>11</v>
      </c>
      <c r="E2479" s="1">
        <v>11</v>
      </c>
      <c r="F2479" s="1">
        <v>451.93</v>
      </c>
      <c r="G2479" s="1">
        <v>5.2535982000000002E-2</v>
      </c>
      <c r="H2479" s="1">
        <v>0.99625991700000005</v>
      </c>
      <c r="I2479" s="1">
        <v>0.86713558099999999</v>
      </c>
      <c r="K2479" s="1">
        <v>1.012809692</v>
      </c>
      <c r="L2479" s="1" t="s">
        <v>1</v>
      </c>
      <c r="M2479" s="1" t="s">
        <v>2</v>
      </c>
      <c r="N2479" s="1">
        <v>1038485.466</v>
      </c>
      <c r="O2479" s="1">
        <v>1322298.71</v>
      </c>
      <c r="P2479" s="1">
        <v>1055024.24</v>
      </c>
      <c r="Q2479" s="1">
        <v>1030429.675</v>
      </c>
      <c r="R2479" s="3">
        <f>AVERAGE('VTA_Proteome Morphine vs Saline'!N2479:Q2479)</f>
        <v>1111559.52275</v>
      </c>
      <c r="S2479" s="3">
        <f>_xlfn.STDEV.S('VTA_Proteome Morphine vs Saline'!N2479:Q2479)</f>
        <v>140865.31771430219</v>
      </c>
      <c r="T2479" s="1">
        <v>873161.18900000001</v>
      </c>
      <c r="U2479" s="1">
        <v>1308723.1440000001</v>
      </c>
      <c r="V2479" s="1">
        <v>1025240.692</v>
      </c>
      <c r="W2479" s="1">
        <v>1182878.473</v>
      </c>
      <c r="X2479" s="1">
        <f t="shared" si="153"/>
        <v>1097500.8745000002</v>
      </c>
      <c r="Y2479" s="1">
        <f t="shared" si="154"/>
        <v>189256.44852380268</v>
      </c>
    </row>
    <row r="2480" spans="1:25" x14ac:dyDescent="0.5">
      <c r="A2480" s="1" t="s">
        <v>4951</v>
      </c>
      <c r="B2480" s="1" t="s">
        <v>4952</v>
      </c>
      <c r="C2480" s="1">
        <v>60567</v>
      </c>
      <c r="D2480" s="1">
        <v>8</v>
      </c>
      <c r="E2480" s="1">
        <v>4</v>
      </c>
      <c r="F2480" s="1">
        <v>454.96</v>
      </c>
      <c r="G2480" s="1">
        <v>5.2864319999999999E-2</v>
      </c>
      <c r="H2480" s="1">
        <v>0.99625991700000005</v>
      </c>
      <c r="I2480" s="1">
        <v>0.85891476600000005</v>
      </c>
      <c r="K2480" s="1">
        <v>1.0936028600000001</v>
      </c>
      <c r="L2480" s="1" t="s">
        <v>2</v>
      </c>
      <c r="M2480" s="1" t="s">
        <v>1</v>
      </c>
      <c r="N2480" s="1">
        <v>161391.93119999999</v>
      </c>
      <c r="O2480" s="1">
        <v>42090.887049999998</v>
      </c>
      <c r="P2480" s="1">
        <v>74645.565310000005</v>
      </c>
      <c r="Q2480" s="1">
        <v>53436.877220000002</v>
      </c>
      <c r="R2480" s="3">
        <f>AVERAGE('VTA_Proteome Morphine vs Saline'!N2480:Q2480)</f>
        <v>82891.315195000003</v>
      </c>
      <c r="S2480" s="3">
        <f>_xlfn.STDEV.S('VTA_Proteome Morphine vs Saline'!N2480:Q2480)</f>
        <v>54044.974967055168</v>
      </c>
      <c r="T2480" s="1">
        <v>25563.337800000001</v>
      </c>
      <c r="U2480" s="1">
        <v>113637.8248</v>
      </c>
      <c r="V2480" s="1">
        <v>191462.723</v>
      </c>
      <c r="W2480" s="1">
        <v>31936.831750000001</v>
      </c>
      <c r="X2480" s="1">
        <f t="shared" si="153"/>
        <v>90650.179337500012</v>
      </c>
      <c r="Y2480" s="1">
        <f t="shared" si="154"/>
        <v>78262.70914867711</v>
      </c>
    </row>
    <row r="2481" spans="1:25" x14ac:dyDescent="0.5">
      <c r="A2481" s="1" t="s">
        <v>4953</v>
      </c>
      <c r="B2481" s="1" t="s">
        <v>4954</v>
      </c>
      <c r="C2481" s="1">
        <v>75547</v>
      </c>
      <c r="D2481" s="1">
        <v>28</v>
      </c>
      <c r="E2481" s="1">
        <v>24</v>
      </c>
      <c r="F2481" s="1">
        <v>1695.42</v>
      </c>
      <c r="G2481" s="1">
        <v>6.5131103999999995E-2</v>
      </c>
      <c r="H2481" s="1">
        <v>0.99625991700000005</v>
      </c>
      <c r="I2481" s="1">
        <v>0.68548339999999996</v>
      </c>
      <c r="K2481" s="1">
        <v>1.0439149350000001</v>
      </c>
      <c r="L2481" s="1" t="s">
        <v>2</v>
      </c>
      <c r="M2481" s="1" t="s">
        <v>1</v>
      </c>
      <c r="N2481" s="1">
        <v>8990793.4910000004</v>
      </c>
      <c r="O2481" s="1">
        <v>15236086.789999999</v>
      </c>
      <c r="P2481" s="1">
        <v>8923273.2799999993</v>
      </c>
      <c r="Q2481" s="1">
        <v>8701405.4729999993</v>
      </c>
      <c r="R2481" s="3">
        <f>AVERAGE('VTA_Proteome Morphine vs Saline'!N2481:Q2481)</f>
        <v>10462889.758499999</v>
      </c>
      <c r="S2481" s="3">
        <f>_xlfn.STDEV.S('VTA_Proteome Morphine vs Saline'!N2481:Q2481)</f>
        <v>3184531.5255277408</v>
      </c>
      <c r="T2481" s="1">
        <v>12849040.75</v>
      </c>
      <c r="U2481" s="1">
        <v>11500777.300000001</v>
      </c>
      <c r="V2481" s="1">
        <v>10011904.74</v>
      </c>
      <c r="W2481" s="1">
        <v>9327744.7329999991</v>
      </c>
      <c r="X2481" s="1">
        <f t="shared" si="153"/>
        <v>10922366.88075</v>
      </c>
      <c r="Y2481" s="1">
        <f t="shared" si="154"/>
        <v>1572513.0540403181</v>
      </c>
    </row>
    <row r="2482" spans="1:25" x14ac:dyDescent="0.5">
      <c r="A2482" s="1" t="s">
        <v>4955</v>
      </c>
      <c r="B2482" s="1" t="s">
        <v>4956</v>
      </c>
      <c r="C2482" s="1">
        <v>29114</v>
      </c>
      <c r="D2482" s="1">
        <v>2</v>
      </c>
      <c r="E2482" s="1">
        <v>2</v>
      </c>
      <c r="F2482" s="1">
        <v>103.78</v>
      </c>
      <c r="G2482" s="1">
        <v>0.39098405400000003</v>
      </c>
      <c r="H2482" s="1">
        <v>0.977951083</v>
      </c>
      <c r="I2482" s="1">
        <v>9.2457242999999995E-2</v>
      </c>
      <c r="K2482" s="1">
        <v>1.6018100369999999</v>
      </c>
      <c r="L2482" s="1" t="s">
        <v>2</v>
      </c>
      <c r="M2482" s="1" t="s">
        <v>1</v>
      </c>
      <c r="N2482" s="1">
        <v>101486.7031</v>
      </c>
      <c r="O2482" s="1">
        <v>130330.853</v>
      </c>
      <c r="P2482" s="1">
        <v>50066.911870000004</v>
      </c>
      <c r="Q2482" s="1">
        <v>51927.736790000003</v>
      </c>
      <c r="R2482" s="3">
        <f>AVERAGE('VTA_Proteome Morphine vs Saline'!N2482:Q2482)</f>
        <v>83453.051189999998</v>
      </c>
      <c r="S2482" s="3">
        <f>_xlfn.STDEV.S('VTA_Proteome Morphine vs Saline'!N2482:Q2482)</f>
        <v>39290.459615798092</v>
      </c>
      <c r="T2482" s="1">
        <v>152889.35519999999</v>
      </c>
      <c r="U2482" s="1">
        <v>161536.992</v>
      </c>
      <c r="V2482" s="1">
        <v>124880.064</v>
      </c>
      <c r="W2482" s="1">
        <v>95397.328940000007</v>
      </c>
      <c r="X2482" s="1">
        <f t="shared" si="153"/>
        <v>133675.935035</v>
      </c>
      <c r="Y2482" s="1">
        <f t="shared" si="154"/>
        <v>29933.331708338748</v>
      </c>
    </row>
    <row r="2483" spans="1:25" x14ac:dyDescent="0.5">
      <c r="A2483" s="1" t="s">
        <v>4957</v>
      </c>
      <c r="B2483" s="1" t="s">
        <v>4958</v>
      </c>
      <c r="C2483" s="1">
        <v>69242</v>
      </c>
      <c r="D2483" s="1">
        <v>21</v>
      </c>
      <c r="E2483" s="1">
        <v>19</v>
      </c>
      <c r="F2483" s="1">
        <v>1640.24</v>
      </c>
      <c r="G2483" s="1">
        <v>5.2422684999999997E-2</v>
      </c>
      <c r="H2483" s="1">
        <v>0.99625991700000005</v>
      </c>
      <c r="I2483" s="1">
        <v>0.87009971900000005</v>
      </c>
      <c r="K2483" s="1">
        <v>1.0068878189999999</v>
      </c>
      <c r="L2483" s="1" t="s">
        <v>2</v>
      </c>
      <c r="M2483" s="1" t="s">
        <v>1</v>
      </c>
      <c r="N2483" s="1">
        <v>15267182</v>
      </c>
      <c r="O2483" s="1">
        <v>18726749.27</v>
      </c>
      <c r="P2483" s="1">
        <v>16864381.41</v>
      </c>
      <c r="Q2483" s="1">
        <v>17319844.649999999</v>
      </c>
      <c r="R2483" s="3">
        <f>AVERAGE('VTA_Proteome Morphine vs Saline'!N2483:Q2483)</f>
        <v>17044539.332499996</v>
      </c>
      <c r="S2483" s="3">
        <f>_xlfn.STDEV.S('VTA_Proteome Morphine vs Saline'!N2483:Q2483)</f>
        <v>1425608.5549802419</v>
      </c>
      <c r="T2483" s="1">
        <v>17725941.91</v>
      </c>
      <c r="U2483" s="1">
        <v>17739692.93</v>
      </c>
      <c r="V2483" s="1">
        <v>17313335.300000001</v>
      </c>
      <c r="W2483" s="1">
        <v>15868785.98</v>
      </c>
      <c r="X2483" s="1">
        <f t="shared" si="153"/>
        <v>17161939.030000001</v>
      </c>
      <c r="Y2483" s="1">
        <f t="shared" si="154"/>
        <v>884508.23604752612</v>
      </c>
    </row>
    <row r="2484" spans="1:25" x14ac:dyDescent="0.5">
      <c r="A2484" s="1" t="s">
        <v>4959</v>
      </c>
      <c r="B2484" s="1" t="s">
        <v>4960</v>
      </c>
      <c r="C2484" s="1">
        <v>46577</v>
      </c>
      <c r="D2484" s="1">
        <v>9</v>
      </c>
      <c r="E2484" s="1">
        <v>9</v>
      </c>
      <c r="F2484" s="1">
        <v>553.79999999999995</v>
      </c>
      <c r="G2484" s="1">
        <v>5.5581406E-2</v>
      </c>
      <c r="H2484" s="1">
        <v>0.99625991700000005</v>
      </c>
      <c r="I2484" s="1">
        <v>0.80441121500000001</v>
      </c>
      <c r="K2484" s="1">
        <v>1.022937467</v>
      </c>
      <c r="L2484" s="1" t="s">
        <v>1</v>
      </c>
      <c r="M2484" s="1" t="s">
        <v>2</v>
      </c>
      <c r="N2484" s="1">
        <v>913116.24269999994</v>
      </c>
      <c r="O2484" s="1">
        <v>1232457.8810000001</v>
      </c>
      <c r="P2484" s="1">
        <v>1371465.6880000001</v>
      </c>
      <c r="Q2484" s="1">
        <v>1265782.5120000001</v>
      </c>
      <c r="R2484" s="3">
        <f>AVERAGE('VTA_Proteome Morphine vs Saline'!N2484:Q2484)</f>
        <v>1195705.5809249999</v>
      </c>
      <c r="S2484" s="3">
        <f>_xlfn.STDEV.S('VTA_Proteome Morphine vs Saline'!N2484:Q2484)</f>
        <v>197492.49534024773</v>
      </c>
      <c r="T2484" s="1">
        <v>1498278.895</v>
      </c>
      <c r="U2484" s="1">
        <v>1429396.351</v>
      </c>
      <c r="V2484" s="1">
        <v>941016.00320000004</v>
      </c>
      <c r="W2484" s="1">
        <v>806885.19469999999</v>
      </c>
      <c r="X2484" s="1">
        <f t="shared" si="153"/>
        <v>1168894.1109750001</v>
      </c>
      <c r="Y2484" s="1">
        <f t="shared" si="154"/>
        <v>346089.8922105605</v>
      </c>
    </row>
    <row r="2485" spans="1:25" x14ac:dyDescent="0.5">
      <c r="A2485" s="1" t="s">
        <v>4961</v>
      </c>
      <c r="B2485" s="1" t="s">
        <v>4962</v>
      </c>
      <c r="C2485" s="1">
        <v>61685</v>
      </c>
      <c r="D2485" s="1">
        <v>10</v>
      </c>
      <c r="E2485" s="1">
        <v>10</v>
      </c>
      <c r="F2485" s="1">
        <v>834.08</v>
      </c>
      <c r="G2485" s="1">
        <v>5.2255035999999998E-2</v>
      </c>
      <c r="H2485" s="1">
        <v>0.99625991700000005</v>
      </c>
      <c r="I2485" s="1">
        <v>0.87462095900000003</v>
      </c>
      <c r="K2485" s="1">
        <v>1.045437774</v>
      </c>
      <c r="L2485" s="1" t="s">
        <v>1</v>
      </c>
      <c r="M2485" s="1" t="s">
        <v>2</v>
      </c>
      <c r="N2485" s="1">
        <v>1314337.496</v>
      </c>
      <c r="O2485" s="1">
        <v>1443204.4609999999</v>
      </c>
      <c r="P2485" s="1">
        <v>2352946.2850000001</v>
      </c>
      <c r="Q2485" s="1">
        <v>1581911.331</v>
      </c>
      <c r="R2485" s="3">
        <f>AVERAGE('VTA_Proteome Morphine vs Saline'!N2485:Q2485)</f>
        <v>1673099.8932500002</v>
      </c>
      <c r="S2485" s="3">
        <f>_xlfn.STDEV.S('VTA_Proteome Morphine vs Saline'!N2485:Q2485)</f>
        <v>466214.84236014885</v>
      </c>
      <c r="T2485" s="1">
        <v>1577117.1810000001</v>
      </c>
      <c r="U2485" s="1">
        <v>1533271.933</v>
      </c>
      <c r="V2485" s="1">
        <v>1854795.294</v>
      </c>
      <c r="W2485" s="1">
        <v>1436343.9669999999</v>
      </c>
      <c r="X2485" s="1">
        <f t="shared" si="153"/>
        <v>1600382.09375</v>
      </c>
      <c r="Y2485" s="1">
        <f t="shared" si="154"/>
        <v>179517.51384405518</v>
      </c>
    </row>
    <row r="2486" spans="1:25" x14ac:dyDescent="0.5">
      <c r="A2486" s="1" t="s">
        <v>4963</v>
      </c>
      <c r="B2486" s="1" t="s">
        <v>4964</v>
      </c>
      <c r="C2486" s="1">
        <v>32340</v>
      </c>
      <c r="D2486" s="1">
        <v>1</v>
      </c>
      <c r="E2486" s="1">
        <v>1</v>
      </c>
      <c r="F2486" s="1">
        <v>38.200000000000003</v>
      </c>
      <c r="G2486" s="1">
        <v>0.108103384</v>
      </c>
      <c r="H2486" s="1">
        <v>0.98916351000000002</v>
      </c>
      <c r="I2486" s="1">
        <v>0.43998659499999998</v>
      </c>
      <c r="K2486" s="1">
        <v>1.29572965</v>
      </c>
      <c r="L2486" s="1" t="s">
        <v>2</v>
      </c>
      <c r="M2486" s="1" t="s">
        <v>1</v>
      </c>
      <c r="N2486" s="1">
        <v>12321.399170000001</v>
      </c>
      <c r="O2486" s="1">
        <v>22301.218529999998</v>
      </c>
      <c r="P2486" s="1">
        <v>2407.9890650000002</v>
      </c>
      <c r="Q2486" s="1">
        <v>15141.6715</v>
      </c>
      <c r="R2486" s="3">
        <f>AVERAGE('VTA_Proteome Morphine vs Saline'!N2486:Q2486)</f>
        <v>13043.06956625</v>
      </c>
      <c r="S2486" s="3">
        <f>_xlfn.STDEV.S('VTA_Proteome Morphine vs Saline'!N2486:Q2486)</f>
        <v>8241.019308722598</v>
      </c>
      <c r="T2486" s="1">
        <v>9384.8220500000007</v>
      </c>
      <c r="U2486" s="1">
        <v>28002.198339999999</v>
      </c>
      <c r="V2486" s="1">
        <v>16074.648010000001</v>
      </c>
      <c r="W2486" s="1">
        <v>14139.499460000001</v>
      </c>
      <c r="X2486" s="1">
        <f t="shared" si="153"/>
        <v>16900.291965</v>
      </c>
      <c r="Y2486" s="1">
        <f t="shared" si="154"/>
        <v>7917.0338805773299</v>
      </c>
    </row>
    <row r="2487" spans="1:25" x14ac:dyDescent="0.5">
      <c r="A2487" s="1" t="s">
        <v>4965</v>
      </c>
      <c r="B2487" s="1" t="s">
        <v>4966</v>
      </c>
      <c r="C2487" s="1">
        <v>24626</v>
      </c>
      <c r="D2487" s="1">
        <v>18</v>
      </c>
      <c r="E2487" s="1">
        <v>18</v>
      </c>
      <c r="F2487" s="1">
        <v>1341.21</v>
      </c>
      <c r="G2487" s="1">
        <v>0.46095586100000002</v>
      </c>
      <c r="H2487" s="1">
        <v>0.977951083</v>
      </c>
      <c r="I2487" s="1">
        <v>6.8541182000000006E-2</v>
      </c>
      <c r="K2487" s="1">
        <v>1.1866427390000001</v>
      </c>
      <c r="L2487" s="1" t="s">
        <v>2</v>
      </c>
      <c r="M2487" s="1" t="s">
        <v>1</v>
      </c>
      <c r="N2487" s="1">
        <v>67963857.140000001</v>
      </c>
      <c r="O2487" s="1">
        <v>81491246.719999999</v>
      </c>
      <c r="P2487" s="1">
        <v>66073578.25</v>
      </c>
      <c r="Q2487" s="1">
        <v>67342544.489999995</v>
      </c>
      <c r="R2487" s="3">
        <f>AVERAGE('VTA_Proteome Morphine vs Saline'!N2487:Q2487)</f>
        <v>70717806.650000006</v>
      </c>
      <c r="S2487" s="3">
        <f>_xlfn.STDEV.S('VTA_Proteome Morphine vs Saline'!N2487:Q2487)</f>
        <v>7225245.1152332369</v>
      </c>
      <c r="T2487" s="1">
        <v>81294097.280000001</v>
      </c>
      <c r="U2487" s="1">
        <v>84690470.480000004</v>
      </c>
      <c r="V2487" s="1">
        <v>72828811.549999997</v>
      </c>
      <c r="W2487" s="1">
        <v>96853707.870000005</v>
      </c>
      <c r="X2487" s="1">
        <f t="shared" si="153"/>
        <v>83916771.795000002</v>
      </c>
      <c r="Y2487" s="1">
        <f t="shared" si="154"/>
        <v>9963001.7007950637</v>
      </c>
    </row>
    <row r="2488" spans="1:25" x14ac:dyDescent="0.5">
      <c r="A2488" s="1" t="s">
        <v>4967</v>
      </c>
      <c r="B2488" s="1" t="s">
        <v>4968</v>
      </c>
      <c r="C2488" s="1">
        <v>31887</v>
      </c>
      <c r="D2488" s="1">
        <v>25</v>
      </c>
      <c r="E2488" s="1">
        <v>24</v>
      </c>
      <c r="F2488" s="1">
        <v>1402.45</v>
      </c>
      <c r="G2488" s="1">
        <v>9.7552080999999999E-2</v>
      </c>
      <c r="H2488" s="1">
        <v>0.99332116299999995</v>
      </c>
      <c r="I2488" s="1">
        <v>0.48206011199999999</v>
      </c>
      <c r="K2488" s="1">
        <v>1.0677993130000001</v>
      </c>
      <c r="L2488" s="1" t="s">
        <v>1</v>
      </c>
      <c r="M2488" s="1" t="s">
        <v>2</v>
      </c>
      <c r="N2488" s="1">
        <v>41436599.119999997</v>
      </c>
      <c r="O2488" s="1">
        <v>51642455.880000003</v>
      </c>
      <c r="P2488" s="1">
        <v>55778029.609999999</v>
      </c>
      <c r="Q2488" s="1">
        <v>46722545.920000002</v>
      </c>
      <c r="R2488" s="3">
        <f>AVERAGE('VTA_Proteome Morphine vs Saline'!N2488:Q2488)</f>
        <v>48894907.632500008</v>
      </c>
      <c r="S2488" s="3">
        <f>_xlfn.STDEV.S('VTA_Proteome Morphine vs Saline'!N2488:Q2488)</f>
        <v>6198707.144962999</v>
      </c>
      <c r="T2488" s="1">
        <v>46126264.5</v>
      </c>
      <c r="U2488" s="1">
        <v>51471734.960000001</v>
      </c>
      <c r="V2488" s="1">
        <v>39143601.399999999</v>
      </c>
      <c r="W2488" s="1">
        <v>46419811.670000002</v>
      </c>
      <c r="X2488" s="1">
        <f t="shared" si="153"/>
        <v>45790353.132500008</v>
      </c>
      <c r="Y2488" s="1">
        <f t="shared" si="154"/>
        <v>5065124.6302727293</v>
      </c>
    </row>
    <row r="2489" spans="1:25" x14ac:dyDescent="0.5">
      <c r="A2489" s="1" t="s">
        <v>4969</v>
      </c>
      <c r="B2489" s="1" t="s">
        <v>4970</v>
      </c>
      <c r="C2489" s="1">
        <v>31430</v>
      </c>
      <c r="D2489" s="1">
        <v>12</v>
      </c>
      <c r="E2489" s="1">
        <v>10</v>
      </c>
      <c r="F2489" s="1">
        <v>447.48</v>
      </c>
      <c r="G2489" s="1">
        <v>6.5911881000000005E-2</v>
      </c>
      <c r="H2489" s="1">
        <v>0.99625991700000005</v>
      </c>
      <c r="I2489" s="1">
        <v>0.67807988100000005</v>
      </c>
      <c r="K2489" s="1">
        <v>1.0318119139999999</v>
      </c>
      <c r="L2489" s="1" t="s">
        <v>1</v>
      </c>
      <c r="M2489" s="1" t="s">
        <v>2</v>
      </c>
      <c r="N2489" s="1">
        <v>2478907.0630000001</v>
      </c>
      <c r="O2489" s="1">
        <v>2674653.105</v>
      </c>
      <c r="P2489" s="1">
        <v>2365392.8849999998</v>
      </c>
      <c r="Q2489" s="1">
        <v>2233843.0729999999</v>
      </c>
      <c r="R2489" s="3">
        <f>AVERAGE('VTA_Proteome Morphine vs Saline'!N2489:Q2489)</f>
        <v>2438199.0314999996</v>
      </c>
      <c r="S2489" s="3">
        <f>_xlfn.STDEV.S('VTA_Proteome Morphine vs Saline'!N2489:Q2489)</f>
        <v>186752.74691954034</v>
      </c>
      <c r="T2489" s="1">
        <v>2363885.7570000002</v>
      </c>
      <c r="U2489" s="1">
        <v>2941383.1860000002</v>
      </c>
      <c r="V2489" s="1">
        <v>2036813.723</v>
      </c>
      <c r="W2489" s="1">
        <v>2110023.8590000002</v>
      </c>
      <c r="X2489" s="1">
        <f t="shared" si="153"/>
        <v>2363026.6312500001</v>
      </c>
      <c r="Y2489" s="1">
        <f t="shared" si="154"/>
        <v>410252.89224836958</v>
      </c>
    </row>
    <row r="2490" spans="1:25" x14ac:dyDescent="0.5">
      <c r="A2490" s="1" t="s">
        <v>4971</v>
      </c>
      <c r="B2490" s="1" t="s">
        <v>4972</v>
      </c>
      <c r="C2490" s="1">
        <v>32158</v>
      </c>
      <c r="D2490" s="1">
        <v>9</v>
      </c>
      <c r="E2490" s="1">
        <v>9</v>
      </c>
      <c r="F2490" s="1">
        <v>385.16</v>
      </c>
      <c r="G2490" s="1">
        <v>0.230640707</v>
      </c>
      <c r="H2490" s="1">
        <v>0.977951083</v>
      </c>
      <c r="I2490" s="1">
        <v>0.198820573</v>
      </c>
      <c r="K2490" s="1">
        <v>1.1520543889999999</v>
      </c>
      <c r="L2490" s="1" t="s">
        <v>1</v>
      </c>
      <c r="M2490" s="1" t="s">
        <v>2</v>
      </c>
      <c r="N2490" s="1">
        <v>3627942.915</v>
      </c>
      <c r="O2490" s="1">
        <v>4593080.0420000004</v>
      </c>
      <c r="P2490" s="1">
        <v>3701825.213</v>
      </c>
      <c r="Q2490" s="1">
        <v>3904705.517</v>
      </c>
      <c r="R2490" s="3">
        <f>AVERAGE('VTA_Proteome Morphine vs Saline'!N2490:Q2490)</f>
        <v>3956888.4217499997</v>
      </c>
      <c r="S2490" s="3">
        <f>_xlfn.STDEV.S('VTA_Proteome Morphine vs Saline'!N2490:Q2490)</f>
        <v>439971.67336595984</v>
      </c>
      <c r="T2490" s="1">
        <v>3280316.8429999999</v>
      </c>
      <c r="U2490" s="1">
        <v>4389619.2939999998</v>
      </c>
      <c r="V2490" s="1">
        <v>2947223.3670000001</v>
      </c>
      <c r="W2490" s="1">
        <v>3121387.7719999999</v>
      </c>
      <c r="X2490" s="1">
        <f t="shared" si="153"/>
        <v>3434636.8190000001</v>
      </c>
      <c r="Y2490" s="1">
        <f t="shared" si="154"/>
        <v>651025.60655904736</v>
      </c>
    </row>
    <row r="2491" spans="1:25" x14ac:dyDescent="0.5">
      <c r="A2491" s="1" t="s">
        <v>4973</v>
      </c>
      <c r="B2491" s="1" t="s">
        <v>4974</v>
      </c>
      <c r="C2491" s="1">
        <v>45795</v>
      </c>
      <c r="D2491" s="1">
        <v>6</v>
      </c>
      <c r="E2491" s="1">
        <v>6</v>
      </c>
      <c r="F2491" s="1">
        <v>288.07</v>
      </c>
      <c r="G2491" s="1">
        <v>5.0348946999999998E-2</v>
      </c>
      <c r="H2491" s="1">
        <v>0.99625991700000005</v>
      </c>
      <c r="I2491" s="1">
        <v>0.95043687099999996</v>
      </c>
      <c r="K2491" s="1">
        <v>1.0101864700000001</v>
      </c>
      <c r="L2491" s="1" t="s">
        <v>2</v>
      </c>
      <c r="M2491" s="1" t="s">
        <v>1</v>
      </c>
      <c r="N2491" s="1">
        <v>366731.82380000001</v>
      </c>
      <c r="O2491" s="1">
        <v>384757.18849999999</v>
      </c>
      <c r="P2491" s="1">
        <v>240612.2403</v>
      </c>
      <c r="Q2491" s="1">
        <v>319418.63209999999</v>
      </c>
      <c r="R2491" s="3">
        <f>AVERAGE('VTA_Proteome Morphine vs Saline'!N2491:Q2491)</f>
        <v>327879.97117500001</v>
      </c>
      <c r="S2491" s="3">
        <f>_xlfn.STDEV.S('VTA_Proteome Morphine vs Saline'!N2491:Q2491)</f>
        <v>64373.222730271569</v>
      </c>
      <c r="T2491" s="1">
        <v>331739.20600000001</v>
      </c>
      <c r="U2491" s="1">
        <v>487918.16729999997</v>
      </c>
      <c r="V2491" s="1">
        <v>253942.30009999999</v>
      </c>
      <c r="W2491" s="1">
        <v>251279.96950000001</v>
      </c>
      <c r="X2491" s="1">
        <f t="shared" si="153"/>
        <v>331219.91072499997</v>
      </c>
      <c r="Y2491" s="1">
        <f t="shared" si="154"/>
        <v>110930.66391248305</v>
      </c>
    </row>
    <row r="2492" spans="1:25" x14ac:dyDescent="0.5">
      <c r="A2492" s="1" t="s">
        <v>4975</v>
      </c>
      <c r="B2492" s="1" t="s">
        <v>4976</v>
      </c>
      <c r="C2492" s="1">
        <v>134899</v>
      </c>
      <c r="D2492" s="1">
        <v>14</v>
      </c>
      <c r="E2492" s="1">
        <v>14</v>
      </c>
      <c r="F2492" s="1">
        <v>660.47</v>
      </c>
      <c r="G2492" s="1">
        <v>0.19051331599999999</v>
      </c>
      <c r="H2492" s="1">
        <v>0.977951083</v>
      </c>
      <c r="I2492" s="1">
        <v>0.24932628500000001</v>
      </c>
      <c r="K2492" s="1">
        <v>1.1384318760000001</v>
      </c>
      <c r="L2492" s="1" t="s">
        <v>1</v>
      </c>
      <c r="M2492" s="1" t="s">
        <v>2</v>
      </c>
      <c r="N2492" s="1">
        <v>1377935.851</v>
      </c>
      <c r="O2492" s="1">
        <v>1224521.838</v>
      </c>
      <c r="P2492" s="1">
        <v>1775650.959</v>
      </c>
      <c r="Q2492" s="1">
        <v>1465076.345</v>
      </c>
      <c r="R2492" s="3">
        <f>AVERAGE('VTA_Proteome Morphine vs Saline'!N2492:Q2492)</f>
        <v>1460796.2482499999</v>
      </c>
      <c r="S2492" s="3">
        <f>_xlfn.STDEV.S('VTA_Proteome Morphine vs Saline'!N2492:Q2492)</f>
        <v>232266.54980938628</v>
      </c>
      <c r="T2492" s="1">
        <v>1452886.5120000001</v>
      </c>
      <c r="U2492" s="1">
        <v>1084468.6029999999</v>
      </c>
      <c r="V2492" s="1">
        <v>1325467.388</v>
      </c>
      <c r="W2492" s="1">
        <v>1269838.5870000001</v>
      </c>
      <c r="X2492" s="1">
        <f t="shared" si="153"/>
        <v>1283165.2725000002</v>
      </c>
      <c r="Y2492" s="1">
        <f t="shared" si="154"/>
        <v>153028.03134284366</v>
      </c>
    </row>
    <row r="2493" spans="1:25" x14ac:dyDescent="0.5">
      <c r="A2493" s="1" t="s">
        <v>4977</v>
      </c>
      <c r="B2493" s="1" t="s">
        <v>4978</v>
      </c>
      <c r="C2493" s="1">
        <v>77873</v>
      </c>
      <c r="D2493" s="1">
        <v>9</v>
      </c>
      <c r="E2493" s="1">
        <v>9</v>
      </c>
      <c r="F2493" s="1">
        <v>499.39</v>
      </c>
      <c r="G2493" s="1">
        <v>0.23884835200000001</v>
      </c>
      <c r="H2493" s="1">
        <v>0.977951083</v>
      </c>
      <c r="I2493" s="1">
        <v>0.19029094399999999</v>
      </c>
      <c r="K2493" s="1">
        <v>1.1085335350000001</v>
      </c>
      <c r="L2493" s="1" t="s">
        <v>2</v>
      </c>
      <c r="M2493" s="1" t="s">
        <v>1</v>
      </c>
      <c r="N2493" s="1">
        <v>542164.89080000005</v>
      </c>
      <c r="O2493" s="1">
        <v>745213.1875</v>
      </c>
      <c r="P2493" s="1">
        <v>655491.96889999998</v>
      </c>
      <c r="Q2493" s="1">
        <v>652066.65720000002</v>
      </c>
      <c r="R2493" s="3">
        <f>AVERAGE('VTA_Proteome Morphine vs Saline'!N2493:Q2493)</f>
        <v>648734.17610000004</v>
      </c>
      <c r="S2493" s="3">
        <f>_xlfn.STDEV.S('VTA_Proteome Morphine vs Saline'!N2493:Q2493)</f>
        <v>83110.339115908209</v>
      </c>
      <c r="T2493" s="1">
        <v>679226.66810000001</v>
      </c>
      <c r="U2493" s="1">
        <v>680036.22089999996</v>
      </c>
      <c r="V2493" s="1">
        <v>746739.56259999995</v>
      </c>
      <c r="W2493" s="1">
        <v>770571.90740000003</v>
      </c>
      <c r="X2493" s="1">
        <f t="shared" si="153"/>
        <v>719143.58974999993</v>
      </c>
      <c r="Y2493" s="1">
        <f t="shared" si="154"/>
        <v>46651.747042061317</v>
      </c>
    </row>
    <row r="2494" spans="1:25" x14ac:dyDescent="0.5">
      <c r="A2494" s="1" t="s">
        <v>4979</v>
      </c>
      <c r="B2494" s="1" t="s">
        <v>4980</v>
      </c>
      <c r="C2494" s="1">
        <v>101470</v>
      </c>
      <c r="D2494" s="1">
        <v>17</v>
      </c>
      <c r="E2494" s="1">
        <v>16</v>
      </c>
      <c r="F2494" s="1">
        <v>843.78</v>
      </c>
      <c r="G2494" s="1">
        <v>8.1353704999999998E-2</v>
      </c>
      <c r="H2494" s="1">
        <v>0.99625991700000005</v>
      </c>
      <c r="I2494" s="1">
        <v>0.564162673</v>
      </c>
      <c r="K2494" s="1">
        <v>1.0384369120000001</v>
      </c>
      <c r="L2494" s="1" t="s">
        <v>1</v>
      </c>
      <c r="M2494" s="1" t="s">
        <v>2</v>
      </c>
      <c r="N2494" s="1">
        <v>2518500.48</v>
      </c>
      <c r="O2494" s="1">
        <v>2965306.4559999998</v>
      </c>
      <c r="P2494" s="1">
        <v>2718742.176</v>
      </c>
      <c r="Q2494" s="1">
        <v>2551940.1669999999</v>
      </c>
      <c r="R2494" s="3">
        <f>AVERAGE('VTA_Proteome Morphine vs Saline'!N2494:Q2494)</f>
        <v>2688622.3197499998</v>
      </c>
      <c r="S2494" s="3">
        <f>_xlfn.STDEV.S('VTA_Proteome Morphine vs Saline'!N2494:Q2494)</f>
        <v>204193.3464743878</v>
      </c>
      <c r="T2494" s="1">
        <v>2201673.6800000002</v>
      </c>
      <c r="U2494" s="1">
        <v>2686786.7740000002</v>
      </c>
      <c r="V2494" s="1">
        <v>2680994.639</v>
      </c>
      <c r="W2494" s="1">
        <v>2786965.3650000002</v>
      </c>
      <c r="X2494" s="1">
        <f t="shared" si="153"/>
        <v>2589105.1145000001</v>
      </c>
      <c r="Y2494" s="1">
        <f t="shared" si="154"/>
        <v>262828.95989734505</v>
      </c>
    </row>
    <row r="2495" spans="1:25" x14ac:dyDescent="0.5">
      <c r="A2495" s="1" t="s">
        <v>4981</v>
      </c>
      <c r="B2495" s="1" t="s">
        <v>4982</v>
      </c>
      <c r="C2495" s="1">
        <v>124273</v>
      </c>
      <c r="D2495" s="1">
        <v>2</v>
      </c>
      <c r="E2495" s="1">
        <v>2</v>
      </c>
      <c r="F2495" s="1">
        <v>52.76</v>
      </c>
      <c r="G2495" s="1">
        <v>0.108870726</v>
      </c>
      <c r="H2495" s="1">
        <v>0.98916351000000002</v>
      </c>
      <c r="I2495" s="1">
        <v>0.43718772700000003</v>
      </c>
      <c r="K2495" s="1">
        <v>1.1467837890000001</v>
      </c>
      <c r="L2495" s="1" t="s">
        <v>1</v>
      </c>
      <c r="M2495" s="1" t="s">
        <v>2</v>
      </c>
      <c r="N2495" s="1">
        <v>31318.092980000001</v>
      </c>
      <c r="O2495" s="1">
        <v>64901.250520000001</v>
      </c>
      <c r="P2495" s="1">
        <v>46072.296609999998</v>
      </c>
      <c r="Q2495" s="1">
        <v>62722.567080000001</v>
      </c>
      <c r="R2495" s="3">
        <f>AVERAGE('VTA_Proteome Morphine vs Saline'!N2495:Q2495)</f>
        <v>51253.551797500004</v>
      </c>
      <c r="S2495" s="3">
        <f>_xlfn.STDEV.S('VTA_Proteome Morphine vs Saline'!N2495:Q2495)</f>
        <v>15727.533347101613</v>
      </c>
      <c r="T2495" s="1">
        <v>15381.95859</v>
      </c>
      <c r="U2495" s="1">
        <v>51958.848969999999</v>
      </c>
      <c r="V2495" s="1">
        <v>14426.7485</v>
      </c>
      <c r="W2495" s="1">
        <v>97005.643479999999</v>
      </c>
      <c r="X2495" s="1">
        <f t="shared" si="153"/>
        <v>44693.299885</v>
      </c>
      <c r="Y2495" s="1">
        <f t="shared" si="154"/>
        <v>39006.787260512749</v>
      </c>
    </row>
    <row r="2496" spans="1:25" x14ac:dyDescent="0.5">
      <c r="A2496" s="1" t="s">
        <v>4983</v>
      </c>
      <c r="B2496" s="1" t="s">
        <v>4984</v>
      </c>
      <c r="C2496" s="1">
        <v>122529</v>
      </c>
      <c r="D2496" s="1">
        <v>3</v>
      </c>
      <c r="E2496" s="1">
        <v>3</v>
      </c>
      <c r="F2496" s="1">
        <v>220.04</v>
      </c>
      <c r="G2496" s="1">
        <v>0.263448497</v>
      </c>
      <c r="H2496" s="1">
        <v>0.977951083</v>
      </c>
      <c r="I2496" s="1">
        <v>0.16753046399999999</v>
      </c>
      <c r="K2496" s="1">
        <v>1.262201753</v>
      </c>
      <c r="L2496" s="1" t="s">
        <v>1</v>
      </c>
      <c r="M2496" s="1" t="s">
        <v>2</v>
      </c>
      <c r="N2496" s="1">
        <v>207096.69870000001</v>
      </c>
      <c r="O2496" s="1">
        <v>200906.56020000001</v>
      </c>
      <c r="P2496" s="1">
        <v>178587.00899999999</v>
      </c>
      <c r="Q2496" s="1">
        <v>218751.6268</v>
      </c>
      <c r="R2496" s="3">
        <f>AVERAGE('VTA_Proteome Morphine vs Saline'!N2496:Q2496)</f>
        <v>201335.47367499999</v>
      </c>
      <c r="S2496" s="3">
        <f>_xlfn.STDEV.S('VTA_Proteome Morphine vs Saline'!N2496:Q2496)</f>
        <v>16873.951476569771</v>
      </c>
      <c r="T2496" s="1">
        <v>104336.9872</v>
      </c>
      <c r="U2496" s="1">
        <v>156649.2015</v>
      </c>
      <c r="V2496" s="1">
        <v>140717.3461</v>
      </c>
      <c r="W2496" s="1">
        <v>236341.7641</v>
      </c>
      <c r="X2496" s="1">
        <f t="shared" si="153"/>
        <v>159511.32472500001</v>
      </c>
      <c r="Y2496" s="1">
        <f t="shared" si="154"/>
        <v>55703.169621935012</v>
      </c>
    </row>
    <row r="2497" spans="1:25" x14ac:dyDescent="0.5">
      <c r="A2497" s="1" t="s">
        <v>4985</v>
      </c>
      <c r="B2497" s="1" t="s">
        <v>4986</v>
      </c>
      <c r="C2497" s="1">
        <v>25228</v>
      </c>
      <c r="D2497" s="1">
        <v>4</v>
      </c>
      <c r="E2497" s="1">
        <v>4</v>
      </c>
      <c r="F2497" s="1">
        <v>146.97999999999999</v>
      </c>
      <c r="G2497" s="1">
        <v>0.140174253</v>
      </c>
      <c r="H2497" s="1">
        <v>0.977951083</v>
      </c>
      <c r="I2497" s="1">
        <v>0.344557905</v>
      </c>
      <c r="K2497" s="1">
        <v>1.290644908</v>
      </c>
      <c r="L2497" s="1" t="s">
        <v>2</v>
      </c>
      <c r="M2497" s="1" t="s">
        <v>1</v>
      </c>
      <c r="N2497" s="1">
        <v>2103255.6869999999</v>
      </c>
      <c r="O2497" s="1">
        <v>4366561.5180000002</v>
      </c>
      <c r="P2497" s="1">
        <v>3341143.9330000002</v>
      </c>
      <c r="Q2497" s="1">
        <v>3824035.22</v>
      </c>
      <c r="R2497" s="3">
        <f>AVERAGE('VTA_Proteome Morphine vs Saline'!N2497:Q2497)</f>
        <v>3408749.0895000002</v>
      </c>
      <c r="S2497" s="3">
        <f>_xlfn.STDEV.S('VTA_Proteome Morphine vs Saline'!N2497:Q2497)</f>
        <v>965876.23422657838</v>
      </c>
      <c r="T2497" s="1">
        <v>3607535.7919999999</v>
      </c>
      <c r="U2497" s="1">
        <v>4174342.747</v>
      </c>
      <c r="V2497" s="1">
        <v>3016977.247</v>
      </c>
      <c r="W2497" s="1">
        <v>6799082.8300000001</v>
      </c>
      <c r="X2497" s="1">
        <f t="shared" si="153"/>
        <v>4399484.6540000001</v>
      </c>
      <c r="Y2497" s="1">
        <f t="shared" si="154"/>
        <v>1668059.752625095</v>
      </c>
    </row>
    <row r="2498" spans="1:25" x14ac:dyDescent="0.5">
      <c r="A2498" s="1" t="s">
        <v>4987</v>
      </c>
      <c r="B2498" s="1" t="s">
        <v>4988</v>
      </c>
      <c r="C2498" s="1">
        <v>31421</v>
      </c>
      <c r="D2498" s="1">
        <v>3</v>
      </c>
      <c r="E2498" s="1">
        <v>3</v>
      </c>
      <c r="F2498" s="1">
        <v>109.43</v>
      </c>
      <c r="G2498" s="1">
        <v>0.13054743599999999</v>
      </c>
      <c r="H2498" s="1">
        <v>0.977951083</v>
      </c>
      <c r="I2498" s="1">
        <v>0.36925699099999998</v>
      </c>
      <c r="K2498" s="1">
        <v>28.287661459999999</v>
      </c>
      <c r="L2498" s="1" t="s">
        <v>1</v>
      </c>
      <c r="M2498" s="1" t="s">
        <v>2</v>
      </c>
      <c r="N2498" s="1">
        <v>41597004.659999996</v>
      </c>
      <c r="O2498" s="1">
        <v>709993.1531</v>
      </c>
      <c r="P2498" s="1">
        <v>261581.4791</v>
      </c>
      <c r="Q2498" s="1">
        <v>257391.28950000001</v>
      </c>
      <c r="R2498" s="3">
        <f>AVERAGE('VTA_Proteome Morphine vs Saline'!N2498:Q2498)</f>
        <v>10706492.645424997</v>
      </c>
      <c r="S2498" s="3">
        <f>_xlfn.STDEV.S('VTA_Proteome Morphine vs Saline'!N2498:Q2498)</f>
        <v>20594769.748987816</v>
      </c>
      <c r="T2498" s="1">
        <v>378244.59830000001</v>
      </c>
      <c r="U2498" s="1">
        <v>562104.0074</v>
      </c>
      <c r="V2498" s="1">
        <v>290398.54680000001</v>
      </c>
      <c r="W2498" s="1">
        <v>283198.09330000001</v>
      </c>
      <c r="X2498" s="1">
        <f t="shared" si="153"/>
        <v>378486.31144999998</v>
      </c>
      <c r="Y2498" s="1">
        <f t="shared" si="154"/>
        <v>129813.7325689768</v>
      </c>
    </row>
    <row r="2499" spans="1:25" x14ac:dyDescent="0.5">
      <c r="A2499" s="1" t="s">
        <v>4989</v>
      </c>
      <c r="B2499" s="1" t="s">
        <v>4990</v>
      </c>
      <c r="C2499" s="1">
        <v>46040</v>
      </c>
      <c r="D2499" s="1">
        <v>2</v>
      </c>
      <c r="E2499" s="1">
        <v>2</v>
      </c>
      <c r="F2499" s="1">
        <v>54.28</v>
      </c>
      <c r="G2499" s="1">
        <v>0.35486426399999998</v>
      </c>
      <c r="H2499" s="1">
        <v>0.977951083</v>
      </c>
      <c r="I2499" s="1">
        <v>0.10850520600000001</v>
      </c>
      <c r="K2499" s="1">
        <v>3.7882227620000002</v>
      </c>
      <c r="L2499" s="1" t="s">
        <v>1</v>
      </c>
      <c r="M2499" s="1" t="s">
        <v>2</v>
      </c>
      <c r="N2499" s="1">
        <v>71734.612030000004</v>
      </c>
      <c r="O2499" s="1">
        <v>27979.762859999999</v>
      </c>
      <c r="P2499" s="1">
        <v>13703.84899</v>
      </c>
      <c r="Q2499" s="1">
        <v>113812.22629999999</v>
      </c>
      <c r="R2499" s="3">
        <f>AVERAGE('VTA_Proteome Morphine vs Saline'!N2499:Q2499)</f>
        <v>56807.612544999996</v>
      </c>
      <c r="S2499" s="3">
        <f>_xlfn.STDEV.S('VTA_Proteome Morphine vs Saline'!N2499:Q2499)</f>
        <v>45318.578431103459</v>
      </c>
      <c r="T2499" s="1">
        <v>6737.5213919999997</v>
      </c>
      <c r="U2499" s="1">
        <v>14510.52684</v>
      </c>
      <c r="V2499" s="1">
        <v>1165.192832</v>
      </c>
      <c r="W2499" s="1">
        <v>37570.150739999997</v>
      </c>
      <c r="X2499" s="1">
        <f t="shared" si="153"/>
        <v>14995.847951</v>
      </c>
      <c r="Y2499" s="1">
        <f t="shared" si="154"/>
        <v>16013.761389984145</v>
      </c>
    </row>
    <row r="2500" spans="1:25" x14ac:dyDescent="0.5">
      <c r="A2500" s="1" t="s">
        <v>4991</v>
      </c>
      <c r="B2500" s="1" t="s">
        <v>4992</v>
      </c>
      <c r="C2500" s="1">
        <v>104403</v>
      </c>
      <c r="D2500" s="1">
        <v>19</v>
      </c>
      <c r="E2500" s="1">
        <v>19</v>
      </c>
      <c r="F2500" s="1">
        <v>755.6</v>
      </c>
      <c r="G2500" s="1">
        <v>0.16923044600000001</v>
      </c>
      <c r="H2500" s="1">
        <v>0.977951083</v>
      </c>
      <c r="I2500" s="1">
        <v>0.28398133599999997</v>
      </c>
      <c r="K2500" s="1">
        <v>1.1629909620000001</v>
      </c>
      <c r="L2500" s="1" t="s">
        <v>1</v>
      </c>
      <c r="M2500" s="1" t="s">
        <v>2</v>
      </c>
      <c r="N2500" s="1">
        <v>1456403.6129999999</v>
      </c>
      <c r="O2500" s="1">
        <v>1683233.1869999999</v>
      </c>
      <c r="P2500" s="1">
        <v>2133487.42</v>
      </c>
      <c r="Q2500" s="1">
        <v>1847037.085</v>
      </c>
      <c r="R2500" s="3">
        <f>AVERAGE('VTA_Proteome Morphine vs Saline'!N2500:Q2500)</f>
        <v>1780040.3262499999</v>
      </c>
      <c r="S2500" s="3">
        <f>_xlfn.STDEV.S('VTA_Proteome Morphine vs Saline'!N2500:Q2500)</f>
        <v>284912.71068894031</v>
      </c>
      <c r="T2500" s="1">
        <v>1403982.122</v>
      </c>
      <c r="U2500" s="1">
        <v>1447667.855</v>
      </c>
      <c r="V2500" s="1">
        <v>1220225.2479999999</v>
      </c>
      <c r="W2500" s="1">
        <v>2050409.0719999999</v>
      </c>
      <c r="X2500" s="1">
        <f t="shared" si="153"/>
        <v>1530571.0742499998</v>
      </c>
      <c r="Y2500" s="1">
        <f t="shared" si="154"/>
        <v>360297.92411710846</v>
      </c>
    </row>
    <row r="2501" spans="1:25" x14ac:dyDescent="0.5">
      <c r="A2501" s="1" t="s">
        <v>4993</v>
      </c>
      <c r="B2501" s="1" t="s">
        <v>4994</v>
      </c>
      <c r="C2501" s="1">
        <v>111998</v>
      </c>
      <c r="D2501" s="1">
        <v>4</v>
      </c>
      <c r="E2501" s="1">
        <v>4</v>
      </c>
      <c r="F2501" s="1">
        <v>143.34</v>
      </c>
      <c r="G2501" s="1">
        <v>5.0112248999999998E-2</v>
      </c>
      <c r="H2501" s="1">
        <v>0.99625991700000005</v>
      </c>
      <c r="I2501" s="1">
        <v>0.97187213100000003</v>
      </c>
      <c r="K2501" s="1">
        <v>1.083042496</v>
      </c>
      <c r="L2501" s="1" t="s">
        <v>1</v>
      </c>
      <c r="M2501" s="1" t="s">
        <v>2</v>
      </c>
      <c r="N2501" s="1">
        <v>90385.816550000003</v>
      </c>
      <c r="O2501" s="1">
        <v>35349.853020000002</v>
      </c>
      <c r="P2501" s="1">
        <v>150341.152</v>
      </c>
      <c r="Q2501" s="1">
        <v>79608.37225</v>
      </c>
      <c r="R2501" s="3">
        <f>AVERAGE('VTA_Proteome Morphine vs Saline'!N2501:Q2501)</f>
        <v>88921.298455000011</v>
      </c>
      <c r="S2501" s="3">
        <f>_xlfn.STDEV.S('VTA_Proteome Morphine vs Saline'!N2501:Q2501)</f>
        <v>47367.969428137054</v>
      </c>
      <c r="T2501" s="1">
        <v>93183.066579999999</v>
      </c>
      <c r="U2501" s="1">
        <v>104794.1854</v>
      </c>
      <c r="V2501" s="1">
        <v>77054.35729</v>
      </c>
      <c r="W2501" s="1">
        <v>53381.352350000001</v>
      </c>
      <c r="X2501" s="1">
        <f t="shared" ref="X2501:X2564" si="155">AVERAGE(T2501:W2501)</f>
        <v>82103.240405000004</v>
      </c>
      <c r="Y2501" s="1">
        <f t="shared" ref="Y2501:Y2564" si="156">_xlfn.STDEV.S(T2501:W2501)</f>
        <v>22271.653186559914</v>
      </c>
    </row>
    <row r="2502" spans="1:25" x14ac:dyDescent="0.5">
      <c r="A2502" s="1" t="s">
        <v>4995</v>
      </c>
      <c r="B2502" s="1" t="s">
        <v>4996</v>
      </c>
      <c r="C2502" s="1">
        <v>81749</v>
      </c>
      <c r="D2502" s="1">
        <v>28</v>
      </c>
      <c r="E2502" s="1">
        <v>25</v>
      </c>
      <c r="F2502" s="1">
        <v>1596.13</v>
      </c>
      <c r="G2502" s="1">
        <v>9.6571072999999993E-2</v>
      </c>
      <c r="H2502" s="1">
        <v>0.99371272200000005</v>
      </c>
      <c r="I2502" s="1">
        <v>0.486354022</v>
      </c>
      <c r="K2502" s="1">
        <v>1.112169814</v>
      </c>
      <c r="L2502" s="1" t="s">
        <v>1</v>
      </c>
      <c r="M2502" s="1" t="s">
        <v>2</v>
      </c>
      <c r="N2502" s="1">
        <v>8123560.6770000001</v>
      </c>
      <c r="O2502" s="1">
        <v>9544343.5289999992</v>
      </c>
      <c r="P2502" s="1">
        <v>8806955.568</v>
      </c>
      <c r="Q2502" s="1">
        <v>11410707.93</v>
      </c>
      <c r="R2502" s="3">
        <f>AVERAGE('VTA_Proteome Morphine vs Saline'!N2502:Q2502)</f>
        <v>9471391.925999999</v>
      </c>
      <c r="S2502" s="3">
        <f>_xlfn.STDEV.S('VTA_Proteome Morphine vs Saline'!N2502:Q2502)</f>
        <v>1417085.4184280334</v>
      </c>
      <c r="T2502" s="1">
        <v>5148879.2549999999</v>
      </c>
      <c r="U2502" s="1">
        <v>6992975.7980000004</v>
      </c>
      <c r="V2502" s="1">
        <v>11754049.310000001</v>
      </c>
      <c r="W2502" s="1">
        <v>10168648.74</v>
      </c>
      <c r="X2502" s="1">
        <f t="shared" si="155"/>
        <v>8516138.27575</v>
      </c>
      <c r="Y2502" s="1">
        <f t="shared" si="156"/>
        <v>2992953.72202898</v>
      </c>
    </row>
    <row r="2503" spans="1:25" x14ac:dyDescent="0.5">
      <c r="A2503" s="1" t="s">
        <v>4997</v>
      </c>
      <c r="B2503" s="1" t="s">
        <v>4998</v>
      </c>
      <c r="C2503" s="1">
        <v>87028</v>
      </c>
      <c r="D2503" s="1">
        <v>7</v>
      </c>
      <c r="E2503" s="1">
        <v>6</v>
      </c>
      <c r="F2503" s="1">
        <v>298.02999999999997</v>
      </c>
      <c r="G2503" s="1">
        <v>0.23554239799999999</v>
      </c>
      <c r="H2503" s="1">
        <v>0.977951083</v>
      </c>
      <c r="I2503" s="1">
        <v>0.19366475399999999</v>
      </c>
      <c r="K2503" s="1">
        <v>1.506555716</v>
      </c>
      <c r="L2503" s="1" t="s">
        <v>1</v>
      </c>
      <c r="M2503" s="1" t="s">
        <v>2</v>
      </c>
      <c r="N2503" s="1">
        <v>311949.76459999999</v>
      </c>
      <c r="O2503" s="1">
        <v>232354.21770000001</v>
      </c>
      <c r="P2503" s="1">
        <v>630722.13710000005</v>
      </c>
      <c r="Q2503" s="1">
        <v>356304.4376</v>
      </c>
      <c r="R2503" s="3">
        <f>AVERAGE('VTA_Proteome Morphine vs Saline'!N2503:Q2503)</f>
        <v>382832.63925000007</v>
      </c>
      <c r="S2503" s="3">
        <f>_xlfn.STDEV.S('VTA_Proteome Morphine vs Saline'!N2503:Q2503)</f>
        <v>173032.83493596929</v>
      </c>
      <c r="T2503" s="1">
        <v>215527.9798</v>
      </c>
      <c r="U2503" s="1">
        <v>199026.39679999999</v>
      </c>
      <c r="V2503" s="1">
        <v>383471.75069999998</v>
      </c>
      <c r="W2503" s="1">
        <v>218418.56200000001</v>
      </c>
      <c r="X2503" s="1">
        <f t="shared" si="155"/>
        <v>254111.17232499999</v>
      </c>
      <c r="Y2503" s="1">
        <f t="shared" si="156"/>
        <v>86662.404208106425</v>
      </c>
    </row>
    <row r="2504" spans="1:25" x14ac:dyDescent="0.5">
      <c r="A2504" s="1" t="s">
        <v>4999</v>
      </c>
      <c r="B2504" s="1" t="s">
        <v>5000</v>
      </c>
      <c r="C2504" s="1">
        <v>65414</v>
      </c>
      <c r="D2504" s="1">
        <v>5</v>
      </c>
      <c r="E2504" s="1">
        <v>5</v>
      </c>
      <c r="F2504" s="1">
        <v>247.91</v>
      </c>
      <c r="G2504" s="1">
        <v>0.40098960500000003</v>
      </c>
      <c r="H2504" s="1">
        <v>0.977951083</v>
      </c>
      <c r="I2504" s="1">
        <v>8.8517712999999998E-2</v>
      </c>
      <c r="K2504" s="1">
        <v>1.171942007</v>
      </c>
      <c r="L2504" s="1" t="s">
        <v>2</v>
      </c>
      <c r="M2504" s="1" t="s">
        <v>1</v>
      </c>
      <c r="N2504" s="1">
        <v>326569.17609999998</v>
      </c>
      <c r="O2504" s="1">
        <v>434239.01400000002</v>
      </c>
      <c r="P2504" s="1">
        <v>419901.73369999998</v>
      </c>
      <c r="Q2504" s="1">
        <v>472435.38</v>
      </c>
      <c r="R2504" s="3">
        <f>AVERAGE('VTA_Proteome Morphine vs Saline'!N2504:Q2504)</f>
        <v>413286.32594999997</v>
      </c>
      <c r="S2504" s="3">
        <f>_xlfn.STDEV.S('VTA_Proteome Morphine vs Saline'!N2504:Q2504)</f>
        <v>61917.292763106358</v>
      </c>
      <c r="T2504" s="1">
        <v>500670.5405</v>
      </c>
      <c r="U2504" s="1">
        <v>458636.81660000002</v>
      </c>
      <c r="V2504" s="1">
        <v>476904.74680000002</v>
      </c>
      <c r="W2504" s="1">
        <v>501178.32130000001</v>
      </c>
      <c r="X2504" s="1">
        <f t="shared" si="155"/>
        <v>484347.60629999998</v>
      </c>
      <c r="Y2504" s="1">
        <f t="shared" si="156"/>
        <v>20543.871858724848</v>
      </c>
    </row>
    <row r="2505" spans="1:25" x14ac:dyDescent="0.5">
      <c r="A2505" s="1" t="s">
        <v>5001</v>
      </c>
      <c r="B2505" s="1" t="s">
        <v>7365</v>
      </c>
      <c r="C2505" s="1">
        <v>138257</v>
      </c>
      <c r="D2505" s="1">
        <v>58</v>
      </c>
      <c r="E2505" s="1">
        <v>57</v>
      </c>
      <c r="F2505" s="1">
        <v>3549.83</v>
      </c>
      <c r="G2505" s="1">
        <v>7.6535188000000004E-2</v>
      </c>
      <c r="H2505" s="1">
        <v>0.99625991700000005</v>
      </c>
      <c r="I2505" s="1">
        <v>0.59459614400000005</v>
      </c>
      <c r="K2505" s="1">
        <v>1.0388612370000001</v>
      </c>
      <c r="L2505" s="1" t="s">
        <v>2</v>
      </c>
      <c r="M2505" s="1" t="s">
        <v>1</v>
      </c>
      <c r="N2505" s="1">
        <v>31950438.420000002</v>
      </c>
      <c r="O2505" s="1">
        <v>26723544.870000001</v>
      </c>
      <c r="P2505" s="1">
        <v>30146871.170000002</v>
      </c>
      <c r="Q2505" s="1">
        <v>31347036.280000001</v>
      </c>
      <c r="R2505" s="3">
        <f>AVERAGE('VTA_Proteome Morphine vs Saline'!N2505:Q2505)</f>
        <v>30041972.685000002</v>
      </c>
      <c r="S2505" s="3">
        <f>_xlfn.STDEV.S('VTA_Proteome Morphine vs Saline'!N2505:Q2505)</f>
        <v>2335836.7026388631</v>
      </c>
      <c r="T2505" s="1">
        <v>35766480.259999998</v>
      </c>
      <c r="U2505" s="1">
        <v>28563899.329999998</v>
      </c>
      <c r="V2505" s="1">
        <v>29090333.039999999</v>
      </c>
      <c r="W2505" s="1">
        <v>31417050.98</v>
      </c>
      <c r="X2505" s="1">
        <f t="shared" si="155"/>
        <v>31209440.9025</v>
      </c>
      <c r="Y2505" s="1">
        <f t="shared" si="156"/>
        <v>3281220.1996014966</v>
      </c>
    </row>
    <row r="2506" spans="1:25" x14ac:dyDescent="0.5">
      <c r="A2506" s="1" t="s">
        <v>5002</v>
      </c>
      <c r="B2506" s="1" t="s">
        <v>7366</v>
      </c>
      <c r="C2506" s="1">
        <v>139363</v>
      </c>
      <c r="D2506" s="1">
        <v>11</v>
      </c>
      <c r="E2506" s="1">
        <v>10</v>
      </c>
      <c r="F2506" s="1">
        <v>548.54999999999995</v>
      </c>
      <c r="G2506" s="1">
        <v>0.26786325700000002</v>
      </c>
      <c r="H2506" s="1">
        <v>0.977951083</v>
      </c>
      <c r="I2506" s="1">
        <v>0.163838809</v>
      </c>
      <c r="K2506" s="1">
        <v>1.132115188</v>
      </c>
      <c r="L2506" s="1" t="s">
        <v>1</v>
      </c>
      <c r="M2506" s="1" t="s">
        <v>2</v>
      </c>
      <c r="N2506" s="1">
        <v>1203831.8019999999</v>
      </c>
      <c r="O2506" s="1">
        <v>930548.69380000001</v>
      </c>
      <c r="P2506" s="1">
        <v>1218198.368</v>
      </c>
      <c r="Q2506" s="1">
        <v>1055319.007</v>
      </c>
      <c r="R2506" s="3">
        <f>AVERAGE('VTA_Proteome Morphine vs Saline'!N2506:Q2506)</f>
        <v>1101974.4676999999</v>
      </c>
      <c r="S2506" s="3">
        <f>_xlfn.STDEV.S('VTA_Proteome Morphine vs Saline'!N2506:Q2506)</f>
        <v>135949.05850107883</v>
      </c>
      <c r="T2506" s="1">
        <v>1072198.5419999999</v>
      </c>
      <c r="U2506" s="1">
        <v>894702.21719999996</v>
      </c>
      <c r="V2506" s="1">
        <v>1010526.5330000001</v>
      </c>
      <c r="W2506" s="1">
        <v>916079.23369999998</v>
      </c>
      <c r="X2506" s="1">
        <f t="shared" si="155"/>
        <v>973376.63147499994</v>
      </c>
      <c r="Y2506" s="1">
        <f t="shared" si="156"/>
        <v>82902.634530773896</v>
      </c>
    </row>
    <row r="2507" spans="1:25" x14ac:dyDescent="0.5">
      <c r="A2507" s="1" t="s">
        <v>5003</v>
      </c>
      <c r="B2507" s="1" t="s">
        <v>7367</v>
      </c>
      <c r="C2507" s="1">
        <v>134411</v>
      </c>
      <c r="D2507" s="1">
        <v>39</v>
      </c>
      <c r="E2507" s="1">
        <v>39</v>
      </c>
      <c r="F2507" s="1">
        <v>1992.27</v>
      </c>
      <c r="G2507" s="1">
        <v>6.1682962000000001E-2</v>
      </c>
      <c r="H2507" s="1">
        <v>0.99625991700000005</v>
      </c>
      <c r="I2507" s="1">
        <v>0.72129642800000004</v>
      </c>
      <c r="K2507" s="1">
        <v>1.0443406449999999</v>
      </c>
      <c r="L2507" s="1" t="s">
        <v>2</v>
      </c>
      <c r="M2507" s="1" t="s">
        <v>1</v>
      </c>
      <c r="N2507" s="1">
        <v>13680342.119999999</v>
      </c>
      <c r="O2507" s="1">
        <v>7695578.6409999998</v>
      </c>
      <c r="P2507" s="1">
        <v>11671854.050000001</v>
      </c>
      <c r="Q2507" s="1">
        <v>11349289.550000001</v>
      </c>
      <c r="R2507" s="3">
        <f>AVERAGE('VTA_Proteome Morphine vs Saline'!N2507:Q2507)</f>
        <v>11099266.09025</v>
      </c>
      <c r="S2507" s="3">
        <f>_xlfn.STDEV.S('VTA_Proteome Morphine vs Saline'!N2507:Q2507)</f>
        <v>2492482.7264936729</v>
      </c>
      <c r="T2507" s="1">
        <v>10450688.49</v>
      </c>
      <c r="U2507" s="1">
        <v>11361135.51</v>
      </c>
      <c r="V2507" s="1">
        <v>14422462.609999999</v>
      </c>
      <c r="W2507" s="1">
        <v>10131372.24</v>
      </c>
      <c r="X2507" s="1">
        <f t="shared" si="155"/>
        <v>11591414.7125</v>
      </c>
      <c r="Y2507" s="1">
        <f t="shared" si="156"/>
        <v>1957961.6139620126</v>
      </c>
    </row>
    <row r="2508" spans="1:25" x14ac:dyDescent="0.5">
      <c r="A2508" s="1" t="s">
        <v>5004</v>
      </c>
      <c r="B2508" s="1" t="s">
        <v>5005</v>
      </c>
      <c r="C2508" s="1">
        <v>43765</v>
      </c>
      <c r="D2508" s="1">
        <v>1</v>
      </c>
      <c r="E2508" s="1">
        <v>1</v>
      </c>
      <c r="F2508" s="1">
        <v>52.75</v>
      </c>
      <c r="G2508" s="1">
        <v>9.2802772000000006E-2</v>
      </c>
      <c r="H2508" s="1">
        <v>0.99625991700000005</v>
      </c>
      <c r="I2508" s="1">
        <v>0.503553111</v>
      </c>
      <c r="K2508" s="1">
        <v>1.0560607609999999</v>
      </c>
      <c r="L2508" s="1" t="s">
        <v>1</v>
      </c>
      <c r="M2508" s="1" t="s">
        <v>2</v>
      </c>
      <c r="N2508" s="1">
        <v>81027.780079999997</v>
      </c>
      <c r="O2508" s="1">
        <v>68571.686730000001</v>
      </c>
      <c r="P2508" s="1">
        <v>78817.382379999995</v>
      </c>
      <c r="Q2508" s="1">
        <v>83451.52867</v>
      </c>
      <c r="R2508" s="3">
        <f>AVERAGE('VTA_Proteome Morphine vs Saline'!N2508:Q2508)</f>
        <v>77967.094465000002</v>
      </c>
      <c r="S2508" s="3">
        <f>_xlfn.STDEV.S('VTA_Proteome Morphine vs Saline'!N2508:Q2508)</f>
        <v>6543.2787659840878</v>
      </c>
      <c r="T2508" s="1">
        <v>75358.266820000004</v>
      </c>
      <c r="U2508" s="1">
        <v>61379.160620000002</v>
      </c>
      <c r="V2508" s="1">
        <v>71884.846770000004</v>
      </c>
      <c r="W2508" s="1">
        <v>86690.637109999996</v>
      </c>
      <c r="X2508" s="1">
        <f t="shared" si="155"/>
        <v>73828.227830000003</v>
      </c>
      <c r="Y2508" s="1">
        <f t="shared" si="156"/>
        <v>10432.938163026649</v>
      </c>
    </row>
    <row r="2509" spans="1:25" x14ac:dyDescent="0.5">
      <c r="A2509" s="1" t="s">
        <v>5006</v>
      </c>
      <c r="B2509" s="1" t="s">
        <v>7368</v>
      </c>
      <c r="C2509" s="1">
        <v>85908</v>
      </c>
      <c r="D2509" s="1">
        <v>27</v>
      </c>
      <c r="E2509" s="1">
        <v>27</v>
      </c>
      <c r="F2509" s="1">
        <v>1431.23</v>
      </c>
      <c r="G2509" s="1">
        <v>5.0122505999999997E-2</v>
      </c>
      <c r="H2509" s="1">
        <v>0.99625991700000005</v>
      </c>
      <c r="I2509" s="1">
        <v>0.970615962</v>
      </c>
      <c r="K2509" s="1">
        <v>1.012723161</v>
      </c>
      <c r="L2509" s="1" t="s">
        <v>2</v>
      </c>
      <c r="M2509" s="1" t="s">
        <v>1</v>
      </c>
      <c r="N2509" s="1">
        <v>11244858.630000001</v>
      </c>
      <c r="O2509" s="1">
        <v>10818228.23</v>
      </c>
      <c r="P2509" s="1">
        <v>13246208.279999999</v>
      </c>
      <c r="Q2509" s="1">
        <v>13823897.08</v>
      </c>
      <c r="R2509" s="3">
        <f>AVERAGE('VTA_Proteome Morphine vs Saline'!N2509:Q2509)</f>
        <v>12283298.055</v>
      </c>
      <c r="S2509" s="3">
        <f>_xlfn.STDEV.S('VTA_Proteome Morphine vs Saline'!N2509:Q2509)</f>
        <v>1474836.4303384488</v>
      </c>
      <c r="T2509" s="1">
        <v>15925386.01</v>
      </c>
      <c r="U2509" s="1">
        <v>12107914.18</v>
      </c>
      <c r="V2509" s="1">
        <v>11546131.74</v>
      </c>
      <c r="W2509" s="1">
        <v>10178889.83</v>
      </c>
      <c r="X2509" s="1">
        <f t="shared" si="155"/>
        <v>12439580.439999999</v>
      </c>
      <c r="Y2509" s="1">
        <f t="shared" si="156"/>
        <v>2461017.106370132</v>
      </c>
    </row>
    <row r="2510" spans="1:25" x14ac:dyDescent="0.5">
      <c r="A2510" s="1" t="s">
        <v>5007</v>
      </c>
      <c r="B2510" s="1" t="s">
        <v>5008</v>
      </c>
      <c r="C2510" s="1">
        <v>88910</v>
      </c>
      <c r="D2510" s="1">
        <v>6</v>
      </c>
      <c r="E2510" s="1">
        <v>6</v>
      </c>
      <c r="F2510" s="1">
        <v>248.42</v>
      </c>
      <c r="G2510" s="1">
        <v>0.49756941599999999</v>
      </c>
      <c r="H2510" s="1">
        <v>0.977951083</v>
      </c>
      <c r="I2510" s="1">
        <v>5.8799811E-2</v>
      </c>
      <c r="K2510" s="1">
        <v>1.5731221259999999</v>
      </c>
      <c r="L2510" s="1" t="s">
        <v>1</v>
      </c>
      <c r="M2510" s="1" t="s">
        <v>2</v>
      </c>
      <c r="N2510" s="1">
        <v>218560.90119999999</v>
      </c>
      <c r="O2510" s="1">
        <v>297284.48599999998</v>
      </c>
      <c r="P2510" s="1">
        <v>227936.45600000001</v>
      </c>
      <c r="Q2510" s="1">
        <v>205718.49369999999</v>
      </c>
      <c r="R2510" s="3">
        <f>AVERAGE('VTA_Proteome Morphine vs Saline'!N2510:Q2510)</f>
        <v>237375.084225</v>
      </c>
      <c r="S2510" s="3">
        <f>_xlfn.STDEV.S('VTA_Proteome Morphine vs Saline'!N2510:Q2510)</f>
        <v>40964.770760471089</v>
      </c>
      <c r="T2510" s="1">
        <v>245485.1961</v>
      </c>
      <c r="U2510" s="1">
        <v>107141.66469999999</v>
      </c>
      <c r="V2510" s="1">
        <v>149170.23790000001</v>
      </c>
      <c r="W2510" s="1">
        <v>101779.9037</v>
      </c>
      <c r="X2510" s="1">
        <f t="shared" si="155"/>
        <v>150894.2506</v>
      </c>
      <c r="Y2510" s="1">
        <f t="shared" si="156"/>
        <v>66525.501463033332</v>
      </c>
    </row>
    <row r="2511" spans="1:25" x14ac:dyDescent="0.5">
      <c r="A2511" s="1" t="s">
        <v>5009</v>
      </c>
      <c r="B2511" s="1" t="s">
        <v>7369</v>
      </c>
      <c r="C2511" s="1">
        <v>148454</v>
      </c>
      <c r="D2511" s="1">
        <v>33</v>
      </c>
      <c r="E2511" s="1">
        <v>33</v>
      </c>
      <c r="F2511" s="1">
        <v>1682.76</v>
      </c>
      <c r="G2511" s="1">
        <v>0.30929569099999998</v>
      </c>
      <c r="H2511" s="1">
        <v>0.977951083</v>
      </c>
      <c r="I2511" s="1">
        <v>0.13387906399999999</v>
      </c>
      <c r="K2511" s="1">
        <v>1.1101087650000001</v>
      </c>
      <c r="L2511" s="1" t="s">
        <v>1</v>
      </c>
      <c r="M2511" s="1" t="s">
        <v>2</v>
      </c>
      <c r="N2511" s="1">
        <v>7619035.3200000003</v>
      </c>
      <c r="O2511" s="1">
        <v>6603418.8219999997</v>
      </c>
      <c r="P2511" s="1">
        <v>7124786.4850000003</v>
      </c>
      <c r="Q2511" s="1">
        <v>6587582.5650000004</v>
      </c>
      <c r="R2511" s="3">
        <f>AVERAGE('VTA_Proteome Morphine vs Saline'!N2511:Q2511)</f>
        <v>6983705.7980000004</v>
      </c>
      <c r="S2511" s="3">
        <f>_xlfn.STDEV.S('VTA_Proteome Morphine vs Saline'!N2511:Q2511)</f>
        <v>491622.87769072811</v>
      </c>
      <c r="T2511" s="1">
        <v>6006418.6169999996</v>
      </c>
      <c r="U2511" s="1">
        <v>5704897.5120000001</v>
      </c>
      <c r="V2511" s="1">
        <v>6228204.7470000004</v>
      </c>
      <c r="W2511" s="1">
        <v>7224520.7779999999</v>
      </c>
      <c r="X2511" s="1">
        <f t="shared" si="155"/>
        <v>6291010.4135000007</v>
      </c>
      <c r="Y2511" s="1">
        <f t="shared" si="156"/>
        <v>658257.03599563544</v>
      </c>
    </row>
    <row r="2512" spans="1:25" x14ac:dyDescent="0.5">
      <c r="A2512" s="1" t="s">
        <v>5010</v>
      </c>
      <c r="B2512" s="1" t="s">
        <v>5011</v>
      </c>
      <c r="C2512" s="1">
        <v>122694</v>
      </c>
      <c r="D2512" s="1">
        <v>43</v>
      </c>
      <c r="E2512" s="1">
        <v>42</v>
      </c>
      <c r="F2512" s="1">
        <v>2492.9899999999998</v>
      </c>
      <c r="G2512" s="1">
        <v>8.6125920999999994E-2</v>
      </c>
      <c r="H2512" s="1">
        <v>0.99625991700000005</v>
      </c>
      <c r="I2512" s="1">
        <v>0.53716379800000003</v>
      </c>
      <c r="K2512" s="1">
        <v>1.0609674659999999</v>
      </c>
      <c r="L2512" s="1" t="s">
        <v>1</v>
      </c>
      <c r="M2512" s="1" t="s">
        <v>2</v>
      </c>
      <c r="N2512" s="1">
        <v>28287312.510000002</v>
      </c>
      <c r="O2512" s="1">
        <v>38878476.75</v>
      </c>
      <c r="P2512" s="1">
        <v>33726541.75</v>
      </c>
      <c r="Q2512" s="1">
        <v>32604390.77</v>
      </c>
      <c r="R2512" s="3">
        <f>AVERAGE('VTA_Proteome Morphine vs Saline'!N2512:Q2512)</f>
        <v>33374180.445</v>
      </c>
      <c r="S2512" s="3">
        <f>_xlfn.STDEV.S('VTA_Proteome Morphine vs Saline'!N2512:Q2512)</f>
        <v>4354700.059872685</v>
      </c>
      <c r="T2512" s="1">
        <v>27826982.48</v>
      </c>
      <c r="U2512" s="1">
        <v>34241851.359999999</v>
      </c>
      <c r="V2512" s="1">
        <v>28554658.989999998</v>
      </c>
      <c r="W2512" s="1">
        <v>35201969.420000002</v>
      </c>
      <c r="X2512" s="1">
        <f t="shared" si="155"/>
        <v>31456365.5625</v>
      </c>
      <c r="Y2512" s="1">
        <f t="shared" si="156"/>
        <v>3802665.8183358684</v>
      </c>
    </row>
    <row r="2513" spans="1:25" x14ac:dyDescent="0.5">
      <c r="A2513" s="1" t="s">
        <v>5012</v>
      </c>
      <c r="B2513" s="1" t="s">
        <v>5013</v>
      </c>
      <c r="C2513" s="1">
        <v>54364</v>
      </c>
      <c r="D2513" s="1">
        <v>6</v>
      </c>
      <c r="E2513" s="1">
        <v>6</v>
      </c>
      <c r="F2513" s="1">
        <v>329.47</v>
      </c>
      <c r="G2513" s="1">
        <v>0.12961927500000001</v>
      </c>
      <c r="H2513" s="1">
        <v>0.977951083</v>
      </c>
      <c r="I2513" s="1">
        <v>0.371791184</v>
      </c>
      <c r="K2513" s="1">
        <v>1.073596132</v>
      </c>
      <c r="L2513" s="1" t="s">
        <v>1</v>
      </c>
      <c r="M2513" s="1" t="s">
        <v>2</v>
      </c>
      <c r="N2513" s="1">
        <v>4655647.26</v>
      </c>
      <c r="O2513" s="1">
        <v>4452775.534</v>
      </c>
      <c r="P2513" s="1">
        <v>5405014.284</v>
      </c>
      <c r="Q2513" s="1">
        <v>5420584.665</v>
      </c>
      <c r="R2513" s="3">
        <f>AVERAGE('VTA_Proteome Morphine vs Saline'!N2513:Q2513)</f>
        <v>4983505.4357500002</v>
      </c>
      <c r="S2513" s="3">
        <f>_xlfn.STDEV.S('VTA_Proteome Morphine vs Saline'!N2513:Q2513)</f>
        <v>502617.53975645616</v>
      </c>
      <c r="T2513" s="1">
        <v>5129809.5999999996</v>
      </c>
      <c r="U2513" s="1">
        <v>4504944.1780000003</v>
      </c>
      <c r="V2513" s="1">
        <v>4018144.4819999998</v>
      </c>
      <c r="W2513" s="1">
        <v>4914625.5480000004</v>
      </c>
      <c r="X2513" s="1">
        <f t="shared" si="155"/>
        <v>4641880.9520000005</v>
      </c>
      <c r="Y2513" s="1">
        <f t="shared" si="156"/>
        <v>489987.36183290108</v>
      </c>
    </row>
    <row r="2514" spans="1:25" x14ac:dyDescent="0.5">
      <c r="A2514" s="1" t="s">
        <v>5014</v>
      </c>
      <c r="B2514" s="1" t="s">
        <v>5015</v>
      </c>
      <c r="C2514" s="1">
        <v>533214</v>
      </c>
      <c r="D2514" s="1">
        <v>318</v>
      </c>
      <c r="E2514" s="1">
        <v>315</v>
      </c>
      <c r="F2514" s="1">
        <v>20188.509999999998</v>
      </c>
      <c r="G2514" s="1">
        <v>9.2790609999999996E-2</v>
      </c>
      <c r="H2514" s="1">
        <v>0.99625991700000005</v>
      </c>
      <c r="I2514" s="1">
        <v>0.503610526</v>
      </c>
      <c r="K2514" s="1">
        <v>1.064815987</v>
      </c>
      <c r="L2514" s="1" t="s">
        <v>1</v>
      </c>
      <c r="M2514" s="1" t="s">
        <v>2</v>
      </c>
      <c r="N2514" s="1">
        <v>320271393.39999998</v>
      </c>
      <c r="O2514" s="1">
        <v>231310349.19999999</v>
      </c>
      <c r="P2514" s="1">
        <v>274864330.39999998</v>
      </c>
      <c r="Q2514" s="1">
        <v>271193279.80000001</v>
      </c>
      <c r="R2514" s="3">
        <f>AVERAGE('VTA_Proteome Morphine vs Saline'!N2514:Q2514)</f>
        <v>274409838.19999999</v>
      </c>
      <c r="S2514" s="3">
        <f>_xlfn.STDEV.S('VTA_Proteome Morphine vs Saline'!N2514:Q2514)</f>
        <v>36384067.064784572</v>
      </c>
      <c r="T2514" s="1">
        <v>271956177.69999999</v>
      </c>
      <c r="U2514" s="1">
        <v>244964596.09999999</v>
      </c>
      <c r="V2514" s="1">
        <v>287047577.30000001</v>
      </c>
      <c r="W2514" s="1">
        <v>226857036.30000001</v>
      </c>
      <c r="X2514" s="1">
        <f t="shared" si="155"/>
        <v>257706346.84999996</v>
      </c>
      <c r="Y2514" s="1">
        <f t="shared" si="156"/>
        <v>26944372.678780787</v>
      </c>
    </row>
    <row r="2515" spans="1:25" x14ac:dyDescent="0.5">
      <c r="A2515" s="1" t="s">
        <v>5016</v>
      </c>
      <c r="B2515" s="1" t="s">
        <v>5017</v>
      </c>
      <c r="C2515" s="1">
        <v>59018</v>
      </c>
      <c r="D2515" s="1">
        <v>7</v>
      </c>
      <c r="E2515" s="1">
        <v>7</v>
      </c>
      <c r="F2515" s="1">
        <v>227.45</v>
      </c>
      <c r="G2515" s="1">
        <v>6.5350522999999994E-2</v>
      </c>
      <c r="H2515" s="1">
        <v>0.99625991700000005</v>
      </c>
      <c r="I2515" s="1">
        <v>0.68337960499999995</v>
      </c>
      <c r="K2515" s="1">
        <v>1.0534809350000001</v>
      </c>
      <c r="L2515" s="1" t="s">
        <v>2</v>
      </c>
      <c r="M2515" s="1" t="s">
        <v>1</v>
      </c>
      <c r="N2515" s="1">
        <v>394416.2549</v>
      </c>
      <c r="O2515" s="1">
        <v>352071.17099999997</v>
      </c>
      <c r="P2515" s="1">
        <v>407812.72149999999</v>
      </c>
      <c r="Q2515" s="1">
        <v>606849.02780000004</v>
      </c>
      <c r="R2515" s="3">
        <f>AVERAGE('VTA_Proteome Morphine vs Saline'!N2515:Q2515)</f>
        <v>440287.29379999998</v>
      </c>
      <c r="S2515" s="3">
        <f>_xlfn.STDEV.S('VTA_Proteome Morphine vs Saline'!N2515:Q2515)</f>
        <v>113554.16565202821</v>
      </c>
      <c r="T2515" s="1">
        <v>428980.50180000003</v>
      </c>
      <c r="U2515" s="1">
        <v>401475.11119999998</v>
      </c>
      <c r="V2515" s="1">
        <v>434421.27240000002</v>
      </c>
      <c r="W2515" s="1">
        <v>590460.19339999999</v>
      </c>
      <c r="X2515" s="1">
        <f t="shared" si="155"/>
        <v>463834.2697</v>
      </c>
      <c r="Y2515" s="1">
        <f t="shared" si="156"/>
        <v>85640.136129238002</v>
      </c>
    </row>
    <row r="2516" spans="1:25" x14ac:dyDescent="0.5">
      <c r="A2516" s="1" t="s">
        <v>5018</v>
      </c>
      <c r="B2516" s="1" t="s">
        <v>5019</v>
      </c>
      <c r="C2516" s="1">
        <v>19820</v>
      </c>
      <c r="D2516" s="1">
        <v>2</v>
      </c>
      <c r="E2516" s="1">
        <v>2</v>
      </c>
      <c r="F2516" s="1">
        <v>71.98</v>
      </c>
      <c r="G2516" s="1">
        <v>0.130921121</v>
      </c>
      <c r="H2516" s="1">
        <v>0.977951083</v>
      </c>
      <c r="I2516" s="1">
        <v>0.36824475499999998</v>
      </c>
      <c r="K2516" s="1">
        <v>1.3341911710000001</v>
      </c>
      <c r="L2516" s="1" t="s">
        <v>2</v>
      </c>
      <c r="M2516" s="1" t="s">
        <v>1</v>
      </c>
      <c r="N2516" s="1">
        <v>1634087.0490000001</v>
      </c>
      <c r="O2516" s="1">
        <v>1991241.723</v>
      </c>
      <c r="P2516" s="1">
        <v>1502094.504</v>
      </c>
      <c r="Q2516" s="1">
        <v>1189933.6159999999</v>
      </c>
      <c r="R2516" s="3">
        <f>AVERAGE('VTA_Proteome Morphine vs Saline'!N2516:Q2516)</f>
        <v>1579339.2229999998</v>
      </c>
      <c r="S2516" s="3">
        <f>_xlfn.STDEV.S('VTA_Proteome Morphine vs Saline'!N2516:Q2516)</f>
        <v>331795.35225517466</v>
      </c>
      <c r="T2516" s="1">
        <v>3622225.8330000001</v>
      </c>
      <c r="U2516" s="1">
        <v>1474670.2520000001</v>
      </c>
      <c r="V2516" s="1">
        <v>1482579.8910000001</v>
      </c>
      <c r="W2516" s="1">
        <v>1849085.818</v>
      </c>
      <c r="X2516" s="1">
        <f t="shared" si="155"/>
        <v>2107140.4484999999</v>
      </c>
      <c r="Y2516" s="1">
        <f t="shared" si="156"/>
        <v>1025048.0239308246</v>
      </c>
    </row>
    <row r="2517" spans="1:25" x14ac:dyDescent="0.5">
      <c r="A2517" s="1" t="s">
        <v>5020</v>
      </c>
      <c r="B2517" s="1" t="s">
        <v>5021</v>
      </c>
      <c r="C2517" s="1">
        <v>10358</v>
      </c>
      <c r="D2517" s="1">
        <v>2</v>
      </c>
      <c r="E2517" s="1">
        <v>2</v>
      </c>
      <c r="F2517" s="1">
        <v>79.75</v>
      </c>
      <c r="G2517" s="1">
        <v>5.1349186999999998E-2</v>
      </c>
      <c r="H2517" s="1">
        <v>0.99625991700000005</v>
      </c>
      <c r="I2517" s="1">
        <v>0.90279361499999999</v>
      </c>
      <c r="K2517" s="1">
        <v>1.173343287</v>
      </c>
      <c r="L2517" s="1" t="s">
        <v>1</v>
      </c>
      <c r="M2517" s="1" t="s">
        <v>2</v>
      </c>
      <c r="N2517" s="1">
        <v>1700108.2239999999</v>
      </c>
      <c r="O2517" s="1">
        <v>1551586.0619999999</v>
      </c>
      <c r="P2517" s="1">
        <v>9036241.2459999993</v>
      </c>
      <c r="Q2517" s="1">
        <v>11422943.550000001</v>
      </c>
      <c r="R2517" s="3">
        <f>AVERAGE('VTA_Proteome Morphine vs Saline'!N2517:Q2517)</f>
        <v>5927719.7705000006</v>
      </c>
      <c r="S2517" s="3">
        <f>_xlfn.STDEV.S('VTA_Proteome Morphine vs Saline'!N2517:Q2517)</f>
        <v>5062398.5018038312</v>
      </c>
      <c r="T2517" s="1">
        <v>2569244.8539999998</v>
      </c>
      <c r="U2517" s="1">
        <v>1065246.3870000001</v>
      </c>
      <c r="V2517" s="1">
        <v>8058316.9579999996</v>
      </c>
      <c r="W2517" s="1">
        <v>8515155.9619999994</v>
      </c>
      <c r="X2517" s="1">
        <f t="shared" si="155"/>
        <v>5051991.0402499996</v>
      </c>
      <c r="Y2517" s="1">
        <f t="shared" si="156"/>
        <v>3789884.2706399127</v>
      </c>
    </row>
    <row r="2518" spans="1:25" x14ac:dyDescent="0.5">
      <c r="A2518" s="1" t="s">
        <v>5022</v>
      </c>
      <c r="B2518" s="1" t="s">
        <v>5023</v>
      </c>
      <c r="C2518" s="1">
        <v>83559</v>
      </c>
      <c r="D2518" s="1">
        <v>4</v>
      </c>
      <c r="E2518" s="1">
        <v>4</v>
      </c>
      <c r="F2518" s="1">
        <v>155.6</v>
      </c>
      <c r="G2518" s="1">
        <v>0.204766538</v>
      </c>
      <c r="H2518" s="1">
        <v>0.977951083</v>
      </c>
      <c r="I2518" s="1">
        <v>0.22948515999999999</v>
      </c>
      <c r="K2518" s="1">
        <v>1.198393327</v>
      </c>
      <c r="L2518" s="1" t="s">
        <v>1</v>
      </c>
      <c r="M2518" s="1" t="s">
        <v>2</v>
      </c>
      <c r="N2518" s="1">
        <v>217631.29819999999</v>
      </c>
      <c r="O2518" s="1">
        <v>145768.05660000001</v>
      </c>
      <c r="P2518" s="1">
        <v>161389.5276</v>
      </c>
      <c r="Q2518" s="1">
        <v>155583.91039999999</v>
      </c>
      <c r="R2518" s="3">
        <f>AVERAGE('VTA_Proteome Morphine vs Saline'!N2518:Q2518)</f>
        <v>170093.19819999998</v>
      </c>
      <c r="S2518" s="3">
        <f>_xlfn.STDEV.S('VTA_Proteome Morphine vs Saline'!N2518:Q2518)</f>
        <v>32341.185197034258</v>
      </c>
      <c r="T2518" s="1">
        <v>158261.5919</v>
      </c>
      <c r="U2518" s="1">
        <v>161157.49919999999</v>
      </c>
      <c r="V2518" s="1">
        <v>145676.60620000001</v>
      </c>
      <c r="W2518" s="1">
        <v>102641.7702</v>
      </c>
      <c r="X2518" s="1">
        <f t="shared" si="155"/>
        <v>141934.36687500001</v>
      </c>
      <c r="Y2518" s="1">
        <f t="shared" si="156"/>
        <v>27043.296162704537</v>
      </c>
    </row>
    <row r="2519" spans="1:25" x14ac:dyDescent="0.5">
      <c r="A2519" s="1" t="s">
        <v>5024</v>
      </c>
      <c r="B2519" s="1" t="s">
        <v>5025</v>
      </c>
      <c r="C2519" s="1">
        <v>85007</v>
      </c>
      <c r="D2519" s="1">
        <v>5</v>
      </c>
      <c r="E2519" s="1">
        <v>5</v>
      </c>
      <c r="F2519" s="1">
        <v>204.01</v>
      </c>
      <c r="G2519" s="1">
        <v>8.1401220999999996E-2</v>
      </c>
      <c r="H2519" s="1">
        <v>0.99625991700000005</v>
      </c>
      <c r="I2519" s="1">
        <v>0.56387959300000001</v>
      </c>
      <c r="K2519" s="1">
        <v>1.211414218</v>
      </c>
      <c r="L2519" s="1" t="s">
        <v>1</v>
      </c>
      <c r="M2519" s="1" t="s">
        <v>2</v>
      </c>
      <c r="N2519" s="1">
        <v>452537.55459999997</v>
      </c>
      <c r="O2519" s="1">
        <v>455192.79550000001</v>
      </c>
      <c r="P2519" s="1">
        <v>183988.91080000001</v>
      </c>
      <c r="Q2519" s="1">
        <v>312119.97850000003</v>
      </c>
      <c r="R2519" s="3">
        <f>AVERAGE('VTA_Proteome Morphine vs Saline'!N2519:Q2519)</f>
        <v>350959.80984999996</v>
      </c>
      <c r="S2519" s="3">
        <f>_xlfn.STDEV.S('VTA_Proteome Morphine vs Saline'!N2519:Q2519)</f>
        <v>129833.69767369209</v>
      </c>
      <c r="T2519" s="1">
        <v>281022.36249999999</v>
      </c>
      <c r="U2519" s="1">
        <v>318575.37809999997</v>
      </c>
      <c r="V2519" s="1">
        <v>342807.08370000002</v>
      </c>
      <c r="W2519" s="1">
        <v>216438.46729999999</v>
      </c>
      <c r="X2519" s="1">
        <f t="shared" si="155"/>
        <v>289710.82289999997</v>
      </c>
      <c r="Y2519" s="1">
        <f t="shared" si="156"/>
        <v>55065.727081766381</v>
      </c>
    </row>
    <row r="2520" spans="1:25" x14ac:dyDescent="0.5">
      <c r="A2520" s="1" t="s">
        <v>5026</v>
      </c>
      <c r="B2520" s="1" t="s">
        <v>5027</v>
      </c>
      <c r="C2520" s="1">
        <v>16546</v>
      </c>
      <c r="D2520" s="1">
        <v>1</v>
      </c>
      <c r="E2520" s="1">
        <v>1</v>
      </c>
      <c r="F2520" s="1">
        <v>30.32</v>
      </c>
      <c r="G2520" s="1">
        <v>6.9500630999999993E-2</v>
      </c>
      <c r="H2520" s="1">
        <v>0.99625991700000005</v>
      </c>
      <c r="I2520" s="1">
        <v>0.64667640800000004</v>
      </c>
      <c r="K2520" s="1">
        <v>1.217929968</v>
      </c>
      <c r="L2520" s="1" t="s">
        <v>1</v>
      </c>
      <c r="M2520" s="1" t="s">
        <v>2</v>
      </c>
      <c r="N2520" s="1">
        <v>257322.37299999999</v>
      </c>
      <c r="O2520" s="1">
        <v>166220.34340000001</v>
      </c>
      <c r="P2520" s="1">
        <v>605105.12309999997</v>
      </c>
      <c r="Q2520" s="1">
        <v>608045.94640000002</v>
      </c>
      <c r="R2520" s="3">
        <f>AVERAGE('VTA_Proteome Morphine vs Saline'!N2520:Q2520)</f>
        <v>409173.446475</v>
      </c>
      <c r="S2520" s="3">
        <f>_xlfn.STDEV.S('VTA_Proteome Morphine vs Saline'!N2520:Q2520)</f>
        <v>230957.75366993278</v>
      </c>
      <c r="T2520" s="1">
        <v>211691.41589999999</v>
      </c>
      <c r="U2520" s="1">
        <v>116814.6066</v>
      </c>
      <c r="V2520" s="1">
        <v>599433.31929999997</v>
      </c>
      <c r="W2520" s="1">
        <v>415893.08590000001</v>
      </c>
      <c r="X2520" s="1">
        <f t="shared" si="155"/>
        <v>335958.10692499997</v>
      </c>
      <c r="Y2520" s="1">
        <f t="shared" si="156"/>
        <v>215464.51574275611</v>
      </c>
    </row>
    <row r="2521" spans="1:25" x14ac:dyDescent="0.5">
      <c r="A2521" s="1" t="s">
        <v>5028</v>
      </c>
      <c r="B2521" s="1" t="s">
        <v>5029</v>
      </c>
      <c r="C2521" s="1">
        <v>33094</v>
      </c>
      <c r="D2521" s="1">
        <v>13</v>
      </c>
      <c r="E2521" s="1">
        <v>13</v>
      </c>
      <c r="F2521" s="1">
        <v>898.59</v>
      </c>
      <c r="G2521" s="1">
        <v>0.114681854</v>
      </c>
      <c r="H2521" s="1">
        <v>0.98654470999999999</v>
      </c>
      <c r="I2521" s="1">
        <v>0.41697684499999998</v>
      </c>
      <c r="K2521" s="1">
        <v>1.094542576</v>
      </c>
      <c r="L2521" s="1" t="s">
        <v>2</v>
      </c>
      <c r="M2521" s="1" t="s">
        <v>1</v>
      </c>
      <c r="N2521" s="1">
        <v>27401968.140000001</v>
      </c>
      <c r="O2521" s="1">
        <v>34619373.909999996</v>
      </c>
      <c r="P2521" s="1">
        <v>25876204.949999999</v>
      </c>
      <c r="Q2521" s="1">
        <v>25412839.629999999</v>
      </c>
      <c r="R2521" s="3">
        <f>AVERAGE('VTA_Proteome Morphine vs Saline'!N2521:Q2521)</f>
        <v>28327596.657499999</v>
      </c>
      <c r="S2521" s="3">
        <f>_xlfn.STDEV.S('VTA_Proteome Morphine vs Saline'!N2521:Q2521)</f>
        <v>4279734.3757312009</v>
      </c>
      <c r="T2521" s="1">
        <v>36265694.560000002</v>
      </c>
      <c r="U2521" s="1">
        <v>33498239.719999999</v>
      </c>
      <c r="V2521" s="1">
        <v>27623144.539999999</v>
      </c>
      <c r="W2521" s="1">
        <v>26635963.579999998</v>
      </c>
      <c r="X2521" s="1">
        <f t="shared" si="155"/>
        <v>31005760.599999998</v>
      </c>
      <c r="Y2521" s="1">
        <f t="shared" si="156"/>
        <v>4633809.6217751727</v>
      </c>
    </row>
    <row r="2522" spans="1:25" x14ac:dyDescent="0.5">
      <c r="A2522" s="1" t="s">
        <v>5030</v>
      </c>
      <c r="B2522" s="1" t="s">
        <v>5031</v>
      </c>
      <c r="C2522" s="1">
        <v>35295</v>
      </c>
      <c r="D2522" s="1">
        <v>4</v>
      </c>
      <c r="E2522" s="1">
        <v>4</v>
      </c>
      <c r="F2522" s="1">
        <v>168.03</v>
      </c>
      <c r="G2522" s="1">
        <v>5.4106748000000003E-2</v>
      </c>
      <c r="H2522" s="1">
        <v>0.99625991700000005</v>
      </c>
      <c r="I2522" s="1">
        <v>0.83159916199999995</v>
      </c>
      <c r="K2522" s="1">
        <v>1.0377764270000001</v>
      </c>
      <c r="L2522" s="1" t="s">
        <v>2</v>
      </c>
      <c r="M2522" s="1" t="s">
        <v>1</v>
      </c>
      <c r="N2522" s="1">
        <v>363321.17389999999</v>
      </c>
      <c r="O2522" s="1">
        <v>234432.33189999999</v>
      </c>
      <c r="P2522" s="1">
        <v>387110.54749999999</v>
      </c>
      <c r="Q2522" s="1">
        <v>339386.3432</v>
      </c>
      <c r="R2522" s="3">
        <f>AVERAGE('VTA_Proteome Morphine vs Saline'!N2522:Q2522)</f>
        <v>331062.59912499995</v>
      </c>
      <c r="S2522" s="3">
        <f>_xlfn.STDEV.S('VTA_Proteome Morphine vs Saline'!N2522:Q2522)</f>
        <v>67302.009437465371</v>
      </c>
      <c r="T2522" s="1">
        <v>462056.6177</v>
      </c>
      <c r="U2522" s="1">
        <v>290379.7279</v>
      </c>
      <c r="V2522" s="1">
        <v>336664.717</v>
      </c>
      <c r="W2522" s="1">
        <v>285174.78240000003</v>
      </c>
      <c r="X2522" s="1">
        <f t="shared" si="155"/>
        <v>343568.96125000005</v>
      </c>
      <c r="Y2522" s="1">
        <f t="shared" si="156"/>
        <v>82312.348177745502</v>
      </c>
    </row>
    <row r="2523" spans="1:25" x14ac:dyDescent="0.5">
      <c r="A2523" s="1" t="s">
        <v>5032</v>
      </c>
      <c r="B2523" s="1" t="s">
        <v>5033</v>
      </c>
      <c r="C2523" s="1">
        <v>76738</v>
      </c>
      <c r="D2523" s="1">
        <v>2</v>
      </c>
      <c r="E2523" s="1">
        <v>2</v>
      </c>
      <c r="F2523" s="1">
        <v>83.09</v>
      </c>
      <c r="G2523" s="1">
        <v>0.16118724600000001</v>
      </c>
      <c r="H2523" s="1">
        <v>0.977951083</v>
      </c>
      <c r="I2523" s="1">
        <v>0.298987377</v>
      </c>
      <c r="K2523" s="1">
        <v>1.1572350220000001</v>
      </c>
      <c r="L2523" s="1" t="s">
        <v>1</v>
      </c>
      <c r="M2523" s="1" t="s">
        <v>2</v>
      </c>
      <c r="N2523" s="1">
        <v>57636.445200000002</v>
      </c>
      <c r="O2523" s="1">
        <v>42799.359660000002</v>
      </c>
      <c r="P2523" s="1">
        <v>59047.175869999999</v>
      </c>
      <c r="Q2523" s="1">
        <v>55947.228840000003</v>
      </c>
      <c r="R2523" s="3">
        <f>AVERAGE('VTA_Proteome Morphine vs Saline'!N2523:Q2523)</f>
        <v>53857.552392500002</v>
      </c>
      <c r="S2523" s="3">
        <f>_xlfn.STDEV.S('VTA_Proteome Morphine vs Saline'!N2523:Q2523)</f>
        <v>7480.2539362677071</v>
      </c>
      <c r="T2523" s="1">
        <v>51891.355439999999</v>
      </c>
      <c r="U2523" s="1">
        <v>45807.67323</v>
      </c>
      <c r="V2523" s="1">
        <v>55568.834110000003</v>
      </c>
      <c r="W2523" s="1">
        <v>32891.565060000001</v>
      </c>
      <c r="X2523" s="1">
        <f t="shared" si="155"/>
        <v>46539.856959999997</v>
      </c>
      <c r="Y2523" s="1">
        <f t="shared" si="156"/>
        <v>9949.4209070804482</v>
      </c>
    </row>
    <row r="2524" spans="1:25" x14ac:dyDescent="0.5">
      <c r="A2524" s="1" t="s">
        <v>5034</v>
      </c>
      <c r="B2524" s="1" t="s">
        <v>5035</v>
      </c>
      <c r="C2524" s="1">
        <v>83309</v>
      </c>
      <c r="D2524" s="1">
        <v>2</v>
      </c>
      <c r="E2524" s="1">
        <v>2</v>
      </c>
      <c r="F2524" s="1">
        <v>75.53</v>
      </c>
      <c r="G2524" s="1">
        <v>0.103729614</v>
      </c>
      <c r="H2524" s="1">
        <v>0.99063050699999999</v>
      </c>
      <c r="I2524" s="1">
        <v>0.45657658000000001</v>
      </c>
      <c r="K2524" s="1">
        <v>1.0022152600000001</v>
      </c>
      <c r="L2524" s="1" t="s">
        <v>1</v>
      </c>
      <c r="M2524" s="1" t="s">
        <v>2</v>
      </c>
      <c r="N2524" s="1">
        <v>88993.85295</v>
      </c>
      <c r="O2524" s="1">
        <v>71392.310379999995</v>
      </c>
      <c r="P2524" s="1">
        <v>181900.95370000001</v>
      </c>
      <c r="Q2524" s="1">
        <v>94181.384909999993</v>
      </c>
      <c r="R2524" s="3">
        <f>AVERAGE('VTA_Proteome Morphine vs Saline'!N2524:Q2524)</f>
        <v>109117.125485</v>
      </c>
      <c r="S2524" s="3">
        <f>_xlfn.STDEV.S('VTA_Proteome Morphine vs Saline'!N2524:Q2524)</f>
        <v>49492.995357520587</v>
      </c>
      <c r="T2524" s="1">
        <v>277314.71029999998</v>
      </c>
      <c r="U2524" s="1">
        <v>122129.8325</v>
      </c>
      <c r="V2524" s="1">
        <v>18093.488170000001</v>
      </c>
      <c r="W2524" s="1">
        <v>17965.716840000001</v>
      </c>
      <c r="X2524" s="1">
        <f t="shared" si="155"/>
        <v>108875.93695250001</v>
      </c>
      <c r="Y2524" s="1">
        <f t="shared" si="156"/>
        <v>122547.1436384721</v>
      </c>
    </row>
    <row r="2525" spans="1:25" x14ac:dyDescent="0.5">
      <c r="A2525" s="1" t="s">
        <v>5036</v>
      </c>
      <c r="B2525" s="1" t="s">
        <v>5037</v>
      </c>
      <c r="C2525" s="1">
        <v>31626</v>
      </c>
      <c r="D2525" s="1">
        <v>4</v>
      </c>
      <c r="E2525" s="1">
        <v>4</v>
      </c>
      <c r="F2525" s="1">
        <v>215.62</v>
      </c>
      <c r="G2525" s="1">
        <v>6.3536688999999993E-2</v>
      </c>
      <c r="H2525" s="1">
        <v>0.99625991700000005</v>
      </c>
      <c r="I2525" s="1">
        <v>0.70135914600000004</v>
      </c>
      <c r="K2525" s="1">
        <v>1.0300619710000001</v>
      </c>
      <c r="L2525" s="1" t="s">
        <v>1</v>
      </c>
      <c r="M2525" s="1" t="s">
        <v>2</v>
      </c>
      <c r="N2525" s="1">
        <v>1210822.7379999999</v>
      </c>
      <c r="O2525" s="1">
        <v>1099259.31</v>
      </c>
      <c r="P2525" s="1">
        <v>946868.94539999997</v>
      </c>
      <c r="Q2525" s="1">
        <v>1092220.24</v>
      </c>
      <c r="R2525" s="3">
        <f>AVERAGE('VTA_Proteome Morphine vs Saline'!N2525:Q2525)</f>
        <v>1087292.8083500001</v>
      </c>
      <c r="S2525" s="3">
        <f>_xlfn.STDEV.S('VTA_Proteome Morphine vs Saline'!N2525:Q2525)</f>
        <v>108237.36500478812</v>
      </c>
      <c r="T2525" s="1">
        <v>1164108.889</v>
      </c>
      <c r="U2525" s="1">
        <v>1149330.936</v>
      </c>
      <c r="V2525" s="1">
        <v>927246.60800000001</v>
      </c>
      <c r="W2525" s="1">
        <v>981555.87289999996</v>
      </c>
      <c r="X2525" s="1">
        <f t="shared" si="155"/>
        <v>1055560.576475</v>
      </c>
      <c r="Y2525" s="1">
        <f t="shared" si="156"/>
        <v>119047.31151171193</v>
      </c>
    </row>
    <row r="2526" spans="1:25" x14ac:dyDescent="0.5">
      <c r="A2526" s="1" t="s">
        <v>5038</v>
      </c>
      <c r="B2526" s="1" t="s">
        <v>5039</v>
      </c>
      <c r="C2526" s="1">
        <v>70635</v>
      </c>
      <c r="D2526" s="1">
        <v>41</v>
      </c>
      <c r="E2526" s="1">
        <v>41</v>
      </c>
      <c r="F2526" s="1">
        <v>2629.81</v>
      </c>
      <c r="G2526" s="1">
        <v>5.1132568000000003E-2</v>
      </c>
      <c r="H2526" s="1">
        <v>0.99625991700000005</v>
      </c>
      <c r="I2526" s="1">
        <v>0.91088862999999998</v>
      </c>
      <c r="K2526" s="1">
        <v>1.021708123</v>
      </c>
      <c r="L2526" s="1" t="s">
        <v>1</v>
      </c>
      <c r="M2526" s="1" t="s">
        <v>2</v>
      </c>
      <c r="N2526" s="1">
        <v>24240778.309999999</v>
      </c>
      <c r="O2526" s="1">
        <v>30665907.640000001</v>
      </c>
      <c r="P2526" s="1">
        <v>37184800.289999999</v>
      </c>
      <c r="Q2526" s="1">
        <v>32560224.710000001</v>
      </c>
      <c r="R2526" s="3">
        <f>AVERAGE('VTA_Proteome Morphine vs Saline'!N2526:Q2526)</f>
        <v>31162927.737500004</v>
      </c>
      <c r="S2526" s="3">
        <f>_xlfn.STDEV.S('VTA_Proteome Morphine vs Saline'!N2526:Q2526)</f>
        <v>5365897.5497073801</v>
      </c>
      <c r="T2526" s="1">
        <v>29686310.550000001</v>
      </c>
      <c r="U2526" s="1">
        <v>28624688.559999999</v>
      </c>
      <c r="V2526" s="1">
        <v>32370071.670000002</v>
      </c>
      <c r="W2526" s="1">
        <v>31322178.640000001</v>
      </c>
      <c r="X2526" s="1">
        <f t="shared" si="155"/>
        <v>30500812.355</v>
      </c>
      <c r="Y2526" s="1">
        <f t="shared" si="156"/>
        <v>1668534.9507239817</v>
      </c>
    </row>
    <row r="2527" spans="1:25" x14ac:dyDescent="0.5">
      <c r="A2527" s="1" t="s">
        <v>5040</v>
      </c>
      <c r="B2527" s="1" t="s">
        <v>5041</v>
      </c>
      <c r="C2527" s="1">
        <v>207849</v>
      </c>
      <c r="D2527" s="1">
        <v>7</v>
      </c>
      <c r="E2527" s="1">
        <v>7</v>
      </c>
      <c r="F2527" s="1">
        <v>282.91000000000003</v>
      </c>
      <c r="G2527" s="1">
        <v>6.4055651000000005E-2</v>
      </c>
      <c r="H2527" s="1">
        <v>0.99625991700000005</v>
      </c>
      <c r="I2527" s="1">
        <v>0.69607328800000001</v>
      </c>
      <c r="K2527" s="1">
        <v>1.0267252790000001</v>
      </c>
      <c r="L2527" s="1" t="s">
        <v>2</v>
      </c>
      <c r="M2527" s="1" t="s">
        <v>1</v>
      </c>
      <c r="N2527" s="1">
        <v>2980902.8</v>
      </c>
      <c r="O2527" s="1">
        <v>2295359.9909999999</v>
      </c>
      <c r="P2527" s="1">
        <v>3014269.1039999998</v>
      </c>
      <c r="Q2527" s="1">
        <v>2622190.4870000002</v>
      </c>
      <c r="R2527" s="3">
        <f>AVERAGE('VTA_Proteome Morphine vs Saline'!N2527:Q2527)</f>
        <v>2728180.5954999998</v>
      </c>
      <c r="S2527" s="3">
        <f>_xlfn.STDEV.S('VTA_Proteome Morphine vs Saline'!N2527:Q2527)</f>
        <v>338763.79485942889</v>
      </c>
      <c r="T2527" s="1">
        <v>2951699.2310000001</v>
      </c>
      <c r="U2527" s="1">
        <v>2516803.5989999999</v>
      </c>
      <c r="V2527" s="1">
        <v>2944131.4739999999</v>
      </c>
      <c r="W2527" s="1">
        <v>2791733.63</v>
      </c>
      <c r="X2527" s="1">
        <f t="shared" si="155"/>
        <v>2801091.9835000001</v>
      </c>
      <c r="Y2527" s="1">
        <f t="shared" si="156"/>
        <v>203347.24257115522</v>
      </c>
    </row>
    <row r="2528" spans="1:25" x14ac:dyDescent="0.5">
      <c r="A2528" s="1" t="s">
        <v>5042</v>
      </c>
      <c r="B2528" s="1" t="s">
        <v>5043</v>
      </c>
      <c r="C2528" s="1">
        <v>208354</v>
      </c>
      <c r="D2528" s="1">
        <v>9</v>
      </c>
      <c r="E2528" s="1">
        <v>9</v>
      </c>
      <c r="F2528" s="1">
        <v>401.79</v>
      </c>
      <c r="G2528" s="1">
        <v>8.5896338000000003E-2</v>
      </c>
      <c r="H2528" s="1">
        <v>0.99625991700000005</v>
      </c>
      <c r="I2528" s="1">
        <v>0.53840058899999998</v>
      </c>
      <c r="K2528" s="1">
        <v>1.0415826720000001</v>
      </c>
      <c r="L2528" s="1" t="s">
        <v>2</v>
      </c>
      <c r="M2528" s="1" t="s">
        <v>1</v>
      </c>
      <c r="N2528" s="1">
        <v>822747.45779999997</v>
      </c>
      <c r="O2528" s="1">
        <v>753775.6594</v>
      </c>
      <c r="P2528" s="1">
        <v>951476.81799999997</v>
      </c>
      <c r="Q2528" s="1">
        <v>816717.0318</v>
      </c>
      <c r="R2528" s="3">
        <f>AVERAGE('VTA_Proteome Morphine vs Saline'!N2528:Q2528)</f>
        <v>836179.24175000004</v>
      </c>
      <c r="S2528" s="3">
        <f>_xlfn.STDEV.S('VTA_Proteome Morphine vs Saline'!N2528:Q2528)</f>
        <v>82951.937709847276</v>
      </c>
      <c r="T2528" s="1">
        <v>875511.67099999997</v>
      </c>
      <c r="U2528" s="1">
        <v>904880.42850000004</v>
      </c>
      <c r="V2528" s="1">
        <v>932389.80889999995</v>
      </c>
      <c r="W2528" s="1">
        <v>771017.32680000004</v>
      </c>
      <c r="X2528" s="1">
        <f t="shared" si="155"/>
        <v>870949.8088</v>
      </c>
      <c r="Y2528" s="1">
        <f t="shared" si="156"/>
        <v>70553.696125542396</v>
      </c>
    </row>
    <row r="2529" spans="1:25" x14ac:dyDescent="0.5">
      <c r="A2529" s="1" t="s">
        <v>5044</v>
      </c>
      <c r="B2529" s="1" t="s">
        <v>5045</v>
      </c>
      <c r="C2529" s="1">
        <v>66674</v>
      </c>
      <c r="D2529" s="1">
        <v>13</v>
      </c>
      <c r="E2529" s="1">
        <v>13</v>
      </c>
      <c r="F2529" s="1">
        <v>595.22</v>
      </c>
      <c r="G2529" s="1">
        <v>5.5015915999999998E-2</v>
      </c>
      <c r="H2529" s="1">
        <v>0.99625991700000005</v>
      </c>
      <c r="I2529" s="1">
        <v>0.81431858700000004</v>
      </c>
      <c r="K2529" s="1">
        <v>1.1170750149999999</v>
      </c>
      <c r="L2529" s="1" t="s">
        <v>1</v>
      </c>
      <c r="M2529" s="1" t="s">
        <v>2</v>
      </c>
      <c r="N2529" s="1">
        <v>819636.71129999997</v>
      </c>
      <c r="O2529" s="1">
        <v>862106.86490000004</v>
      </c>
      <c r="P2529" s="1">
        <v>2070291.0930000001</v>
      </c>
      <c r="Q2529" s="1">
        <v>1080127.075</v>
      </c>
      <c r="R2529" s="3">
        <f>AVERAGE('VTA_Proteome Morphine vs Saline'!N2529:Q2529)</f>
        <v>1208040.4360500001</v>
      </c>
      <c r="S2529" s="3">
        <f>_xlfn.STDEV.S('VTA_Proteome Morphine vs Saline'!N2529:Q2529)</f>
        <v>586050.4848543565</v>
      </c>
      <c r="T2529" s="1">
        <v>877047.57200000004</v>
      </c>
      <c r="U2529" s="1">
        <v>834694.51619999995</v>
      </c>
      <c r="V2529" s="1">
        <v>1437815.6070000001</v>
      </c>
      <c r="W2529" s="1">
        <v>1176169.4750000001</v>
      </c>
      <c r="X2529" s="1">
        <f t="shared" si="155"/>
        <v>1081431.7925499999</v>
      </c>
      <c r="Y2529" s="1">
        <f t="shared" si="156"/>
        <v>282038.32176282827</v>
      </c>
    </row>
    <row r="2530" spans="1:25" x14ac:dyDescent="0.5">
      <c r="A2530" s="1" t="s">
        <v>5046</v>
      </c>
      <c r="B2530" s="1" t="s">
        <v>5047</v>
      </c>
      <c r="C2530" s="1">
        <v>58528</v>
      </c>
      <c r="D2530" s="1">
        <v>11</v>
      </c>
      <c r="E2530" s="1">
        <v>11</v>
      </c>
      <c r="F2530" s="1">
        <v>652.66999999999996</v>
      </c>
      <c r="G2530" s="1">
        <v>0.105462236</v>
      </c>
      <c r="H2530" s="1">
        <v>0.99063050699999999</v>
      </c>
      <c r="I2530" s="1">
        <v>0.44987107399999998</v>
      </c>
      <c r="K2530" s="1">
        <v>1.362031757</v>
      </c>
      <c r="L2530" s="1" t="s">
        <v>1</v>
      </c>
      <c r="M2530" s="1" t="s">
        <v>2</v>
      </c>
      <c r="N2530" s="1">
        <v>1018831.464</v>
      </c>
      <c r="O2530" s="1">
        <v>992835.39969999995</v>
      </c>
      <c r="P2530" s="1">
        <v>2624049.94</v>
      </c>
      <c r="Q2530" s="1">
        <v>2299117.423</v>
      </c>
      <c r="R2530" s="3">
        <f>AVERAGE('VTA_Proteome Morphine vs Saline'!N2530:Q2530)</f>
        <v>1733708.5566750001</v>
      </c>
      <c r="S2530" s="3">
        <f>_xlfn.STDEV.S('VTA_Proteome Morphine vs Saline'!N2530:Q2530)</f>
        <v>850947.95323363901</v>
      </c>
      <c r="T2530" s="1">
        <v>1378211.5060000001</v>
      </c>
      <c r="U2530" s="1">
        <v>843296.00490000006</v>
      </c>
      <c r="V2530" s="1">
        <v>1325305.2420000001</v>
      </c>
      <c r="W2530" s="1">
        <v>1544723.6170000001</v>
      </c>
      <c r="X2530" s="1">
        <f t="shared" si="155"/>
        <v>1272884.0924750001</v>
      </c>
      <c r="Y2530" s="1">
        <f t="shared" si="156"/>
        <v>301266.48947275453</v>
      </c>
    </row>
    <row r="2531" spans="1:25" x14ac:dyDescent="0.5">
      <c r="A2531" s="1" t="s">
        <v>5048</v>
      </c>
      <c r="B2531" s="1" t="s">
        <v>5049</v>
      </c>
      <c r="C2531" s="1">
        <v>39768</v>
      </c>
      <c r="D2531" s="1">
        <v>1</v>
      </c>
      <c r="E2531" s="1">
        <v>1</v>
      </c>
      <c r="F2531" s="1">
        <v>28.42</v>
      </c>
      <c r="G2531" s="1">
        <v>0.13712379699999999</v>
      </c>
      <c r="H2531" s="1">
        <v>0.977951083</v>
      </c>
      <c r="I2531" s="1">
        <v>0.35208604300000002</v>
      </c>
      <c r="K2531" s="1">
        <v>1.344881158</v>
      </c>
      <c r="L2531" s="1" t="s">
        <v>1</v>
      </c>
      <c r="M2531" s="1" t="s">
        <v>2</v>
      </c>
      <c r="N2531" s="1">
        <v>547056.38340000005</v>
      </c>
      <c r="O2531" s="1">
        <v>529192.36179999996</v>
      </c>
      <c r="P2531" s="1">
        <v>729752.34299999999</v>
      </c>
      <c r="Q2531" s="1">
        <v>469714.01890000002</v>
      </c>
      <c r="R2531" s="3">
        <f>AVERAGE('VTA_Proteome Morphine vs Saline'!N2531:Q2531)</f>
        <v>568928.77677500003</v>
      </c>
      <c r="S2531" s="3">
        <f>_xlfn.STDEV.S('VTA_Proteome Morphine vs Saline'!N2531:Q2531)</f>
        <v>112197.99745767575</v>
      </c>
      <c r="T2531" s="1">
        <v>538713.62789999996</v>
      </c>
      <c r="U2531" s="1">
        <v>419832.3639</v>
      </c>
      <c r="V2531" s="1">
        <v>733109.35589999997</v>
      </c>
      <c r="W2531" s="1">
        <v>475.65904169999999</v>
      </c>
      <c r="X2531" s="1">
        <f t="shared" si="155"/>
        <v>423032.75168542494</v>
      </c>
      <c r="Y2531" s="1">
        <f t="shared" si="156"/>
        <v>309889.39135789982</v>
      </c>
    </row>
    <row r="2532" spans="1:25" x14ac:dyDescent="0.5">
      <c r="A2532" s="1" t="s">
        <v>5050</v>
      </c>
      <c r="B2532" s="1" t="s">
        <v>5051</v>
      </c>
      <c r="C2532" s="1">
        <v>31650</v>
      </c>
      <c r="D2532" s="1">
        <v>1</v>
      </c>
      <c r="E2532" s="1">
        <v>1</v>
      </c>
      <c r="F2532" s="1">
        <v>48.78</v>
      </c>
      <c r="G2532" s="1">
        <v>6.9917394999999993E-2</v>
      </c>
      <c r="H2532" s="1">
        <v>0.99625991700000005</v>
      </c>
      <c r="I2532" s="1">
        <v>0.64327467400000005</v>
      </c>
      <c r="K2532" s="1">
        <v>1.104927132</v>
      </c>
      <c r="L2532" s="1" t="s">
        <v>1</v>
      </c>
      <c r="M2532" s="1" t="s">
        <v>2</v>
      </c>
      <c r="N2532" s="1">
        <v>32598.188470000001</v>
      </c>
      <c r="O2532" s="1">
        <v>61645.539779999999</v>
      </c>
      <c r="P2532" s="1">
        <v>52903.771059999999</v>
      </c>
      <c r="Q2532" s="1">
        <v>39078.351790000001</v>
      </c>
      <c r="R2532" s="3">
        <f>AVERAGE('VTA_Proteome Morphine vs Saline'!N2532:Q2532)</f>
        <v>46556.462774999993</v>
      </c>
      <c r="S2532" s="3">
        <f>_xlfn.STDEV.S('VTA_Proteome Morphine vs Saline'!N2532:Q2532)</f>
        <v>13149.450340923684</v>
      </c>
      <c r="T2532" s="1">
        <v>57164.849049999997</v>
      </c>
      <c r="U2532" s="1">
        <v>40620.608959999998</v>
      </c>
      <c r="V2532" s="1">
        <v>33156.78946</v>
      </c>
      <c r="W2532" s="1">
        <v>37599.048860000003</v>
      </c>
      <c r="X2532" s="1">
        <f t="shared" si="155"/>
        <v>42135.324082500003</v>
      </c>
      <c r="Y2532" s="1">
        <f t="shared" si="156"/>
        <v>10478.117825779167</v>
      </c>
    </row>
    <row r="2533" spans="1:25" x14ac:dyDescent="0.5">
      <c r="A2533" s="1" t="s">
        <v>5052</v>
      </c>
      <c r="B2533" s="1" t="s">
        <v>5053</v>
      </c>
      <c r="C2533" s="1">
        <v>32281</v>
      </c>
      <c r="D2533" s="1">
        <v>20</v>
      </c>
      <c r="E2533" s="1">
        <v>20</v>
      </c>
      <c r="F2533" s="1">
        <v>1397.1</v>
      </c>
      <c r="G2533" s="1">
        <v>0.177936172</v>
      </c>
      <c r="H2533" s="1">
        <v>0.977951083</v>
      </c>
      <c r="I2533" s="1">
        <v>0.268988322</v>
      </c>
      <c r="K2533" s="1">
        <v>1.1683777179999999</v>
      </c>
      <c r="L2533" s="1" t="s">
        <v>1</v>
      </c>
      <c r="M2533" s="1" t="s">
        <v>2</v>
      </c>
      <c r="N2533" s="1">
        <v>20012866.210000001</v>
      </c>
      <c r="O2533" s="1">
        <v>18841993.030000001</v>
      </c>
      <c r="P2533" s="1">
        <v>30575139.75</v>
      </c>
      <c r="Q2533" s="1">
        <v>21778113</v>
      </c>
      <c r="R2533" s="3">
        <f>AVERAGE('VTA_Proteome Morphine vs Saline'!N2533:Q2533)</f>
        <v>22802027.997500002</v>
      </c>
      <c r="S2533" s="3">
        <f>_xlfn.STDEV.S('VTA_Proteome Morphine vs Saline'!N2533:Q2533)</f>
        <v>5320744.5800887523</v>
      </c>
      <c r="T2533" s="1">
        <v>19795681.34</v>
      </c>
      <c r="U2533" s="1">
        <v>18684533.640000001</v>
      </c>
      <c r="V2533" s="1">
        <v>21467295.16</v>
      </c>
      <c r="W2533" s="1">
        <v>18116381.879999999</v>
      </c>
      <c r="X2533" s="1">
        <f t="shared" si="155"/>
        <v>19515973.004999999</v>
      </c>
      <c r="Y2533" s="1">
        <f t="shared" si="156"/>
        <v>1476035.4151253381</v>
      </c>
    </row>
    <row r="2534" spans="1:25" x14ac:dyDescent="0.5">
      <c r="A2534" s="1" t="s">
        <v>5054</v>
      </c>
      <c r="B2534" s="1" t="s">
        <v>5055</v>
      </c>
      <c r="C2534" s="1">
        <v>30165</v>
      </c>
      <c r="D2534" s="1">
        <v>15</v>
      </c>
      <c r="E2534" s="1">
        <v>15</v>
      </c>
      <c r="F2534" s="1">
        <v>680.46</v>
      </c>
      <c r="G2534" s="1">
        <v>0.127995468</v>
      </c>
      <c r="H2534" s="1">
        <v>0.977951083</v>
      </c>
      <c r="I2534" s="1">
        <v>0.37629465499999998</v>
      </c>
      <c r="K2534" s="1">
        <v>1.087424363</v>
      </c>
      <c r="L2534" s="1" t="s">
        <v>1</v>
      </c>
      <c r="M2534" s="1" t="s">
        <v>2</v>
      </c>
      <c r="N2534" s="1">
        <v>10755704.74</v>
      </c>
      <c r="O2534" s="1">
        <v>13263997.1</v>
      </c>
      <c r="P2534" s="1">
        <v>11634748.039999999</v>
      </c>
      <c r="Q2534" s="1">
        <v>12548544.4</v>
      </c>
      <c r="R2534" s="3">
        <f>AVERAGE('VTA_Proteome Morphine vs Saline'!N2534:Q2534)</f>
        <v>12050748.569999998</v>
      </c>
      <c r="S2534" s="3">
        <f>_xlfn.STDEV.S('VTA_Proteome Morphine vs Saline'!N2534:Q2534)</f>
        <v>1090866.2683839693</v>
      </c>
      <c r="T2534" s="1">
        <v>12405665.51</v>
      </c>
      <c r="U2534" s="1">
        <v>12817472.99</v>
      </c>
      <c r="V2534" s="1">
        <v>10063003.74</v>
      </c>
      <c r="W2534" s="1">
        <v>9041533.2520000003</v>
      </c>
      <c r="X2534" s="1">
        <f t="shared" si="155"/>
        <v>11081918.873</v>
      </c>
      <c r="Y2534" s="1">
        <f t="shared" si="156"/>
        <v>1822618.517650224</v>
      </c>
    </row>
    <row r="2535" spans="1:25" x14ac:dyDescent="0.5">
      <c r="A2535" s="1" t="s">
        <v>5056</v>
      </c>
      <c r="B2535" s="1" t="s">
        <v>5057</v>
      </c>
      <c r="C2535" s="1">
        <v>32354</v>
      </c>
      <c r="D2535" s="1">
        <v>1</v>
      </c>
      <c r="E2535" s="1">
        <v>1</v>
      </c>
      <c r="F2535" s="1">
        <v>34.119999999999997</v>
      </c>
      <c r="G2535" s="1">
        <v>6.491595E-2</v>
      </c>
      <c r="H2535" s="1">
        <v>0.99625991700000005</v>
      </c>
      <c r="I2535" s="1">
        <v>0.68756447399999998</v>
      </c>
      <c r="K2535" s="1">
        <v>50.774555589999999</v>
      </c>
      <c r="L2535" s="1" t="s">
        <v>1</v>
      </c>
      <c r="M2535" s="1" t="s">
        <v>2</v>
      </c>
      <c r="N2535" s="1">
        <v>0</v>
      </c>
      <c r="O2535" s="1">
        <v>2297.880005</v>
      </c>
      <c r="P2535" s="1">
        <v>0</v>
      </c>
      <c r="Q2535" s="1">
        <v>53091.283839999996</v>
      </c>
      <c r="R2535" s="3">
        <f>AVERAGE('VTA_Proteome Morphine vs Saline'!N2535:Q2535)</f>
        <v>13847.290961249999</v>
      </c>
      <c r="S2535" s="3">
        <f>_xlfn.STDEV.S('VTA_Proteome Morphine vs Saline'!N2535:Q2535)</f>
        <v>26185.077203340836</v>
      </c>
      <c r="T2535" s="1">
        <v>0</v>
      </c>
      <c r="U2535" s="1">
        <v>0</v>
      </c>
      <c r="V2535" s="1">
        <v>452.398977</v>
      </c>
      <c r="W2535" s="1">
        <v>638.48528980000003</v>
      </c>
      <c r="X2535" s="1">
        <f t="shared" si="155"/>
        <v>272.72106669999999</v>
      </c>
      <c r="Y2535" s="1">
        <f t="shared" si="156"/>
        <v>323.94504615942355</v>
      </c>
    </row>
    <row r="2536" spans="1:25" x14ac:dyDescent="0.5">
      <c r="A2536" s="1" t="s">
        <v>5058</v>
      </c>
      <c r="B2536" s="1" t="s">
        <v>5059</v>
      </c>
      <c r="C2536" s="1">
        <v>120711</v>
      </c>
      <c r="D2536" s="1">
        <v>1</v>
      </c>
      <c r="E2536" s="1">
        <v>1</v>
      </c>
      <c r="F2536" s="1">
        <v>26.42</v>
      </c>
      <c r="G2536" s="1">
        <v>0.30880400000000002</v>
      </c>
      <c r="H2536" s="1">
        <v>0.977951083</v>
      </c>
      <c r="I2536" s="1">
        <v>0.13419120400000001</v>
      </c>
      <c r="K2536" s="1">
        <v>1.3950106179999999</v>
      </c>
      <c r="L2536" s="1" t="s">
        <v>1</v>
      </c>
      <c r="M2536" s="1" t="s">
        <v>2</v>
      </c>
      <c r="N2536" s="1">
        <v>48752.000719999996</v>
      </c>
      <c r="O2536" s="1">
        <v>43679.664620000003</v>
      </c>
      <c r="P2536" s="1">
        <v>86293.741169999994</v>
      </c>
      <c r="Q2536" s="1">
        <v>59327.359819999998</v>
      </c>
      <c r="R2536" s="3">
        <f>AVERAGE('VTA_Proteome Morphine vs Saline'!N2536:Q2536)</f>
        <v>59513.191582500003</v>
      </c>
      <c r="S2536" s="3">
        <f>_xlfn.STDEV.S('VTA_Proteome Morphine vs Saline'!N2536:Q2536)</f>
        <v>19006.456574051059</v>
      </c>
      <c r="T2536" s="1">
        <v>39892.25647</v>
      </c>
      <c r="U2536" s="1">
        <v>32696.700280000001</v>
      </c>
      <c r="V2536" s="1">
        <v>52971.620329999998</v>
      </c>
      <c r="W2536" s="1">
        <v>45085.268389999997</v>
      </c>
      <c r="X2536" s="1">
        <f t="shared" si="155"/>
        <v>42661.4613675</v>
      </c>
      <c r="Y2536" s="1">
        <f t="shared" si="156"/>
        <v>8546.718231961544</v>
      </c>
    </row>
    <row r="2537" spans="1:25" x14ac:dyDescent="0.5">
      <c r="A2537" s="1" t="s">
        <v>5060</v>
      </c>
      <c r="B2537" s="1" t="s">
        <v>5061</v>
      </c>
      <c r="C2537" s="1">
        <v>85440</v>
      </c>
      <c r="D2537" s="1">
        <v>1</v>
      </c>
      <c r="E2537" s="1">
        <v>1</v>
      </c>
      <c r="F2537" s="1">
        <v>29.86</v>
      </c>
      <c r="G2537" s="1">
        <v>0.23277994799999999</v>
      </c>
      <c r="H2537" s="1">
        <v>0.977951083</v>
      </c>
      <c r="I2537" s="1">
        <v>0.19654738499999999</v>
      </c>
      <c r="K2537" s="1">
        <v>1.8217824380000001</v>
      </c>
      <c r="L2537" s="1" t="s">
        <v>1</v>
      </c>
      <c r="M2537" s="1" t="s">
        <v>2</v>
      </c>
      <c r="N2537" s="1">
        <v>11475.710580000001</v>
      </c>
      <c r="O2537" s="1">
        <v>16473.760709999999</v>
      </c>
      <c r="P2537" s="1">
        <v>37124.453800000003</v>
      </c>
      <c r="Q2537" s="1">
        <v>22869.192770000001</v>
      </c>
      <c r="R2537" s="3">
        <f>AVERAGE('VTA_Proteome Morphine vs Saline'!N2537:Q2537)</f>
        <v>21985.779465</v>
      </c>
      <c r="S2537" s="3">
        <f>_xlfn.STDEV.S('VTA_Proteome Morphine vs Saline'!N2537:Q2537)</f>
        <v>11117.610330935267</v>
      </c>
      <c r="T2537" s="1">
        <v>27104.57026</v>
      </c>
      <c r="U2537" s="1">
        <v>20985.971030000001</v>
      </c>
      <c r="V2537" s="1">
        <v>182.57630040000001</v>
      </c>
      <c r="W2537" s="1">
        <v>0</v>
      </c>
      <c r="X2537" s="1">
        <f t="shared" si="155"/>
        <v>12068.279397599999</v>
      </c>
      <c r="Y2537" s="1">
        <f t="shared" si="156"/>
        <v>14053.808175278769</v>
      </c>
    </row>
    <row r="2538" spans="1:25" x14ac:dyDescent="0.5">
      <c r="A2538" s="1" t="s">
        <v>5062</v>
      </c>
      <c r="B2538" s="1" t="s">
        <v>5063</v>
      </c>
      <c r="C2538" s="1">
        <v>39593</v>
      </c>
      <c r="D2538" s="1">
        <v>7</v>
      </c>
      <c r="E2538" s="1">
        <v>7</v>
      </c>
      <c r="F2538" s="1">
        <v>321.58999999999997</v>
      </c>
      <c r="G2538" s="1">
        <v>8.5914436999999996E-2</v>
      </c>
      <c r="H2538" s="1">
        <v>0.99625991700000005</v>
      </c>
      <c r="I2538" s="1">
        <v>0.53830287499999996</v>
      </c>
      <c r="K2538" s="1">
        <v>1.2384779109999999</v>
      </c>
      <c r="L2538" s="1" t="s">
        <v>1</v>
      </c>
      <c r="M2538" s="1" t="s">
        <v>2</v>
      </c>
      <c r="N2538" s="1">
        <v>3263100.0860000001</v>
      </c>
      <c r="O2538" s="1">
        <v>5856376.0750000002</v>
      </c>
      <c r="P2538" s="1">
        <v>2429452.6439999999</v>
      </c>
      <c r="Q2538" s="1">
        <v>2272899.0099999998</v>
      </c>
      <c r="R2538" s="3">
        <f>AVERAGE('VTA_Proteome Morphine vs Saline'!N2538:Q2538)</f>
        <v>3455456.9537499999</v>
      </c>
      <c r="S2538" s="3">
        <f>_xlfn.STDEV.S('VTA_Proteome Morphine vs Saline'!N2538:Q2538)</f>
        <v>1658567.8486077746</v>
      </c>
      <c r="T2538" s="1">
        <v>3109586.358</v>
      </c>
      <c r="U2538" s="1">
        <v>3716103.031</v>
      </c>
      <c r="V2538" s="1">
        <v>2468330.5440000002</v>
      </c>
      <c r="W2538" s="1">
        <v>1866314.611</v>
      </c>
      <c r="X2538" s="1">
        <f t="shared" si="155"/>
        <v>2790083.6359999999</v>
      </c>
      <c r="Y2538" s="1">
        <f t="shared" si="156"/>
        <v>799263.86403210415</v>
      </c>
    </row>
    <row r="2539" spans="1:25" x14ac:dyDescent="0.5">
      <c r="A2539" s="1" t="s">
        <v>5064</v>
      </c>
      <c r="B2539" s="1" t="s">
        <v>5065</v>
      </c>
      <c r="C2539" s="1">
        <v>16687</v>
      </c>
      <c r="D2539" s="1">
        <v>9</v>
      </c>
      <c r="E2539" s="1">
        <v>9</v>
      </c>
      <c r="F2539" s="1">
        <v>549.28</v>
      </c>
      <c r="G2539" s="1">
        <v>6.6348686000000004E-2</v>
      </c>
      <c r="H2539" s="1">
        <v>0.99625991700000005</v>
      </c>
      <c r="I2539" s="1">
        <v>0.67403520900000002</v>
      </c>
      <c r="K2539" s="1">
        <v>1.148440372</v>
      </c>
      <c r="L2539" s="1" t="s">
        <v>2</v>
      </c>
      <c r="M2539" s="1" t="s">
        <v>1</v>
      </c>
      <c r="N2539" s="1">
        <v>7434048.1030000001</v>
      </c>
      <c r="O2539" s="1">
        <v>14439962.83</v>
      </c>
      <c r="P2539" s="1">
        <v>9180758.2650000006</v>
      </c>
      <c r="Q2539" s="1">
        <v>9371796.3599999994</v>
      </c>
      <c r="R2539" s="3">
        <f>AVERAGE('VTA_Proteome Morphine vs Saline'!N2539:Q2539)</f>
        <v>10106641.3895</v>
      </c>
      <c r="S2539" s="3">
        <f>_xlfn.STDEV.S('VTA_Proteome Morphine vs Saline'!N2539:Q2539)</f>
        <v>3017597.6294262456</v>
      </c>
      <c r="T2539" s="1">
        <v>10612988.85</v>
      </c>
      <c r="U2539" s="1">
        <v>10068803.640000001</v>
      </c>
      <c r="V2539" s="1">
        <v>7129645.8689999999</v>
      </c>
      <c r="W2539" s="1">
        <v>18616061.620000001</v>
      </c>
      <c r="X2539" s="1">
        <f t="shared" si="155"/>
        <v>11606874.994750001</v>
      </c>
      <c r="Y2539" s="1">
        <f t="shared" si="156"/>
        <v>4916901.1566594141</v>
      </c>
    </row>
    <row r="2540" spans="1:25" x14ac:dyDescent="0.5">
      <c r="A2540" s="1" t="s">
        <v>5066</v>
      </c>
      <c r="B2540" s="1" t="s">
        <v>5067</v>
      </c>
      <c r="C2540" s="1">
        <v>15947</v>
      </c>
      <c r="D2540" s="1">
        <v>1</v>
      </c>
      <c r="E2540" s="1">
        <v>1</v>
      </c>
      <c r="F2540" s="1">
        <v>57.21</v>
      </c>
      <c r="G2540" s="1">
        <v>7.7769168999999999E-2</v>
      </c>
      <c r="H2540" s="1">
        <v>0.99625991700000005</v>
      </c>
      <c r="I2540" s="1">
        <v>0.58645663000000003</v>
      </c>
      <c r="K2540" s="1">
        <v>1.505769336</v>
      </c>
      <c r="L2540" s="1" t="s">
        <v>1</v>
      </c>
      <c r="M2540" s="1" t="s">
        <v>2</v>
      </c>
      <c r="N2540" s="1">
        <v>28590.269530000001</v>
      </c>
      <c r="O2540" s="1">
        <v>2455.4391770000002</v>
      </c>
      <c r="P2540" s="1">
        <v>42597.620289999999</v>
      </c>
      <c r="Q2540" s="1">
        <v>48698.738250000002</v>
      </c>
      <c r="R2540" s="3">
        <f>AVERAGE('VTA_Proteome Morphine vs Saline'!N2540:Q2540)</f>
        <v>30585.51681175</v>
      </c>
      <c r="S2540" s="3">
        <f>_xlfn.STDEV.S('VTA_Proteome Morphine vs Saline'!N2540:Q2540)</f>
        <v>20556.115880646146</v>
      </c>
      <c r="T2540" s="1">
        <v>1465.1159170000001</v>
      </c>
      <c r="U2540" s="1">
        <v>8009.1131009999999</v>
      </c>
      <c r="V2540" s="1">
        <v>47461.456120000003</v>
      </c>
      <c r="W2540" s="1">
        <v>24313.19166</v>
      </c>
      <c r="X2540" s="1">
        <f t="shared" si="155"/>
        <v>20312.219199499999</v>
      </c>
      <c r="Y2540" s="1">
        <f t="shared" si="156"/>
        <v>20491.205982138537</v>
      </c>
    </row>
    <row r="2541" spans="1:25" x14ac:dyDescent="0.5">
      <c r="A2541" s="1" t="s">
        <v>5068</v>
      </c>
      <c r="B2541" s="1" t="s">
        <v>5069</v>
      </c>
      <c r="C2541" s="1">
        <v>17969</v>
      </c>
      <c r="D2541" s="1">
        <v>2</v>
      </c>
      <c r="E2541" s="1">
        <v>2</v>
      </c>
      <c r="F2541" s="1">
        <v>126.29</v>
      </c>
      <c r="G2541" s="1">
        <v>5.0039335999999997E-2</v>
      </c>
      <c r="H2541" s="1">
        <v>0.99770195299999997</v>
      </c>
      <c r="I2541" s="1">
        <v>0.98334580199999999</v>
      </c>
      <c r="K2541" s="1">
        <v>1.0010377669999999</v>
      </c>
      <c r="L2541" s="1" t="s">
        <v>2</v>
      </c>
      <c r="M2541" s="1" t="s">
        <v>1</v>
      </c>
      <c r="N2541" s="1">
        <v>140219.4461</v>
      </c>
      <c r="O2541" s="1">
        <v>247152.6569</v>
      </c>
      <c r="P2541" s="1">
        <v>170727.3775</v>
      </c>
      <c r="Q2541" s="1">
        <v>180055.0851</v>
      </c>
      <c r="R2541" s="3">
        <f>AVERAGE('VTA_Proteome Morphine vs Saline'!N2541:Q2541)</f>
        <v>184538.64140000002</v>
      </c>
      <c r="S2541" s="3">
        <f>_xlfn.STDEV.S('VTA_Proteome Morphine vs Saline'!N2541:Q2541)</f>
        <v>45076.081228239229</v>
      </c>
      <c r="T2541" s="1">
        <v>239589.91959999999</v>
      </c>
      <c r="U2541" s="1">
        <v>196514.59460000001</v>
      </c>
      <c r="V2541" s="1">
        <v>125975.1072</v>
      </c>
      <c r="W2541" s="1">
        <v>176840.97690000001</v>
      </c>
      <c r="X2541" s="1">
        <f t="shared" si="155"/>
        <v>184730.14957499999</v>
      </c>
      <c r="Y2541" s="1">
        <f t="shared" si="156"/>
        <v>47126.997081386879</v>
      </c>
    </row>
    <row r="2542" spans="1:25" x14ac:dyDescent="0.5">
      <c r="A2542" s="1" t="s">
        <v>5070</v>
      </c>
      <c r="B2542" s="1" t="s">
        <v>5071</v>
      </c>
      <c r="C2542" s="1">
        <v>37488</v>
      </c>
      <c r="D2542" s="1">
        <v>11</v>
      </c>
      <c r="E2542" s="1">
        <v>6</v>
      </c>
      <c r="F2542" s="1">
        <v>786.86</v>
      </c>
      <c r="G2542" s="1">
        <v>5.4322161000000001E-2</v>
      </c>
      <c r="H2542" s="1">
        <v>0.99625991700000005</v>
      </c>
      <c r="I2542" s="1">
        <v>0.82733355900000005</v>
      </c>
      <c r="K2542" s="1">
        <v>1.036247541</v>
      </c>
      <c r="L2542" s="1" t="s">
        <v>2</v>
      </c>
      <c r="M2542" s="1" t="s">
        <v>1</v>
      </c>
      <c r="N2542" s="1">
        <v>8101374.0080000004</v>
      </c>
      <c r="O2542" s="1">
        <v>7950792.5920000002</v>
      </c>
      <c r="P2542" s="1">
        <v>7040891.1179999998</v>
      </c>
      <c r="Q2542" s="1">
        <v>7262951.4009999996</v>
      </c>
      <c r="R2542" s="3">
        <f>AVERAGE('VTA_Proteome Morphine vs Saline'!N2542:Q2542)</f>
        <v>7589002.2797500007</v>
      </c>
      <c r="S2542" s="3">
        <f>_xlfn.STDEV.S('VTA_Proteome Morphine vs Saline'!N2542:Q2542)</f>
        <v>516446.84757692384</v>
      </c>
      <c r="T2542" s="1">
        <v>8401891.1089999992</v>
      </c>
      <c r="U2542" s="1">
        <v>9398195.1040000003</v>
      </c>
      <c r="V2542" s="1">
        <v>7714815.7300000004</v>
      </c>
      <c r="W2542" s="1">
        <v>5941437.8720000004</v>
      </c>
      <c r="X2542" s="1">
        <f t="shared" si="155"/>
        <v>7864084.9537500003</v>
      </c>
      <c r="Y2542" s="1">
        <f t="shared" si="156"/>
        <v>1456203.1126466678</v>
      </c>
    </row>
    <row r="2543" spans="1:25" x14ac:dyDescent="0.5">
      <c r="A2543" s="1" t="s">
        <v>5072</v>
      </c>
      <c r="B2543" s="1" t="s">
        <v>5073</v>
      </c>
      <c r="C2543" s="1">
        <v>37163</v>
      </c>
      <c r="D2543" s="1">
        <v>9</v>
      </c>
      <c r="E2543" s="1">
        <v>4</v>
      </c>
      <c r="F2543" s="1">
        <v>713.27</v>
      </c>
      <c r="G2543" s="1">
        <v>0.13467273299999999</v>
      </c>
      <c r="H2543" s="1">
        <v>0.977951083</v>
      </c>
      <c r="I2543" s="1">
        <v>0.35833021399999998</v>
      </c>
      <c r="K2543" s="1">
        <v>1.1558713329999999</v>
      </c>
      <c r="L2543" s="1" t="s">
        <v>2</v>
      </c>
      <c r="M2543" s="1" t="s">
        <v>1</v>
      </c>
      <c r="N2543" s="1">
        <v>7789276.6090000002</v>
      </c>
      <c r="O2543" s="1">
        <v>6948111.3339999998</v>
      </c>
      <c r="P2543" s="1">
        <v>3807045.5559999999</v>
      </c>
      <c r="Q2543" s="1">
        <v>6936311.273</v>
      </c>
      <c r="R2543" s="3">
        <f>AVERAGE('VTA_Proteome Morphine vs Saline'!N2543:Q2543)</f>
        <v>6370186.193</v>
      </c>
      <c r="S2543" s="3">
        <f>_xlfn.STDEV.S('VTA_Proteome Morphine vs Saline'!N2543:Q2543)</f>
        <v>1754803.1806662048</v>
      </c>
      <c r="T2543" s="1">
        <v>8328522.5109999999</v>
      </c>
      <c r="U2543" s="1">
        <v>8003579.5559999999</v>
      </c>
      <c r="V2543" s="1">
        <v>6795224.5999999996</v>
      </c>
      <c r="W2543" s="1">
        <v>6325135.7620000001</v>
      </c>
      <c r="X2543" s="1">
        <f t="shared" si="155"/>
        <v>7363115.6072499994</v>
      </c>
      <c r="Y2543" s="1">
        <f t="shared" si="156"/>
        <v>956052.11062947998</v>
      </c>
    </row>
    <row r="2544" spans="1:25" x14ac:dyDescent="0.5">
      <c r="A2544" s="1" t="s">
        <v>5074</v>
      </c>
      <c r="B2544" s="1" t="s">
        <v>5075</v>
      </c>
      <c r="C2544" s="1">
        <v>36960</v>
      </c>
      <c r="D2544" s="1">
        <v>9</v>
      </c>
      <c r="E2544" s="1">
        <v>3</v>
      </c>
      <c r="F2544" s="1">
        <v>630.64</v>
      </c>
      <c r="G2544" s="1">
        <v>0.26994034300000003</v>
      </c>
      <c r="H2544" s="1">
        <v>0.977951083</v>
      </c>
      <c r="I2544" s="1">
        <v>0.162139283</v>
      </c>
      <c r="K2544" s="1">
        <v>1.2259874180000001</v>
      </c>
      <c r="L2544" s="1" t="s">
        <v>1</v>
      </c>
      <c r="M2544" s="1" t="s">
        <v>2</v>
      </c>
      <c r="N2544" s="1">
        <v>2894224.85</v>
      </c>
      <c r="O2544" s="1">
        <v>3271030.46</v>
      </c>
      <c r="P2544" s="1">
        <v>4506745.9409999996</v>
      </c>
      <c r="Q2544" s="1">
        <v>3086472.4879999999</v>
      </c>
      <c r="R2544" s="3">
        <f>AVERAGE('VTA_Proteome Morphine vs Saline'!N2544:Q2544)</f>
        <v>3439618.43475</v>
      </c>
      <c r="S2544" s="3">
        <f>_xlfn.STDEV.S('VTA_Proteome Morphine vs Saline'!N2544:Q2544)</f>
        <v>727861.99282969721</v>
      </c>
      <c r="T2544" s="1">
        <v>2954244.503</v>
      </c>
      <c r="U2544" s="1">
        <v>3343366.4950000001</v>
      </c>
      <c r="V2544" s="1">
        <v>2472218.7409999999</v>
      </c>
      <c r="W2544" s="1">
        <v>2452531.5460000001</v>
      </c>
      <c r="X2544" s="1">
        <f t="shared" si="155"/>
        <v>2805590.32125</v>
      </c>
      <c r="Y2544" s="1">
        <f t="shared" si="156"/>
        <v>427039.57197757182</v>
      </c>
    </row>
    <row r="2545" spans="1:25" x14ac:dyDescent="0.5">
      <c r="A2545" s="1" t="s">
        <v>5076</v>
      </c>
      <c r="B2545" s="1" t="s">
        <v>5077</v>
      </c>
      <c r="C2545" s="1">
        <v>41271</v>
      </c>
      <c r="D2545" s="1">
        <v>40</v>
      </c>
      <c r="E2545" s="1">
        <v>40</v>
      </c>
      <c r="F2545" s="1">
        <v>3040.1</v>
      </c>
      <c r="G2545" s="1">
        <v>7.4107596999999997E-2</v>
      </c>
      <c r="H2545" s="1">
        <v>0.99625991700000005</v>
      </c>
      <c r="I2545" s="1">
        <v>0.61139754700000004</v>
      </c>
      <c r="K2545" s="1">
        <v>1.05960276</v>
      </c>
      <c r="L2545" s="1" t="s">
        <v>1</v>
      </c>
      <c r="M2545" s="1" t="s">
        <v>2</v>
      </c>
      <c r="N2545" s="1">
        <v>21637777.600000001</v>
      </c>
      <c r="O2545" s="1">
        <v>27102170.140000001</v>
      </c>
      <c r="P2545" s="1">
        <v>19488495.260000002</v>
      </c>
      <c r="Q2545" s="1">
        <v>19843957.809999999</v>
      </c>
      <c r="R2545" s="3">
        <f>AVERAGE('VTA_Proteome Morphine vs Saline'!N2545:Q2545)</f>
        <v>22018100.202500001</v>
      </c>
      <c r="S2545" s="3">
        <f>_xlfn.STDEV.S('VTA_Proteome Morphine vs Saline'!N2545:Q2545)</f>
        <v>3517490.0482848915</v>
      </c>
      <c r="T2545" s="1">
        <v>23640577.5</v>
      </c>
      <c r="U2545" s="1">
        <v>23038482.609999999</v>
      </c>
      <c r="V2545" s="1">
        <v>17133685.68</v>
      </c>
      <c r="W2545" s="1">
        <v>19305573.73</v>
      </c>
      <c r="X2545" s="1">
        <f t="shared" si="155"/>
        <v>20779579.879999999</v>
      </c>
      <c r="Y2545" s="1">
        <f t="shared" si="156"/>
        <v>3095867.5452436591</v>
      </c>
    </row>
    <row r="2546" spans="1:25" x14ac:dyDescent="0.5">
      <c r="A2546" s="1" t="s">
        <v>5078</v>
      </c>
      <c r="B2546" s="1" t="s">
        <v>5079</v>
      </c>
      <c r="C2546" s="1">
        <v>92770</v>
      </c>
      <c r="D2546" s="1">
        <v>1</v>
      </c>
      <c r="E2546" s="1">
        <v>1</v>
      </c>
      <c r="F2546" s="1">
        <v>38.33</v>
      </c>
      <c r="G2546" s="1">
        <v>0.130057004</v>
      </c>
      <c r="H2546" s="1">
        <v>0.977951083</v>
      </c>
      <c r="I2546" s="1">
        <v>0.37059246400000001</v>
      </c>
      <c r="K2546" s="1">
        <v>2.7000381770000002</v>
      </c>
      <c r="L2546" s="1" t="s">
        <v>1</v>
      </c>
      <c r="M2546" s="1" t="s">
        <v>2</v>
      </c>
      <c r="N2546" s="1">
        <v>33733.214619999999</v>
      </c>
      <c r="O2546" s="1">
        <v>8053.308086</v>
      </c>
      <c r="P2546" s="1">
        <v>131.4629932</v>
      </c>
      <c r="Q2546" s="1">
        <v>61581.13596</v>
      </c>
      <c r="R2546" s="3">
        <f>AVERAGE('VTA_Proteome Morphine vs Saline'!N2546:Q2546)</f>
        <v>25874.7804148</v>
      </c>
      <c r="S2546" s="3">
        <f>_xlfn.STDEV.S('VTA_Proteome Morphine vs Saline'!N2546:Q2546)</f>
        <v>27791.018227196655</v>
      </c>
      <c r="T2546" s="1">
        <v>21521.631850000002</v>
      </c>
      <c r="U2546" s="1">
        <v>16740.656709999999</v>
      </c>
      <c r="V2546" s="1">
        <v>8.5264878480000004</v>
      </c>
      <c r="W2546" s="1">
        <v>61.650968229999997</v>
      </c>
      <c r="X2546" s="1">
        <f t="shared" si="155"/>
        <v>9583.116504019501</v>
      </c>
      <c r="Y2546" s="1">
        <f t="shared" si="156"/>
        <v>11196.571058340993</v>
      </c>
    </row>
    <row r="2547" spans="1:25" x14ac:dyDescent="0.5">
      <c r="A2547" s="1" t="s">
        <v>5080</v>
      </c>
      <c r="B2547" s="1" t="s">
        <v>5081</v>
      </c>
      <c r="C2547" s="1">
        <v>13928</v>
      </c>
      <c r="D2547" s="1">
        <v>5</v>
      </c>
      <c r="E2547" s="1">
        <v>5</v>
      </c>
      <c r="F2547" s="1">
        <v>351.2</v>
      </c>
      <c r="G2547" s="1">
        <v>0.101353349</v>
      </c>
      <c r="H2547" s="1">
        <v>0.99094768200000005</v>
      </c>
      <c r="I2547" s="1">
        <v>0.46607631500000002</v>
      </c>
      <c r="K2547" s="1">
        <v>1.1157496099999999</v>
      </c>
      <c r="L2547" s="1" t="s">
        <v>2</v>
      </c>
      <c r="M2547" s="1" t="s">
        <v>1</v>
      </c>
      <c r="N2547" s="1">
        <v>7987887.0810000002</v>
      </c>
      <c r="O2547" s="1">
        <v>11026208.460000001</v>
      </c>
      <c r="P2547" s="1">
        <v>10017724.76</v>
      </c>
      <c r="Q2547" s="1">
        <v>9848624.5810000002</v>
      </c>
      <c r="R2547" s="3">
        <f>AVERAGE('VTA_Proteome Morphine vs Saline'!N2547:Q2547)</f>
        <v>9720111.2204999998</v>
      </c>
      <c r="S2547" s="3">
        <f>_xlfn.STDEV.S('VTA_Proteome Morphine vs Saline'!N2547:Q2547)</f>
        <v>1266435.9401113046</v>
      </c>
      <c r="T2547" s="1">
        <v>11777738.33</v>
      </c>
      <c r="U2547" s="1">
        <v>9620577.4600000009</v>
      </c>
      <c r="V2547" s="1">
        <v>8369426.0970000001</v>
      </c>
      <c r="W2547" s="1">
        <v>13613099.34</v>
      </c>
      <c r="X2547" s="1">
        <f t="shared" si="155"/>
        <v>10845210.30675</v>
      </c>
      <c r="Y2547" s="1">
        <f t="shared" si="156"/>
        <v>2320923.0403095107</v>
      </c>
    </row>
    <row r="2548" spans="1:25" x14ac:dyDescent="0.5">
      <c r="A2548" s="1" t="s">
        <v>5082</v>
      </c>
      <c r="B2548" s="1" t="s">
        <v>5083</v>
      </c>
      <c r="C2548" s="1">
        <v>35585</v>
      </c>
      <c r="D2548" s="1">
        <v>10</v>
      </c>
      <c r="E2548" s="1">
        <v>2</v>
      </c>
      <c r="F2548" s="1">
        <v>497.14</v>
      </c>
      <c r="G2548" s="1">
        <v>8.8797620999999993E-2</v>
      </c>
      <c r="H2548" s="1">
        <v>0.99625991700000005</v>
      </c>
      <c r="I2548" s="1">
        <v>0.52318752800000001</v>
      </c>
      <c r="K2548" s="1">
        <v>1.057313666</v>
      </c>
      <c r="L2548" s="1" t="s">
        <v>2</v>
      </c>
      <c r="M2548" s="1" t="s">
        <v>1</v>
      </c>
      <c r="N2548" s="1">
        <v>1708883.53</v>
      </c>
      <c r="O2548" s="1">
        <v>1823725.9339999999</v>
      </c>
      <c r="P2548" s="1">
        <v>124162.6753</v>
      </c>
      <c r="Q2548" s="1">
        <v>1615582.719</v>
      </c>
      <c r="R2548" s="3">
        <f>AVERAGE('VTA_Proteome Morphine vs Saline'!N2548:Q2548)</f>
        <v>1318088.7145750001</v>
      </c>
      <c r="S2548" s="3">
        <f>_xlfn.STDEV.S('VTA_Proteome Morphine vs Saline'!N2548:Q2548)</f>
        <v>800489.77827298862</v>
      </c>
      <c r="T2548" s="1">
        <v>1507528.5819999999</v>
      </c>
      <c r="U2548" s="1">
        <v>1222635.808</v>
      </c>
      <c r="V2548" s="1">
        <v>1463323.618</v>
      </c>
      <c r="W2548" s="1">
        <v>1381044.838</v>
      </c>
      <c r="X2548" s="1">
        <f t="shared" si="155"/>
        <v>1393633.2114999997</v>
      </c>
      <c r="Y2548" s="1">
        <f t="shared" si="156"/>
        <v>125469.10287740808</v>
      </c>
    </row>
    <row r="2549" spans="1:25" x14ac:dyDescent="0.5">
      <c r="A2549" s="1" t="s">
        <v>5084</v>
      </c>
      <c r="B2549" s="1" t="s">
        <v>5085</v>
      </c>
      <c r="C2549" s="1">
        <v>35552</v>
      </c>
      <c r="D2549" s="1">
        <v>10</v>
      </c>
      <c r="E2549" s="1">
        <v>1</v>
      </c>
      <c r="F2549" s="1">
        <v>517.16999999999996</v>
      </c>
      <c r="G2549" s="1">
        <v>0.25886360899999999</v>
      </c>
      <c r="H2549" s="1">
        <v>0.977951083</v>
      </c>
      <c r="I2549" s="1">
        <v>0.17148276100000001</v>
      </c>
      <c r="K2549" s="1">
        <v>1.1078030679999999</v>
      </c>
      <c r="L2549" s="1" t="s">
        <v>1</v>
      </c>
      <c r="M2549" s="1" t="s">
        <v>2</v>
      </c>
      <c r="N2549" s="1">
        <v>1234771.7690000001</v>
      </c>
      <c r="O2549" s="1">
        <v>1052817.1640000001</v>
      </c>
      <c r="P2549" s="1">
        <v>1342807.202</v>
      </c>
      <c r="Q2549" s="1">
        <v>1085813.017</v>
      </c>
      <c r="R2549" s="3">
        <f>AVERAGE('VTA_Proteome Morphine vs Saline'!N2549:Q2549)</f>
        <v>1179052.2880000002</v>
      </c>
      <c r="S2549" s="3">
        <f>_xlfn.STDEV.S('VTA_Proteome Morphine vs Saline'!N2549:Q2549)</f>
        <v>134844.60267280947</v>
      </c>
      <c r="T2549" s="1">
        <v>1130780.602</v>
      </c>
      <c r="U2549" s="1">
        <v>1079063.8359999999</v>
      </c>
      <c r="V2549" s="1">
        <v>1063326.83</v>
      </c>
      <c r="W2549" s="1">
        <v>984091.85840000003</v>
      </c>
      <c r="X2549" s="1">
        <f t="shared" si="155"/>
        <v>1064315.7816000001</v>
      </c>
      <c r="Y2549" s="1">
        <f t="shared" si="156"/>
        <v>60750.674449634011</v>
      </c>
    </row>
    <row r="2550" spans="1:25" x14ac:dyDescent="0.5">
      <c r="A2550" s="1" t="s">
        <v>5086</v>
      </c>
      <c r="B2550" s="1" t="s">
        <v>5087</v>
      </c>
      <c r="C2550" s="1">
        <v>58606</v>
      </c>
      <c r="D2550" s="1">
        <v>22</v>
      </c>
      <c r="E2550" s="1">
        <v>14</v>
      </c>
      <c r="F2550" s="1">
        <v>1514.53</v>
      </c>
      <c r="G2550" s="1">
        <v>5.7010010999999999E-2</v>
      </c>
      <c r="H2550" s="1">
        <v>0.99625991700000005</v>
      </c>
      <c r="I2550" s="1">
        <v>0.78159171599999999</v>
      </c>
      <c r="K2550" s="1">
        <v>1.0268759009999999</v>
      </c>
      <c r="L2550" s="1" t="s">
        <v>2</v>
      </c>
      <c r="M2550" s="1" t="s">
        <v>1</v>
      </c>
      <c r="N2550" s="1">
        <v>21464744.32</v>
      </c>
      <c r="O2550" s="1">
        <v>25820977.329999998</v>
      </c>
      <c r="P2550" s="1">
        <v>38400360.25</v>
      </c>
      <c r="Q2550" s="1">
        <v>32214736.879999999</v>
      </c>
      <c r="R2550" s="3">
        <f>AVERAGE('VTA_Proteome Morphine vs Saline'!N2550:Q2550)</f>
        <v>29475204.695</v>
      </c>
      <c r="S2550" s="3">
        <f>_xlfn.STDEV.S('VTA_Proteome Morphine vs Saline'!N2550:Q2550)</f>
        <v>7409100.0651936578</v>
      </c>
      <c r="T2550" s="1">
        <v>28654944.800000001</v>
      </c>
      <c r="U2550" s="1">
        <v>24994661.420000002</v>
      </c>
      <c r="V2550" s="1">
        <v>34901513.950000003</v>
      </c>
      <c r="W2550" s="1">
        <v>32518389.289999999</v>
      </c>
      <c r="X2550" s="1">
        <f t="shared" si="155"/>
        <v>30267377.365000002</v>
      </c>
      <c r="Y2550" s="1">
        <f t="shared" si="156"/>
        <v>4356747.5938003911</v>
      </c>
    </row>
    <row r="2551" spans="1:25" x14ac:dyDescent="0.5">
      <c r="A2551" s="1" t="s">
        <v>5088</v>
      </c>
      <c r="B2551" s="1" t="s">
        <v>5089</v>
      </c>
      <c r="C2551" s="1">
        <v>59076</v>
      </c>
      <c r="D2551" s="1">
        <v>22</v>
      </c>
      <c r="E2551" s="1">
        <v>13</v>
      </c>
      <c r="F2551" s="1">
        <v>1650.14</v>
      </c>
      <c r="G2551" s="1">
        <v>5.2029487999999999E-2</v>
      </c>
      <c r="H2551" s="1">
        <v>0.99625991700000005</v>
      </c>
      <c r="I2551" s="1">
        <v>0.88098748000000004</v>
      </c>
      <c r="K2551" s="1">
        <v>1.001748785</v>
      </c>
      <c r="L2551" s="1" t="s">
        <v>1</v>
      </c>
      <c r="M2551" s="1" t="s">
        <v>2</v>
      </c>
      <c r="N2551" s="1">
        <v>7855327.1339999996</v>
      </c>
      <c r="O2551" s="1">
        <v>9850596.3479999993</v>
      </c>
      <c r="P2551" s="1">
        <v>15942241.890000001</v>
      </c>
      <c r="Q2551" s="1">
        <v>12155702.550000001</v>
      </c>
      <c r="R2551" s="3">
        <f>AVERAGE('VTA_Proteome Morphine vs Saline'!N2551:Q2551)</f>
        <v>11450966.980500001</v>
      </c>
      <c r="S2551" s="3">
        <f>_xlfn.STDEV.S('VTA_Proteome Morphine vs Saline'!N2551:Q2551)</f>
        <v>3471695.7721325736</v>
      </c>
      <c r="T2551" s="1">
        <v>11038512.5</v>
      </c>
      <c r="U2551" s="1">
        <v>9553792.7760000005</v>
      </c>
      <c r="V2551" s="1">
        <v>13071023.68</v>
      </c>
      <c r="W2551" s="1">
        <v>12060577.67</v>
      </c>
      <c r="X2551" s="1">
        <f t="shared" si="155"/>
        <v>11430976.656500001</v>
      </c>
      <c r="Y2551" s="1">
        <f t="shared" si="156"/>
        <v>1501554.6511130487</v>
      </c>
    </row>
    <row r="2552" spans="1:25" x14ac:dyDescent="0.5">
      <c r="A2552" s="1" t="s">
        <v>5090</v>
      </c>
      <c r="B2552" s="1" t="s">
        <v>5091</v>
      </c>
      <c r="C2552" s="1">
        <v>35045</v>
      </c>
      <c r="D2552" s="1">
        <v>3</v>
      </c>
      <c r="E2552" s="1">
        <v>3</v>
      </c>
      <c r="F2552" s="1">
        <v>140.93</v>
      </c>
      <c r="G2552" s="1">
        <v>6.6510480999999996E-2</v>
      </c>
      <c r="H2552" s="1">
        <v>0.99625991700000005</v>
      </c>
      <c r="I2552" s="1">
        <v>0.67255401100000001</v>
      </c>
      <c r="K2552" s="1">
        <v>1.0566440050000001</v>
      </c>
      <c r="L2552" s="1" t="s">
        <v>1</v>
      </c>
      <c r="M2552" s="1" t="s">
        <v>2</v>
      </c>
      <c r="N2552" s="1">
        <v>172873.44940000001</v>
      </c>
      <c r="O2552" s="1">
        <v>174108.60449999999</v>
      </c>
      <c r="P2552" s="1">
        <v>250715.6404</v>
      </c>
      <c r="Q2552" s="1">
        <v>174377.9687</v>
      </c>
      <c r="R2552" s="3">
        <f>AVERAGE('VTA_Proteome Morphine vs Saline'!N2552:Q2552)</f>
        <v>193018.91574999999</v>
      </c>
      <c r="S2552" s="3">
        <f>_xlfn.STDEV.S('VTA_Proteome Morphine vs Saline'!N2552:Q2552)</f>
        <v>38470.060342599339</v>
      </c>
      <c r="T2552" s="1">
        <v>184612.8089</v>
      </c>
      <c r="U2552" s="1">
        <v>187251.9203</v>
      </c>
      <c r="V2552" s="1">
        <v>164956.41990000001</v>
      </c>
      <c r="W2552" s="1">
        <v>193865.49619999999</v>
      </c>
      <c r="X2552" s="1">
        <f t="shared" si="155"/>
        <v>182671.66132499999</v>
      </c>
      <c r="Y2552" s="1">
        <f t="shared" si="156"/>
        <v>12434.877618226328</v>
      </c>
    </row>
    <row r="2553" spans="1:25" x14ac:dyDescent="0.5">
      <c r="A2553" s="1" t="s">
        <v>5092</v>
      </c>
      <c r="B2553" s="1" t="s">
        <v>5093</v>
      </c>
      <c r="C2553" s="1">
        <v>29973</v>
      </c>
      <c r="D2553" s="1">
        <v>1</v>
      </c>
      <c r="E2553" s="1">
        <v>1</v>
      </c>
      <c r="F2553" s="1">
        <v>52.89</v>
      </c>
      <c r="G2553" s="1">
        <v>7.3422229000000006E-2</v>
      </c>
      <c r="H2553" s="1">
        <v>0.99625991700000005</v>
      </c>
      <c r="I2553" s="1">
        <v>0.61634643200000006</v>
      </c>
      <c r="K2553" s="1">
        <v>1.0664393720000001</v>
      </c>
      <c r="L2553" s="1" t="s">
        <v>2</v>
      </c>
      <c r="M2553" s="1" t="s">
        <v>1</v>
      </c>
      <c r="N2553" s="1">
        <v>363266.30969999998</v>
      </c>
      <c r="O2553" s="1">
        <v>331147.07059999998</v>
      </c>
      <c r="P2553" s="1">
        <v>397718.51789999998</v>
      </c>
      <c r="Q2553" s="1">
        <v>214987.99799999999</v>
      </c>
      <c r="R2553" s="3">
        <f>AVERAGE('VTA_Proteome Morphine vs Saline'!N2553:Q2553)</f>
        <v>326779.97404999996</v>
      </c>
      <c r="S2553" s="3">
        <f>_xlfn.STDEV.S('VTA_Proteome Morphine vs Saline'!N2553:Q2553)</f>
        <v>79330.631188219049</v>
      </c>
      <c r="T2553" s="1">
        <v>377891.44660000002</v>
      </c>
      <c r="U2553" s="1">
        <v>395872.92869999999</v>
      </c>
      <c r="V2553" s="1">
        <v>336892.06050000002</v>
      </c>
      <c r="W2553" s="1">
        <v>283307.68599999999</v>
      </c>
      <c r="X2553" s="1">
        <f t="shared" si="155"/>
        <v>348491.03045000002</v>
      </c>
      <c r="Y2553" s="1">
        <f t="shared" si="156"/>
        <v>49976.10512086346</v>
      </c>
    </row>
    <row r="2554" spans="1:25" x14ac:dyDescent="0.5">
      <c r="A2554" s="1" t="s">
        <v>5094</v>
      </c>
      <c r="B2554" s="1" t="s">
        <v>5095</v>
      </c>
      <c r="C2554" s="1">
        <v>28005</v>
      </c>
      <c r="D2554" s="1">
        <v>2</v>
      </c>
      <c r="E2554" s="1">
        <v>1</v>
      </c>
      <c r="F2554" s="1">
        <v>80.88</v>
      </c>
      <c r="G2554" s="1">
        <v>5.7462525E-2</v>
      </c>
      <c r="H2554" s="1">
        <v>0.99625991700000005</v>
      </c>
      <c r="I2554" s="1">
        <v>0.774908139</v>
      </c>
      <c r="K2554" s="1">
        <v>1.0923406529999999</v>
      </c>
      <c r="L2554" s="1" t="s">
        <v>2</v>
      </c>
      <c r="M2554" s="1" t="s">
        <v>1</v>
      </c>
      <c r="N2554" s="1">
        <v>199454.85769999999</v>
      </c>
      <c r="O2554" s="1">
        <v>176381.0306</v>
      </c>
      <c r="P2554" s="1">
        <v>54487.262459999998</v>
      </c>
      <c r="Q2554" s="1">
        <v>121570.94439999999</v>
      </c>
      <c r="R2554" s="3">
        <f>AVERAGE('VTA_Proteome Morphine vs Saline'!N2554:Q2554)</f>
        <v>137973.52379000001</v>
      </c>
      <c r="S2554" s="3">
        <f>_xlfn.STDEV.S('VTA_Proteome Morphine vs Saline'!N2554:Q2554)</f>
        <v>64534.464797810186</v>
      </c>
      <c r="T2554" s="1">
        <v>209555.37479999999</v>
      </c>
      <c r="U2554" s="1">
        <v>195872.99280000001</v>
      </c>
      <c r="V2554" s="1">
        <v>126205.4051</v>
      </c>
      <c r="W2554" s="1">
        <v>71222.583780000001</v>
      </c>
      <c r="X2554" s="1">
        <f t="shared" si="155"/>
        <v>150714.08911999999</v>
      </c>
      <c r="Y2554" s="1">
        <f t="shared" si="156"/>
        <v>64345.936146391214</v>
      </c>
    </row>
    <row r="2555" spans="1:25" x14ac:dyDescent="0.5">
      <c r="A2555" s="1" t="s">
        <v>5096</v>
      </c>
      <c r="B2555" s="1" t="s">
        <v>5097</v>
      </c>
      <c r="C2555" s="1">
        <v>105548</v>
      </c>
      <c r="D2555" s="1">
        <v>11</v>
      </c>
      <c r="E2555" s="1">
        <v>11</v>
      </c>
      <c r="F2555" s="1">
        <v>529.41999999999996</v>
      </c>
      <c r="G2555" s="1">
        <v>5.5001133000000001E-2</v>
      </c>
      <c r="H2555" s="1">
        <v>0.99625991700000005</v>
      </c>
      <c r="I2555" s="1">
        <v>0.81458547000000003</v>
      </c>
      <c r="K2555" s="1">
        <v>1.0223773920000001</v>
      </c>
      <c r="L2555" s="1" t="s">
        <v>1</v>
      </c>
      <c r="M2555" s="1" t="s">
        <v>2</v>
      </c>
      <c r="N2555" s="1">
        <v>797758.57019999996</v>
      </c>
      <c r="O2555" s="1">
        <v>1076954.3559999999</v>
      </c>
      <c r="P2555" s="1">
        <v>936755.78850000002</v>
      </c>
      <c r="Q2555" s="1">
        <v>1008804.62</v>
      </c>
      <c r="R2555" s="3">
        <f>AVERAGE('VTA_Proteome Morphine vs Saline'!N2555:Q2555)</f>
        <v>955068.333675</v>
      </c>
      <c r="S2555" s="3">
        <f>_xlfn.STDEV.S('VTA_Proteome Morphine vs Saline'!N2555:Q2555)</f>
        <v>119478.7315823191</v>
      </c>
      <c r="T2555" s="1">
        <v>862169.12849999999</v>
      </c>
      <c r="U2555" s="1">
        <v>1108024.298</v>
      </c>
      <c r="V2555" s="1">
        <v>916437.58979999996</v>
      </c>
      <c r="W2555" s="1">
        <v>850025.68640000001</v>
      </c>
      <c r="X2555" s="1">
        <f t="shared" si="155"/>
        <v>934164.17567500006</v>
      </c>
      <c r="Y2555" s="1">
        <f t="shared" si="156"/>
        <v>119448.93773332107</v>
      </c>
    </row>
    <row r="2556" spans="1:25" x14ac:dyDescent="0.5">
      <c r="A2556" s="1" t="s">
        <v>5098</v>
      </c>
      <c r="B2556" s="1" t="s">
        <v>5099</v>
      </c>
      <c r="C2556" s="1">
        <v>18140</v>
      </c>
      <c r="D2556" s="1">
        <v>6</v>
      </c>
      <c r="E2556" s="1">
        <v>6</v>
      </c>
      <c r="F2556" s="1">
        <v>449.2</v>
      </c>
      <c r="G2556" s="1">
        <v>5.1159840999999998E-2</v>
      </c>
      <c r="H2556" s="1">
        <v>0.99625991700000005</v>
      </c>
      <c r="I2556" s="1">
        <v>0.90982844600000001</v>
      </c>
      <c r="K2556" s="1">
        <v>1.0139490200000001</v>
      </c>
      <c r="L2556" s="1" t="s">
        <v>2</v>
      </c>
      <c r="M2556" s="1" t="s">
        <v>1</v>
      </c>
      <c r="N2556" s="1">
        <v>5182747.9400000004</v>
      </c>
      <c r="O2556" s="1">
        <v>5684848.1529999999</v>
      </c>
      <c r="P2556" s="1">
        <v>12039680.310000001</v>
      </c>
      <c r="Q2556" s="1">
        <v>14695704.51</v>
      </c>
      <c r="R2556" s="3">
        <f>AVERAGE('VTA_Proteome Morphine vs Saline'!N2556:Q2556)</f>
        <v>9400745.2282500006</v>
      </c>
      <c r="S2556" s="3">
        <f>_xlfn.STDEV.S('VTA_Proteome Morphine vs Saline'!N2556:Q2556)</f>
        <v>4711686.3350120261</v>
      </c>
      <c r="T2556" s="1">
        <v>5868273.1749999998</v>
      </c>
      <c r="U2556" s="1">
        <v>3518116.0819999999</v>
      </c>
      <c r="V2556" s="1">
        <v>15414106.16</v>
      </c>
      <c r="W2556" s="1">
        <v>13327010.24</v>
      </c>
      <c r="X2556" s="1">
        <f t="shared" si="155"/>
        <v>9531876.4142499994</v>
      </c>
      <c r="Y2556" s="1">
        <f t="shared" si="156"/>
        <v>5732683.1869414849</v>
      </c>
    </row>
    <row r="2557" spans="1:25" x14ac:dyDescent="0.5">
      <c r="A2557" s="1" t="s">
        <v>5100</v>
      </c>
      <c r="B2557" s="1" t="s">
        <v>5101</v>
      </c>
      <c r="C2557" s="1">
        <v>48288</v>
      </c>
      <c r="D2557" s="1">
        <v>3</v>
      </c>
      <c r="E2557" s="1">
        <v>3</v>
      </c>
      <c r="F2557" s="1">
        <v>147.66999999999999</v>
      </c>
      <c r="G2557" s="1">
        <v>0.221906568</v>
      </c>
      <c r="H2557" s="1">
        <v>0.977951083</v>
      </c>
      <c r="I2557" s="1">
        <v>0.20849050799999999</v>
      </c>
      <c r="K2557" s="1">
        <v>1.421410225</v>
      </c>
      <c r="L2557" s="1" t="s">
        <v>1</v>
      </c>
      <c r="M2557" s="1" t="s">
        <v>2</v>
      </c>
      <c r="N2557" s="1">
        <v>386819.90460000001</v>
      </c>
      <c r="O2557" s="1">
        <v>350878.69030000002</v>
      </c>
      <c r="P2557" s="1">
        <v>264590.65980000002</v>
      </c>
      <c r="Q2557" s="1">
        <v>213171.47440000001</v>
      </c>
      <c r="R2557" s="3">
        <f>AVERAGE('VTA_Proteome Morphine vs Saline'!N2557:Q2557)</f>
        <v>303865.18227500003</v>
      </c>
      <c r="S2557" s="3">
        <f>_xlfn.STDEV.S('VTA_Proteome Morphine vs Saline'!N2557:Q2557)</f>
        <v>79287.646487519654</v>
      </c>
      <c r="T2557" s="1">
        <v>142541.14550000001</v>
      </c>
      <c r="U2557" s="1">
        <v>99344.685450000004</v>
      </c>
      <c r="V2557" s="1">
        <v>403402.12910000002</v>
      </c>
      <c r="W2557" s="1">
        <v>209821.07759999999</v>
      </c>
      <c r="X2557" s="1">
        <f t="shared" si="155"/>
        <v>213777.25941250002</v>
      </c>
      <c r="Y2557" s="1">
        <f t="shared" si="156"/>
        <v>134341.15835882493</v>
      </c>
    </row>
    <row r="2558" spans="1:25" x14ac:dyDescent="0.5">
      <c r="A2558" s="1" t="s">
        <v>5102</v>
      </c>
      <c r="B2558" s="1" t="s">
        <v>5103</v>
      </c>
      <c r="C2558" s="1">
        <v>57623</v>
      </c>
      <c r="D2558" s="1">
        <v>10</v>
      </c>
      <c r="E2558" s="1">
        <v>10</v>
      </c>
      <c r="F2558" s="1">
        <v>485.6</v>
      </c>
      <c r="G2558" s="1">
        <v>0.45690322999999999</v>
      </c>
      <c r="H2558" s="1">
        <v>0.977951083</v>
      </c>
      <c r="I2558" s="1">
        <v>6.9720931999999999E-2</v>
      </c>
      <c r="K2558" s="1">
        <v>1.6421280730000001</v>
      </c>
      <c r="L2558" s="1" t="s">
        <v>1</v>
      </c>
      <c r="M2558" s="1" t="s">
        <v>2</v>
      </c>
      <c r="N2558" s="1">
        <v>1171632.4669999999</v>
      </c>
      <c r="O2558" s="1">
        <v>901067.04399999999</v>
      </c>
      <c r="P2558" s="1">
        <v>1298530.115</v>
      </c>
      <c r="Q2558" s="1">
        <v>2082525.1440000001</v>
      </c>
      <c r="R2558" s="3">
        <f>AVERAGE('VTA_Proteome Morphine vs Saline'!N2558:Q2558)</f>
        <v>1363438.6925000001</v>
      </c>
      <c r="S2558" s="3">
        <f>_xlfn.STDEV.S('VTA_Proteome Morphine vs Saline'!N2558:Q2558)</f>
        <v>507239.46272646502</v>
      </c>
      <c r="T2558" s="1">
        <v>987916.00549999997</v>
      </c>
      <c r="U2558" s="1">
        <v>870655.09759999998</v>
      </c>
      <c r="V2558" s="1">
        <v>891103.91319999995</v>
      </c>
      <c r="W2558" s="1">
        <v>571475.6666</v>
      </c>
      <c r="X2558" s="1">
        <f t="shared" si="155"/>
        <v>830287.67072499997</v>
      </c>
      <c r="Y2558" s="1">
        <f t="shared" si="156"/>
        <v>179961.56062191474</v>
      </c>
    </row>
    <row r="2559" spans="1:25" x14ac:dyDescent="0.5">
      <c r="A2559" s="1" t="s">
        <v>5104</v>
      </c>
      <c r="B2559" s="1" t="s">
        <v>5105</v>
      </c>
      <c r="C2559" s="1">
        <v>80690</v>
      </c>
      <c r="D2559" s="1">
        <v>17</v>
      </c>
      <c r="E2559" s="1">
        <v>17</v>
      </c>
      <c r="F2559" s="1">
        <v>1129.52</v>
      </c>
      <c r="G2559" s="1">
        <v>0.1076508</v>
      </c>
      <c r="H2559" s="1">
        <v>0.98920471200000004</v>
      </c>
      <c r="I2559" s="1">
        <v>0.44165248299999998</v>
      </c>
      <c r="K2559" s="1">
        <v>1.6888257369999999</v>
      </c>
      <c r="L2559" s="1" t="s">
        <v>1</v>
      </c>
      <c r="M2559" s="1" t="s">
        <v>2</v>
      </c>
      <c r="N2559" s="1">
        <v>3620334.7050000001</v>
      </c>
      <c r="O2559" s="1">
        <v>3946643.3089999999</v>
      </c>
      <c r="P2559" s="1">
        <v>21270490.539999999</v>
      </c>
      <c r="Q2559" s="1">
        <v>7925351.6239999998</v>
      </c>
      <c r="R2559" s="3">
        <f>AVERAGE('VTA_Proteome Morphine vs Saline'!N2559:Q2559)</f>
        <v>9190705.0444999989</v>
      </c>
      <c r="S2559" s="3">
        <f>_xlfn.STDEV.S('VTA_Proteome Morphine vs Saline'!N2559:Q2559)</f>
        <v>8287571.9423922123</v>
      </c>
      <c r="T2559" s="1">
        <v>1947524.074</v>
      </c>
      <c r="U2559" s="1">
        <v>2611677.4739999999</v>
      </c>
      <c r="V2559" s="1">
        <v>9557078.3809999991</v>
      </c>
      <c r="W2559" s="1">
        <v>7651993.3550000004</v>
      </c>
      <c r="X2559" s="1">
        <f t="shared" si="155"/>
        <v>5442068.3210000005</v>
      </c>
      <c r="Y2559" s="1">
        <f t="shared" si="156"/>
        <v>3743439.9639379485</v>
      </c>
    </row>
    <row r="2560" spans="1:25" x14ac:dyDescent="0.5">
      <c r="A2560" s="1" t="s">
        <v>5106</v>
      </c>
      <c r="B2560" s="1" t="s">
        <v>5107</v>
      </c>
      <c r="C2560" s="1">
        <v>83428</v>
      </c>
      <c r="D2560" s="1">
        <v>14</v>
      </c>
      <c r="E2560" s="1">
        <v>14</v>
      </c>
      <c r="F2560" s="1">
        <v>635.71</v>
      </c>
      <c r="G2560" s="1">
        <v>5.7370701000000003E-2</v>
      </c>
      <c r="H2560" s="1">
        <v>0.99625991700000005</v>
      </c>
      <c r="I2560" s="1">
        <v>0.77624579000000005</v>
      </c>
      <c r="K2560" s="1">
        <v>1.0942028100000001</v>
      </c>
      <c r="L2560" s="1" t="s">
        <v>1</v>
      </c>
      <c r="M2560" s="1" t="s">
        <v>2</v>
      </c>
      <c r="N2560" s="1">
        <v>2614564.8969999999</v>
      </c>
      <c r="O2560" s="1">
        <v>2148113.7259999998</v>
      </c>
      <c r="P2560" s="1">
        <v>4825931.6349999998</v>
      </c>
      <c r="Q2560" s="1">
        <v>3718330.8339999998</v>
      </c>
      <c r="R2560" s="3">
        <f>AVERAGE('VTA_Proteome Morphine vs Saline'!N2560:Q2560)</f>
        <v>3326735.273</v>
      </c>
      <c r="S2560" s="3">
        <f>_xlfn.STDEV.S('VTA_Proteome Morphine vs Saline'!N2560:Q2560)</f>
        <v>1196839.1998278333</v>
      </c>
      <c r="T2560" s="1">
        <v>3383294.176</v>
      </c>
      <c r="U2560" s="1">
        <v>1950128.7560000001</v>
      </c>
      <c r="V2560" s="1">
        <v>3516857.048</v>
      </c>
      <c r="W2560" s="1">
        <v>3311031.406</v>
      </c>
      <c r="X2560" s="1">
        <f t="shared" si="155"/>
        <v>3040327.8465</v>
      </c>
      <c r="Y2560" s="1">
        <f t="shared" si="156"/>
        <v>731783.31426407048</v>
      </c>
    </row>
    <row r="2561" spans="1:25" x14ac:dyDescent="0.5">
      <c r="A2561" s="1" t="s">
        <v>5108</v>
      </c>
      <c r="B2561" s="1" t="s">
        <v>5109</v>
      </c>
      <c r="C2561" s="1">
        <v>17863</v>
      </c>
      <c r="D2561" s="1">
        <v>13</v>
      </c>
      <c r="E2561" s="1">
        <v>13</v>
      </c>
      <c r="F2561" s="1">
        <v>807.56</v>
      </c>
      <c r="G2561" s="1">
        <v>5.0137857000000001E-2</v>
      </c>
      <c r="H2561" s="1">
        <v>0.99625991700000005</v>
      </c>
      <c r="I2561" s="1">
        <v>0.96883047499999997</v>
      </c>
      <c r="K2561" s="1">
        <v>1.128796836</v>
      </c>
      <c r="L2561" s="1" t="s">
        <v>1</v>
      </c>
      <c r="M2561" s="1" t="s">
        <v>2</v>
      </c>
      <c r="N2561" s="1">
        <v>14394286.82</v>
      </c>
      <c r="O2561" s="1">
        <v>11139954.390000001</v>
      </c>
      <c r="P2561" s="1">
        <v>63896843.359999999</v>
      </c>
      <c r="Q2561" s="1">
        <v>115170133.3</v>
      </c>
      <c r="R2561" s="3">
        <f>AVERAGE('VTA_Proteome Morphine vs Saline'!N2561:Q2561)</f>
        <v>51150304.467500001</v>
      </c>
      <c r="S2561" s="3">
        <f>_xlfn.STDEV.S('VTA_Proteome Morphine vs Saline'!N2561:Q2561)</f>
        <v>49033477.285449401</v>
      </c>
      <c r="T2561" s="1">
        <v>22647256.670000002</v>
      </c>
      <c r="U2561" s="1">
        <v>8426347.9800000004</v>
      </c>
      <c r="V2561" s="1">
        <v>88870380.930000007</v>
      </c>
      <c r="W2561" s="1">
        <v>61312030.93</v>
      </c>
      <c r="X2561" s="1">
        <f t="shared" si="155"/>
        <v>45314004.127500005</v>
      </c>
      <c r="Y2561" s="1">
        <f t="shared" si="156"/>
        <v>36640485.06817355</v>
      </c>
    </row>
    <row r="2562" spans="1:25" x14ac:dyDescent="0.5">
      <c r="A2562" s="1" t="s">
        <v>5110</v>
      </c>
      <c r="B2562" s="1" t="s">
        <v>5111</v>
      </c>
      <c r="C2562" s="1">
        <v>40740</v>
      </c>
      <c r="D2562" s="1">
        <v>25</v>
      </c>
      <c r="E2562" s="1">
        <v>25</v>
      </c>
      <c r="F2562" s="1">
        <v>1439.29</v>
      </c>
      <c r="G2562" s="1">
        <v>5.9422123E-2</v>
      </c>
      <c r="H2562" s="1">
        <v>0.99625991700000005</v>
      </c>
      <c r="I2562" s="1">
        <v>0.74830882099999996</v>
      </c>
      <c r="K2562" s="1">
        <v>1.033623518</v>
      </c>
      <c r="L2562" s="1" t="s">
        <v>1</v>
      </c>
      <c r="M2562" s="1" t="s">
        <v>2</v>
      </c>
      <c r="N2562" s="1">
        <v>37742099.340000004</v>
      </c>
      <c r="O2562" s="1">
        <v>48695295.759999998</v>
      </c>
      <c r="P2562" s="1">
        <v>36850811.329999998</v>
      </c>
      <c r="Q2562" s="1">
        <v>36543422.350000001</v>
      </c>
      <c r="R2562" s="3">
        <f>AVERAGE('VTA_Proteome Morphine vs Saline'!N2562:Q2562)</f>
        <v>39957907.195</v>
      </c>
      <c r="S2562" s="3">
        <f>_xlfn.STDEV.S('VTA_Proteome Morphine vs Saline'!N2562:Q2562)</f>
        <v>5847065.2141938694</v>
      </c>
      <c r="T2562" s="1">
        <v>44032224.090000004</v>
      </c>
      <c r="U2562" s="1">
        <v>46954043.159999996</v>
      </c>
      <c r="V2562" s="1">
        <v>26948848.23</v>
      </c>
      <c r="W2562" s="1">
        <v>36697229.840000004</v>
      </c>
      <c r="X2562" s="1">
        <f t="shared" si="155"/>
        <v>38658086.329999998</v>
      </c>
      <c r="Y2562" s="1">
        <f t="shared" si="156"/>
        <v>8919182.9118581824</v>
      </c>
    </row>
    <row r="2563" spans="1:25" x14ac:dyDescent="0.5">
      <c r="A2563" s="1" t="s">
        <v>5112</v>
      </c>
      <c r="B2563" s="1" t="s">
        <v>5113</v>
      </c>
      <c r="C2563" s="1">
        <v>21796</v>
      </c>
      <c r="D2563" s="1">
        <v>6</v>
      </c>
      <c r="E2563" s="1">
        <v>6</v>
      </c>
      <c r="F2563" s="1">
        <v>292.87</v>
      </c>
      <c r="G2563" s="1">
        <v>5.2735255000000002E-2</v>
      </c>
      <c r="H2563" s="1">
        <v>0.99625991700000005</v>
      </c>
      <c r="I2563" s="1">
        <v>0.86208451500000005</v>
      </c>
      <c r="K2563" s="1">
        <v>1.051851957</v>
      </c>
      <c r="L2563" s="1" t="s">
        <v>2</v>
      </c>
      <c r="M2563" s="1" t="s">
        <v>1</v>
      </c>
      <c r="N2563" s="1">
        <v>4067920.5839999998</v>
      </c>
      <c r="O2563" s="1">
        <v>4609995.3109999998</v>
      </c>
      <c r="P2563" s="1">
        <v>6224869.5980000002</v>
      </c>
      <c r="Q2563" s="1">
        <v>6432587.2759999996</v>
      </c>
      <c r="R2563" s="3">
        <f>AVERAGE('VTA_Proteome Morphine vs Saline'!N2563:Q2563)</f>
        <v>5333843.1922500003</v>
      </c>
      <c r="S2563" s="3">
        <f>_xlfn.STDEV.S('VTA_Proteome Morphine vs Saline'!N2563:Q2563)</f>
        <v>1172985.1409385612</v>
      </c>
      <c r="T2563" s="1">
        <v>4606907.4689999996</v>
      </c>
      <c r="U2563" s="1">
        <v>4067223.12</v>
      </c>
      <c r="V2563" s="1">
        <v>5676116.3049999997</v>
      </c>
      <c r="W2563" s="1">
        <v>8091406.7019999996</v>
      </c>
      <c r="X2563" s="1">
        <f t="shared" si="155"/>
        <v>5610413.3990000002</v>
      </c>
      <c r="Y2563" s="1">
        <f t="shared" si="156"/>
        <v>1784012.8017228404</v>
      </c>
    </row>
    <row r="2564" spans="1:25" x14ac:dyDescent="0.5">
      <c r="A2564" s="1" t="s">
        <v>5114</v>
      </c>
      <c r="B2564" s="1" t="s">
        <v>5115</v>
      </c>
      <c r="C2564" s="1">
        <v>18102</v>
      </c>
      <c r="D2564" s="1">
        <v>1</v>
      </c>
      <c r="E2564" s="1">
        <v>1</v>
      </c>
      <c r="F2564" s="1">
        <v>31.01</v>
      </c>
      <c r="G2564" s="1">
        <v>5.0564932E-2</v>
      </c>
      <c r="H2564" s="1">
        <v>0.99625991700000005</v>
      </c>
      <c r="I2564" s="1">
        <v>0.93697181600000001</v>
      </c>
      <c r="K2564" s="1">
        <v>1.1199313660000001</v>
      </c>
      <c r="L2564" s="1" t="s">
        <v>1</v>
      </c>
      <c r="M2564" s="1" t="s">
        <v>2</v>
      </c>
      <c r="N2564" s="1">
        <v>9895.9117650000007</v>
      </c>
      <c r="O2564" s="1">
        <v>20006.176739999999</v>
      </c>
      <c r="P2564" s="1">
        <v>97617.230299999996</v>
      </c>
      <c r="Q2564" s="1">
        <v>183306.24179999999</v>
      </c>
      <c r="R2564" s="3">
        <f>AVERAGE('VTA_Proteome Morphine vs Saline'!N2564:Q2564)</f>
        <v>77706.390151250002</v>
      </c>
      <c r="S2564" s="3">
        <f>_xlfn.STDEV.S('VTA_Proteome Morphine vs Saline'!N2564:Q2564)</f>
        <v>80571.595140270438</v>
      </c>
      <c r="T2564" s="1">
        <v>37444.968760000003</v>
      </c>
      <c r="U2564" s="1">
        <v>9674.1092819999994</v>
      </c>
      <c r="V2564" s="1">
        <v>126295.3624</v>
      </c>
      <c r="W2564" s="1">
        <v>104125.3894</v>
      </c>
      <c r="X2564" s="1">
        <f t="shared" si="155"/>
        <v>69384.957460499994</v>
      </c>
      <c r="Y2564" s="1">
        <f t="shared" si="156"/>
        <v>54867.233907876347</v>
      </c>
    </row>
    <row r="2565" spans="1:25" x14ac:dyDescent="0.5">
      <c r="A2565" s="1" t="s">
        <v>5116</v>
      </c>
      <c r="B2565" s="1" t="s">
        <v>5117</v>
      </c>
      <c r="C2565" s="1">
        <v>42390</v>
      </c>
      <c r="D2565" s="1">
        <v>17</v>
      </c>
      <c r="E2565" s="1">
        <v>12</v>
      </c>
      <c r="F2565" s="1">
        <v>1173.06</v>
      </c>
      <c r="G2565" s="1">
        <v>7.4050100999999993E-2</v>
      </c>
      <c r="H2565" s="1">
        <v>0.99625991700000005</v>
      </c>
      <c r="I2565" s="1">
        <v>0.61180906599999996</v>
      </c>
      <c r="K2565" s="1">
        <v>1.061285493</v>
      </c>
      <c r="L2565" s="1" t="s">
        <v>1</v>
      </c>
      <c r="M2565" s="1" t="s">
        <v>2</v>
      </c>
      <c r="N2565" s="1">
        <v>12492328.050000001</v>
      </c>
      <c r="O2565" s="1">
        <v>14420500.6</v>
      </c>
      <c r="P2565" s="1">
        <v>11522126.199999999</v>
      </c>
      <c r="Q2565" s="1">
        <v>12694593.4</v>
      </c>
      <c r="R2565" s="3">
        <f>AVERAGE('VTA_Proteome Morphine vs Saline'!N2565:Q2565)</f>
        <v>12782387.062499998</v>
      </c>
      <c r="S2565" s="3">
        <f>_xlfn.STDEV.S('VTA_Proteome Morphine vs Saline'!N2565:Q2565)</f>
        <v>1206028.6565414669</v>
      </c>
      <c r="T2565" s="1">
        <v>13357595.92</v>
      </c>
      <c r="U2565" s="1">
        <v>16497408.82</v>
      </c>
      <c r="V2565" s="1">
        <v>5984058.6780000003</v>
      </c>
      <c r="W2565" s="1">
        <v>12337933.789999999</v>
      </c>
      <c r="X2565" s="1">
        <f t="shared" ref="X2565:X2609" si="157">AVERAGE(T2565:W2565)</f>
        <v>12044249.302000001</v>
      </c>
      <c r="Y2565" s="1">
        <f t="shared" ref="Y2565:Y2609" si="158">_xlfn.STDEV.S(T2565:W2565)</f>
        <v>4410883.131886228</v>
      </c>
    </row>
    <row r="2566" spans="1:25" x14ac:dyDescent="0.5">
      <c r="A2566" s="1" t="s">
        <v>5118</v>
      </c>
      <c r="B2566" s="1" t="s">
        <v>5119</v>
      </c>
      <c r="C2566" s="1">
        <v>83386</v>
      </c>
      <c r="D2566" s="1">
        <v>5</v>
      </c>
      <c r="E2566" s="1">
        <v>5</v>
      </c>
      <c r="F2566" s="1">
        <v>276.72000000000003</v>
      </c>
      <c r="G2566" s="1">
        <v>8.1770053999999995E-2</v>
      </c>
      <c r="H2566" s="1">
        <v>0.99625991700000005</v>
      </c>
      <c r="I2566" s="1">
        <v>0.56169264600000002</v>
      </c>
      <c r="K2566" s="1">
        <v>1.109121115</v>
      </c>
      <c r="L2566" s="1" t="s">
        <v>1</v>
      </c>
      <c r="M2566" s="1" t="s">
        <v>2</v>
      </c>
      <c r="N2566" s="1">
        <v>1675589.01</v>
      </c>
      <c r="O2566" s="1">
        <v>1199547.6170000001</v>
      </c>
      <c r="P2566" s="1">
        <v>1920623.3529999999</v>
      </c>
      <c r="Q2566" s="1">
        <v>1225141.395</v>
      </c>
      <c r="R2566" s="3">
        <f>AVERAGE('VTA_Proteome Morphine vs Saline'!N2566:Q2566)</f>
        <v>1505225.34375</v>
      </c>
      <c r="S2566" s="3">
        <f>_xlfn.STDEV.S('VTA_Proteome Morphine vs Saline'!N2566:Q2566)</f>
        <v>352829.12570886459</v>
      </c>
      <c r="T2566" s="1">
        <v>1902947.2409999999</v>
      </c>
      <c r="U2566" s="1">
        <v>1373240.9990000001</v>
      </c>
      <c r="V2566" s="1">
        <v>1242482.49</v>
      </c>
      <c r="W2566" s="1">
        <v>909862.9902</v>
      </c>
      <c r="X2566" s="1">
        <f t="shared" si="157"/>
        <v>1357133.4300500001</v>
      </c>
      <c r="Y2566" s="1">
        <f t="shared" si="158"/>
        <v>412863.11469186418</v>
      </c>
    </row>
    <row r="2567" spans="1:25" x14ac:dyDescent="0.5">
      <c r="A2567" s="1" t="s">
        <v>5120</v>
      </c>
      <c r="B2567" s="1" t="s">
        <v>5121</v>
      </c>
      <c r="C2567" s="1">
        <v>49135</v>
      </c>
      <c r="D2567" s="1">
        <v>20</v>
      </c>
      <c r="E2567" s="1">
        <v>20</v>
      </c>
      <c r="F2567" s="1">
        <v>1104.29</v>
      </c>
      <c r="G2567" s="1">
        <v>5.077073E-2</v>
      </c>
      <c r="H2567" s="1">
        <v>0.99625991700000005</v>
      </c>
      <c r="I2567" s="1">
        <v>0.92642044499999998</v>
      </c>
      <c r="K2567" s="1">
        <v>1.0412186000000001</v>
      </c>
      <c r="L2567" s="1" t="s">
        <v>2</v>
      </c>
      <c r="M2567" s="1" t="s">
        <v>1</v>
      </c>
      <c r="N2567" s="1">
        <v>14248316.35</v>
      </c>
      <c r="O2567" s="1">
        <v>5743452.8480000002</v>
      </c>
      <c r="P2567" s="1">
        <v>18547667.579999998</v>
      </c>
      <c r="Q2567" s="1">
        <v>17030106.850000001</v>
      </c>
      <c r="R2567" s="3">
        <f>AVERAGE('VTA_Proteome Morphine vs Saline'!N2567:Q2567)</f>
        <v>13892385.907</v>
      </c>
      <c r="S2567" s="3">
        <f>_xlfn.STDEV.S('VTA_Proteome Morphine vs Saline'!N2567:Q2567)</f>
        <v>5716897.0794603806</v>
      </c>
      <c r="T2567" s="1">
        <v>19735081.25</v>
      </c>
      <c r="U2567" s="1">
        <v>5855639.216</v>
      </c>
      <c r="V2567" s="1">
        <v>17065349.010000002</v>
      </c>
      <c r="W2567" s="1">
        <v>15203972.92</v>
      </c>
      <c r="X2567" s="1">
        <f t="shared" si="157"/>
        <v>14465010.598999999</v>
      </c>
      <c r="Y2567" s="1">
        <f t="shared" si="158"/>
        <v>6033317.0931788087</v>
      </c>
    </row>
    <row r="2568" spans="1:25" x14ac:dyDescent="0.5">
      <c r="A2568" s="1" t="s">
        <v>5122</v>
      </c>
      <c r="B2568" s="1" t="s">
        <v>5123</v>
      </c>
      <c r="C2568" s="1">
        <v>58706</v>
      </c>
      <c r="D2568" s="1">
        <v>10</v>
      </c>
      <c r="E2568" s="1">
        <v>10</v>
      </c>
      <c r="F2568" s="1">
        <v>500.62</v>
      </c>
      <c r="G2568" s="1">
        <v>5.0661721E-2</v>
      </c>
      <c r="H2568" s="1">
        <v>0.99625991700000005</v>
      </c>
      <c r="I2568" s="1">
        <v>0.93180292899999995</v>
      </c>
      <c r="K2568" s="1">
        <v>1.0046202849999999</v>
      </c>
      <c r="L2568" s="1" t="s">
        <v>2</v>
      </c>
      <c r="M2568" s="1" t="s">
        <v>1</v>
      </c>
      <c r="N2568" s="1">
        <v>396971.86859999999</v>
      </c>
      <c r="O2568" s="1">
        <v>444779.68579999998</v>
      </c>
      <c r="P2568" s="1">
        <v>805289.97869999998</v>
      </c>
      <c r="Q2568" s="1">
        <v>794368.20889999997</v>
      </c>
      <c r="R2568" s="3">
        <f>AVERAGE('VTA_Proteome Morphine vs Saline'!N2568:Q2568)</f>
        <v>610352.43550000002</v>
      </c>
      <c r="S2568" s="3">
        <f>_xlfn.STDEV.S('VTA_Proteome Morphine vs Saline'!N2568:Q2568)</f>
        <v>219702.86933540946</v>
      </c>
      <c r="T2568" s="1">
        <v>430630.8922</v>
      </c>
      <c r="U2568" s="1">
        <v>483296.38500000001</v>
      </c>
      <c r="V2568" s="1">
        <v>751111.45270000002</v>
      </c>
      <c r="W2568" s="1">
        <v>787651.02080000006</v>
      </c>
      <c r="X2568" s="1">
        <f t="shared" si="157"/>
        <v>613172.43767500005</v>
      </c>
      <c r="Y2568" s="1">
        <f t="shared" si="158"/>
        <v>182262.77067118924</v>
      </c>
    </row>
    <row r="2569" spans="1:25" x14ac:dyDescent="0.5">
      <c r="A2569" s="1" t="s">
        <v>5124</v>
      </c>
      <c r="B2569" s="1" t="s">
        <v>5125</v>
      </c>
      <c r="C2569" s="1">
        <v>56345</v>
      </c>
      <c r="D2569" s="1">
        <v>14</v>
      </c>
      <c r="E2569" s="1">
        <v>12</v>
      </c>
      <c r="F2569" s="1">
        <v>804.63</v>
      </c>
      <c r="G2569" s="1">
        <v>0.13456979999999999</v>
      </c>
      <c r="H2569" s="1">
        <v>0.977951083</v>
      </c>
      <c r="I2569" s="1">
        <v>0.35859638100000002</v>
      </c>
      <c r="K2569" s="1">
        <v>1.0914278980000001</v>
      </c>
      <c r="L2569" s="1" t="s">
        <v>2</v>
      </c>
      <c r="M2569" s="1" t="s">
        <v>1</v>
      </c>
      <c r="N2569" s="1">
        <v>3485710.9210000001</v>
      </c>
      <c r="O2569" s="1">
        <v>3274536.2</v>
      </c>
      <c r="P2569" s="1">
        <v>4284984.7609999999</v>
      </c>
      <c r="Q2569" s="1">
        <v>3662695.8629999999</v>
      </c>
      <c r="R2569" s="3">
        <f>AVERAGE('VTA_Proteome Morphine vs Saline'!N2569:Q2569)</f>
        <v>3676981.9362499998</v>
      </c>
      <c r="S2569" s="3">
        <f>_xlfn.STDEV.S('VTA_Proteome Morphine vs Saline'!N2569:Q2569)</f>
        <v>435284.84876513563</v>
      </c>
      <c r="T2569" s="1">
        <v>3476363.3909999998</v>
      </c>
      <c r="U2569" s="1">
        <v>3816125.443</v>
      </c>
      <c r="V2569" s="1">
        <v>4736847.6569999997</v>
      </c>
      <c r="W2569" s="1">
        <v>4023306.17</v>
      </c>
      <c r="X2569" s="1">
        <f t="shared" si="157"/>
        <v>4013160.6652500001</v>
      </c>
      <c r="Y2569" s="1">
        <f t="shared" si="158"/>
        <v>532541.07376618532</v>
      </c>
    </row>
    <row r="2570" spans="1:25" x14ac:dyDescent="0.5">
      <c r="A2570" s="1" t="s">
        <v>5126</v>
      </c>
      <c r="B2570" s="1" t="s">
        <v>5127</v>
      </c>
      <c r="C2570" s="1">
        <v>42289</v>
      </c>
      <c r="D2570" s="1">
        <v>15</v>
      </c>
      <c r="E2570" s="1">
        <v>14</v>
      </c>
      <c r="F2570" s="1">
        <v>940.78</v>
      </c>
      <c r="G2570" s="1">
        <v>0.10177048299999999</v>
      </c>
      <c r="H2570" s="1">
        <v>0.99063050699999999</v>
      </c>
      <c r="I2570" s="1">
        <v>0.46438243899999998</v>
      </c>
      <c r="K2570" s="1">
        <v>1.0761540789999999</v>
      </c>
      <c r="L2570" s="1" t="s">
        <v>1</v>
      </c>
      <c r="M2570" s="1" t="s">
        <v>2</v>
      </c>
      <c r="N2570" s="1">
        <v>8821408.4020000007</v>
      </c>
      <c r="O2570" s="1">
        <v>11842362.109999999</v>
      </c>
      <c r="P2570" s="1">
        <v>11981591.02</v>
      </c>
      <c r="Q2570" s="1">
        <v>10351035.77</v>
      </c>
      <c r="R2570" s="3">
        <f>AVERAGE('VTA_Proteome Morphine vs Saline'!N2570:Q2570)</f>
        <v>10749099.3255</v>
      </c>
      <c r="S2570" s="3">
        <f>_xlfn.STDEV.S('VTA_Proteome Morphine vs Saline'!N2570:Q2570)</f>
        <v>1481970.1058327449</v>
      </c>
      <c r="T2570" s="1">
        <v>10790444.18</v>
      </c>
      <c r="U2570" s="1">
        <v>10786749.720000001</v>
      </c>
      <c r="V2570" s="1">
        <v>8568512.0779999997</v>
      </c>
      <c r="W2570" s="1">
        <v>9808049.8340000007</v>
      </c>
      <c r="X2570" s="1">
        <f t="shared" si="157"/>
        <v>9988438.9529999997</v>
      </c>
      <c r="Y2570" s="1">
        <f t="shared" si="158"/>
        <v>1053445.937458636</v>
      </c>
    </row>
    <row r="2571" spans="1:25" x14ac:dyDescent="0.5">
      <c r="A2571" s="1" t="s">
        <v>5128</v>
      </c>
      <c r="B2571" s="1" t="s">
        <v>5129</v>
      </c>
      <c r="C2571" s="1">
        <v>56880</v>
      </c>
      <c r="D2571" s="1">
        <v>24</v>
      </c>
      <c r="E2571" s="1">
        <v>24</v>
      </c>
      <c r="F2571" s="1">
        <v>1434.28</v>
      </c>
      <c r="G2571" s="1">
        <v>5.3052525000000003E-2</v>
      </c>
      <c r="H2571" s="1">
        <v>0.99625991700000005</v>
      </c>
      <c r="I2571" s="1">
        <v>0.85442340800000005</v>
      </c>
      <c r="K2571" s="1">
        <v>1.044179035</v>
      </c>
      <c r="L2571" s="1" t="s">
        <v>1</v>
      </c>
      <c r="M2571" s="1" t="s">
        <v>2</v>
      </c>
      <c r="N2571" s="1">
        <v>10841675.640000001</v>
      </c>
      <c r="O2571" s="1">
        <v>11989831.189999999</v>
      </c>
      <c r="P2571" s="1">
        <v>18889213.690000001</v>
      </c>
      <c r="Q2571" s="1">
        <v>14036798.640000001</v>
      </c>
      <c r="R2571" s="3">
        <f>AVERAGE('VTA_Proteome Morphine vs Saline'!N2571:Q2571)</f>
        <v>13939379.789999999</v>
      </c>
      <c r="S2571" s="3">
        <f>_xlfn.STDEV.S('VTA_Proteome Morphine vs Saline'!N2571:Q2571)</f>
        <v>3554661.5785760344</v>
      </c>
      <c r="T2571" s="1">
        <v>12713766.5</v>
      </c>
      <c r="U2571" s="1">
        <v>11420790.720000001</v>
      </c>
      <c r="V2571" s="1">
        <v>14222833.35</v>
      </c>
      <c r="W2571" s="1">
        <v>15041037.6</v>
      </c>
      <c r="X2571" s="1">
        <f t="shared" si="157"/>
        <v>13349607.0425</v>
      </c>
      <c r="Y2571" s="1">
        <f t="shared" si="158"/>
        <v>1607076.7578001162</v>
      </c>
    </row>
    <row r="2572" spans="1:25" x14ac:dyDescent="0.5">
      <c r="A2572" s="1" t="s">
        <v>5130</v>
      </c>
      <c r="B2572" s="1" t="s">
        <v>5131</v>
      </c>
      <c r="C2572" s="1">
        <v>35136</v>
      </c>
      <c r="D2572" s="1">
        <v>7</v>
      </c>
      <c r="E2572" s="1">
        <v>7</v>
      </c>
      <c r="F2572" s="1">
        <v>399.32</v>
      </c>
      <c r="G2572" s="1">
        <v>6.8926794999999999E-2</v>
      </c>
      <c r="H2572" s="1">
        <v>0.99625991700000005</v>
      </c>
      <c r="I2572" s="1">
        <v>0.65143723600000003</v>
      </c>
      <c r="K2572" s="1">
        <v>1.0443222029999999</v>
      </c>
      <c r="L2572" s="1" t="s">
        <v>1</v>
      </c>
      <c r="M2572" s="1" t="s">
        <v>2</v>
      </c>
      <c r="N2572" s="1">
        <v>1643929.1459999999</v>
      </c>
      <c r="O2572" s="1">
        <v>2083393.419</v>
      </c>
      <c r="P2572" s="1">
        <v>1820018.6640000001</v>
      </c>
      <c r="Q2572" s="1">
        <v>1893223.0719999999</v>
      </c>
      <c r="R2572" s="3">
        <f>AVERAGE('VTA_Proteome Morphine vs Saline'!N2572:Q2572)</f>
        <v>1860141.07525</v>
      </c>
      <c r="S2572" s="3">
        <f>_xlfn.STDEV.S('VTA_Proteome Morphine vs Saline'!N2572:Q2572)</f>
        <v>181928.03864289887</v>
      </c>
      <c r="T2572" s="1">
        <v>1834728.307</v>
      </c>
      <c r="U2572" s="1">
        <v>2442831.2259999998</v>
      </c>
      <c r="V2572" s="1">
        <v>1452575.463</v>
      </c>
      <c r="W2572" s="1">
        <v>1394643.4310000001</v>
      </c>
      <c r="X2572" s="1">
        <f t="shared" si="157"/>
        <v>1781194.6067499998</v>
      </c>
      <c r="Y2572" s="1">
        <f t="shared" si="158"/>
        <v>482369.57688329834</v>
      </c>
    </row>
    <row r="2573" spans="1:25" x14ac:dyDescent="0.5">
      <c r="A2573" s="1" t="s">
        <v>5132</v>
      </c>
      <c r="B2573" s="1" t="s">
        <v>5133</v>
      </c>
      <c r="C2573" s="1">
        <v>18726</v>
      </c>
      <c r="D2573" s="1">
        <v>7</v>
      </c>
      <c r="E2573" s="1">
        <v>7</v>
      </c>
      <c r="F2573" s="1">
        <v>296.38</v>
      </c>
      <c r="G2573" s="1">
        <v>0.13112171</v>
      </c>
      <c r="H2573" s="1">
        <v>0.977951083</v>
      </c>
      <c r="I2573" s="1">
        <v>0.36770329000000002</v>
      </c>
      <c r="K2573" s="1">
        <v>1.1446691959999999</v>
      </c>
      <c r="L2573" s="1" t="s">
        <v>1</v>
      </c>
      <c r="M2573" s="1" t="s">
        <v>2</v>
      </c>
      <c r="N2573" s="1">
        <v>2436039.523</v>
      </c>
      <c r="O2573" s="1">
        <v>2403715.5780000002</v>
      </c>
      <c r="P2573" s="1">
        <v>1753052.7339999999</v>
      </c>
      <c r="Q2573" s="1">
        <v>2455020.5279999999</v>
      </c>
      <c r="R2573" s="3">
        <f>AVERAGE('VTA_Proteome Morphine vs Saline'!N2573:Q2573)</f>
        <v>2261957.09075</v>
      </c>
      <c r="S2573" s="3">
        <f>_xlfn.STDEV.S('VTA_Proteome Morphine vs Saline'!N2573:Q2573)</f>
        <v>339930.04037468182</v>
      </c>
      <c r="T2573" s="1">
        <v>1998352.432</v>
      </c>
      <c r="U2573" s="1">
        <v>2717053.5929999999</v>
      </c>
      <c r="V2573" s="1">
        <v>1756827.922</v>
      </c>
      <c r="W2573" s="1">
        <v>1432083.2050000001</v>
      </c>
      <c r="X2573" s="1">
        <f t="shared" si="157"/>
        <v>1976079.2880000002</v>
      </c>
      <c r="Y2573" s="1">
        <f t="shared" si="158"/>
        <v>545753.88635845855</v>
      </c>
    </row>
    <row r="2574" spans="1:25" x14ac:dyDescent="0.5">
      <c r="A2574" s="1" t="s">
        <v>5134</v>
      </c>
      <c r="B2574" s="1" t="s">
        <v>5135</v>
      </c>
      <c r="C2574" s="1">
        <v>22899</v>
      </c>
      <c r="D2574" s="1">
        <v>10</v>
      </c>
      <c r="E2574" s="1">
        <v>9</v>
      </c>
      <c r="F2574" s="1">
        <v>797.3</v>
      </c>
      <c r="G2574" s="1">
        <v>5.6635593999999997E-2</v>
      </c>
      <c r="H2574" s="1">
        <v>0.99625991700000005</v>
      </c>
      <c r="I2574" s="1">
        <v>0.78730454400000005</v>
      </c>
      <c r="K2574" s="1">
        <v>1.0038258330000001</v>
      </c>
      <c r="L2574" s="1" t="s">
        <v>2</v>
      </c>
      <c r="M2574" s="1" t="s">
        <v>1</v>
      </c>
      <c r="N2574" s="1">
        <v>7441403.6380000003</v>
      </c>
      <c r="O2574" s="1">
        <v>8267401.1739999996</v>
      </c>
      <c r="P2574" s="1">
        <v>10766839.949999999</v>
      </c>
      <c r="Q2574" s="1">
        <v>8476976.3680000007</v>
      </c>
      <c r="R2574" s="3">
        <f>AVERAGE('VTA_Proteome Morphine vs Saline'!N2574:Q2574)</f>
        <v>8738155.2824999988</v>
      </c>
      <c r="S2574" s="3">
        <f>_xlfn.STDEV.S('VTA_Proteome Morphine vs Saline'!N2574:Q2574)</f>
        <v>1424423.8792943771</v>
      </c>
      <c r="T2574" s="1">
        <v>6569709.1579999998</v>
      </c>
      <c r="U2574" s="1">
        <v>8752069.6209999993</v>
      </c>
      <c r="V2574" s="1">
        <v>14712617.58</v>
      </c>
      <c r="W2574" s="1">
        <v>5051947.6550000003</v>
      </c>
      <c r="X2574" s="1">
        <f t="shared" si="157"/>
        <v>8771586.0034999996</v>
      </c>
      <c r="Y2574" s="1">
        <f t="shared" si="158"/>
        <v>4241863.1192962397</v>
      </c>
    </row>
    <row r="2575" spans="1:25" x14ac:dyDescent="0.5">
      <c r="A2575" s="1" t="s">
        <v>5136</v>
      </c>
      <c r="B2575" s="1" t="s">
        <v>5137</v>
      </c>
      <c r="C2575" s="1">
        <v>30605</v>
      </c>
      <c r="D2575" s="1">
        <v>3</v>
      </c>
      <c r="E2575" s="1">
        <v>3</v>
      </c>
      <c r="F2575" s="1">
        <v>131.47999999999999</v>
      </c>
      <c r="G2575" s="1">
        <v>0.41893509400000001</v>
      </c>
      <c r="H2575" s="1">
        <v>0.977951083</v>
      </c>
      <c r="I2575" s="1">
        <v>8.1925962000000005E-2</v>
      </c>
      <c r="K2575" s="1">
        <v>1.2240375640000001</v>
      </c>
      <c r="L2575" s="1" t="s">
        <v>2</v>
      </c>
      <c r="M2575" s="1" t="s">
        <v>1</v>
      </c>
      <c r="N2575" s="1">
        <v>98875.123219999994</v>
      </c>
      <c r="O2575" s="1">
        <v>127233.42939999999</v>
      </c>
      <c r="P2575" s="1">
        <v>115664.6568</v>
      </c>
      <c r="Q2575" s="1">
        <v>151685.90330000001</v>
      </c>
      <c r="R2575" s="3">
        <f>AVERAGE('VTA_Proteome Morphine vs Saline'!N2575:Q2575)</f>
        <v>123364.77817999999</v>
      </c>
      <c r="S2575" s="3">
        <f>_xlfn.STDEV.S('VTA_Proteome Morphine vs Saline'!N2575:Q2575)</f>
        <v>22181.73167008752</v>
      </c>
      <c r="T2575" s="1">
        <v>160587.68650000001</v>
      </c>
      <c r="U2575" s="1">
        <v>159757.76130000001</v>
      </c>
      <c r="V2575" s="1">
        <v>152311.15280000001</v>
      </c>
      <c r="W2575" s="1">
        <v>131355.8898</v>
      </c>
      <c r="X2575" s="1">
        <f t="shared" si="157"/>
        <v>151003.1226</v>
      </c>
      <c r="Y2575" s="1">
        <f t="shared" si="158"/>
        <v>13616.561773837881</v>
      </c>
    </row>
    <row r="2576" spans="1:25" x14ac:dyDescent="0.5">
      <c r="A2576" s="1" t="s">
        <v>5138</v>
      </c>
      <c r="B2576" s="1" t="s">
        <v>5139</v>
      </c>
      <c r="C2576" s="1">
        <v>34432</v>
      </c>
      <c r="D2576" s="1">
        <v>10</v>
      </c>
      <c r="E2576" s="1">
        <v>10</v>
      </c>
      <c r="F2576" s="1">
        <v>671.64</v>
      </c>
      <c r="G2576" s="1">
        <v>0.17791344100000001</v>
      </c>
      <c r="H2576" s="1">
        <v>0.977951083</v>
      </c>
      <c r="I2576" s="1">
        <v>0.26902590999999998</v>
      </c>
      <c r="K2576" s="1">
        <v>1.095642169</v>
      </c>
      <c r="L2576" s="1" t="s">
        <v>2</v>
      </c>
      <c r="M2576" s="1" t="s">
        <v>1</v>
      </c>
      <c r="N2576" s="1">
        <v>11667811.57</v>
      </c>
      <c r="O2576" s="1">
        <v>14974282.73</v>
      </c>
      <c r="P2576" s="1">
        <v>14885204.810000001</v>
      </c>
      <c r="Q2576" s="1">
        <v>13721412.960000001</v>
      </c>
      <c r="R2576" s="3">
        <f>AVERAGE('VTA_Proteome Morphine vs Saline'!N2576:Q2576)</f>
        <v>13812178.0175</v>
      </c>
      <c r="S2576" s="3">
        <f>_xlfn.STDEV.S('VTA_Proteome Morphine vs Saline'!N2576:Q2576)</f>
        <v>1539309.3274868762</v>
      </c>
      <c r="T2576" s="1">
        <v>16788199.66</v>
      </c>
      <c r="U2576" s="1">
        <v>15290089.119999999</v>
      </c>
      <c r="V2576" s="1">
        <v>15227246.77</v>
      </c>
      <c r="W2576" s="1">
        <v>13227283.18</v>
      </c>
      <c r="X2576" s="1">
        <f t="shared" si="157"/>
        <v>15133204.682499999</v>
      </c>
      <c r="Y2576" s="1">
        <f t="shared" si="158"/>
        <v>1461164.123817391</v>
      </c>
    </row>
    <row r="2577" spans="1:25" x14ac:dyDescent="0.5">
      <c r="A2577" s="1" t="s">
        <v>5140</v>
      </c>
      <c r="B2577" s="1" t="s">
        <v>5141</v>
      </c>
      <c r="C2577" s="1">
        <v>30511</v>
      </c>
      <c r="D2577" s="1">
        <v>4</v>
      </c>
      <c r="E2577" s="1">
        <v>4</v>
      </c>
      <c r="F2577" s="1">
        <v>147.81</v>
      </c>
      <c r="G2577" s="1">
        <v>5.0922597E-2</v>
      </c>
      <c r="H2577" s="1">
        <v>0.99625991700000005</v>
      </c>
      <c r="I2577" s="1">
        <v>0.91952853499999998</v>
      </c>
      <c r="K2577" s="1">
        <v>1.006409704</v>
      </c>
      <c r="L2577" s="1" t="s">
        <v>1</v>
      </c>
      <c r="M2577" s="1" t="s">
        <v>2</v>
      </c>
      <c r="N2577" s="1">
        <v>584254.25260000001</v>
      </c>
      <c r="O2577" s="1">
        <v>629752.85160000005</v>
      </c>
      <c r="P2577" s="1">
        <v>575542.2182</v>
      </c>
      <c r="Q2577" s="1">
        <v>697168.35</v>
      </c>
      <c r="R2577" s="3">
        <f>AVERAGE('VTA_Proteome Morphine vs Saline'!N2577:Q2577)</f>
        <v>621679.41810000001</v>
      </c>
      <c r="S2577" s="3">
        <f>_xlfn.STDEV.S('VTA_Proteome Morphine vs Saline'!N2577:Q2577)</f>
        <v>55656.815680851119</v>
      </c>
      <c r="T2577" s="1">
        <v>682501.04700000002</v>
      </c>
      <c r="U2577" s="1">
        <v>650435.40650000004</v>
      </c>
      <c r="V2577" s="1">
        <v>563749.74170000001</v>
      </c>
      <c r="W2577" s="1">
        <v>574193.86750000005</v>
      </c>
      <c r="X2577" s="1">
        <f t="shared" si="157"/>
        <v>617720.01567500003</v>
      </c>
      <c r="Y2577" s="1">
        <f t="shared" si="158"/>
        <v>57948.813229871943</v>
      </c>
    </row>
    <row r="2578" spans="1:25" x14ac:dyDescent="0.5">
      <c r="A2578" s="1" t="s">
        <v>5142</v>
      </c>
      <c r="B2578" s="1" t="s">
        <v>5143</v>
      </c>
      <c r="C2578" s="1">
        <v>20630</v>
      </c>
      <c r="D2578" s="1">
        <v>3</v>
      </c>
      <c r="E2578" s="1">
        <v>3</v>
      </c>
      <c r="F2578" s="1">
        <v>88.86</v>
      </c>
      <c r="G2578" s="1">
        <v>8.8268453999999996E-2</v>
      </c>
      <c r="H2578" s="1">
        <v>0.99625991700000005</v>
      </c>
      <c r="I2578" s="1">
        <v>0.52589666499999999</v>
      </c>
      <c r="K2578" s="1">
        <v>1.147831584</v>
      </c>
      <c r="L2578" s="1" t="s">
        <v>2</v>
      </c>
      <c r="M2578" s="1" t="s">
        <v>1</v>
      </c>
      <c r="N2578" s="1">
        <v>205633.12890000001</v>
      </c>
      <c r="O2578" s="1">
        <v>334729.07799999998</v>
      </c>
      <c r="P2578" s="1">
        <v>238536.61780000001</v>
      </c>
      <c r="Q2578" s="1">
        <v>225668.337</v>
      </c>
      <c r="R2578" s="3">
        <f>AVERAGE('VTA_Proteome Morphine vs Saline'!N2578:Q2578)</f>
        <v>251141.79042500001</v>
      </c>
      <c r="S2578" s="3">
        <f>_xlfn.STDEV.S('VTA_Proteome Morphine vs Saline'!N2578:Q2578)</f>
        <v>57345.909834513383</v>
      </c>
      <c r="T2578" s="1">
        <v>419760.39010000002</v>
      </c>
      <c r="U2578" s="1">
        <v>223346.92</v>
      </c>
      <c r="V2578" s="1">
        <v>281723.49160000001</v>
      </c>
      <c r="W2578" s="1">
        <v>228243.11499999999</v>
      </c>
      <c r="X2578" s="1">
        <f t="shared" si="157"/>
        <v>288268.47917499999</v>
      </c>
      <c r="Y2578" s="1">
        <f t="shared" si="158"/>
        <v>91562.023953018695</v>
      </c>
    </row>
    <row r="2579" spans="1:25" x14ac:dyDescent="0.5">
      <c r="A2579" s="1" t="s">
        <v>5144</v>
      </c>
      <c r="B2579" s="1" t="s">
        <v>5145</v>
      </c>
      <c r="C2579" s="1">
        <v>21534</v>
      </c>
      <c r="D2579" s="1">
        <v>1</v>
      </c>
      <c r="E2579" s="1">
        <v>1</v>
      </c>
      <c r="F2579" s="1">
        <v>41.05</v>
      </c>
      <c r="G2579" s="1">
        <v>5.0039768999999998E-2</v>
      </c>
      <c r="H2579" s="1">
        <v>0.99770195299999997</v>
      </c>
      <c r="I2579" s="1">
        <v>0.98325445</v>
      </c>
      <c r="K2579" s="1">
        <v>1.005741665</v>
      </c>
      <c r="L2579" s="1" t="s">
        <v>2</v>
      </c>
      <c r="M2579" s="1" t="s">
        <v>1</v>
      </c>
      <c r="N2579" s="1">
        <v>152686.61600000001</v>
      </c>
      <c r="O2579" s="1">
        <v>104188.655</v>
      </c>
      <c r="P2579" s="1">
        <v>281649.1654</v>
      </c>
      <c r="Q2579" s="1">
        <v>230960.20379999999</v>
      </c>
      <c r="R2579" s="3">
        <f>AVERAGE('VTA_Proteome Morphine vs Saline'!N2579:Q2579)</f>
        <v>192371.16005000001</v>
      </c>
      <c r="S2579" s="3">
        <f>_xlfn.STDEV.S('VTA_Proteome Morphine vs Saline'!N2579:Q2579)</f>
        <v>79184.791827226727</v>
      </c>
      <c r="T2579" s="1">
        <v>178360.62169999999</v>
      </c>
      <c r="U2579" s="1">
        <v>92553.108500000002</v>
      </c>
      <c r="V2579" s="1">
        <v>299934.19870000001</v>
      </c>
      <c r="W2579" s="1">
        <v>203054.83429999999</v>
      </c>
      <c r="X2579" s="1">
        <f t="shared" si="157"/>
        <v>193475.69079999998</v>
      </c>
      <c r="Y2579" s="1">
        <f t="shared" si="158"/>
        <v>85320.975979896102</v>
      </c>
    </row>
    <row r="2580" spans="1:25" x14ac:dyDescent="0.5">
      <c r="A2580" s="1" t="s">
        <v>5146</v>
      </c>
      <c r="B2580" s="1" t="s">
        <v>5147</v>
      </c>
      <c r="C2580" s="1">
        <v>146309</v>
      </c>
      <c r="D2580" s="1">
        <v>15</v>
      </c>
      <c r="E2580" s="1">
        <v>15</v>
      </c>
      <c r="F2580" s="1">
        <v>625.29</v>
      </c>
      <c r="G2580" s="1">
        <v>6.9702008999999995E-2</v>
      </c>
      <c r="H2580" s="1">
        <v>0.99625991700000005</v>
      </c>
      <c r="I2580" s="1">
        <v>0.64502694100000002</v>
      </c>
      <c r="K2580" s="1">
        <v>2.0971672809999999</v>
      </c>
      <c r="L2580" s="1" t="s">
        <v>2</v>
      </c>
      <c r="M2580" s="1" t="s">
        <v>1</v>
      </c>
      <c r="N2580" s="1">
        <v>33747.790639999999</v>
      </c>
      <c r="O2580" s="1">
        <v>833506.53390000004</v>
      </c>
      <c r="P2580" s="1">
        <v>151741.03270000001</v>
      </c>
      <c r="Q2580" s="1">
        <v>15459.26727</v>
      </c>
      <c r="R2580" s="3">
        <f>AVERAGE('VTA_Proteome Morphine vs Saline'!N2580:Q2580)</f>
        <v>258613.6561275</v>
      </c>
      <c r="S2580" s="3">
        <f>_xlfn.STDEV.S('VTA_Proteome Morphine vs Saline'!N2580:Q2580)</f>
        <v>387991.53463012981</v>
      </c>
      <c r="T2580" s="1">
        <v>11425.23048</v>
      </c>
      <c r="U2580" s="1">
        <v>12956.773080000001</v>
      </c>
      <c r="V2580" s="1">
        <v>2135279.9240000001</v>
      </c>
      <c r="W2580" s="1">
        <v>9762.4636659999996</v>
      </c>
      <c r="X2580" s="1">
        <f t="shared" si="157"/>
        <v>542356.09780650004</v>
      </c>
      <c r="Y2580" s="1">
        <f t="shared" si="158"/>
        <v>1061950.0186108681</v>
      </c>
    </row>
    <row r="2581" spans="1:25" x14ac:dyDescent="0.5">
      <c r="A2581" s="1" t="s">
        <v>5148</v>
      </c>
      <c r="B2581" s="1" t="s">
        <v>5149</v>
      </c>
      <c r="C2581" s="1">
        <v>228908</v>
      </c>
      <c r="D2581" s="1">
        <v>22</v>
      </c>
      <c r="E2581" s="1">
        <v>22</v>
      </c>
      <c r="F2581" s="1">
        <v>1023.17</v>
      </c>
      <c r="G2581" s="1">
        <v>0.30444633100000001</v>
      </c>
      <c r="H2581" s="1">
        <v>0.977951083</v>
      </c>
      <c r="I2581" s="1">
        <v>0.13699845399999999</v>
      </c>
      <c r="K2581" s="1">
        <v>1.1183399860000001</v>
      </c>
      <c r="L2581" s="1" t="s">
        <v>2</v>
      </c>
      <c r="M2581" s="1" t="s">
        <v>1</v>
      </c>
      <c r="N2581" s="1">
        <v>2609597.4810000001</v>
      </c>
      <c r="O2581" s="1">
        <v>2547929.1370000001</v>
      </c>
      <c r="P2581" s="1">
        <v>3130411.9330000002</v>
      </c>
      <c r="Q2581" s="1">
        <v>2631339.0759999999</v>
      </c>
      <c r="R2581" s="3">
        <f>AVERAGE('VTA_Proteome Morphine vs Saline'!N2581:Q2581)</f>
        <v>2729819.4067500001</v>
      </c>
      <c r="S2581" s="3">
        <f>_xlfn.STDEV.S('VTA_Proteome Morphine vs Saline'!N2581:Q2581)</f>
        <v>269388.27572406386</v>
      </c>
      <c r="T2581" s="1">
        <v>3470830.5180000002</v>
      </c>
      <c r="U2581" s="1">
        <v>2956455.3319999999</v>
      </c>
      <c r="V2581" s="1">
        <v>2959158.5240000002</v>
      </c>
      <c r="W2581" s="1">
        <v>2825020.4190000002</v>
      </c>
      <c r="X2581" s="1">
        <f t="shared" si="157"/>
        <v>3052866.1982499999</v>
      </c>
      <c r="Y2581" s="1">
        <f t="shared" si="158"/>
        <v>285589.48104493128</v>
      </c>
    </row>
    <row r="2582" spans="1:25" x14ac:dyDescent="0.5">
      <c r="A2582" s="1" t="s">
        <v>5150</v>
      </c>
      <c r="B2582" s="1" t="s">
        <v>5151</v>
      </c>
      <c r="C2582" s="1">
        <v>92521</v>
      </c>
      <c r="D2582" s="1">
        <v>1</v>
      </c>
      <c r="E2582" s="1">
        <v>1</v>
      </c>
      <c r="F2582" s="1">
        <v>32.79</v>
      </c>
      <c r="G2582" s="1">
        <v>0.223111014</v>
      </c>
      <c r="H2582" s="1">
        <v>0.977951083</v>
      </c>
      <c r="I2582" s="1">
        <v>0.20711854900000001</v>
      </c>
      <c r="K2582" s="1">
        <v>1.255123059</v>
      </c>
      <c r="L2582" s="1" t="s">
        <v>1</v>
      </c>
      <c r="M2582" s="1" t="s">
        <v>2</v>
      </c>
      <c r="N2582" s="1">
        <v>118329.6321</v>
      </c>
      <c r="O2582" s="1">
        <v>158837.27710000001</v>
      </c>
      <c r="P2582" s="1">
        <v>206821.4123</v>
      </c>
      <c r="Q2582" s="1">
        <v>125536.1298</v>
      </c>
      <c r="R2582" s="3">
        <f>AVERAGE('VTA_Proteome Morphine vs Saline'!N2582:Q2582)</f>
        <v>152381.11282499999</v>
      </c>
      <c r="S2582" s="3">
        <f>_xlfn.STDEV.S('VTA_Proteome Morphine vs Saline'!N2582:Q2582)</f>
        <v>40355.027432572628</v>
      </c>
      <c r="T2582" s="1">
        <v>129776.5766</v>
      </c>
      <c r="U2582" s="1">
        <v>95857.397779999999</v>
      </c>
      <c r="V2582" s="1">
        <v>123966.3342</v>
      </c>
      <c r="W2582" s="1">
        <v>136028.92679999999</v>
      </c>
      <c r="X2582" s="1">
        <f t="shared" si="157"/>
        <v>121407.30884499999</v>
      </c>
      <c r="Y2582" s="1">
        <f t="shared" si="158"/>
        <v>17731.167667639253</v>
      </c>
    </row>
    <row r="2583" spans="1:25" x14ac:dyDescent="0.5">
      <c r="A2583" s="1" t="s">
        <v>5152</v>
      </c>
      <c r="B2583" s="1" t="s">
        <v>5153</v>
      </c>
      <c r="C2583" s="1">
        <v>22095</v>
      </c>
      <c r="D2583" s="1">
        <v>20</v>
      </c>
      <c r="E2583" s="1">
        <v>18</v>
      </c>
      <c r="F2583" s="1">
        <v>1115.3399999999999</v>
      </c>
      <c r="G2583" s="1">
        <v>7.9987565999999996E-2</v>
      </c>
      <c r="H2583" s="1">
        <v>0.99625991700000005</v>
      </c>
      <c r="I2583" s="1">
        <v>0.57243583099999995</v>
      </c>
      <c r="K2583" s="1">
        <v>1.0484585740000001</v>
      </c>
      <c r="L2583" s="1" t="s">
        <v>2</v>
      </c>
      <c r="M2583" s="1" t="s">
        <v>1</v>
      </c>
      <c r="N2583" s="1">
        <v>182457753.59999999</v>
      </c>
      <c r="O2583" s="1">
        <v>247112645.69999999</v>
      </c>
      <c r="P2583" s="1">
        <v>221922631.80000001</v>
      </c>
      <c r="Q2583" s="1">
        <v>203465646.80000001</v>
      </c>
      <c r="R2583" s="3">
        <f>AVERAGE('VTA_Proteome Morphine vs Saline'!N2583:Q2583)</f>
        <v>213739669.47499996</v>
      </c>
      <c r="S2583" s="3">
        <f>_xlfn.STDEV.S('VTA_Proteome Morphine vs Saline'!N2583:Q2583)</f>
        <v>27476233.471031167</v>
      </c>
      <c r="T2583" s="1">
        <v>211926092.09999999</v>
      </c>
      <c r="U2583" s="1">
        <v>216928299.19999999</v>
      </c>
      <c r="V2583" s="1">
        <v>207405243.19999999</v>
      </c>
      <c r="W2583" s="1">
        <v>260129121.90000001</v>
      </c>
      <c r="X2583" s="1">
        <f t="shared" si="157"/>
        <v>224097189.09999999</v>
      </c>
      <c r="Y2583" s="1">
        <f t="shared" si="158"/>
        <v>24334131.200257078</v>
      </c>
    </row>
    <row r="2584" spans="1:25" x14ac:dyDescent="0.5">
      <c r="A2584" s="1" t="s">
        <v>5154</v>
      </c>
      <c r="B2584" s="1" t="s">
        <v>5155</v>
      </c>
      <c r="C2584" s="1">
        <v>21770</v>
      </c>
      <c r="D2584" s="1">
        <v>7</v>
      </c>
      <c r="E2584" s="1">
        <v>7</v>
      </c>
      <c r="F2584" s="1">
        <v>398.76</v>
      </c>
      <c r="G2584" s="1">
        <v>0.16016482700000001</v>
      </c>
      <c r="H2584" s="1">
        <v>0.977951083</v>
      </c>
      <c r="I2584" s="1">
        <v>0.30098149699999999</v>
      </c>
      <c r="K2584" s="1">
        <v>1.1632549130000001</v>
      </c>
      <c r="L2584" s="1" t="s">
        <v>2</v>
      </c>
      <c r="M2584" s="1" t="s">
        <v>1</v>
      </c>
      <c r="N2584" s="1">
        <v>185449671.19999999</v>
      </c>
      <c r="O2584" s="1">
        <v>230550991</v>
      </c>
      <c r="P2584" s="1">
        <v>254264382.90000001</v>
      </c>
      <c r="Q2584" s="1">
        <v>216479941.09999999</v>
      </c>
      <c r="R2584" s="3">
        <f>AVERAGE('VTA_Proteome Morphine vs Saline'!N2584:Q2584)</f>
        <v>221686246.55000001</v>
      </c>
      <c r="S2584" s="3">
        <f>_xlfn.STDEV.S('VTA_Proteome Morphine vs Saline'!N2584:Q2584)</f>
        <v>28752470.454657678</v>
      </c>
      <c r="T2584" s="1">
        <v>242349788.30000001</v>
      </c>
      <c r="U2584" s="1">
        <v>208042091.5</v>
      </c>
      <c r="V2584" s="1">
        <v>239967141.09999999</v>
      </c>
      <c r="W2584" s="1">
        <v>341151441</v>
      </c>
      <c r="X2584" s="1">
        <f t="shared" si="157"/>
        <v>257877615.47499999</v>
      </c>
      <c r="Y2584" s="1">
        <f t="shared" si="158"/>
        <v>57677286.04498525</v>
      </c>
    </row>
    <row r="2585" spans="1:25" x14ac:dyDescent="0.5">
      <c r="A2585" s="1" t="s">
        <v>5156</v>
      </c>
      <c r="B2585" s="1" t="s">
        <v>5157</v>
      </c>
      <c r="C2585" s="1">
        <v>28277</v>
      </c>
      <c r="D2585" s="1">
        <v>10</v>
      </c>
      <c r="E2585" s="1">
        <v>10</v>
      </c>
      <c r="F2585" s="1">
        <v>625.66999999999996</v>
      </c>
      <c r="G2585" s="1">
        <v>0.42710541699999999</v>
      </c>
      <c r="H2585" s="1">
        <v>0.977951083</v>
      </c>
      <c r="I2585" s="1">
        <v>7.9110995000000003E-2</v>
      </c>
      <c r="K2585" s="1">
        <v>1.131983569</v>
      </c>
      <c r="L2585" s="1" t="s">
        <v>2</v>
      </c>
      <c r="M2585" s="1" t="s">
        <v>1</v>
      </c>
      <c r="N2585" s="1">
        <v>48226878.789999999</v>
      </c>
      <c r="O2585" s="1">
        <v>45815286.130000003</v>
      </c>
      <c r="P2585" s="1">
        <v>54507704.460000001</v>
      </c>
      <c r="Q2585" s="1">
        <v>43067641.909999996</v>
      </c>
      <c r="R2585" s="3">
        <f>AVERAGE('VTA_Proteome Morphine vs Saline'!N2585:Q2585)</f>
        <v>47904377.822499998</v>
      </c>
      <c r="S2585" s="3">
        <f>_xlfn.STDEV.S('VTA_Proteome Morphine vs Saline'!N2585:Q2585)</f>
        <v>4880787.0930310432</v>
      </c>
      <c r="T2585" s="1">
        <v>54216572.899999999</v>
      </c>
      <c r="U2585" s="1">
        <v>50259556.880000003</v>
      </c>
      <c r="V2585" s="1">
        <v>58917812.909999996</v>
      </c>
      <c r="W2585" s="1">
        <v>53513931.579999998</v>
      </c>
      <c r="X2585" s="1">
        <f t="shared" si="157"/>
        <v>54226968.567499995</v>
      </c>
      <c r="Y2585" s="1">
        <f t="shared" si="158"/>
        <v>3570849.8502514143</v>
      </c>
    </row>
    <row r="2586" spans="1:25" x14ac:dyDescent="0.5">
      <c r="A2586" s="1" t="s">
        <v>5158</v>
      </c>
      <c r="B2586" s="1" t="s">
        <v>5159</v>
      </c>
      <c r="C2586" s="1">
        <v>30988</v>
      </c>
      <c r="D2586" s="1">
        <v>10</v>
      </c>
      <c r="E2586" s="1">
        <v>8</v>
      </c>
      <c r="F2586" s="1">
        <v>485.27</v>
      </c>
      <c r="G2586" s="1">
        <v>5.1112807000000003E-2</v>
      </c>
      <c r="H2586" s="1">
        <v>0.99625991700000005</v>
      </c>
      <c r="I2586" s="1">
        <v>0.91166497199999996</v>
      </c>
      <c r="K2586" s="1">
        <v>1.0151052009999999</v>
      </c>
      <c r="L2586" s="1" t="s">
        <v>1</v>
      </c>
      <c r="M2586" s="1" t="s">
        <v>2</v>
      </c>
      <c r="N2586" s="1">
        <v>3044970.09</v>
      </c>
      <c r="O2586" s="1">
        <v>2870310.594</v>
      </c>
      <c r="P2586" s="1">
        <v>3259045.6549999998</v>
      </c>
      <c r="Q2586" s="1">
        <v>2021701.3859999999</v>
      </c>
      <c r="R2586" s="3">
        <f>AVERAGE('VTA_Proteome Morphine vs Saline'!N2586:Q2586)</f>
        <v>2799006.9312499999</v>
      </c>
      <c r="S2586" s="3">
        <f>_xlfn.STDEV.S('VTA_Proteome Morphine vs Saline'!N2586:Q2586)</f>
        <v>542039.85886948986</v>
      </c>
      <c r="T2586" s="1">
        <v>3408023.483</v>
      </c>
      <c r="U2586" s="1">
        <v>2949061.9670000002</v>
      </c>
      <c r="V2586" s="1">
        <v>2695175.0040000002</v>
      </c>
      <c r="W2586" s="1">
        <v>1977165.5719999999</v>
      </c>
      <c r="X2586" s="1">
        <f t="shared" si="157"/>
        <v>2757356.5065000001</v>
      </c>
      <c r="Y2586" s="1">
        <f t="shared" si="158"/>
        <v>597964.02662766282</v>
      </c>
    </row>
    <row r="2587" spans="1:25" x14ac:dyDescent="0.5">
      <c r="A2587" s="1" t="s">
        <v>5160</v>
      </c>
      <c r="B2587" s="1" t="s">
        <v>5161</v>
      </c>
      <c r="C2587" s="1">
        <v>22165</v>
      </c>
      <c r="D2587" s="1">
        <v>9</v>
      </c>
      <c r="E2587" s="1">
        <v>9</v>
      </c>
      <c r="F2587" s="1">
        <v>590.24</v>
      </c>
      <c r="G2587" s="1">
        <v>5.0402934000000003E-2</v>
      </c>
      <c r="H2587" s="1">
        <v>0.99625991700000005</v>
      </c>
      <c r="I2587" s="1">
        <v>0.94674810200000004</v>
      </c>
      <c r="K2587" s="1">
        <v>1.089671015</v>
      </c>
      <c r="L2587" s="1" t="s">
        <v>1</v>
      </c>
      <c r="M2587" s="1" t="s">
        <v>2</v>
      </c>
      <c r="N2587" s="1">
        <v>6336858.6129999999</v>
      </c>
      <c r="O2587" s="1">
        <v>5784014.7560000001</v>
      </c>
      <c r="P2587" s="1">
        <v>19902988.199999999</v>
      </c>
      <c r="Q2587" s="1">
        <v>34377720.939999998</v>
      </c>
      <c r="R2587" s="3">
        <f>AVERAGE('VTA_Proteome Morphine vs Saline'!N2587:Q2587)</f>
        <v>16600395.627249999</v>
      </c>
      <c r="S2587" s="3">
        <f>_xlfn.STDEV.S('VTA_Proteome Morphine vs Saline'!N2587:Q2587)</f>
        <v>13531133.238717148</v>
      </c>
      <c r="T2587" s="1">
        <v>8596858.9100000001</v>
      </c>
      <c r="U2587" s="1">
        <v>4349870.6809999999</v>
      </c>
      <c r="V2587" s="1">
        <v>27044680.510000002</v>
      </c>
      <c r="W2587" s="1">
        <v>20945865.079999998</v>
      </c>
      <c r="X2587" s="1">
        <f t="shared" si="157"/>
        <v>15234318.79525</v>
      </c>
      <c r="Y2587" s="1">
        <f t="shared" si="158"/>
        <v>10561462.797614373</v>
      </c>
    </row>
    <row r="2588" spans="1:25" x14ac:dyDescent="0.5">
      <c r="A2588" s="1" t="s">
        <v>5162</v>
      </c>
      <c r="B2588" s="1" t="s">
        <v>5163</v>
      </c>
      <c r="C2588" s="1">
        <v>24803</v>
      </c>
      <c r="D2588" s="1">
        <v>25</v>
      </c>
      <c r="E2588" s="1">
        <v>25</v>
      </c>
      <c r="F2588" s="1">
        <v>1728.66</v>
      </c>
      <c r="G2588" s="1">
        <v>0.35127449399999999</v>
      </c>
      <c r="H2588" s="1">
        <v>0.977951083</v>
      </c>
      <c r="I2588" s="1">
        <v>0.110275902</v>
      </c>
      <c r="K2588" s="1">
        <v>1.1516813969999999</v>
      </c>
      <c r="L2588" s="1" t="s">
        <v>2</v>
      </c>
      <c r="M2588" s="1" t="s">
        <v>1</v>
      </c>
      <c r="N2588" s="1">
        <v>172784927.19999999</v>
      </c>
      <c r="O2588" s="1">
        <v>177585055.90000001</v>
      </c>
      <c r="P2588" s="1">
        <v>222685624.09999999</v>
      </c>
      <c r="Q2588" s="1">
        <v>196098307.19999999</v>
      </c>
      <c r="R2588" s="3">
        <f>AVERAGE('VTA_Proteome Morphine vs Saline'!N2588:Q2588)</f>
        <v>192288478.60000002</v>
      </c>
      <c r="S2588" s="3">
        <f>_xlfn.STDEV.S('VTA_Proteome Morphine vs Saline'!N2588:Q2588)</f>
        <v>22620642.525628608</v>
      </c>
      <c r="T2588" s="1">
        <v>230395772.80000001</v>
      </c>
      <c r="U2588" s="1">
        <v>192709798.30000001</v>
      </c>
      <c r="V2588" s="1">
        <v>219200163</v>
      </c>
      <c r="W2588" s="1">
        <v>243514520.40000001</v>
      </c>
      <c r="X2588" s="1">
        <f t="shared" si="157"/>
        <v>221455063.625</v>
      </c>
      <c r="Y2588" s="1">
        <f t="shared" si="158"/>
        <v>21586498.629106846</v>
      </c>
    </row>
    <row r="2589" spans="1:25" x14ac:dyDescent="0.5">
      <c r="A2589" s="1" t="s">
        <v>5164</v>
      </c>
      <c r="B2589" s="1" t="s">
        <v>5165</v>
      </c>
      <c r="C2589" s="1">
        <v>43152</v>
      </c>
      <c r="D2589" s="1">
        <v>16</v>
      </c>
      <c r="E2589" s="1">
        <v>16</v>
      </c>
      <c r="F2589" s="1">
        <v>676.7</v>
      </c>
      <c r="G2589" s="1">
        <v>0.30590869399999998</v>
      </c>
      <c r="H2589" s="1">
        <v>0.977951083</v>
      </c>
      <c r="I2589" s="1">
        <v>0.13604811999999999</v>
      </c>
      <c r="K2589" s="1">
        <v>1.8138731720000001</v>
      </c>
      <c r="L2589" s="1" t="s">
        <v>1</v>
      </c>
      <c r="M2589" s="1" t="s">
        <v>2</v>
      </c>
      <c r="N2589" s="1">
        <v>5258440.9630000005</v>
      </c>
      <c r="O2589" s="1">
        <v>1794251.3</v>
      </c>
      <c r="P2589" s="1">
        <v>3955380.5890000002</v>
      </c>
      <c r="Q2589" s="1">
        <v>3267931.9219999998</v>
      </c>
      <c r="R2589" s="3">
        <f>AVERAGE('VTA_Proteome Morphine vs Saline'!N2589:Q2589)</f>
        <v>3569001.1935000001</v>
      </c>
      <c r="S2589" s="3">
        <f>_xlfn.STDEV.S('VTA_Proteome Morphine vs Saline'!N2589:Q2589)</f>
        <v>1442668.3220979744</v>
      </c>
      <c r="T2589" s="1">
        <v>1386407.9450000001</v>
      </c>
      <c r="U2589" s="1">
        <v>1035699.2389999999</v>
      </c>
      <c r="V2589" s="1">
        <v>4727366.5530000003</v>
      </c>
      <c r="W2589" s="1">
        <v>720979.93680000002</v>
      </c>
      <c r="X2589" s="1">
        <f t="shared" si="157"/>
        <v>1967613.41845</v>
      </c>
      <c r="Y2589" s="1">
        <f t="shared" si="158"/>
        <v>1859802.5201131401</v>
      </c>
    </row>
    <row r="2590" spans="1:25" x14ac:dyDescent="0.5">
      <c r="A2590" s="1" t="s">
        <v>5166</v>
      </c>
      <c r="B2590" s="1" t="s">
        <v>5167</v>
      </c>
      <c r="C2590" s="1">
        <v>27786</v>
      </c>
      <c r="D2590" s="1">
        <v>3</v>
      </c>
      <c r="E2590" s="1">
        <v>3</v>
      </c>
      <c r="F2590" s="1">
        <v>171.56</v>
      </c>
      <c r="G2590" s="1">
        <v>8.6748912999999997E-2</v>
      </c>
      <c r="H2590" s="1">
        <v>0.99625991700000005</v>
      </c>
      <c r="I2590" s="1">
        <v>0.53383698099999999</v>
      </c>
      <c r="K2590" s="1">
        <v>1.062679033</v>
      </c>
      <c r="L2590" s="1" t="s">
        <v>2</v>
      </c>
      <c r="M2590" s="1" t="s">
        <v>1</v>
      </c>
      <c r="N2590" s="1">
        <v>3763525.253</v>
      </c>
      <c r="O2590" s="1">
        <v>4875626.2249999996</v>
      </c>
      <c r="P2590" s="1">
        <v>5570388.3870000001</v>
      </c>
      <c r="Q2590" s="1">
        <v>4330086.7910000002</v>
      </c>
      <c r="R2590" s="3">
        <f>AVERAGE('VTA_Proteome Morphine vs Saline'!N2590:Q2590)</f>
        <v>4634906.6639999999</v>
      </c>
      <c r="S2590" s="3">
        <f>_xlfn.STDEV.S('VTA_Proteome Morphine vs Saline'!N2590:Q2590)</f>
        <v>771425.66708814236</v>
      </c>
      <c r="T2590" s="1">
        <v>4855347.0329999998</v>
      </c>
      <c r="U2590" s="1">
        <v>5009862.1189999999</v>
      </c>
      <c r="V2590" s="1">
        <v>4249885.0010000002</v>
      </c>
      <c r="W2590" s="1">
        <v>5586578.3739999998</v>
      </c>
      <c r="X2590" s="1">
        <f t="shared" si="157"/>
        <v>4925418.1317499997</v>
      </c>
      <c r="Y2590" s="1">
        <f t="shared" si="158"/>
        <v>549399.25450006616</v>
      </c>
    </row>
    <row r="2591" spans="1:25" x14ac:dyDescent="0.5">
      <c r="A2591" s="1" t="s">
        <v>5168</v>
      </c>
      <c r="B2591" s="1" t="s">
        <v>5169</v>
      </c>
      <c r="C2591" s="1">
        <v>51675</v>
      </c>
      <c r="D2591" s="1">
        <v>2</v>
      </c>
      <c r="E2591" s="1">
        <v>2</v>
      </c>
      <c r="F2591" s="1">
        <v>75.89</v>
      </c>
      <c r="G2591" s="1">
        <v>8.4269826000000006E-2</v>
      </c>
      <c r="H2591" s="1">
        <v>0.99625991700000005</v>
      </c>
      <c r="I2591" s="1">
        <v>0.54733510100000005</v>
      </c>
      <c r="K2591" s="1">
        <v>1.1934487739999999</v>
      </c>
      <c r="L2591" s="1" t="s">
        <v>1</v>
      </c>
      <c r="M2591" s="1" t="s">
        <v>2</v>
      </c>
      <c r="N2591" s="1">
        <v>89260.502590000004</v>
      </c>
      <c r="O2591" s="1">
        <v>37981.248979999997</v>
      </c>
      <c r="P2591" s="1">
        <v>144153.6453</v>
      </c>
      <c r="Q2591" s="1">
        <v>124446.1139</v>
      </c>
      <c r="R2591" s="3">
        <f>AVERAGE('VTA_Proteome Morphine vs Saline'!N2591:Q2591)</f>
        <v>98960.377692499998</v>
      </c>
      <c r="S2591" s="3">
        <f>_xlfn.STDEV.S('VTA_Proteome Morphine vs Saline'!N2591:Q2591)</f>
        <v>46563.561943581066</v>
      </c>
      <c r="T2591" s="1">
        <v>86945.300919999994</v>
      </c>
      <c r="U2591" s="1">
        <v>105378.38280000001</v>
      </c>
      <c r="V2591" s="1">
        <v>8322.9078530000006</v>
      </c>
      <c r="W2591" s="1">
        <v>131032.08560000001</v>
      </c>
      <c r="X2591" s="1">
        <f t="shared" si="157"/>
        <v>82919.669293250001</v>
      </c>
      <c r="Y2591" s="1">
        <f t="shared" si="158"/>
        <v>52915.281165967419</v>
      </c>
    </row>
    <row r="2592" spans="1:25" x14ac:dyDescent="0.5">
      <c r="A2592" s="1" t="s">
        <v>5170</v>
      </c>
      <c r="B2592" s="1" t="s">
        <v>5171</v>
      </c>
      <c r="C2592" s="1">
        <v>34334</v>
      </c>
      <c r="D2592" s="1">
        <v>11</v>
      </c>
      <c r="E2592" s="1">
        <v>11</v>
      </c>
      <c r="F2592" s="1">
        <v>657.33</v>
      </c>
      <c r="G2592" s="1">
        <v>5.615742E-2</v>
      </c>
      <c r="H2592" s="1">
        <v>0.99625991700000005</v>
      </c>
      <c r="I2592" s="1">
        <v>0.79486469599999998</v>
      </c>
      <c r="K2592" s="1">
        <v>1.0376132849999999</v>
      </c>
      <c r="L2592" s="1" t="s">
        <v>1</v>
      </c>
      <c r="M2592" s="1" t="s">
        <v>2</v>
      </c>
      <c r="N2592" s="1">
        <v>4686808.9510000004</v>
      </c>
      <c r="O2592" s="1">
        <v>3969623.821</v>
      </c>
      <c r="P2592" s="1">
        <v>6093319.2810000004</v>
      </c>
      <c r="Q2592" s="1">
        <v>4499232.6150000002</v>
      </c>
      <c r="R2592" s="3">
        <f>AVERAGE('VTA_Proteome Morphine vs Saline'!N2592:Q2592)</f>
        <v>4812246.1669999994</v>
      </c>
      <c r="S2592" s="3">
        <f>_xlfn.STDEV.S('VTA_Proteome Morphine vs Saline'!N2592:Q2592)</f>
        <v>906434.90670606878</v>
      </c>
      <c r="T2592" s="1">
        <v>5039247.9819999998</v>
      </c>
      <c r="U2592" s="1">
        <v>4849700.2240000004</v>
      </c>
      <c r="V2592" s="1">
        <v>4469576.3940000003</v>
      </c>
      <c r="W2592" s="1">
        <v>4192688.017</v>
      </c>
      <c r="X2592" s="1">
        <f t="shared" si="157"/>
        <v>4637803.1542500006</v>
      </c>
      <c r="Y2592" s="1">
        <f t="shared" si="158"/>
        <v>379686.73322848696</v>
      </c>
    </row>
    <row r="2593" spans="1:25" x14ac:dyDescent="0.5">
      <c r="A2593" s="1" t="s">
        <v>5172</v>
      </c>
      <c r="B2593" s="1" t="s">
        <v>5173</v>
      </c>
      <c r="C2593" s="1">
        <v>14948</v>
      </c>
      <c r="D2593" s="1">
        <v>2</v>
      </c>
      <c r="E2593" s="1">
        <v>2</v>
      </c>
      <c r="F2593" s="1">
        <v>99.94</v>
      </c>
      <c r="G2593" s="1">
        <v>0.17683712900000001</v>
      </c>
      <c r="H2593" s="1">
        <v>0.977951083</v>
      </c>
      <c r="I2593" s="1">
        <v>0.27081472499999998</v>
      </c>
      <c r="K2593" s="1">
        <v>1.2110288600000001</v>
      </c>
      <c r="L2593" s="1" t="s">
        <v>2</v>
      </c>
      <c r="M2593" s="1" t="s">
        <v>1</v>
      </c>
      <c r="N2593" s="1">
        <v>111675.88890000001</v>
      </c>
      <c r="O2593" s="1">
        <v>84295.736090000006</v>
      </c>
      <c r="P2593" s="1">
        <v>85624.51023</v>
      </c>
      <c r="Q2593" s="1">
        <v>101721.58409999999</v>
      </c>
      <c r="R2593" s="3">
        <f>AVERAGE('VTA_Proteome Morphine vs Saline'!N2593:Q2593)</f>
        <v>95829.429829999994</v>
      </c>
      <c r="S2593" s="3">
        <f>_xlfn.STDEV.S('VTA_Proteome Morphine vs Saline'!N2593:Q2593)</f>
        <v>13203.461949166294</v>
      </c>
      <c r="T2593" s="1">
        <v>161409.32620000001</v>
      </c>
      <c r="U2593" s="1">
        <v>93380.185490000003</v>
      </c>
      <c r="V2593" s="1">
        <v>113325.2663</v>
      </c>
      <c r="W2593" s="1">
        <v>96094.042660000006</v>
      </c>
      <c r="X2593" s="1">
        <f t="shared" si="157"/>
        <v>116052.2051625</v>
      </c>
      <c r="Y2593" s="1">
        <f t="shared" si="158"/>
        <v>31501.604990204629</v>
      </c>
    </row>
    <row r="2594" spans="1:25" x14ac:dyDescent="0.5">
      <c r="A2594" s="1" t="s">
        <v>5174</v>
      </c>
      <c r="B2594" s="1" t="s">
        <v>5175</v>
      </c>
      <c r="C2594" s="1">
        <v>14992</v>
      </c>
      <c r="D2594" s="1">
        <v>1</v>
      </c>
      <c r="E2594" s="1">
        <v>1</v>
      </c>
      <c r="F2594" s="1">
        <v>89.26</v>
      </c>
      <c r="G2594" s="1">
        <v>0.13641178600000001</v>
      </c>
      <c r="H2594" s="1">
        <v>0.977951083</v>
      </c>
      <c r="I2594" s="1">
        <v>0.35388156500000001</v>
      </c>
      <c r="K2594" s="1">
        <v>1.436663478</v>
      </c>
      <c r="L2594" s="1" t="s">
        <v>1</v>
      </c>
      <c r="M2594" s="1" t="s">
        <v>2</v>
      </c>
      <c r="N2594" s="1">
        <v>306311.09129999997</v>
      </c>
      <c r="O2594" s="1">
        <v>204573.56150000001</v>
      </c>
      <c r="P2594" s="1">
        <v>87501.412230000002</v>
      </c>
      <c r="Q2594" s="1">
        <v>202492.8897</v>
      </c>
      <c r="R2594" s="3">
        <f>AVERAGE('VTA_Proteome Morphine vs Saline'!N2594:Q2594)</f>
        <v>200219.73868249997</v>
      </c>
      <c r="S2594" s="3">
        <f>_xlfn.STDEV.S('VTA_Proteome Morphine vs Saline'!N2594:Q2594)</f>
        <v>89414.613285781641</v>
      </c>
      <c r="T2594" s="1">
        <v>45502.458100000003</v>
      </c>
      <c r="U2594" s="1">
        <v>225504.8468</v>
      </c>
      <c r="V2594" s="1">
        <v>205470.86230000001</v>
      </c>
      <c r="W2594" s="1">
        <v>80979.419190000001</v>
      </c>
      <c r="X2594" s="1">
        <f t="shared" si="157"/>
        <v>139364.39659750002</v>
      </c>
      <c r="Y2594" s="1">
        <f t="shared" si="158"/>
        <v>89459.694936039843</v>
      </c>
    </row>
    <row r="2595" spans="1:25" x14ac:dyDescent="0.5">
      <c r="A2595" s="1" t="s">
        <v>5176</v>
      </c>
      <c r="B2595" s="1" t="s">
        <v>5177</v>
      </c>
      <c r="C2595" s="1">
        <v>55204</v>
      </c>
      <c r="D2595" s="1">
        <v>15</v>
      </c>
      <c r="E2595" s="1">
        <v>15</v>
      </c>
      <c r="F2595" s="1">
        <v>768.33</v>
      </c>
      <c r="G2595" s="1">
        <v>5.0989105999999999E-2</v>
      </c>
      <c r="H2595" s="1">
        <v>0.99625991700000005</v>
      </c>
      <c r="I2595" s="1">
        <v>0.91669273799999995</v>
      </c>
      <c r="K2595" s="1">
        <v>1.036393919</v>
      </c>
      <c r="L2595" s="1" t="s">
        <v>1</v>
      </c>
      <c r="M2595" s="1" t="s">
        <v>2</v>
      </c>
      <c r="N2595" s="1">
        <v>5438064.4859999996</v>
      </c>
      <c r="O2595" s="1">
        <v>5104452.53</v>
      </c>
      <c r="P2595" s="1">
        <v>9163288.1760000009</v>
      </c>
      <c r="Q2595" s="1">
        <v>7266040.6809999999</v>
      </c>
      <c r="R2595" s="3">
        <f>AVERAGE('VTA_Proteome Morphine vs Saline'!N2595:Q2595)</f>
        <v>6742961.4682500008</v>
      </c>
      <c r="S2595" s="3">
        <f>_xlfn.STDEV.S('VTA_Proteome Morphine vs Saline'!N2595:Q2595)</f>
        <v>1872526.0042759865</v>
      </c>
      <c r="T2595" s="1">
        <v>5768472.3779999996</v>
      </c>
      <c r="U2595" s="1">
        <v>5510551.7630000003</v>
      </c>
      <c r="V2595" s="1">
        <v>7625525.5149999997</v>
      </c>
      <c r="W2595" s="1">
        <v>7120155.2199999997</v>
      </c>
      <c r="X2595" s="1">
        <f t="shared" si="157"/>
        <v>6506176.2189999996</v>
      </c>
      <c r="Y2595" s="1">
        <f t="shared" si="158"/>
        <v>1027194.8978546856</v>
      </c>
    </row>
    <row r="2596" spans="1:25" x14ac:dyDescent="0.5">
      <c r="A2596" s="1" t="s">
        <v>5178</v>
      </c>
      <c r="B2596" s="1" t="s">
        <v>5179</v>
      </c>
      <c r="C2596" s="1">
        <v>116935</v>
      </c>
      <c r="D2596" s="1">
        <v>4</v>
      </c>
      <c r="E2596" s="1">
        <v>4</v>
      </c>
      <c r="F2596" s="1">
        <v>126.89</v>
      </c>
      <c r="G2596" s="1">
        <v>9.4111775999999994E-2</v>
      </c>
      <c r="H2596" s="1">
        <v>0.99625991700000005</v>
      </c>
      <c r="I2596" s="1">
        <v>0.49744698100000001</v>
      </c>
      <c r="K2596" s="1">
        <v>1.133888971</v>
      </c>
      <c r="L2596" s="1" t="s">
        <v>2</v>
      </c>
      <c r="M2596" s="1" t="s">
        <v>1</v>
      </c>
      <c r="N2596" s="1">
        <v>91387.877819999994</v>
      </c>
      <c r="O2596" s="1">
        <v>87087.784669999994</v>
      </c>
      <c r="P2596" s="1">
        <v>129364.8961</v>
      </c>
      <c r="Q2596" s="1">
        <v>110590.3233</v>
      </c>
      <c r="R2596" s="3">
        <f>AVERAGE('VTA_Proteome Morphine vs Saline'!N2596:Q2596)</f>
        <v>104607.72047249999</v>
      </c>
      <c r="S2596" s="3">
        <f>_xlfn.STDEV.S('VTA_Proteome Morphine vs Saline'!N2596:Q2596)</f>
        <v>19411.522968957321</v>
      </c>
      <c r="T2596" s="1">
        <v>149624.56779999999</v>
      </c>
      <c r="U2596" s="1">
        <v>137025.8934</v>
      </c>
      <c r="V2596" s="1">
        <v>86065.704429999998</v>
      </c>
      <c r="W2596" s="1">
        <v>101737.9966</v>
      </c>
      <c r="X2596" s="1">
        <f t="shared" si="157"/>
        <v>118613.5405575</v>
      </c>
      <c r="Y2596" s="1">
        <f t="shared" si="158"/>
        <v>29691.997621558385</v>
      </c>
    </row>
    <row r="2597" spans="1:25" x14ac:dyDescent="0.5">
      <c r="A2597" s="1" t="s">
        <v>5180</v>
      </c>
      <c r="B2597" s="1" t="s">
        <v>5181</v>
      </c>
      <c r="C2597" s="1">
        <v>106697</v>
      </c>
      <c r="D2597" s="1">
        <v>17</v>
      </c>
      <c r="E2597" s="1">
        <v>17</v>
      </c>
      <c r="F2597" s="1">
        <v>798.25</v>
      </c>
      <c r="G2597" s="1">
        <v>7.8350565999999996E-2</v>
      </c>
      <c r="H2597" s="1">
        <v>0.99625991700000005</v>
      </c>
      <c r="I2597" s="1">
        <v>0.58270835300000001</v>
      </c>
      <c r="K2597" s="1">
        <v>1.041433104</v>
      </c>
      <c r="L2597" s="1" t="s">
        <v>1</v>
      </c>
      <c r="M2597" s="1" t="s">
        <v>2</v>
      </c>
      <c r="N2597" s="1">
        <v>1702222.094</v>
      </c>
      <c r="O2597" s="1">
        <v>1875796.4909999999</v>
      </c>
      <c r="P2597" s="1">
        <v>1543054.1529999999</v>
      </c>
      <c r="Q2597" s="1">
        <v>1843173.1440000001</v>
      </c>
      <c r="R2597" s="3">
        <f>AVERAGE('VTA_Proteome Morphine vs Saline'!N2597:Q2597)</f>
        <v>1741061.4705000001</v>
      </c>
      <c r="S2597" s="3">
        <f>_xlfn.STDEV.S('VTA_Proteome Morphine vs Saline'!N2597:Q2597)</f>
        <v>151982.14211386876</v>
      </c>
      <c r="T2597" s="1">
        <v>1620168.264</v>
      </c>
      <c r="U2597" s="1">
        <v>1587602.348</v>
      </c>
      <c r="V2597" s="1">
        <v>1974614.65</v>
      </c>
      <c r="W2597" s="1">
        <v>1504790.186</v>
      </c>
      <c r="X2597" s="1">
        <f t="shared" si="157"/>
        <v>1671793.862</v>
      </c>
      <c r="Y2597" s="1">
        <f t="shared" si="158"/>
        <v>207640.77220119195</v>
      </c>
    </row>
    <row r="2598" spans="1:25" x14ac:dyDescent="0.5">
      <c r="A2598" s="1" t="s">
        <v>5182</v>
      </c>
      <c r="B2598" s="1" t="s">
        <v>5183</v>
      </c>
      <c r="C2598" s="1">
        <v>34812</v>
      </c>
      <c r="D2598" s="1">
        <v>17</v>
      </c>
      <c r="E2598" s="1">
        <v>6</v>
      </c>
      <c r="F2598" s="1">
        <v>1011.53</v>
      </c>
      <c r="G2598" s="1">
        <v>9.2358541000000002E-2</v>
      </c>
      <c r="H2598" s="1">
        <v>0.99625991700000005</v>
      </c>
      <c r="I2598" s="1">
        <v>0.50565869699999999</v>
      </c>
      <c r="K2598" s="1">
        <v>1.0596140519999999</v>
      </c>
      <c r="L2598" s="1" t="s">
        <v>1</v>
      </c>
      <c r="M2598" s="1" t="s">
        <v>2</v>
      </c>
      <c r="N2598" s="1">
        <v>15473168.779999999</v>
      </c>
      <c r="O2598" s="1">
        <v>16383129.99</v>
      </c>
      <c r="P2598" s="1">
        <v>17215862.199999999</v>
      </c>
      <c r="Q2598" s="1">
        <v>14620733.220000001</v>
      </c>
      <c r="R2598" s="3">
        <f>AVERAGE('VTA_Proteome Morphine vs Saline'!N2598:Q2598)</f>
        <v>15923223.547499999</v>
      </c>
      <c r="S2598" s="3">
        <f>_xlfn.STDEV.S('VTA_Proteome Morphine vs Saline'!N2598:Q2598)</f>
        <v>1122713.82058097</v>
      </c>
      <c r="T2598" s="1">
        <v>17587000.800000001</v>
      </c>
      <c r="U2598" s="1">
        <v>17066353.940000001</v>
      </c>
      <c r="V2598" s="1">
        <v>12647606.57</v>
      </c>
      <c r="W2598" s="1">
        <v>12808560.699999999</v>
      </c>
      <c r="X2598" s="1">
        <f t="shared" si="157"/>
        <v>15027380.502500001</v>
      </c>
      <c r="Y2598" s="1">
        <f t="shared" si="158"/>
        <v>2664304.4140373832</v>
      </c>
    </row>
    <row r="2599" spans="1:25" x14ac:dyDescent="0.5">
      <c r="A2599" s="1" t="s">
        <v>5184</v>
      </c>
      <c r="B2599" s="1" t="s">
        <v>5185</v>
      </c>
      <c r="C2599" s="1">
        <v>34791</v>
      </c>
      <c r="D2599" s="1">
        <v>17</v>
      </c>
      <c r="E2599" s="1">
        <v>6</v>
      </c>
      <c r="F2599" s="1">
        <v>990.1</v>
      </c>
      <c r="G2599" s="1">
        <v>5.8641519000000003E-2</v>
      </c>
      <c r="H2599" s="1">
        <v>0.99625991700000005</v>
      </c>
      <c r="I2599" s="1">
        <v>0.75849156299999998</v>
      </c>
      <c r="K2599" s="1">
        <v>1.0433522909999999</v>
      </c>
      <c r="L2599" s="1" t="s">
        <v>2</v>
      </c>
      <c r="M2599" s="1" t="s">
        <v>1</v>
      </c>
      <c r="N2599" s="1">
        <v>1586502.7339999999</v>
      </c>
      <c r="O2599" s="1">
        <v>1635770.5560000001</v>
      </c>
      <c r="P2599" s="1">
        <v>1368841.3859999999</v>
      </c>
      <c r="Q2599" s="1">
        <v>1679048.85</v>
      </c>
      <c r="R2599" s="3">
        <f>AVERAGE('VTA_Proteome Morphine vs Saline'!N2599:Q2599)</f>
        <v>1567540.8815000001</v>
      </c>
      <c r="S2599" s="3">
        <f>_xlfn.STDEV.S('VTA_Proteome Morphine vs Saline'!N2599:Q2599)</f>
        <v>137756.25440557351</v>
      </c>
      <c r="T2599" s="1">
        <v>1687088.858</v>
      </c>
      <c r="U2599" s="1">
        <v>1780497.909</v>
      </c>
      <c r="V2599" s="1">
        <v>1844656.6510000001</v>
      </c>
      <c r="W2599" s="1">
        <v>1229746.064</v>
      </c>
      <c r="X2599" s="1">
        <f t="shared" si="157"/>
        <v>1635497.3705</v>
      </c>
      <c r="Y2599" s="1">
        <f t="shared" si="158"/>
        <v>278129.80488343223</v>
      </c>
    </row>
    <row r="2600" spans="1:25" x14ac:dyDescent="0.5">
      <c r="A2600" s="1" t="s">
        <v>5186</v>
      </c>
      <c r="B2600" s="1" t="s">
        <v>5187</v>
      </c>
      <c r="C2600" s="1">
        <v>20638</v>
      </c>
      <c r="D2600" s="1">
        <v>1</v>
      </c>
      <c r="E2600" s="1">
        <v>1</v>
      </c>
      <c r="F2600" s="1">
        <v>32.46</v>
      </c>
      <c r="G2600" s="1">
        <v>9.2246926000000007E-2</v>
      </c>
      <c r="H2600" s="1">
        <v>0.99625991700000005</v>
      </c>
      <c r="I2600" s="1">
        <v>0.50619045200000001</v>
      </c>
      <c r="K2600" s="1">
        <v>1.076711277</v>
      </c>
      <c r="L2600" s="1" t="s">
        <v>2</v>
      </c>
      <c r="M2600" s="1" t="s">
        <v>1</v>
      </c>
      <c r="N2600" s="1">
        <v>293735.34950000001</v>
      </c>
      <c r="O2600" s="1">
        <v>341984.39720000001</v>
      </c>
      <c r="P2600" s="1">
        <v>279496.65639999998</v>
      </c>
      <c r="Q2600" s="1">
        <v>289571.06589999999</v>
      </c>
      <c r="R2600" s="3">
        <f>AVERAGE('VTA_Proteome Morphine vs Saline'!N2600:Q2600)</f>
        <v>301196.86725000001</v>
      </c>
      <c r="S2600" s="3">
        <f>_xlfn.STDEV.S('VTA_Proteome Morphine vs Saline'!N2600:Q2600)</f>
        <v>27840.948586089482</v>
      </c>
      <c r="T2600" s="1">
        <v>370715.72489999997</v>
      </c>
      <c r="U2600" s="1">
        <v>352754.1483</v>
      </c>
      <c r="V2600" s="1">
        <v>254459.60759999999</v>
      </c>
      <c r="W2600" s="1">
        <v>319278.77380000002</v>
      </c>
      <c r="X2600" s="1">
        <f t="shared" si="157"/>
        <v>324302.06365000003</v>
      </c>
      <c r="Y2600" s="1">
        <f t="shared" si="158"/>
        <v>51208.564321389742</v>
      </c>
    </row>
    <row r="2601" spans="1:25" x14ac:dyDescent="0.5">
      <c r="A2601" s="1" t="s">
        <v>5188</v>
      </c>
      <c r="B2601" s="1" t="s">
        <v>5189</v>
      </c>
      <c r="C2601" s="1">
        <v>30358</v>
      </c>
      <c r="D2601" s="1">
        <v>1</v>
      </c>
      <c r="E2601" s="1">
        <v>1</v>
      </c>
      <c r="F2601" s="1">
        <v>43.57</v>
      </c>
      <c r="G2601" s="1">
        <v>0.109497726</v>
      </c>
      <c r="H2601" s="1">
        <v>0.98916351000000002</v>
      </c>
      <c r="I2601" s="1">
        <v>0.43492427700000003</v>
      </c>
      <c r="K2601" s="1">
        <v>1.141530186</v>
      </c>
      <c r="L2601" s="1" t="s">
        <v>2</v>
      </c>
      <c r="M2601" s="1" t="s">
        <v>1</v>
      </c>
      <c r="N2601" s="1">
        <v>39561.846140000001</v>
      </c>
      <c r="O2601" s="1">
        <v>20931.489979999998</v>
      </c>
      <c r="P2601" s="1">
        <v>25422.264910000002</v>
      </c>
      <c r="Q2601" s="1">
        <v>16556.109420000001</v>
      </c>
      <c r="R2601" s="3">
        <f>AVERAGE('VTA_Proteome Morphine vs Saline'!N2601:Q2601)</f>
        <v>25617.927612500003</v>
      </c>
      <c r="S2601" s="3">
        <f>_xlfn.STDEV.S('VTA_Proteome Morphine vs Saline'!N2601:Q2601)</f>
        <v>9975.8106509687204</v>
      </c>
      <c r="T2601" s="1">
        <v>32726.555639999999</v>
      </c>
      <c r="U2601" s="1">
        <v>32168.214339999999</v>
      </c>
      <c r="V2601" s="1">
        <v>30124.7075</v>
      </c>
      <c r="W2601" s="1">
        <v>21955.073199999999</v>
      </c>
      <c r="X2601" s="1">
        <f t="shared" si="157"/>
        <v>29243.63767</v>
      </c>
      <c r="Y2601" s="1">
        <f t="shared" si="158"/>
        <v>4986.0914005240338</v>
      </c>
    </row>
    <row r="2602" spans="1:25" x14ac:dyDescent="0.5">
      <c r="A2602" s="1" t="s">
        <v>5190</v>
      </c>
      <c r="B2602" s="1" t="s">
        <v>5191</v>
      </c>
      <c r="C2602" s="1">
        <v>46266</v>
      </c>
      <c r="D2602" s="1">
        <v>2</v>
      </c>
      <c r="E2602" s="1">
        <v>2</v>
      </c>
      <c r="F2602" s="1">
        <v>127.82</v>
      </c>
      <c r="G2602" s="1">
        <v>5.4207328999999999E-2</v>
      </c>
      <c r="H2602" s="1">
        <v>0.99625991700000005</v>
      </c>
      <c r="I2602" s="1">
        <v>0.82959301600000002</v>
      </c>
      <c r="K2602" s="1">
        <v>1.0181013999999999</v>
      </c>
      <c r="L2602" s="1" t="s">
        <v>2</v>
      </c>
      <c r="M2602" s="1" t="s">
        <v>1</v>
      </c>
      <c r="N2602" s="1">
        <v>295200.42869999999</v>
      </c>
      <c r="O2602" s="1">
        <v>490808.10700000002</v>
      </c>
      <c r="P2602" s="1">
        <v>709230.75710000005</v>
      </c>
      <c r="Q2602" s="1">
        <v>578415.81539999996</v>
      </c>
      <c r="R2602" s="3">
        <f>AVERAGE('VTA_Proteome Morphine vs Saline'!N2602:Q2602)</f>
        <v>518413.77704999998</v>
      </c>
      <c r="S2602" s="3">
        <f>_xlfn.STDEV.S('VTA_Proteome Morphine vs Saline'!N2602:Q2602)</f>
        <v>173779.2051062547</v>
      </c>
      <c r="T2602" s="1">
        <v>515558.97240000003</v>
      </c>
      <c r="U2602" s="1">
        <v>410972.77289999998</v>
      </c>
      <c r="V2602" s="1">
        <v>692795.11029999994</v>
      </c>
      <c r="W2602" s="1">
        <v>491864.3124</v>
      </c>
      <c r="X2602" s="1">
        <f t="shared" si="157"/>
        <v>527797.79200000002</v>
      </c>
      <c r="Y2602" s="1">
        <f t="shared" si="158"/>
        <v>118761.95209363382</v>
      </c>
    </row>
    <row r="2603" spans="1:25" x14ac:dyDescent="0.5">
      <c r="A2603" s="1" t="s">
        <v>5192</v>
      </c>
      <c r="B2603" s="1" t="s">
        <v>5193</v>
      </c>
      <c r="C2603" s="1">
        <v>31369</v>
      </c>
      <c r="D2603" s="1">
        <v>2</v>
      </c>
      <c r="E2603" s="1">
        <v>2</v>
      </c>
      <c r="F2603" s="1">
        <v>163.65</v>
      </c>
      <c r="G2603" s="1">
        <v>6.112737E-2</v>
      </c>
      <c r="H2603" s="1">
        <v>0.99625991700000005</v>
      </c>
      <c r="I2603" s="1">
        <v>0.72763160699999996</v>
      </c>
      <c r="K2603" s="1">
        <v>1.033190243</v>
      </c>
      <c r="L2603" s="1" t="s">
        <v>1</v>
      </c>
      <c r="M2603" s="1" t="s">
        <v>2</v>
      </c>
      <c r="N2603" s="1">
        <v>538502.06510000001</v>
      </c>
      <c r="O2603" s="1">
        <v>523622.43939999997</v>
      </c>
      <c r="P2603" s="1">
        <v>503445.85399999999</v>
      </c>
      <c r="Q2603" s="1">
        <v>644624.47660000005</v>
      </c>
      <c r="R2603" s="3">
        <f>AVERAGE('VTA_Proteome Morphine vs Saline'!N2603:Q2603)</f>
        <v>552548.70877500006</v>
      </c>
      <c r="S2603" s="3">
        <f>_xlfn.STDEV.S('VTA_Proteome Morphine vs Saline'!N2603:Q2603)</f>
        <v>63042.511123065568</v>
      </c>
      <c r="T2603" s="1">
        <v>576189.13950000005</v>
      </c>
      <c r="U2603" s="1">
        <v>641038.1102</v>
      </c>
      <c r="V2603" s="1">
        <v>362739.60320000001</v>
      </c>
      <c r="W2603" s="1">
        <v>559227.59770000004</v>
      </c>
      <c r="X2603" s="1">
        <f t="shared" si="157"/>
        <v>534798.61265000002</v>
      </c>
      <c r="Y2603" s="1">
        <f t="shared" si="158"/>
        <v>120001.50637399717</v>
      </c>
    </row>
    <row r="2604" spans="1:25" x14ac:dyDescent="0.5">
      <c r="A2604" s="1" t="s">
        <v>5194</v>
      </c>
      <c r="B2604" s="1" t="s">
        <v>5195</v>
      </c>
      <c r="C2604" s="1">
        <v>35799</v>
      </c>
      <c r="D2604" s="1">
        <v>10</v>
      </c>
      <c r="E2604" s="1">
        <v>10</v>
      </c>
      <c r="F2604" s="1">
        <v>811.13</v>
      </c>
      <c r="G2604" s="1">
        <v>7.9426014000000003E-2</v>
      </c>
      <c r="H2604" s="1">
        <v>0.99625991700000005</v>
      </c>
      <c r="I2604" s="1">
        <v>0.57591419700000002</v>
      </c>
      <c r="K2604" s="1">
        <v>1.066246601</v>
      </c>
      <c r="L2604" s="1" t="s">
        <v>2</v>
      </c>
      <c r="M2604" s="1" t="s">
        <v>1</v>
      </c>
      <c r="N2604" s="1">
        <v>8865418.1760000009</v>
      </c>
      <c r="O2604" s="1">
        <v>10896387.189999999</v>
      </c>
      <c r="P2604" s="1">
        <v>16183495.210000001</v>
      </c>
      <c r="Q2604" s="1">
        <v>12765345.93</v>
      </c>
      <c r="R2604" s="3">
        <f>AVERAGE('VTA_Proteome Morphine vs Saline'!N2604:Q2604)</f>
        <v>12177661.626500001</v>
      </c>
      <c r="S2604" s="3">
        <f>_xlfn.STDEV.S('VTA_Proteome Morphine vs Saline'!N2604:Q2604)</f>
        <v>3109378.0941041959</v>
      </c>
      <c r="T2604" s="1">
        <v>12795961.33</v>
      </c>
      <c r="U2604" s="1">
        <v>11051603.48</v>
      </c>
      <c r="V2604" s="1">
        <v>14753857.539999999</v>
      </c>
      <c r="W2604" s="1">
        <v>13336138.92</v>
      </c>
      <c r="X2604" s="1">
        <f t="shared" si="157"/>
        <v>12984390.317500001</v>
      </c>
      <c r="Y2604" s="1">
        <f t="shared" si="158"/>
        <v>1530349.8263911072</v>
      </c>
    </row>
    <row r="2605" spans="1:25" x14ac:dyDescent="0.5">
      <c r="A2605" s="1" t="s">
        <v>5196</v>
      </c>
      <c r="B2605" s="1" t="s">
        <v>5197</v>
      </c>
      <c r="C2605" s="1">
        <v>49154</v>
      </c>
      <c r="D2605" s="1">
        <v>33</v>
      </c>
      <c r="E2605" s="1">
        <v>29</v>
      </c>
      <c r="F2605" s="1">
        <v>2075.75</v>
      </c>
      <c r="G2605" s="1">
        <v>5.3775997999999998E-2</v>
      </c>
      <c r="H2605" s="1">
        <v>0.99625991700000005</v>
      </c>
      <c r="I2605" s="1">
        <v>0.83838689899999996</v>
      </c>
      <c r="K2605" s="1">
        <v>1.020118627</v>
      </c>
      <c r="L2605" s="1" t="s">
        <v>2</v>
      </c>
      <c r="M2605" s="1" t="s">
        <v>1</v>
      </c>
      <c r="N2605" s="1">
        <v>12548320.51</v>
      </c>
      <c r="O2605" s="1">
        <v>14459051.57</v>
      </c>
      <c r="P2605" s="1">
        <v>21755354.32</v>
      </c>
      <c r="Q2605" s="1">
        <v>17369011.559999999</v>
      </c>
      <c r="R2605" s="3">
        <f>AVERAGE('VTA_Proteome Morphine vs Saline'!N2605:Q2605)</f>
        <v>16532934.489999998</v>
      </c>
      <c r="S2605" s="3">
        <f>_xlfn.STDEV.S('VTA_Proteome Morphine vs Saline'!N2605:Q2605)</f>
        <v>4006279.7657026835</v>
      </c>
      <c r="T2605" s="1">
        <v>15279827.48</v>
      </c>
      <c r="U2605" s="1">
        <v>13871155.74</v>
      </c>
      <c r="V2605" s="1">
        <v>20053068.219999999</v>
      </c>
      <c r="W2605" s="1">
        <v>18258166.309999999</v>
      </c>
      <c r="X2605" s="1">
        <f t="shared" si="157"/>
        <v>16865554.4375</v>
      </c>
      <c r="Y2605" s="1">
        <f t="shared" si="158"/>
        <v>2803602.7705072183</v>
      </c>
    </row>
    <row r="2606" spans="1:25" x14ac:dyDescent="0.5">
      <c r="A2606" s="1" t="s">
        <v>5198</v>
      </c>
      <c r="B2606" s="1" t="s">
        <v>5199</v>
      </c>
      <c r="C2606" s="1">
        <v>49129</v>
      </c>
      <c r="D2606" s="1">
        <v>31</v>
      </c>
      <c r="E2606" s="1">
        <v>31</v>
      </c>
      <c r="F2606" s="1">
        <v>1950.55</v>
      </c>
      <c r="G2606" s="1">
        <v>7.4939314000000007E-2</v>
      </c>
      <c r="H2606" s="1">
        <v>0.99625991700000005</v>
      </c>
      <c r="I2606" s="1">
        <v>0.60551715100000003</v>
      </c>
      <c r="K2606" s="1">
        <v>1.030921054</v>
      </c>
      <c r="L2606" s="1" t="s">
        <v>2</v>
      </c>
      <c r="M2606" s="1" t="s">
        <v>1</v>
      </c>
      <c r="N2606" s="1">
        <v>13497675.33</v>
      </c>
      <c r="O2606" s="1">
        <v>17194905.359999999</v>
      </c>
      <c r="P2606" s="1">
        <v>14084515.01</v>
      </c>
      <c r="Q2606" s="1">
        <v>16179198.869999999</v>
      </c>
      <c r="R2606" s="3">
        <f>AVERAGE('VTA_Proteome Morphine vs Saline'!N2606:Q2606)</f>
        <v>15239073.642499998</v>
      </c>
      <c r="S2606" s="3">
        <f>_xlfn.STDEV.S('VTA_Proteome Morphine vs Saline'!N2606:Q2606)</f>
        <v>1739213.1237256923</v>
      </c>
      <c r="T2606" s="1">
        <v>15270442.02</v>
      </c>
      <c r="U2606" s="1">
        <v>16927709.02</v>
      </c>
      <c r="V2606" s="1">
        <v>15013900.83</v>
      </c>
      <c r="W2606" s="1">
        <v>15629075.57</v>
      </c>
      <c r="X2606" s="1">
        <f t="shared" si="157"/>
        <v>15710281.859999999</v>
      </c>
      <c r="Y2606" s="1">
        <f t="shared" si="158"/>
        <v>849927.24693280179</v>
      </c>
    </row>
    <row r="2607" spans="1:25" x14ac:dyDescent="0.5">
      <c r="A2607" s="1" t="s">
        <v>5200</v>
      </c>
      <c r="B2607" s="1" t="s">
        <v>5201</v>
      </c>
      <c r="C2607" s="1">
        <v>47379</v>
      </c>
      <c r="D2607" s="1">
        <v>26</v>
      </c>
      <c r="E2607" s="1">
        <v>24</v>
      </c>
      <c r="F2607" s="1">
        <v>1686.33</v>
      </c>
      <c r="G2607" s="1">
        <v>5.0381943999999998E-2</v>
      </c>
      <c r="H2607" s="1">
        <v>0.99625991700000005</v>
      </c>
      <c r="I2607" s="1">
        <v>0.94815085300000002</v>
      </c>
      <c r="K2607" s="1">
        <v>1.0006852500000001</v>
      </c>
      <c r="L2607" s="1" t="s">
        <v>1</v>
      </c>
      <c r="M2607" s="1" t="s">
        <v>2</v>
      </c>
      <c r="N2607" s="1">
        <v>20023928.850000001</v>
      </c>
      <c r="O2607" s="1">
        <v>26919400.09</v>
      </c>
      <c r="P2607" s="1">
        <v>17742049.379999999</v>
      </c>
      <c r="Q2607" s="1">
        <v>19794733.32</v>
      </c>
      <c r="R2607" s="3">
        <f>AVERAGE('VTA_Proteome Morphine vs Saline'!N2607:Q2607)</f>
        <v>21120027.909999996</v>
      </c>
      <c r="S2607" s="3">
        <f>_xlfn.STDEV.S('VTA_Proteome Morphine vs Saline'!N2607:Q2607)</f>
        <v>4000053.9800905916</v>
      </c>
      <c r="T2607" s="1">
        <v>22332021.760000002</v>
      </c>
      <c r="U2607" s="1">
        <v>23098894.379999999</v>
      </c>
      <c r="V2607" s="1">
        <v>21060218.579999998</v>
      </c>
      <c r="W2607" s="1">
        <v>17931126.57</v>
      </c>
      <c r="X2607" s="1">
        <f t="shared" si="157"/>
        <v>21105565.322499998</v>
      </c>
      <c r="Y2607" s="1">
        <f t="shared" si="158"/>
        <v>2277182.0191476531</v>
      </c>
    </row>
    <row r="2608" spans="1:25" x14ac:dyDescent="0.5">
      <c r="A2608" s="1" t="s">
        <v>5202</v>
      </c>
      <c r="B2608" s="1" t="s">
        <v>5203</v>
      </c>
      <c r="C2608" s="1">
        <v>48544</v>
      </c>
      <c r="D2608" s="1">
        <v>28</v>
      </c>
      <c r="E2608" s="1">
        <v>28</v>
      </c>
      <c r="F2608" s="1">
        <v>1978.04</v>
      </c>
      <c r="G2608" s="1">
        <v>6.4754335999999996E-2</v>
      </c>
      <c r="H2608" s="1">
        <v>0.99625991700000005</v>
      </c>
      <c r="I2608" s="1">
        <v>0.68913975699999996</v>
      </c>
      <c r="K2608" s="1">
        <v>1.0345685710000001</v>
      </c>
      <c r="L2608" s="1" t="s">
        <v>1</v>
      </c>
      <c r="M2608" s="1" t="s">
        <v>2</v>
      </c>
      <c r="N2608" s="1">
        <v>21138411.699999999</v>
      </c>
      <c r="O2608" s="1">
        <v>22991096.960000001</v>
      </c>
      <c r="P2608" s="1">
        <v>18405844.079999998</v>
      </c>
      <c r="Q2608" s="1">
        <v>19594089.41</v>
      </c>
      <c r="R2608" s="3">
        <f>AVERAGE('VTA_Proteome Morphine vs Saline'!N2608:Q2608)</f>
        <v>20532360.537499998</v>
      </c>
      <c r="S2608" s="3">
        <f>_xlfn.STDEV.S('VTA_Proteome Morphine vs Saline'!N2608:Q2608)</f>
        <v>1984532.5024309196</v>
      </c>
      <c r="T2608" s="1">
        <v>21055844.670000002</v>
      </c>
      <c r="U2608" s="1">
        <v>23769969.289999999</v>
      </c>
      <c r="V2608" s="1">
        <v>15816199.369999999</v>
      </c>
      <c r="W2608" s="1">
        <v>18743195.559999999</v>
      </c>
      <c r="X2608" s="1">
        <f t="shared" si="157"/>
        <v>19846302.2225</v>
      </c>
      <c r="Y2608" s="1">
        <f t="shared" si="158"/>
        <v>3382145.7439259375</v>
      </c>
    </row>
    <row r="2609" spans="1:25" x14ac:dyDescent="0.5">
      <c r="A2609" s="1" t="s">
        <v>5204</v>
      </c>
      <c r="B2609" s="1" t="s">
        <v>5205</v>
      </c>
      <c r="C2609" s="1">
        <v>45597</v>
      </c>
      <c r="D2609" s="1">
        <v>27</v>
      </c>
      <c r="E2609" s="1">
        <v>24</v>
      </c>
      <c r="F2609" s="1">
        <v>1750.65</v>
      </c>
      <c r="G2609" s="1">
        <v>5.1979777999999997E-2</v>
      </c>
      <c r="H2609" s="1">
        <v>0.99625991700000005</v>
      </c>
      <c r="I2609" s="1">
        <v>0.88243905499999997</v>
      </c>
      <c r="K2609" s="1">
        <v>1.030212473</v>
      </c>
      <c r="L2609" s="1" t="s">
        <v>1</v>
      </c>
      <c r="M2609" s="1" t="s">
        <v>2</v>
      </c>
      <c r="N2609" s="1">
        <v>15700145.58</v>
      </c>
      <c r="O2609" s="1">
        <v>19313149.449999999</v>
      </c>
      <c r="P2609" s="1">
        <v>11373762.01</v>
      </c>
      <c r="Q2609" s="1">
        <v>13365631.92</v>
      </c>
      <c r="R2609" s="3">
        <f>AVERAGE('VTA_Proteome Morphine vs Saline'!N2609:Q2609)</f>
        <v>14938172.24</v>
      </c>
      <c r="S2609" s="3">
        <f>_xlfn.STDEV.S('VTA_Proteome Morphine vs Saline'!N2609:Q2609)</f>
        <v>3410715.0914260573</v>
      </c>
      <c r="T2609" s="1">
        <v>14063230.59</v>
      </c>
      <c r="U2609" s="1">
        <v>15794369.26</v>
      </c>
      <c r="V2609" s="1">
        <v>16942803.73</v>
      </c>
      <c r="W2609" s="1">
        <v>11199951.24</v>
      </c>
      <c r="X2609" s="1">
        <f t="shared" si="157"/>
        <v>14500088.705</v>
      </c>
      <c r="Y2609" s="1">
        <f t="shared" si="158"/>
        <v>2498250.7979884478</v>
      </c>
    </row>
    <row r="2610" spans="1:25" x14ac:dyDescent="0.5">
      <c r="A2610" s="1" t="s">
        <v>5206</v>
      </c>
      <c r="B2610" s="1" t="s">
        <v>5207</v>
      </c>
      <c r="C2610" s="1">
        <v>130998</v>
      </c>
      <c r="D2610" s="1">
        <v>1</v>
      </c>
      <c r="E2610" s="1">
        <v>0</v>
      </c>
      <c r="F2610" s="1">
        <v>35.39</v>
      </c>
      <c r="K2610" s="1">
        <v>1</v>
      </c>
      <c r="L2610" s="1" t="s">
        <v>364</v>
      </c>
      <c r="M2610" s="1" t="s">
        <v>364</v>
      </c>
      <c r="R2610" s="3"/>
      <c r="S2610" s="3"/>
    </row>
    <row r="2611" spans="1:25" x14ac:dyDescent="0.5">
      <c r="A2611" s="1" t="s">
        <v>5208</v>
      </c>
      <c r="B2611" s="1" t="s">
        <v>5209</v>
      </c>
      <c r="C2611" s="1">
        <v>49967</v>
      </c>
      <c r="D2611" s="1">
        <v>14</v>
      </c>
      <c r="E2611" s="1">
        <v>14</v>
      </c>
      <c r="F2611" s="1">
        <v>790.77</v>
      </c>
      <c r="G2611" s="1">
        <v>0.22447405600000001</v>
      </c>
      <c r="H2611" s="1">
        <v>0.977951083</v>
      </c>
      <c r="I2611" s="1">
        <v>0.20558111600000001</v>
      </c>
      <c r="K2611" s="1">
        <v>1.302482954</v>
      </c>
      <c r="L2611" s="1" t="s">
        <v>1</v>
      </c>
      <c r="M2611" s="1" t="s">
        <v>2</v>
      </c>
      <c r="N2611" s="1">
        <v>2638734.1609999998</v>
      </c>
      <c r="O2611" s="1">
        <v>2681384.085</v>
      </c>
      <c r="P2611" s="1">
        <v>4906011.8059999999</v>
      </c>
      <c r="Q2611" s="1">
        <v>2764608.2919999999</v>
      </c>
      <c r="R2611" s="3">
        <f>AVERAGE('VTA_Proteome Morphine vs Saline'!N2611:Q2611)</f>
        <v>3247684.5859999997</v>
      </c>
      <c r="S2611" s="3">
        <f>_xlfn.STDEV.S('VTA_Proteome Morphine vs Saline'!N2611:Q2611)</f>
        <v>1106786.4521454656</v>
      </c>
      <c r="T2611" s="1">
        <v>2462061.6680000001</v>
      </c>
      <c r="U2611" s="1">
        <v>2046077.64</v>
      </c>
      <c r="V2611" s="1">
        <v>2717589.1519999998</v>
      </c>
      <c r="W2611" s="1">
        <v>2748097.537</v>
      </c>
      <c r="X2611" s="1">
        <f t="shared" ref="X2611:X2642" si="159">AVERAGE(T2611:W2611)</f>
        <v>2493456.4992499999</v>
      </c>
      <c r="Y2611" s="1">
        <f t="shared" ref="Y2611:Y2642" si="160">_xlfn.STDEV.S(T2611:W2611)</f>
        <v>324659.30001988402</v>
      </c>
    </row>
    <row r="2612" spans="1:25" x14ac:dyDescent="0.5">
      <c r="A2612" s="1" t="s">
        <v>5210</v>
      </c>
      <c r="B2612" s="1" t="s">
        <v>5211</v>
      </c>
      <c r="C2612" s="1">
        <v>36956</v>
      </c>
      <c r="D2612" s="1">
        <v>4</v>
      </c>
      <c r="E2612" s="1">
        <v>4</v>
      </c>
      <c r="F2612" s="1">
        <v>271.36</v>
      </c>
      <c r="G2612" s="1">
        <v>0.152897802</v>
      </c>
      <c r="H2612" s="1">
        <v>0.977951083</v>
      </c>
      <c r="I2612" s="1">
        <v>0.31576728199999998</v>
      </c>
      <c r="K2612" s="1">
        <v>1.2295146130000001</v>
      </c>
      <c r="L2612" s="1" t="s">
        <v>1</v>
      </c>
      <c r="M2612" s="1" t="s">
        <v>2</v>
      </c>
      <c r="N2612" s="1">
        <v>1142552.064</v>
      </c>
      <c r="O2612" s="1">
        <v>804447.38800000004</v>
      </c>
      <c r="P2612" s="1">
        <v>1103823.686</v>
      </c>
      <c r="Q2612" s="1">
        <v>1154886.7520000001</v>
      </c>
      <c r="R2612" s="3">
        <f>AVERAGE('VTA_Proteome Morphine vs Saline'!N2612:Q2612)</f>
        <v>1051427.4725000001</v>
      </c>
      <c r="S2612" s="3">
        <f>_xlfn.STDEV.S('VTA_Proteome Morphine vs Saline'!N2612:Q2612)</f>
        <v>166084.35509248992</v>
      </c>
      <c r="T2612" s="1">
        <v>904758.79</v>
      </c>
      <c r="U2612" s="1">
        <v>1513530.2150000001</v>
      </c>
      <c r="V2612" s="1">
        <v>503845.47509999998</v>
      </c>
      <c r="W2612" s="1">
        <v>498491.71429999999</v>
      </c>
      <c r="X2612" s="1">
        <f t="shared" si="159"/>
        <v>855156.54859999998</v>
      </c>
      <c r="Y2612" s="1">
        <f t="shared" si="160"/>
        <v>478381.13861608005</v>
      </c>
    </row>
    <row r="2613" spans="1:25" x14ac:dyDescent="0.5">
      <c r="A2613" s="1" t="s">
        <v>5212</v>
      </c>
      <c r="B2613" s="1" t="s">
        <v>5213</v>
      </c>
      <c r="C2613" s="1">
        <v>11918</v>
      </c>
      <c r="D2613" s="1">
        <v>2</v>
      </c>
      <c r="E2613" s="1">
        <v>2</v>
      </c>
      <c r="F2613" s="1">
        <v>117.19</v>
      </c>
      <c r="G2613" s="1">
        <v>5.6935615000000002E-2</v>
      </c>
      <c r="H2613" s="1">
        <v>0.99625991700000005</v>
      </c>
      <c r="I2613" s="1">
        <v>0.78271318499999998</v>
      </c>
      <c r="K2613" s="1">
        <v>1.283301799</v>
      </c>
      <c r="L2613" s="1" t="s">
        <v>1</v>
      </c>
      <c r="M2613" s="1" t="s">
        <v>2</v>
      </c>
      <c r="N2613" s="1">
        <v>55719.855909999998</v>
      </c>
      <c r="O2613" s="1">
        <v>57323.409019999999</v>
      </c>
      <c r="P2613" s="1">
        <v>178088.1011</v>
      </c>
      <c r="Q2613" s="1">
        <v>540967.48010000004</v>
      </c>
      <c r="R2613" s="3">
        <f>AVERAGE('VTA_Proteome Morphine vs Saline'!N2613:Q2613)</f>
        <v>208024.71153250002</v>
      </c>
      <c r="S2613" s="3">
        <f>_xlfn.STDEV.S('VTA_Proteome Morphine vs Saline'!N2613:Q2613)</f>
        <v>229241.31347463946</v>
      </c>
      <c r="T2613" s="1">
        <v>62276.085010000003</v>
      </c>
      <c r="U2613" s="1">
        <v>25313.822459999999</v>
      </c>
      <c r="V2613" s="1">
        <v>243245.61900000001</v>
      </c>
      <c r="W2613" s="1">
        <v>317569.1176</v>
      </c>
      <c r="X2613" s="1">
        <f t="shared" si="159"/>
        <v>162101.16101750001</v>
      </c>
      <c r="Y2613" s="1">
        <f t="shared" si="160"/>
        <v>140748.62980358407</v>
      </c>
    </row>
    <row r="2614" spans="1:25" x14ac:dyDescent="0.5">
      <c r="A2614" s="1" t="s">
        <v>5214</v>
      </c>
      <c r="B2614" s="1" t="s">
        <v>5215</v>
      </c>
      <c r="C2614" s="1">
        <v>29499</v>
      </c>
      <c r="D2614" s="1">
        <v>22</v>
      </c>
      <c r="E2614" s="1">
        <v>21</v>
      </c>
      <c r="F2614" s="1">
        <v>1085.82</v>
      </c>
      <c r="G2614" s="1">
        <v>0.14825197300000001</v>
      </c>
      <c r="H2614" s="1">
        <v>0.977951083</v>
      </c>
      <c r="I2614" s="1">
        <v>0.32582280299999999</v>
      </c>
      <c r="K2614" s="1">
        <v>1.0519761839999999</v>
      </c>
      <c r="L2614" s="1" t="s">
        <v>1</v>
      </c>
      <c r="M2614" s="1" t="s">
        <v>2</v>
      </c>
      <c r="N2614" s="1">
        <v>25990298.399999999</v>
      </c>
      <c r="O2614" s="1">
        <v>27826575.260000002</v>
      </c>
      <c r="P2614" s="1">
        <v>29135641.670000002</v>
      </c>
      <c r="Q2614" s="1">
        <v>25906054.719999999</v>
      </c>
      <c r="R2614" s="3">
        <f>AVERAGE('VTA_Proteome Morphine vs Saline'!N2614:Q2614)</f>
        <v>27214642.512499999</v>
      </c>
      <c r="S2614" s="3">
        <f>_xlfn.STDEV.S('VTA_Proteome Morphine vs Saline'!N2614:Q2614)</f>
        <v>1557361.0122117973</v>
      </c>
      <c r="T2614" s="1">
        <v>27398671.75</v>
      </c>
      <c r="U2614" s="1">
        <v>27770030.07</v>
      </c>
      <c r="V2614" s="1">
        <v>23723564.07</v>
      </c>
      <c r="W2614" s="1">
        <v>24587804.969999999</v>
      </c>
      <c r="X2614" s="1">
        <f t="shared" si="159"/>
        <v>25870017.715</v>
      </c>
      <c r="Y2614" s="1">
        <f t="shared" si="160"/>
        <v>2016445.9560861574</v>
      </c>
    </row>
    <row r="2615" spans="1:25" x14ac:dyDescent="0.5">
      <c r="A2615" s="1" t="s">
        <v>5216</v>
      </c>
      <c r="B2615" s="1" t="s">
        <v>5217</v>
      </c>
      <c r="C2615" s="1">
        <v>25910</v>
      </c>
      <c r="D2615" s="1">
        <v>13</v>
      </c>
      <c r="E2615" s="1">
        <v>13</v>
      </c>
      <c r="F2615" s="1">
        <v>714.31</v>
      </c>
      <c r="G2615" s="1">
        <v>0.45225089899999998</v>
      </c>
      <c r="H2615" s="1">
        <v>0.977951083</v>
      </c>
      <c r="I2615" s="1">
        <v>7.1102522000000001E-2</v>
      </c>
      <c r="K2615" s="1">
        <v>1.2292236009999999</v>
      </c>
      <c r="L2615" s="1" t="s">
        <v>2</v>
      </c>
      <c r="M2615" s="1" t="s">
        <v>1</v>
      </c>
      <c r="N2615" s="1">
        <v>27374805.620000001</v>
      </c>
      <c r="O2615" s="1">
        <v>31162813.879999999</v>
      </c>
      <c r="P2615" s="1">
        <v>35187161.469999999</v>
      </c>
      <c r="Q2615" s="1">
        <v>29457881.859999999</v>
      </c>
      <c r="R2615" s="3">
        <f>AVERAGE('VTA_Proteome Morphine vs Saline'!N2615:Q2615)</f>
        <v>30795665.7075</v>
      </c>
      <c r="S2615" s="3">
        <f>_xlfn.STDEV.S('VTA_Proteome Morphine vs Saline'!N2615:Q2615)</f>
        <v>3312198.7749080891</v>
      </c>
      <c r="T2615" s="1">
        <v>39699820.789999999</v>
      </c>
      <c r="U2615" s="1">
        <v>30846321.850000001</v>
      </c>
      <c r="V2615" s="1">
        <v>36704904.450000003</v>
      </c>
      <c r="W2615" s="1">
        <v>44167989.310000002</v>
      </c>
      <c r="X2615" s="1">
        <f t="shared" si="159"/>
        <v>37854759.100000001</v>
      </c>
      <c r="Y2615" s="1">
        <f t="shared" si="160"/>
        <v>5588723.3702541878</v>
      </c>
    </row>
    <row r="2616" spans="1:25" x14ac:dyDescent="0.5">
      <c r="A2616" s="1" t="s">
        <v>5218</v>
      </c>
      <c r="B2616" s="1" t="s">
        <v>5219</v>
      </c>
      <c r="C2616" s="1">
        <v>28401</v>
      </c>
      <c r="D2616" s="1">
        <v>11</v>
      </c>
      <c r="E2616" s="1">
        <v>11</v>
      </c>
      <c r="F2616" s="1">
        <v>598.86</v>
      </c>
      <c r="G2616" s="1">
        <v>5.0053392000000002E-2</v>
      </c>
      <c r="H2616" s="1">
        <v>0.99770195299999997</v>
      </c>
      <c r="I2616" s="1">
        <v>0.98059779599999997</v>
      </c>
      <c r="K2616" s="1">
        <v>1.0069497380000001</v>
      </c>
      <c r="L2616" s="1" t="s">
        <v>2</v>
      </c>
      <c r="M2616" s="1" t="s">
        <v>1</v>
      </c>
      <c r="N2616" s="1">
        <v>16657706.529999999</v>
      </c>
      <c r="O2616" s="1">
        <v>17908361.77</v>
      </c>
      <c r="P2616" s="1">
        <v>16732370.59</v>
      </c>
      <c r="Q2616" s="1">
        <v>18649800.68</v>
      </c>
      <c r="R2616" s="3">
        <f>AVERAGE('VTA_Proteome Morphine vs Saline'!N2616:Q2616)</f>
        <v>17487059.892499998</v>
      </c>
      <c r="S2616" s="3">
        <f>_xlfn.STDEV.S('VTA_Proteome Morphine vs Saline'!N2616:Q2616)</f>
        <v>963819.54640536627</v>
      </c>
      <c r="T2616" s="1">
        <v>18313157.940000001</v>
      </c>
      <c r="U2616" s="1">
        <v>20567399.559999999</v>
      </c>
      <c r="V2616" s="1">
        <v>15728172.710000001</v>
      </c>
      <c r="W2616" s="1">
        <v>15825631.289999999</v>
      </c>
      <c r="X2616" s="1">
        <f t="shared" si="159"/>
        <v>17608590.375</v>
      </c>
      <c r="Y2616" s="1">
        <f t="shared" si="160"/>
        <v>2306937.4316409552</v>
      </c>
    </row>
    <row r="2617" spans="1:25" x14ac:dyDescent="0.5">
      <c r="A2617" s="1" t="s">
        <v>5220</v>
      </c>
      <c r="B2617" s="1" t="s">
        <v>5221</v>
      </c>
      <c r="C2617" s="1">
        <v>29479</v>
      </c>
      <c r="D2617" s="1">
        <v>12</v>
      </c>
      <c r="E2617" s="1">
        <v>12</v>
      </c>
      <c r="F2617" s="1">
        <v>629.02</v>
      </c>
      <c r="G2617" s="1">
        <v>0.17983195699999999</v>
      </c>
      <c r="H2617" s="1">
        <v>0.977951083</v>
      </c>
      <c r="I2617" s="1">
        <v>0.26588076300000002</v>
      </c>
      <c r="K2617" s="1">
        <v>1.128738394</v>
      </c>
      <c r="L2617" s="1" t="s">
        <v>1</v>
      </c>
      <c r="M2617" s="1" t="s">
        <v>2</v>
      </c>
      <c r="N2617" s="1">
        <v>15148491.880000001</v>
      </c>
      <c r="O2617" s="1">
        <v>14950855.99</v>
      </c>
      <c r="P2617" s="1">
        <v>19684559.23</v>
      </c>
      <c r="Q2617" s="1">
        <v>14729410.289999999</v>
      </c>
      <c r="R2617" s="3">
        <f>AVERAGE('VTA_Proteome Morphine vs Saline'!N2617:Q2617)</f>
        <v>16128329.3475</v>
      </c>
      <c r="S2617" s="3">
        <f>_xlfn.STDEV.S('VTA_Proteome Morphine vs Saline'!N2617:Q2617)</f>
        <v>2376991.8298107907</v>
      </c>
      <c r="T2617" s="1">
        <v>16199314.85</v>
      </c>
      <c r="U2617" s="1">
        <v>15800826.050000001</v>
      </c>
      <c r="V2617" s="1">
        <v>12865434.619999999</v>
      </c>
      <c r="W2617" s="1">
        <v>12289667.640000001</v>
      </c>
      <c r="X2617" s="1">
        <f t="shared" si="159"/>
        <v>14288810.789999999</v>
      </c>
      <c r="Y2617" s="1">
        <f t="shared" si="160"/>
        <v>1996562.7935083106</v>
      </c>
    </row>
    <row r="2618" spans="1:25" x14ac:dyDescent="0.5">
      <c r="A2618" s="1" t="s">
        <v>5222</v>
      </c>
      <c r="B2618" s="1" t="s">
        <v>5223</v>
      </c>
      <c r="C2618" s="1">
        <v>26374</v>
      </c>
      <c r="D2618" s="1">
        <v>10</v>
      </c>
      <c r="E2618" s="1">
        <v>10</v>
      </c>
      <c r="F2618" s="1">
        <v>555.82000000000005</v>
      </c>
      <c r="G2618" s="1">
        <v>5.6776442000000003E-2</v>
      </c>
      <c r="H2618" s="1">
        <v>0.99625991700000005</v>
      </c>
      <c r="I2618" s="1">
        <v>0.78513513300000004</v>
      </c>
      <c r="K2618" s="1">
        <v>1.0174685210000001</v>
      </c>
      <c r="L2618" s="1" t="s">
        <v>1</v>
      </c>
      <c r="M2618" s="1" t="s">
        <v>2</v>
      </c>
      <c r="N2618" s="1">
        <v>30194606.550000001</v>
      </c>
      <c r="O2618" s="1">
        <v>29954418.530000001</v>
      </c>
      <c r="P2618" s="1">
        <v>26884911.170000002</v>
      </c>
      <c r="Q2618" s="1">
        <v>26105018.289999999</v>
      </c>
      <c r="R2618" s="3">
        <f>AVERAGE('VTA_Proteome Morphine vs Saline'!N2618:Q2618)</f>
        <v>28284738.634999998</v>
      </c>
      <c r="S2618" s="3">
        <f>_xlfn.STDEV.S('VTA_Proteome Morphine vs Saline'!N2618:Q2618)</f>
        <v>2093332.5996831711</v>
      </c>
      <c r="T2618" s="1">
        <v>35060827.479999997</v>
      </c>
      <c r="U2618" s="1">
        <v>28744781.920000002</v>
      </c>
      <c r="V2618" s="1">
        <v>23987233.43</v>
      </c>
      <c r="W2618" s="1">
        <v>23403673.030000001</v>
      </c>
      <c r="X2618" s="1">
        <f t="shared" si="159"/>
        <v>27799128.965</v>
      </c>
      <c r="Y2618" s="1">
        <f t="shared" si="160"/>
        <v>5399910.6560612954</v>
      </c>
    </row>
    <row r="2619" spans="1:25" x14ac:dyDescent="0.5">
      <c r="A2619" s="1" t="s">
        <v>5224</v>
      </c>
      <c r="B2619" s="1" t="s">
        <v>5225</v>
      </c>
      <c r="C2619" s="1">
        <v>27382</v>
      </c>
      <c r="D2619" s="1">
        <v>10</v>
      </c>
      <c r="E2619" s="1">
        <v>10</v>
      </c>
      <c r="F2619" s="1">
        <v>682.42</v>
      </c>
      <c r="G2619" s="1">
        <v>0.156084374</v>
      </c>
      <c r="H2619" s="1">
        <v>0.977951083</v>
      </c>
      <c r="I2619" s="1">
        <v>0.30914802699999999</v>
      </c>
      <c r="K2619" s="1">
        <v>1.2182579259999999</v>
      </c>
      <c r="L2619" s="1" t="s">
        <v>2</v>
      </c>
      <c r="M2619" s="1" t="s">
        <v>1</v>
      </c>
      <c r="N2619" s="1">
        <v>25739403.170000002</v>
      </c>
      <c r="O2619" s="1">
        <v>29202713.98</v>
      </c>
      <c r="P2619" s="1">
        <v>18922126.399999999</v>
      </c>
      <c r="Q2619" s="1">
        <v>21824739.609999999</v>
      </c>
      <c r="R2619" s="3">
        <f>AVERAGE('VTA_Proteome Morphine vs Saline'!N2619:Q2619)</f>
        <v>23922245.790000003</v>
      </c>
      <c r="S2619" s="3">
        <f>_xlfn.STDEV.S('VTA_Proteome Morphine vs Saline'!N2619:Q2619)</f>
        <v>4493926.6919804113</v>
      </c>
      <c r="T2619" s="1">
        <v>40165261.380000003</v>
      </c>
      <c r="U2619" s="1">
        <v>28481237.34</v>
      </c>
      <c r="V2619" s="1">
        <v>27090907.010000002</v>
      </c>
      <c r="W2619" s="1">
        <v>20836456.420000002</v>
      </c>
      <c r="X2619" s="1">
        <f t="shared" si="159"/>
        <v>29143465.537500001</v>
      </c>
      <c r="Y2619" s="1">
        <f t="shared" si="160"/>
        <v>8065108.5292626508</v>
      </c>
    </row>
    <row r="2620" spans="1:25" x14ac:dyDescent="0.5">
      <c r="A2620" s="1" t="s">
        <v>5226</v>
      </c>
      <c r="B2620" s="1" t="s">
        <v>5227</v>
      </c>
      <c r="C2620" s="1">
        <v>28309</v>
      </c>
      <c r="D2620" s="1">
        <v>16</v>
      </c>
      <c r="E2620" s="1">
        <v>16</v>
      </c>
      <c r="F2620" s="1">
        <v>877.1</v>
      </c>
      <c r="G2620" s="1">
        <v>0.136100359</v>
      </c>
      <c r="H2620" s="1">
        <v>0.977951083</v>
      </c>
      <c r="I2620" s="1">
        <v>0.35467159199999998</v>
      </c>
      <c r="K2620" s="1">
        <v>1.077560767</v>
      </c>
      <c r="L2620" s="1" t="s">
        <v>2</v>
      </c>
      <c r="M2620" s="1" t="s">
        <v>1</v>
      </c>
      <c r="N2620" s="1">
        <v>27349363.649999999</v>
      </c>
      <c r="O2620" s="1">
        <v>31559774.75</v>
      </c>
      <c r="P2620" s="1">
        <v>29620717.129999999</v>
      </c>
      <c r="Q2620" s="1">
        <v>33541129.640000001</v>
      </c>
      <c r="R2620" s="3">
        <f>AVERAGE('VTA_Proteome Morphine vs Saline'!N2620:Q2620)</f>
        <v>30517746.2925</v>
      </c>
      <c r="S2620" s="3">
        <f>_xlfn.STDEV.S('VTA_Proteome Morphine vs Saline'!N2620:Q2620)</f>
        <v>2650155.9740168052</v>
      </c>
      <c r="T2620" s="1">
        <v>38390889.539999999</v>
      </c>
      <c r="U2620" s="1">
        <v>32030984.829999998</v>
      </c>
      <c r="V2620" s="1">
        <v>31947669.77</v>
      </c>
      <c r="W2620" s="1">
        <v>29169360.32</v>
      </c>
      <c r="X2620" s="1">
        <f t="shared" si="159"/>
        <v>32884726.115000002</v>
      </c>
      <c r="Y2620" s="1">
        <f t="shared" si="160"/>
        <v>3904216.8411808703</v>
      </c>
    </row>
    <row r="2621" spans="1:25" x14ac:dyDescent="0.5">
      <c r="A2621" s="1" t="s">
        <v>5228</v>
      </c>
      <c r="B2621" s="1" t="s">
        <v>5229</v>
      </c>
      <c r="C2621" s="1">
        <v>29020</v>
      </c>
      <c r="D2621" s="1">
        <v>4</v>
      </c>
      <c r="E2621" s="1">
        <v>3</v>
      </c>
      <c r="F2621" s="1">
        <v>188.58</v>
      </c>
      <c r="G2621" s="1">
        <v>0.102227554</v>
      </c>
      <c r="H2621" s="1">
        <v>0.99063050699999999</v>
      </c>
      <c r="I2621" s="1">
        <v>0.46253941799999998</v>
      </c>
      <c r="K2621" s="1">
        <v>1.3389787900000001</v>
      </c>
      <c r="L2621" s="1" t="s">
        <v>1</v>
      </c>
      <c r="M2621" s="1" t="s">
        <v>2</v>
      </c>
      <c r="N2621" s="1">
        <v>544567.34400000004</v>
      </c>
      <c r="O2621" s="1">
        <v>343466.18190000003</v>
      </c>
      <c r="P2621" s="1">
        <v>242967.8456</v>
      </c>
      <c r="Q2621" s="1">
        <v>158888.55600000001</v>
      </c>
      <c r="R2621" s="3">
        <f>AVERAGE('VTA_Proteome Morphine vs Saline'!N2621:Q2621)</f>
        <v>322472.481875</v>
      </c>
      <c r="S2621" s="3">
        <f>_xlfn.STDEV.S('VTA_Proteome Morphine vs Saline'!N2621:Q2621)</f>
        <v>166180.17452648593</v>
      </c>
      <c r="T2621" s="1">
        <v>267152.66840000002</v>
      </c>
      <c r="U2621" s="1">
        <v>390377.39889999997</v>
      </c>
      <c r="V2621" s="1">
        <v>224808.60889999999</v>
      </c>
      <c r="W2621" s="1">
        <v>80999.904670000004</v>
      </c>
      <c r="X2621" s="1">
        <f t="shared" si="159"/>
        <v>240834.64521749999</v>
      </c>
      <c r="Y2621" s="1">
        <f t="shared" si="160"/>
        <v>127618.77036590387</v>
      </c>
    </row>
    <row r="2622" spans="1:25" x14ac:dyDescent="0.5">
      <c r="A2622" s="1" t="s">
        <v>5230</v>
      </c>
      <c r="B2622" s="1" t="s">
        <v>5231</v>
      </c>
      <c r="C2622" s="1">
        <v>22898</v>
      </c>
      <c r="D2622" s="1">
        <v>13</v>
      </c>
      <c r="E2622" s="1">
        <v>13</v>
      </c>
      <c r="F2622" s="1">
        <v>596.04</v>
      </c>
      <c r="G2622" s="1">
        <v>0.230984839</v>
      </c>
      <c r="H2622" s="1">
        <v>0.977951083</v>
      </c>
      <c r="I2622" s="1">
        <v>0.198452446</v>
      </c>
      <c r="K2622" s="1">
        <v>1.287434835</v>
      </c>
      <c r="L2622" s="1" t="s">
        <v>2</v>
      </c>
      <c r="M2622" s="1" t="s">
        <v>1</v>
      </c>
      <c r="N2622" s="1">
        <v>14142815.99</v>
      </c>
      <c r="O2622" s="1">
        <v>13477822.140000001</v>
      </c>
      <c r="P2622" s="1">
        <v>19496976.789999999</v>
      </c>
      <c r="Q2622" s="1">
        <v>15364948.35</v>
      </c>
      <c r="R2622" s="3">
        <f>AVERAGE('VTA_Proteome Morphine vs Saline'!N2622:Q2622)</f>
        <v>15620640.817500001</v>
      </c>
      <c r="S2622" s="3">
        <f>_xlfn.STDEV.S('VTA_Proteome Morphine vs Saline'!N2622:Q2622)</f>
        <v>2699814.6427148092</v>
      </c>
      <c r="T2622" s="1">
        <v>16173427.08</v>
      </c>
      <c r="U2622" s="1">
        <v>17108576.670000002</v>
      </c>
      <c r="V2622" s="1">
        <v>17773545.170000002</v>
      </c>
      <c r="W2622" s="1">
        <v>29386679.609999999</v>
      </c>
      <c r="X2622" s="1">
        <f t="shared" si="159"/>
        <v>20110557.1325</v>
      </c>
      <c r="Y2622" s="1">
        <f t="shared" si="160"/>
        <v>6218814.2727795383</v>
      </c>
    </row>
    <row r="2623" spans="1:25" x14ac:dyDescent="0.5">
      <c r="A2623" s="1" t="s">
        <v>5232</v>
      </c>
      <c r="B2623" s="1" t="s">
        <v>5233</v>
      </c>
      <c r="C2623" s="1">
        <v>29178</v>
      </c>
      <c r="D2623" s="1">
        <v>7</v>
      </c>
      <c r="E2623" s="1">
        <v>7</v>
      </c>
      <c r="F2623" s="1">
        <v>444.7</v>
      </c>
      <c r="G2623" s="1">
        <v>0.211392001</v>
      </c>
      <c r="H2623" s="1">
        <v>0.977951083</v>
      </c>
      <c r="I2623" s="1">
        <v>0.221028997</v>
      </c>
      <c r="K2623" s="1">
        <v>1.134120856</v>
      </c>
      <c r="L2623" s="1" t="s">
        <v>2</v>
      </c>
      <c r="M2623" s="1" t="s">
        <v>1</v>
      </c>
      <c r="N2623" s="1">
        <v>17606647.359999999</v>
      </c>
      <c r="O2623" s="1">
        <v>21370409.559999999</v>
      </c>
      <c r="P2623" s="1">
        <v>23496740.940000001</v>
      </c>
      <c r="Q2623" s="1">
        <v>21147260.719999999</v>
      </c>
      <c r="R2623" s="3">
        <f>AVERAGE('VTA_Proteome Morphine vs Saline'!N2623:Q2623)</f>
        <v>20905264.645</v>
      </c>
      <c r="S2623" s="3">
        <f>_xlfn.STDEV.S('VTA_Proteome Morphine vs Saline'!N2623:Q2623)</f>
        <v>2440733.9929287494</v>
      </c>
      <c r="T2623" s="1">
        <v>22094630.890000001</v>
      </c>
      <c r="U2623" s="1">
        <v>20279447.629999999</v>
      </c>
      <c r="V2623" s="1">
        <v>24718719.079999998</v>
      </c>
      <c r="W2623" s="1">
        <v>27743588.920000002</v>
      </c>
      <c r="X2623" s="1">
        <f t="shared" si="159"/>
        <v>23709096.629999999</v>
      </c>
      <c r="Y2623" s="1">
        <f t="shared" si="160"/>
        <v>3248869.4145527123</v>
      </c>
    </row>
    <row r="2624" spans="1:25" x14ac:dyDescent="0.5">
      <c r="A2624" s="1" t="s">
        <v>5234</v>
      </c>
      <c r="B2624" s="1" t="s">
        <v>5235</v>
      </c>
      <c r="C2624" s="1">
        <v>28567</v>
      </c>
      <c r="D2624" s="1">
        <v>10</v>
      </c>
      <c r="E2624" s="1">
        <v>9</v>
      </c>
      <c r="F2624" s="1">
        <v>810.88</v>
      </c>
      <c r="G2624" s="1">
        <v>0.16071830500000001</v>
      </c>
      <c r="H2624" s="1">
        <v>0.977951083</v>
      </c>
      <c r="I2624" s="1">
        <v>0.299899466</v>
      </c>
      <c r="K2624" s="1">
        <v>1.173490747</v>
      </c>
      <c r="L2624" s="1" t="s">
        <v>2</v>
      </c>
      <c r="M2624" s="1" t="s">
        <v>1</v>
      </c>
      <c r="N2624" s="1">
        <v>14738706.960000001</v>
      </c>
      <c r="O2624" s="1">
        <v>20053402.969999999</v>
      </c>
      <c r="P2624" s="1">
        <v>25847312.77</v>
      </c>
      <c r="Q2624" s="1">
        <v>21895749.649999999</v>
      </c>
      <c r="R2624" s="3">
        <f>AVERAGE('VTA_Proteome Morphine vs Saline'!N2624:Q2624)</f>
        <v>20633793.087499999</v>
      </c>
      <c r="S2624" s="3">
        <f>_xlfn.STDEV.S('VTA_Proteome Morphine vs Saline'!N2624:Q2624)</f>
        <v>4613827.5861655343</v>
      </c>
      <c r="T2624" s="1">
        <v>21298275.489999998</v>
      </c>
      <c r="U2624" s="1">
        <v>20252067.73</v>
      </c>
      <c r="V2624" s="1">
        <v>25265411.66</v>
      </c>
      <c r="W2624" s="1">
        <v>30038506.190000001</v>
      </c>
      <c r="X2624" s="1">
        <f t="shared" si="159"/>
        <v>24213565.267499998</v>
      </c>
      <c r="Y2624" s="1">
        <f t="shared" si="160"/>
        <v>4443298.1297847321</v>
      </c>
    </row>
    <row r="2625" spans="1:25" x14ac:dyDescent="0.5">
      <c r="A2625" s="1" t="s">
        <v>5236</v>
      </c>
      <c r="B2625" s="1" t="s">
        <v>5237</v>
      </c>
      <c r="C2625" s="1">
        <v>25273</v>
      </c>
      <c r="D2625" s="1">
        <v>4</v>
      </c>
      <c r="E2625" s="1">
        <v>4</v>
      </c>
      <c r="F2625" s="1">
        <v>259.02</v>
      </c>
      <c r="G2625" s="1">
        <v>7.6470557999999994E-2</v>
      </c>
      <c r="H2625" s="1">
        <v>0.99625991700000005</v>
      </c>
      <c r="I2625" s="1">
        <v>0.59502957899999998</v>
      </c>
      <c r="K2625" s="1">
        <v>1.083288292</v>
      </c>
      <c r="L2625" s="1" t="s">
        <v>2</v>
      </c>
      <c r="M2625" s="1" t="s">
        <v>1</v>
      </c>
      <c r="N2625" s="1">
        <v>15140606.15</v>
      </c>
      <c r="O2625" s="1">
        <v>17881287.73</v>
      </c>
      <c r="P2625" s="1">
        <v>21758430.48</v>
      </c>
      <c r="Q2625" s="1">
        <v>18245541.32</v>
      </c>
      <c r="R2625" s="3">
        <f>AVERAGE('VTA_Proteome Morphine vs Saline'!N2625:Q2625)</f>
        <v>18256466.420000002</v>
      </c>
      <c r="S2625" s="3">
        <f>_xlfn.STDEV.S('VTA_Proteome Morphine vs Saline'!N2625:Q2625)</f>
        <v>2714971.8173452094</v>
      </c>
      <c r="T2625" s="1">
        <v>17848170.719999999</v>
      </c>
      <c r="U2625" s="1">
        <v>15101130.23</v>
      </c>
      <c r="V2625" s="1">
        <v>22277015.789999999</v>
      </c>
      <c r="W2625" s="1">
        <v>23881748.550000001</v>
      </c>
      <c r="X2625" s="1">
        <f t="shared" si="159"/>
        <v>19777016.322499998</v>
      </c>
      <c r="Y2625" s="1">
        <f t="shared" si="160"/>
        <v>4028365.2641940769</v>
      </c>
    </row>
    <row r="2626" spans="1:25" x14ac:dyDescent="0.5">
      <c r="A2626" s="1" t="s">
        <v>5238</v>
      </c>
      <c r="B2626" s="1" t="s">
        <v>5239</v>
      </c>
      <c r="C2626" s="1">
        <v>29908</v>
      </c>
      <c r="D2626" s="1">
        <v>8</v>
      </c>
      <c r="E2626" s="1">
        <v>7</v>
      </c>
      <c r="F2626" s="1">
        <v>401.36</v>
      </c>
      <c r="G2626" s="1">
        <v>0.19734907300000001</v>
      </c>
      <c r="H2626" s="1">
        <v>0.977951083</v>
      </c>
      <c r="I2626" s="1">
        <v>0.23951318099999999</v>
      </c>
      <c r="K2626" s="1">
        <v>1.229302578</v>
      </c>
      <c r="L2626" s="1" t="s">
        <v>2</v>
      </c>
      <c r="M2626" s="1" t="s">
        <v>1</v>
      </c>
      <c r="N2626" s="1">
        <v>5346797.0779999997</v>
      </c>
      <c r="O2626" s="1">
        <v>6458238.7350000003</v>
      </c>
      <c r="P2626" s="1">
        <v>5894603.7649999997</v>
      </c>
      <c r="Q2626" s="1">
        <v>5576924.9670000002</v>
      </c>
      <c r="R2626" s="3">
        <f>AVERAGE('VTA_Proteome Morphine vs Saline'!N2626:Q2626)</f>
        <v>5819141.1362500004</v>
      </c>
      <c r="S2626" s="3">
        <f>_xlfn.STDEV.S('VTA_Proteome Morphine vs Saline'!N2626:Q2626)</f>
        <v>481635.38459298614</v>
      </c>
      <c r="T2626" s="1">
        <v>9520433.3729999997</v>
      </c>
      <c r="U2626" s="1">
        <v>7928890.4500000002</v>
      </c>
      <c r="V2626" s="1">
        <v>5692011.409</v>
      </c>
      <c r="W2626" s="1">
        <v>5472605.5640000002</v>
      </c>
      <c r="X2626" s="1">
        <f t="shared" si="159"/>
        <v>7153485.199</v>
      </c>
      <c r="Y2626" s="1">
        <f t="shared" si="160"/>
        <v>1929158.6203917153</v>
      </c>
    </row>
    <row r="2627" spans="1:25" x14ac:dyDescent="0.5">
      <c r="A2627" s="1" t="s">
        <v>5240</v>
      </c>
      <c r="B2627" s="1" t="s">
        <v>5241</v>
      </c>
      <c r="C2627" s="1">
        <v>30550</v>
      </c>
      <c r="D2627" s="1">
        <v>2</v>
      </c>
      <c r="E2627" s="1">
        <v>1</v>
      </c>
      <c r="F2627" s="1">
        <v>89.35</v>
      </c>
      <c r="G2627" s="1">
        <v>0.49420722700000003</v>
      </c>
      <c r="H2627" s="1">
        <v>0.977951083</v>
      </c>
      <c r="I2627" s="1">
        <v>5.9630356000000002E-2</v>
      </c>
      <c r="K2627" s="1">
        <v>3.1039540149999998</v>
      </c>
      <c r="L2627" s="1" t="s">
        <v>1</v>
      </c>
      <c r="M2627" s="1" t="s">
        <v>2</v>
      </c>
      <c r="N2627" s="1">
        <v>9315.0973329999997</v>
      </c>
      <c r="O2627" s="1">
        <v>12408.451279999999</v>
      </c>
      <c r="P2627" s="1">
        <v>20945.565569999999</v>
      </c>
      <c r="Q2627" s="1">
        <v>8274.8864809999995</v>
      </c>
      <c r="R2627" s="3">
        <f>AVERAGE('VTA_Proteome Morphine vs Saline'!N2627:Q2627)</f>
        <v>12736.000166</v>
      </c>
      <c r="S2627" s="3">
        <f>_xlfn.STDEV.S('VTA_Proteome Morphine vs Saline'!N2627:Q2627)</f>
        <v>5747.7057422533153</v>
      </c>
      <c r="T2627" s="1">
        <v>6240.0818449999997</v>
      </c>
      <c r="U2627" s="1">
        <v>8024.0411409999997</v>
      </c>
      <c r="V2627" s="1">
        <v>1608.6750970000001</v>
      </c>
      <c r="W2627" s="1">
        <v>539.81641330000002</v>
      </c>
      <c r="X2627" s="1">
        <f t="shared" si="159"/>
        <v>4103.1536240749992</v>
      </c>
      <c r="Y2627" s="1">
        <f t="shared" si="160"/>
        <v>3599.0561883868018</v>
      </c>
    </row>
    <row r="2628" spans="1:25" x14ac:dyDescent="0.5">
      <c r="A2628" s="1" t="s">
        <v>5242</v>
      </c>
      <c r="B2628" s="1" t="s">
        <v>5243</v>
      </c>
      <c r="C2628" s="1">
        <v>23310</v>
      </c>
      <c r="D2628" s="1">
        <v>3</v>
      </c>
      <c r="E2628" s="1">
        <v>3</v>
      </c>
      <c r="F2628" s="1">
        <v>136.94</v>
      </c>
      <c r="G2628" s="1">
        <v>0.28187034599999999</v>
      </c>
      <c r="H2628" s="1">
        <v>0.977951083</v>
      </c>
      <c r="I2628" s="1">
        <v>0.15281504900000001</v>
      </c>
      <c r="K2628" s="1">
        <v>1.276010198</v>
      </c>
      <c r="L2628" s="1" t="s">
        <v>1</v>
      </c>
      <c r="M2628" s="1" t="s">
        <v>2</v>
      </c>
      <c r="N2628" s="1">
        <v>816013.89130000002</v>
      </c>
      <c r="O2628" s="1">
        <v>700645.09400000004</v>
      </c>
      <c r="P2628" s="1">
        <v>906961.3504</v>
      </c>
      <c r="Q2628" s="1">
        <v>576226.31290000002</v>
      </c>
      <c r="R2628" s="3">
        <f>AVERAGE('VTA_Proteome Morphine vs Saline'!N2628:Q2628)</f>
        <v>749961.66214999999</v>
      </c>
      <c r="S2628" s="3">
        <f>_xlfn.STDEV.S('VTA_Proteome Morphine vs Saline'!N2628:Q2628)</f>
        <v>143327.00903806713</v>
      </c>
      <c r="T2628" s="1">
        <v>530991.5612</v>
      </c>
      <c r="U2628" s="1">
        <v>537250.89789999998</v>
      </c>
      <c r="V2628" s="1">
        <v>810233.61309999996</v>
      </c>
      <c r="W2628" s="1">
        <v>472482.13500000001</v>
      </c>
      <c r="X2628" s="1">
        <f t="shared" si="159"/>
        <v>587739.55180000002</v>
      </c>
      <c r="Y2628" s="1">
        <f t="shared" si="160"/>
        <v>151170.23301667615</v>
      </c>
    </row>
    <row r="2629" spans="1:25" x14ac:dyDescent="0.5">
      <c r="A2629" s="1" t="s">
        <v>5244</v>
      </c>
      <c r="B2629" s="1" t="s">
        <v>5245</v>
      </c>
      <c r="C2629" s="1">
        <v>70774</v>
      </c>
      <c r="D2629" s="1">
        <v>2</v>
      </c>
      <c r="E2629" s="1">
        <v>2</v>
      </c>
      <c r="F2629" s="1">
        <v>125.37</v>
      </c>
      <c r="G2629" s="1">
        <v>5.1152137E-2</v>
      </c>
      <c r="H2629" s="1">
        <v>0.99625991700000005</v>
      </c>
      <c r="I2629" s="1">
        <v>0.91012661699999997</v>
      </c>
      <c r="K2629" s="1">
        <v>1.006228637</v>
      </c>
      <c r="L2629" s="1" t="s">
        <v>2</v>
      </c>
      <c r="M2629" s="1" t="s">
        <v>1</v>
      </c>
      <c r="N2629" s="1">
        <v>76150.605230000001</v>
      </c>
      <c r="O2629" s="1">
        <v>58124.227449999998</v>
      </c>
      <c r="P2629" s="1">
        <v>73233.28082</v>
      </c>
      <c r="Q2629" s="1">
        <v>77644.182310000004</v>
      </c>
      <c r="R2629" s="3">
        <f>AVERAGE('VTA_Proteome Morphine vs Saline'!N2629:Q2629)</f>
        <v>71288.073952499995</v>
      </c>
      <c r="S2629" s="3">
        <f>_xlfn.STDEV.S('VTA_Proteome Morphine vs Saline'!N2629:Q2629)</f>
        <v>8965.0247885082445</v>
      </c>
      <c r="T2629" s="1">
        <v>76531.066219999993</v>
      </c>
      <c r="U2629" s="1">
        <v>67492.540940000006</v>
      </c>
      <c r="V2629" s="1">
        <v>95795.570749999999</v>
      </c>
      <c r="W2629" s="1">
        <v>47109.227930000001</v>
      </c>
      <c r="X2629" s="1">
        <f t="shared" si="159"/>
        <v>71732.101460000005</v>
      </c>
      <c r="Y2629" s="1">
        <f t="shared" si="160"/>
        <v>20218.311760345743</v>
      </c>
    </row>
    <row r="2630" spans="1:25" x14ac:dyDescent="0.5">
      <c r="A2630" s="1" t="s">
        <v>5246</v>
      </c>
      <c r="B2630" s="1" t="s">
        <v>5247</v>
      </c>
      <c r="C2630" s="1">
        <v>47434</v>
      </c>
      <c r="D2630" s="1">
        <v>27</v>
      </c>
      <c r="E2630" s="1">
        <v>26</v>
      </c>
      <c r="F2630" s="1">
        <v>1623.55</v>
      </c>
      <c r="G2630" s="1">
        <v>0.231217326</v>
      </c>
      <c r="H2630" s="1">
        <v>0.977951083</v>
      </c>
      <c r="I2630" s="1">
        <v>0.19820428200000001</v>
      </c>
      <c r="K2630" s="1">
        <v>1.1485964129999999</v>
      </c>
      <c r="L2630" s="1" t="s">
        <v>1</v>
      </c>
      <c r="M2630" s="1" t="s">
        <v>2</v>
      </c>
      <c r="N2630" s="1">
        <v>15376096.640000001</v>
      </c>
      <c r="O2630" s="1">
        <v>14644459.24</v>
      </c>
      <c r="P2630" s="1">
        <v>12522694.970000001</v>
      </c>
      <c r="Q2630" s="1">
        <v>12693454.99</v>
      </c>
      <c r="R2630" s="3">
        <f>AVERAGE('VTA_Proteome Morphine vs Saline'!N2630:Q2630)</f>
        <v>13809176.460000001</v>
      </c>
      <c r="S2630" s="3">
        <f>_xlfn.STDEV.S('VTA_Proteome Morphine vs Saline'!N2630:Q2630)</f>
        <v>1420423.0820178592</v>
      </c>
      <c r="T2630" s="1">
        <v>13733630.310000001</v>
      </c>
      <c r="U2630" s="1">
        <v>13125894.84</v>
      </c>
      <c r="V2630" s="1">
        <v>9326421.0549999997</v>
      </c>
      <c r="W2630" s="1">
        <v>11904667.02</v>
      </c>
      <c r="X2630" s="1">
        <f t="shared" si="159"/>
        <v>12022653.306249999</v>
      </c>
      <c r="Y2630" s="1">
        <f t="shared" si="160"/>
        <v>1951766.1493782368</v>
      </c>
    </row>
    <row r="2631" spans="1:25" x14ac:dyDescent="0.5">
      <c r="A2631" s="1" t="s">
        <v>5248</v>
      </c>
      <c r="B2631" s="1" t="s">
        <v>5249</v>
      </c>
      <c r="C2631" s="1">
        <v>42790</v>
      </c>
      <c r="D2631" s="1">
        <v>25</v>
      </c>
      <c r="E2631" s="1">
        <v>25</v>
      </c>
      <c r="F2631" s="1">
        <v>1940.23</v>
      </c>
      <c r="G2631" s="1">
        <v>7.1285615999999996E-2</v>
      </c>
      <c r="H2631" s="1">
        <v>0.99625991700000005</v>
      </c>
      <c r="I2631" s="1">
        <v>0.63241972599999996</v>
      </c>
      <c r="K2631" s="1">
        <v>1.081964097</v>
      </c>
      <c r="L2631" s="1" t="s">
        <v>2</v>
      </c>
      <c r="M2631" s="1" t="s">
        <v>1</v>
      </c>
      <c r="N2631" s="1">
        <v>14438986.369999999</v>
      </c>
      <c r="O2631" s="1">
        <v>13516339.58</v>
      </c>
      <c r="P2631" s="1">
        <v>14468245.720000001</v>
      </c>
      <c r="Q2631" s="1">
        <v>13689982.869999999</v>
      </c>
      <c r="R2631" s="3">
        <f>AVERAGE('VTA_Proteome Morphine vs Saline'!N2631:Q2631)</f>
        <v>14028388.635</v>
      </c>
      <c r="S2631" s="3">
        <f>_xlfn.STDEV.S('VTA_Proteome Morphine vs Saline'!N2631:Q2631)</f>
        <v>496245.05093198194</v>
      </c>
      <c r="T2631" s="1">
        <v>16301912.5</v>
      </c>
      <c r="U2631" s="1">
        <v>19568878.850000001</v>
      </c>
      <c r="V2631" s="1">
        <v>11516340.92</v>
      </c>
      <c r="W2631" s="1">
        <v>13325719.1</v>
      </c>
      <c r="X2631" s="1">
        <f t="shared" si="159"/>
        <v>15178212.842500001</v>
      </c>
      <c r="Y2631" s="1">
        <f t="shared" si="160"/>
        <v>3529952.2165074167</v>
      </c>
    </row>
    <row r="2632" spans="1:25" x14ac:dyDescent="0.5">
      <c r="A2632" s="1" t="s">
        <v>5250</v>
      </c>
      <c r="B2632" s="1" t="s">
        <v>5251</v>
      </c>
      <c r="C2632" s="1">
        <v>59602</v>
      </c>
      <c r="D2632" s="1">
        <v>22</v>
      </c>
      <c r="E2632" s="1">
        <v>20</v>
      </c>
      <c r="F2632" s="1">
        <v>1296.29</v>
      </c>
      <c r="G2632" s="1">
        <v>5.0646914000000001E-2</v>
      </c>
      <c r="H2632" s="1">
        <v>0.99625991700000005</v>
      </c>
      <c r="I2632" s="1">
        <v>0.93256768599999995</v>
      </c>
      <c r="K2632" s="1">
        <v>1.001487163</v>
      </c>
      <c r="L2632" s="1" t="s">
        <v>1</v>
      </c>
      <c r="M2632" s="1" t="s">
        <v>2</v>
      </c>
      <c r="N2632" s="1">
        <v>12536126.93</v>
      </c>
      <c r="O2632" s="1">
        <v>10551391.02</v>
      </c>
      <c r="P2632" s="1">
        <v>8337846.7149999999</v>
      </c>
      <c r="Q2632" s="1">
        <v>10119748.02</v>
      </c>
      <c r="R2632" s="3">
        <f>AVERAGE('VTA_Proteome Morphine vs Saline'!N2632:Q2632)</f>
        <v>10386278.171250001</v>
      </c>
      <c r="S2632" s="3">
        <f>_xlfn.STDEV.S('VTA_Proteome Morphine vs Saline'!N2632:Q2632)</f>
        <v>1723970.3874874611</v>
      </c>
      <c r="T2632" s="1">
        <v>12591443.58</v>
      </c>
      <c r="U2632" s="1">
        <v>12072817.689999999</v>
      </c>
      <c r="V2632" s="1">
        <v>7373722.0300000003</v>
      </c>
      <c r="W2632" s="1">
        <v>9445436.7799999993</v>
      </c>
      <c r="X2632" s="1">
        <f t="shared" si="159"/>
        <v>10370855.02</v>
      </c>
      <c r="Y2632" s="1">
        <f t="shared" si="160"/>
        <v>2426719.0169408736</v>
      </c>
    </row>
    <row r="2633" spans="1:25" x14ac:dyDescent="0.5">
      <c r="A2633" s="1" t="s">
        <v>5252</v>
      </c>
      <c r="B2633" s="1" t="s">
        <v>5253</v>
      </c>
      <c r="C2633" s="1">
        <v>100124</v>
      </c>
      <c r="D2633" s="1">
        <v>43</v>
      </c>
      <c r="E2633" s="1">
        <v>43</v>
      </c>
      <c r="F2633" s="1">
        <v>2891.18</v>
      </c>
      <c r="G2633" s="1">
        <v>0.208690179</v>
      </c>
      <c r="H2633" s="1">
        <v>0.977951083</v>
      </c>
      <c r="I2633" s="1">
        <v>0.22442282699999999</v>
      </c>
      <c r="K2633" s="1">
        <v>1.0633065100000001</v>
      </c>
      <c r="L2633" s="1" t="s">
        <v>1</v>
      </c>
      <c r="M2633" s="1" t="s">
        <v>2</v>
      </c>
      <c r="N2633" s="1">
        <v>36894418.850000001</v>
      </c>
      <c r="O2633" s="1">
        <v>44429505.259999998</v>
      </c>
      <c r="P2633" s="1">
        <v>38995010.289999999</v>
      </c>
      <c r="Q2633" s="1">
        <v>38935632.649999999</v>
      </c>
      <c r="R2633" s="3">
        <f>AVERAGE('VTA_Proteome Morphine vs Saline'!N2633:Q2633)</f>
        <v>39813641.762500003</v>
      </c>
      <c r="S2633" s="3">
        <f>_xlfn.STDEV.S('VTA_Proteome Morphine vs Saline'!N2633:Q2633)</f>
        <v>3228473.1029708381</v>
      </c>
      <c r="T2633" s="1">
        <v>36365059.560000002</v>
      </c>
      <c r="U2633" s="1">
        <v>36705445.380000003</v>
      </c>
      <c r="V2633" s="1">
        <v>37099857.93</v>
      </c>
      <c r="W2633" s="1">
        <v>39602600.57</v>
      </c>
      <c r="X2633" s="1">
        <f t="shared" si="159"/>
        <v>37443240.859999999</v>
      </c>
      <c r="Y2633" s="1">
        <f t="shared" si="160"/>
        <v>1470551.2888896216</v>
      </c>
    </row>
    <row r="2634" spans="1:25" x14ac:dyDescent="0.5">
      <c r="A2634" s="1" t="s">
        <v>5254</v>
      </c>
      <c r="B2634" s="1" t="s">
        <v>5255</v>
      </c>
      <c r="C2634" s="1">
        <v>24814</v>
      </c>
      <c r="D2634" s="1">
        <v>7</v>
      </c>
      <c r="E2634" s="1">
        <v>7</v>
      </c>
      <c r="F2634" s="1">
        <v>359.77</v>
      </c>
      <c r="G2634" s="1">
        <v>5.2280897E-2</v>
      </c>
      <c r="H2634" s="1">
        <v>0.99625991700000005</v>
      </c>
      <c r="I2634" s="1">
        <v>0.87391243799999996</v>
      </c>
      <c r="K2634" s="1">
        <v>1.016611049</v>
      </c>
      <c r="L2634" s="1" t="s">
        <v>1</v>
      </c>
      <c r="M2634" s="1" t="s">
        <v>2</v>
      </c>
      <c r="N2634" s="1">
        <v>4543143.7580000004</v>
      </c>
      <c r="O2634" s="1">
        <v>6292257.4340000004</v>
      </c>
      <c r="P2634" s="1">
        <v>5417973.3200000003</v>
      </c>
      <c r="Q2634" s="1">
        <v>5297676.9060000004</v>
      </c>
      <c r="R2634" s="3">
        <f>AVERAGE('VTA_Proteome Morphine vs Saline'!N2634:Q2634)</f>
        <v>5387762.8545000004</v>
      </c>
      <c r="S2634" s="3">
        <f>_xlfn.STDEV.S('VTA_Proteome Morphine vs Saline'!N2634:Q2634)</f>
        <v>716593.7977357927</v>
      </c>
      <c r="T2634" s="1">
        <v>5421102.267</v>
      </c>
      <c r="U2634" s="1">
        <v>6004858.0559999999</v>
      </c>
      <c r="V2634" s="1">
        <v>4629337.7699999996</v>
      </c>
      <c r="W2634" s="1">
        <v>5143617.0990000004</v>
      </c>
      <c r="X2634" s="1">
        <f t="shared" si="159"/>
        <v>5299728.7979999995</v>
      </c>
      <c r="Y2634" s="1">
        <f t="shared" si="160"/>
        <v>573217.17305406684</v>
      </c>
    </row>
    <row r="2635" spans="1:25" x14ac:dyDescent="0.5">
      <c r="A2635" s="1" t="s">
        <v>5256</v>
      </c>
      <c r="B2635" s="1" t="s">
        <v>5257</v>
      </c>
      <c r="C2635" s="1">
        <v>28559</v>
      </c>
      <c r="D2635" s="1">
        <v>13</v>
      </c>
      <c r="E2635" s="1">
        <v>13</v>
      </c>
      <c r="F2635" s="1">
        <v>561.92999999999995</v>
      </c>
      <c r="G2635" s="1">
        <v>0.48372793400000003</v>
      </c>
      <c r="H2635" s="1">
        <v>0.977951083</v>
      </c>
      <c r="I2635" s="1">
        <v>6.2298371999999998E-2</v>
      </c>
      <c r="K2635" s="1">
        <v>1.1552931179999999</v>
      </c>
      <c r="L2635" s="1" t="s">
        <v>1</v>
      </c>
      <c r="M2635" s="1" t="s">
        <v>2</v>
      </c>
      <c r="N2635" s="1">
        <v>8355281.8480000002</v>
      </c>
      <c r="O2635" s="1">
        <v>9067567.1030000001</v>
      </c>
      <c r="P2635" s="1">
        <v>9624090.1119999997</v>
      </c>
      <c r="Q2635" s="1">
        <v>8336086.398</v>
      </c>
      <c r="R2635" s="3">
        <f>AVERAGE('VTA_Proteome Morphine vs Saline'!N2635:Q2635)</f>
        <v>8845756.3652500007</v>
      </c>
      <c r="S2635" s="3">
        <f>_xlfn.STDEV.S('VTA_Proteome Morphine vs Saline'!N2635:Q2635)</f>
        <v>620572.89453625784</v>
      </c>
      <c r="T2635" s="1">
        <v>8101310.648</v>
      </c>
      <c r="U2635" s="1">
        <v>8353521.625</v>
      </c>
      <c r="V2635" s="1">
        <v>7620163.727</v>
      </c>
      <c r="W2635" s="1">
        <v>6551885.5300000003</v>
      </c>
      <c r="X2635" s="1">
        <f t="shared" si="159"/>
        <v>7656720.3825000003</v>
      </c>
      <c r="Y2635" s="1">
        <f t="shared" si="160"/>
        <v>796908.38371106505</v>
      </c>
    </row>
    <row r="2636" spans="1:25" x14ac:dyDescent="0.5">
      <c r="A2636" s="1" t="s">
        <v>5258</v>
      </c>
      <c r="B2636" s="1" t="s">
        <v>5259</v>
      </c>
      <c r="C2636" s="1">
        <v>26840</v>
      </c>
      <c r="D2636" s="1">
        <v>10</v>
      </c>
      <c r="E2636" s="1">
        <v>10</v>
      </c>
      <c r="F2636" s="1">
        <v>502.12</v>
      </c>
      <c r="G2636" s="1">
        <v>0.16620299499999999</v>
      </c>
      <c r="H2636" s="1">
        <v>0.977951083</v>
      </c>
      <c r="I2636" s="1">
        <v>0.28949196199999999</v>
      </c>
      <c r="K2636" s="1">
        <v>1.084995462</v>
      </c>
      <c r="L2636" s="1" t="s">
        <v>1</v>
      </c>
      <c r="M2636" s="1" t="s">
        <v>2</v>
      </c>
      <c r="N2636" s="1">
        <v>4557003.466</v>
      </c>
      <c r="O2636" s="1">
        <v>4375460.5789999999</v>
      </c>
      <c r="P2636" s="1">
        <v>4322551.7300000004</v>
      </c>
      <c r="Q2636" s="1">
        <v>3997809.6320000002</v>
      </c>
      <c r="R2636" s="3">
        <f>AVERAGE('VTA_Proteome Morphine vs Saline'!N2636:Q2636)</f>
        <v>4313206.3517500004</v>
      </c>
      <c r="S2636" s="3">
        <f>_xlfn.STDEV.S('VTA_Proteome Morphine vs Saline'!N2636:Q2636)</f>
        <v>233005.75718982975</v>
      </c>
      <c r="T2636" s="1">
        <v>4291161.659</v>
      </c>
      <c r="U2636" s="1">
        <v>4551550.3729999997</v>
      </c>
      <c r="V2636" s="1">
        <v>3730935.7930000001</v>
      </c>
      <c r="W2636" s="1">
        <v>3327640.25</v>
      </c>
      <c r="X2636" s="1">
        <f t="shared" si="159"/>
        <v>3975322.0187499998</v>
      </c>
      <c r="Y2636" s="1">
        <f t="shared" si="160"/>
        <v>551062.6387572696</v>
      </c>
    </row>
    <row r="2637" spans="1:25" x14ac:dyDescent="0.5">
      <c r="A2637" s="1" t="s">
        <v>5260</v>
      </c>
      <c r="B2637" s="1" t="s">
        <v>5261</v>
      </c>
      <c r="C2637" s="1">
        <v>29836</v>
      </c>
      <c r="D2637" s="1">
        <v>6</v>
      </c>
      <c r="E2637" s="1">
        <v>6</v>
      </c>
      <c r="F2637" s="1">
        <v>288.45</v>
      </c>
      <c r="G2637" s="1">
        <v>0.107750821</v>
      </c>
      <c r="H2637" s="1">
        <v>0.98920471200000004</v>
      </c>
      <c r="I2637" s="1">
        <v>0.44128334800000002</v>
      </c>
      <c r="K2637" s="1">
        <v>1.0875412209999999</v>
      </c>
      <c r="L2637" s="1" t="s">
        <v>2</v>
      </c>
      <c r="M2637" s="1" t="s">
        <v>1</v>
      </c>
      <c r="N2637" s="1">
        <v>2593094.0690000001</v>
      </c>
      <c r="O2637" s="1">
        <v>3312737.9909999999</v>
      </c>
      <c r="P2637" s="1">
        <v>2304391.0060000001</v>
      </c>
      <c r="Q2637" s="1">
        <v>3100762.4440000001</v>
      </c>
      <c r="R2637" s="3">
        <f>AVERAGE('VTA_Proteome Morphine vs Saline'!N2637:Q2637)</f>
        <v>2827746.3775000004</v>
      </c>
      <c r="S2637" s="3">
        <f>_xlfn.STDEV.S('VTA_Proteome Morphine vs Saline'!N2637:Q2637)</f>
        <v>461417.08843327942</v>
      </c>
      <c r="T2637" s="1">
        <v>3242010.6090000002</v>
      </c>
      <c r="U2637" s="1">
        <v>3578442.6239999998</v>
      </c>
      <c r="V2637" s="1">
        <v>2781330.233</v>
      </c>
      <c r="W2637" s="1">
        <v>2699379.5290000001</v>
      </c>
      <c r="X2637" s="1">
        <f t="shared" si="159"/>
        <v>3075290.7487500003</v>
      </c>
      <c r="Y2637" s="1">
        <f t="shared" si="160"/>
        <v>411776.37593047385</v>
      </c>
    </row>
    <row r="2638" spans="1:25" x14ac:dyDescent="0.5">
      <c r="A2638" s="1" t="s">
        <v>5262</v>
      </c>
      <c r="B2638" s="1" t="s">
        <v>5263</v>
      </c>
      <c r="C2638" s="1">
        <v>52756</v>
      </c>
      <c r="D2638" s="1">
        <v>1</v>
      </c>
      <c r="E2638" s="1">
        <v>1</v>
      </c>
      <c r="F2638" s="1">
        <v>95.26</v>
      </c>
      <c r="G2638" s="1">
        <v>0.139473386</v>
      </c>
      <c r="H2638" s="1">
        <v>0.977951083</v>
      </c>
      <c r="I2638" s="1">
        <v>0.34626441099999999</v>
      </c>
      <c r="K2638" s="1">
        <v>1.3242382070000001</v>
      </c>
      <c r="L2638" s="1" t="s">
        <v>2</v>
      </c>
      <c r="M2638" s="1" t="s">
        <v>1</v>
      </c>
      <c r="N2638" s="1">
        <v>138941.45250000001</v>
      </c>
      <c r="O2638" s="1">
        <v>208328.68299999999</v>
      </c>
      <c r="P2638" s="1">
        <v>206632.51329999999</v>
      </c>
      <c r="Q2638" s="1">
        <v>225550.48209999999</v>
      </c>
      <c r="R2638" s="3">
        <f>AVERAGE('VTA_Proteome Morphine vs Saline'!N2638:Q2638)</f>
        <v>194863.282725</v>
      </c>
      <c r="S2638" s="3">
        <f>_xlfn.STDEV.S('VTA_Proteome Morphine vs Saline'!N2638:Q2638)</f>
        <v>38248.255272139439</v>
      </c>
      <c r="T2638" s="1">
        <v>374830.05109999998</v>
      </c>
      <c r="U2638" s="1">
        <v>243979.66949999999</v>
      </c>
      <c r="V2638" s="1">
        <v>273699.7303</v>
      </c>
      <c r="W2638" s="1">
        <v>139672.16570000001</v>
      </c>
      <c r="X2638" s="1">
        <f t="shared" si="159"/>
        <v>258045.40415000002</v>
      </c>
      <c r="Y2638" s="1">
        <f t="shared" si="160"/>
        <v>96770.829218367624</v>
      </c>
    </row>
    <row r="2639" spans="1:25" x14ac:dyDescent="0.5">
      <c r="A2639" s="1" t="s">
        <v>5264</v>
      </c>
      <c r="B2639" s="1" t="s">
        <v>5265</v>
      </c>
      <c r="C2639" s="1">
        <v>58722</v>
      </c>
      <c r="D2639" s="1">
        <v>17</v>
      </c>
      <c r="E2639" s="1">
        <v>16</v>
      </c>
      <c r="F2639" s="1">
        <v>963.27</v>
      </c>
      <c r="G2639" s="1">
        <v>5.5230926999999999E-2</v>
      </c>
      <c r="H2639" s="1">
        <v>0.99625991700000005</v>
      </c>
      <c r="I2639" s="1">
        <v>0.81048381999999997</v>
      </c>
      <c r="K2639" s="1">
        <v>1.0519804159999999</v>
      </c>
      <c r="L2639" s="1" t="s">
        <v>1</v>
      </c>
      <c r="M2639" s="1" t="s">
        <v>2</v>
      </c>
      <c r="N2639" s="1">
        <v>4932839.3739999998</v>
      </c>
      <c r="O2639" s="1">
        <v>4473103.21</v>
      </c>
      <c r="P2639" s="1">
        <v>7727884.1330000004</v>
      </c>
      <c r="Q2639" s="1">
        <v>6021955.2000000002</v>
      </c>
      <c r="R2639" s="3">
        <f>AVERAGE('VTA_Proteome Morphine vs Saline'!N2639:Q2639)</f>
        <v>5788945.4792499999</v>
      </c>
      <c r="S2639" s="3">
        <f>_xlfn.STDEV.S('VTA_Proteome Morphine vs Saline'!N2639:Q2639)</f>
        <v>1446620.7950439963</v>
      </c>
      <c r="T2639" s="1">
        <v>5658323.1919999998</v>
      </c>
      <c r="U2639" s="1">
        <v>4729540.9359999998</v>
      </c>
      <c r="V2639" s="1">
        <v>6345663.818</v>
      </c>
      <c r="W2639" s="1">
        <v>5278081.3710000003</v>
      </c>
      <c r="X2639" s="1">
        <f t="shared" si="159"/>
        <v>5502902.3292499995</v>
      </c>
      <c r="Y2639" s="1">
        <f t="shared" si="160"/>
        <v>678978.36964470008</v>
      </c>
    </row>
    <row r="2640" spans="1:25" x14ac:dyDescent="0.5">
      <c r="A2640" s="1" t="s">
        <v>5266</v>
      </c>
      <c r="B2640" s="1" t="s">
        <v>5267</v>
      </c>
      <c r="C2640" s="1">
        <v>59317</v>
      </c>
      <c r="D2640" s="1">
        <v>15</v>
      </c>
      <c r="E2640" s="1">
        <v>12</v>
      </c>
      <c r="F2640" s="1">
        <v>928.87</v>
      </c>
      <c r="G2640" s="1">
        <v>0.19126955400000001</v>
      </c>
      <c r="H2640" s="1">
        <v>0.977951083</v>
      </c>
      <c r="I2640" s="1">
        <v>0.24821214</v>
      </c>
      <c r="K2640" s="1">
        <v>1.2059208539999999</v>
      </c>
      <c r="L2640" s="1" t="s">
        <v>1</v>
      </c>
      <c r="M2640" s="1" t="s">
        <v>2</v>
      </c>
      <c r="N2640" s="1">
        <v>3445266.554</v>
      </c>
      <c r="O2640" s="1">
        <v>3175517.0920000002</v>
      </c>
      <c r="P2640" s="1">
        <v>4972787.3190000001</v>
      </c>
      <c r="Q2640" s="1">
        <v>4383055.42</v>
      </c>
      <c r="R2640" s="3">
        <f>AVERAGE('VTA_Proteome Morphine vs Saline'!N2640:Q2640)</f>
        <v>3994156.5962499999</v>
      </c>
      <c r="S2640" s="3">
        <f>_xlfn.STDEV.S('VTA_Proteome Morphine vs Saline'!N2640:Q2640)</f>
        <v>832748.72220941074</v>
      </c>
      <c r="T2640" s="1">
        <v>3298245.273</v>
      </c>
      <c r="U2640" s="1">
        <v>2607613.7590000001</v>
      </c>
      <c r="V2640" s="1">
        <v>4273650.8689999999</v>
      </c>
      <c r="W2640" s="1">
        <v>3068976.7889999999</v>
      </c>
      <c r="X2640" s="1">
        <f t="shared" si="159"/>
        <v>3312121.6725000003</v>
      </c>
      <c r="Y2640" s="1">
        <f t="shared" si="160"/>
        <v>702420.0511425623</v>
      </c>
    </row>
    <row r="2641" spans="1:25" x14ac:dyDescent="0.5">
      <c r="A2641" s="1" t="s">
        <v>5268</v>
      </c>
      <c r="B2641" s="1" t="s">
        <v>5269</v>
      </c>
      <c r="C2641" s="1">
        <v>57453</v>
      </c>
      <c r="D2641" s="1">
        <v>21</v>
      </c>
      <c r="E2641" s="1">
        <v>18</v>
      </c>
      <c r="F2641" s="1">
        <v>1151.71</v>
      </c>
      <c r="G2641" s="1">
        <v>6.7018518999999999E-2</v>
      </c>
      <c r="H2641" s="1">
        <v>0.99625991700000005</v>
      </c>
      <c r="I2641" s="1">
        <v>0.667960844</v>
      </c>
      <c r="K2641" s="1">
        <v>1.0591573750000001</v>
      </c>
      <c r="L2641" s="1" t="s">
        <v>2</v>
      </c>
      <c r="M2641" s="1" t="s">
        <v>1</v>
      </c>
      <c r="N2641" s="1">
        <v>6243417.693</v>
      </c>
      <c r="O2641" s="1">
        <v>7050616.6239999998</v>
      </c>
      <c r="P2641" s="1">
        <v>10563838.6</v>
      </c>
      <c r="Q2641" s="1">
        <v>8540077.6559999995</v>
      </c>
      <c r="R2641" s="3">
        <f>AVERAGE('VTA_Proteome Morphine vs Saline'!N2641:Q2641)</f>
        <v>8099487.6432499997</v>
      </c>
      <c r="S2641" s="3">
        <f>_xlfn.STDEV.S('VTA_Proteome Morphine vs Saline'!N2641:Q2641)</f>
        <v>1898444.2115069951</v>
      </c>
      <c r="T2641" s="1">
        <v>8617436.5429999996</v>
      </c>
      <c r="U2641" s="1">
        <v>6719196.3480000002</v>
      </c>
      <c r="V2641" s="1">
        <v>10401673.560000001</v>
      </c>
      <c r="W2641" s="1">
        <v>8576221.8269999996</v>
      </c>
      <c r="X2641" s="1">
        <f t="shared" si="159"/>
        <v>8578632.0694999993</v>
      </c>
      <c r="Y2641" s="1">
        <f t="shared" si="160"/>
        <v>1503606.0072269805</v>
      </c>
    </row>
    <row r="2642" spans="1:25" x14ac:dyDescent="0.5">
      <c r="A2642" s="1" t="s">
        <v>5270</v>
      </c>
      <c r="B2642" s="1" t="s">
        <v>5271</v>
      </c>
      <c r="C2642" s="1">
        <v>39120</v>
      </c>
      <c r="D2642" s="1">
        <v>1</v>
      </c>
      <c r="E2642" s="1">
        <v>1</v>
      </c>
      <c r="F2642" s="1">
        <v>63.1</v>
      </c>
      <c r="G2642" s="1">
        <v>0.32545260799999998</v>
      </c>
      <c r="H2642" s="1">
        <v>0.977951083</v>
      </c>
      <c r="I2642" s="1">
        <v>0.124113351</v>
      </c>
      <c r="K2642" s="1">
        <v>3.5287935880000001</v>
      </c>
      <c r="L2642" s="1" t="s">
        <v>1</v>
      </c>
      <c r="M2642" s="1" t="s">
        <v>2</v>
      </c>
      <c r="N2642" s="1">
        <v>4582.6629139999995</v>
      </c>
      <c r="O2642" s="1">
        <v>5837.4829300000001</v>
      </c>
      <c r="P2642" s="1">
        <v>6335.9115460000003</v>
      </c>
      <c r="Q2642" s="1">
        <v>11220.963540000001</v>
      </c>
      <c r="R2642" s="3">
        <f>AVERAGE('VTA_Proteome Morphine vs Saline'!N2642:Q2642)</f>
        <v>6994.2552324999997</v>
      </c>
      <c r="S2642" s="3">
        <f>_xlfn.STDEV.S('VTA_Proteome Morphine vs Saline'!N2642:Q2642)</f>
        <v>2912.7523751441299</v>
      </c>
      <c r="T2642" s="1">
        <v>111.2132349</v>
      </c>
      <c r="U2642" s="1">
        <v>0</v>
      </c>
      <c r="V2642" s="1">
        <v>1738.3242519999999</v>
      </c>
      <c r="W2642" s="1">
        <v>6078.6737370000001</v>
      </c>
      <c r="X2642" s="1">
        <f t="shared" si="159"/>
        <v>1982.052805975</v>
      </c>
      <c r="Y2642" s="1">
        <f t="shared" si="160"/>
        <v>2844.3089779949687</v>
      </c>
    </row>
    <row r="2643" spans="1:25" x14ac:dyDescent="0.5">
      <c r="A2643" s="1" t="s">
        <v>5272</v>
      </c>
      <c r="B2643" s="1" t="s">
        <v>5273</v>
      </c>
      <c r="C2643" s="1">
        <v>21288</v>
      </c>
      <c r="D2643" s="1">
        <v>6</v>
      </c>
      <c r="E2643" s="1">
        <v>6</v>
      </c>
      <c r="F2643" s="1">
        <v>291.52999999999997</v>
      </c>
      <c r="G2643" s="1">
        <v>0.335410914</v>
      </c>
      <c r="H2643" s="1">
        <v>0.977951083</v>
      </c>
      <c r="I2643" s="1">
        <v>0.118536403</v>
      </c>
      <c r="K2643" s="1">
        <v>1.0643763770000001</v>
      </c>
      <c r="L2643" s="1" t="s">
        <v>1</v>
      </c>
      <c r="M2643" s="1" t="s">
        <v>2</v>
      </c>
      <c r="N2643" s="1">
        <v>4941331.7230000002</v>
      </c>
      <c r="O2643" s="1">
        <v>4804812.6390000004</v>
      </c>
      <c r="P2643" s="1">
        <v>4461028.1380000003</v>
      </c>
      <c r="Q2643" s="1">
        <v>4764225.2130000005</v>
      </c>
      <c r="R2643" s="3">
        <f>AVERAGE('VTA_Proteome Morphine vs Saline'!N2643:Q2643)</f>
        <v>4742849.4282499999</v>
      </c>
      <c r="S2643" s="3">
        <f>_xlfn.STDEV.S('VTA_Proteome Morphine vs Saline'!N2643:Q2643)</f>
        <v>202579.05833486991</v>
      </c>
      <c r="T2643" s="1">
        <v>4255166.1339999996</v>
      </c>
      <c r="U2643" s="1">
        <v>4726087.6679999996</v>
      </c>
      <c r="V2643" s="1">
        <v>4590142.0619999999</v>
      </c>
      <c r="W2643" s="1">
        <v>4252560.1449999996</v>
      </c>
      <c r="X2643" s="1">
        <f t="shared" ref="X2643:X2674" si="161">AVERAGE(T2643:W2643)</f>
        <v>4455989.0022499999</v>
      </c>
      <c r="Y2643" s="1">
        <f t="shared" ref="Y2643:Y2674" si="162">_xlfn.STDEV.S(T2643:W2643)</f>
        <v>239905.15977111674</v>
      </c>
    </row>
    <row r="2644" spans="1:25" x14ac:dyDescent="0.5">
      <c r="A2644" s="1" t="s">
        <v>5274</v>
      </c>
      <c r="B2644" s="1" t="s">
        <v>5275</v>
      </c>
      <c r="C2644" s="1">
        <v>57092</v>
      </c>
      <c r="D2644" s="1">
        <v>1</v>
      </c>
      <c r="E2644" s="1">
        <v>1</v>
      </c>
      <c r="F2644" s="1">
        <v>27.87</v>
      </c>
      <c r="G2644" s="1">
        <v>0.17187614100000001</v>
      </c>
      <c r="H2644" s="1">
        <v>0.977951083</v>
      </c>
      <c r="I2644" s="1">
        <v>0.27929461799999999</v>
      </c>
      <c r="K2644" s="1">
        <v>1.892870608</v>
      </c>
      <c r="L2644" s="1" t="s">
        <v>1</v>
      </c>
      <c r="M2644" s="1" t="s">
        <v>2</v>
      </c>
      <c r="N2644" s="1">
        <v>60725.641880000003</v>
      </c>
      <c r="O2644" s="1">
        <v>5908.0748979999998</v>
      </c>
      <c r="P2644" s="1">
        <v>38157.675089999997</v>
      </c>
      <c r="Q2644" s="1">
        <v>44811.593910000003</v>
      </c>
      <c r="R2644" s="3">
        <f>AVERAGE('VTA_Proteome Morphine vs Saline'!N2644:Q2644)</f>
        <v>37400.746444500001</v>
      </c>
      <c r="S2644" s="3">
        <f>_xlfn.STDEV.S('VTA_Proteome Morphine vs Saline'!N2644:Q2644)</f>
        <v>23031.375044664801</v>
      </c>
      <c r="T2644" s="1">
        <v>4152.7371130000001</v>
      </c>
      <c r="U2644" s="1">
        <v>4192.1100530000003</v>
      </c>
      <c r="V2644" s="1">
        <v>58262.62902</v>
      </c>
      <c r="W2644" s="1">
        <v>12427.501249999999</v>
      </c>
      <c r="X2644" s="1">
        <f t="shared" si="161"/>
        <v>19758.744359</v>
      </c>
      <c r="Y2644" s="1">
        <f t="shared" si="162"/>
        <v>25962.561669256185</v>
      </c>
    </row>
    <row r="2645" spans="1:25" x14ac:dyDescent="0.5">
      <c r="A2645" s="1" t="s">
        <v>5276</v>
      </c>
      <c r="B2645" s="1" t="s">
        <v>5277</v>
      </c>
      <c r="C2645" s="1">
        <v>35695</v>
      </c>
      <c r="D2645" s="1">
        <v>1</v>
      </c>
      <c r="E2645" s="1">
        <v>1</v>
      </c>
      <c r="F2645" s="1">
        <v>32.36</v>
      </c>
      <c r="G2645" s="1">
        <v>5.9105056000000003E-2</v>
      </c>
      <c r="H2645" s="1">
        <v>0.99625991700000005</v>
      </c>
      <c r="I2645" s="1">
        <v>0.752384834</v>
      </c>
      <c r="K2645" s="1">
        <v>10.64692674</v>
      </c>
      <c r="L2645" s="1" t="s">
        <v>1</v>
      </c>
      <c r="M2645" s="1" t="s">
        <v>2</v>
      </c>
      <c r="N2645" s="1">
        <v>0</v>
      </c>
      <c r="O2645" s="1">
        <v>0</v>
      </c>
      <c r="P2645" s="1">
        <v>22242.5556</v>
      </c>
      <c r="Q2645" s="1">
        <v>0</v>
      </c>
      <c r="R2645" s="3">
        <f>AVERAGE('VTA_Proteome Morphine vs Saline'!N2645:Q2645)</f>
        <v>5560.6388999999999</v>
      </c>
      <c r="S2645" s="3">
        <f>_xlfn.STDEV.S('VTA_Proteome Morphine vs Saline'!N2645:Q2645)</f>
        <v>11121.2778</v>
      </c>
      <c r="T2645" s="1">
        <v>1108.144004</v>
      </c>
      <c r="U2645" s="1">
        <v>0</v>
      </c>
      <c r="V2645" s="1">
        <v>980.9617207</v>
      </c>
      <c r="W2645" s="1">
        <v>0</v>
      </c>
      <c r="X2645" s="1">
        <f t="shared" si="161"/>
        <v>522.27643117499997</v>
      </c>
      <c r="Y2645" s="1">
        <f t="shared" si="162"/>
        <v>605.30387653262744</v>
      </c>
    </row>
    <row r="2646" spans="1:25" x14ac:dyDescent="0.5">
      <c r="A2646" s="1" t="s">
        <v>5278</v>
      </c>
      <c r="B2646" s="1" t="s">
        <v>5279</v>
      </c>
      <c r="C2646" s="1">
        <v>38112</v>
      </c>
      <c r="D2646" s="1">
        <v>18</v>
      </c>
      <c r="E2646" s="1">
        <v>18</v>
      </c>
      <c r="F2646" s="1">
        <v>976.49</v>
      </c>
      <c r="G2646" s="1">
        <v>5.9499360000000001E-2</v>
      </c>
      <c r="H2646" s="1">
        <v>0.99625991700000005</v>
      </c>
      <c r="I2646" s="1">
        <v>0.74732781199999998</v>
      </c>
      <c r="K2646" s="1">
        <v>1.0316571649999999</v>
      </c>
      <c r="L2646" s="1" t="s">
        <v>2</v>
      </c>
      <c r="M2646" s="1" t="s">
        <v>1</v>
      </c>
      <c r="N2646" s="1">
        <v>13102915.359999999</v>
      </c>
      <c r="O2646" s="1">
        <v>16899503.52</v>
      </c>
      <c r="P2646" s="1">
        <v>12707760.67</v>
      </c>
      <c r="Q2646" s="1">
        <v>13842673.640000001</v>
      </c>
      <c r="R2646" s="3">
        <f>AVERAGE('VTA_Proteome Morphine vs Saline'!N2646:Q2646)</f>
        <v>14138213.297499999</v>
      </c>
      <c r="S2646" s="3">
        <f>_xlfn.STDEV.S('VTA_Proteome Morphine vs Saline'!N2646:Q2646)</f>
        <v>1900009.1158503029</v>
      </c>
      <c r="T2646" s="1">
        <v>15657551.539999999</v>
      </c>
      <c r="U2646" s="1">
        <v>16683084.460000001</v>
      </c>
      <c r="V2646" s="1">
        <v>12538531.369999999</v>
      </c>
      <c r="W2646" s="1">
        <v>13463988.82</v>
      </c>
      <c r="X2646" s="1">
        <f t="shared" si="161"/>
        <v>14585789.047499999</v>
      </c>
      <c r="Y2646" s="1">
        <f t="shared" si="162"/>
        <v>1914595.0517124371</v>
      </c>
    </row>
    <row r="2647" spans="1:25" x14ac:dyDescent="0.5">
      <c r="A2647" s="1" t="s">
        <v>5280</v>
      </c>
      <c r="B2647" s="1" t="s">
        <v>5281</v>
      </c>
      <c r="C2647" s="1">
        <v>12375</v>
      </c>
      <c r="D2647" s="1">
        <v>5</v>
      </c>
      <c r="E2647" s="1">
        <v>5</v>
      </c>
      <c r="F2647" s="1">
        <v>471.77</v>
      </c>
      <c r="G2647" s="1">
        <v>5.6059539999999998E-2</v>
      </c>
      <c r="H2647" s="1">
        <v>0.99625991700000005</v>
      </c>
      <c r="I2647" s="1">
        <v>0.79645145799999995</v>
      </c>
      <c r="K2647" s="1">
        <v>1.028496622</v>
      </c>
      <c r="L2647" s="1" t="s">
        <v>2</v>
      </c>
      <c r="M2647" s="1" t="s">
        <v>1</v>
      </c>
      <c r="N2647" s="1">
        <v>5715129.1050000004</v>
      </c>
      <c r="O2647" s="1">
        <v>6545067.8329999996</v>
      </c>
      <c r="P2647" s="1">
        <v>10919734.51</v>
      </c>
      <c r="Q2647" s="1">
        <v>9439517.25</v>
      </c>
      <c r="R2647" s="3">
        <f>AVERAGE('VTA_Proteome Morphine vs Saline'!N2647:Q2647)</f>
        <v>8154862.1744999997</v>
      </c>
      <c r="S2647" s="3">
        <f>_xlfn.STDEV.S('VTA_Proteome Morphine vs Saline'!N2647:Q2647)</f>
        <v>2438482.6543678395</v>
      </c>
      <c r="T2647" s="1">
        <v>6367898.5310000004</v>
      </c>
      <c r="U2647" s="1">
        <v>5018922.7640000004</v>
      </c>
      <c r="V2647" s="1">
        <v>4858263.6449999996</v>
      </c>
      <c r="W2647" s="1">
        <v>17303907.850000001</v>
      </c>
      <c r="X2647" s="1">
        <f t="shared" si="161"/>
        <v>8387248.1975000007</v>
      </c>
      <c r="Y2647" s="1">
        <f t="shared" si="162"/>
        <v>5982862.7660416253</v>
      </c>
    </row>
    <row r="2648" spans="1:25" x14ac:dyDescent="0.5">
      <c r="A2648" s="1" t="s">
        <v>5282</v>
      </c>
      <c r="B2648" s="1" t="s">
        <v>5283</v>
      </c>
      <c r="C2648" s="1">
        <v>11552</v>
      </c>
      <c r="D2648" s="1">
        <v>3</v>
      </c>
      <c r="E2648" s="1">
        <v>2</v>
      </c>
      <c r="F2648" s="1">
        <v>262.73</v>
      </c>
      <c r="G2648" s="1">
        <v>5.5841580000000002E-2</v>
      </c>
      <c r="H2648" s="1">
        <v>0.99625991700000005</v>
      </c>
      <c r="I2648" s="1">
        <v>0.80003588599999997</v>
      </c>
      <c r="K2648" s="1">
        <v>1.179240869</v>
      </c>
      <c r="L2648" s="1" t="s">
        <v>2</v>
      </c>
      <c r="M2648" s="1" t="s">
        <v>1</v>
      </c>
      <c r="N2648" s="1">
        <v>756946.30649999995</v>
      </c>
      <c r="O2648" s="1">
        <v>1277805.5719999999</v>
      </c>
      <c r="P2648" s="1">
        <v>885745.48899999994</v>
      </c>
      <c r="Q2648" s="1">
        <v>1368428.2169999999</v>
      </c>
      <c r="R2648" s="3">
        <f>AVERAGE('VTA_Proteome Morphine vs Saline'!N2648:Q2648)</f>
        <v>1072231.396125</v>
      </c>
      <c r="S2648" s="3">
        <f>_xlfn.STDEV.S('VTA_Proteome Morphine vs Saline'!N2648:Q2648)</f>
        <v>296746.23265186296</v>
      </c>
      <c r="T2648" s="1">
        <v>1044075.2340000001</v>
      </c>
      <c r="U2648" s="1">
        <v>1274629.591</v>
      </c>
      <c r="V2648" s="1">
        <v>564344.3983</v>
      </c>
      <c r="W2648" s="1">
        <v>2174627.1090000002</v>
      </c>
      <c r="X2648" s="1">
        <f t="shared" si="161"/>
        <v>1264419.083075</v>
      </c>
      <c r="Y2648" s="1">
        <f t="shared" si="162"/>
        <v>675089.84118618735</v>
      </c>
    </row>
    <row r="2649" spans="1:25" x14ac:dyDescent="0.5">
      <c r="A2649" s="1" t="s">
        <v>5284</v>
      </c>
      <c r="B2649" s="1" t="s">
        <v>5285</v>
      </c>
      <c r="C2649" s="1">
        <v>18857</v>
      </c>
      <c r="D2649" s="1">
        <v>1</v>
      </c>
      <c r="E2649" s="1">
        <v>1</v>
      </c>
      <c r="F2649" s="1">
        <v>34.020000000000003</v>
      </c>
      <c r="G2649" s="1">
        <v>5.7819648000000001E-2</v>
      </c>
      <c r="H2649" s="1">
        <v>0.99625991700000005</v>
      </c>
      <c r="I2649" s="1">
        <v>0.76979105800000003</v>
      </c>
      <c r="K2649" s="1">
        <v>1.0340604440000001</v>
      </c>
      <c r="L2649" s="1" t="s">
        <v>1</v>
      </c>
      <c r="M2649" s="1" t="s">
        <v>2</v>
      </c>
      <c r="N2649" s="1">
        <v>408301.87770000001</v>
      </c>
      <c r="O2649" s="1">
        <v>32806.355450000003</v>
      </c>
      <c r="P2649" s="1">
        <v>781743.16619999998</v>
      </c>
      <c r="Q2649" s="1">
        <v>905498.4105</v>
      </c>
      <c r="R2649" s="3">
        <f>AVERAGE('VTA_Proteome Morphine vs Saline'!N2649:Q2649)</f>
        <v>532087.45246249996</v>
      </c>
      <c r="S2649" s="3">
        <f>_xlfn.STDEV.S('VTA_Proteome Morphine vs Saline'!N2649:Q2649)</f>
        <v>394279.17407912546</v>
      </c>
      <c r="T2649" s="1">
        <v>261700.69140000001</v>
      </c>
      <c r="U2649" s="1">
        <v>9017.9410499999994</v>
      </c>
      <c r="V2649" s="1">
        <v>784297.78099999996</v>
      </c>
      <c r="W2649" s="1">
        <v>1003228.656</v>
      </c>
      <c r="X2649" s="1">
        <f t="shared" si="161"/>
        <v>514561.26736249996</v>
      </c>
      <c r="Y2649" s="1">
        <f t="shared" si="162"/>
        <v>458645.15301857662</v>
      </c>
    </row>
    <row r="2650" spans="1:25" x14ac:dyDescent="0.5">
      <c r="A2650" s="1" t="s">
        <v>5286</v>
      </c>
      <c r="B2650" s="1" t="s">
        <v>5287</v>
      </c>
      <c r="C2650" s="1">
        <v>49643</v>
      </c>
      <c r="D2650" s="1">
        <v>1</v>
      </c>
      <c r="E2650" s="1">
        <v>1</v>
      </c>
      <c r="F2650" s="1">
        <v>33.700000000000003</v>
      </c>
      <c r="G2650" s="1">
        <v>0.106391213</v>
      </c>
      <c r="H2650" s="1">
        <v>0.98920471200000004</v>
      </c>
      <c r="I2650" s="1">
        <v>0.44634907000000001</v>
      </c>
      <c r="K2650" s="1">
        <v>1.2143589800000001</v>
      </c>
      <c r="L2650" s="1" t="s">
        <v>1</v>
      </c>
      <c r="M2650" s="1" t="s">
        <v>2</v>
      </c>
      <c r="N2650" s="1">
        <v>15851.661340000001</v>
      </c>
      <c r="O2650" s="1">
        <v>15645.052369999999</v>
      </c>
      <c r="P2650" s="1">
        <v>42344.380859999997</v>
      </c>
      <c r="Q2650" s="1">
        <v>28808.455999999998</v>
      </c>
      <c r="R2650" s="3">
        <f>AVERAGE('VTA_Proteome Morphine vs Saline'!N2650:Q2650)</f>
        <v>25662.387642499998</v>
      </c>
      <c r="S2650" s="3">
        <f>_xlfn.STDEV.S('VTA_Proteome Morphine vs Saline'!N2650:Q2650)</f>
        <v>12711.989096426734</v>
      </c>
      <c r="T2650" s="1">
        <v>18238.975849999999</v>
      </c>
      <c r="U2650" s="1">
        <v>46435.253980000001</v>
      </c>
      <c r="V2650" s="1">
        <v>17988.806769999999</v>
      </c>
      <c r="W2650" s="1">
        <v>1866.7871560000001</v>
      </c>
      <c r="X2650" s="1">
        <f t="shared" si="161"/>
        <v>21132.455938999999</v>
      </c>
      <c r="Y2650" s="1">
        <f t="shared" si="162"/>
        <v>18526.128750884865</v>
      </c>
    </row>
    <row r="2651" spans="1:25" x14ac:dyDescent="0.5">
      <c r="A2651" s="1" t="s">
        <v>5288</v>
      </c>
      <c r="B2651" s="1" t="s">
        <v>5289</v>
      </c>
      <c r="C2651" s="1">
        <v>68415</v>
      </c>
      <c r="D2651" s="1">
        <v>35</v>
      </c>
      <c r="E2651" s="1">
        <v>35</v>
      </c>
      <c r="F2651" s="1">
        <v>2013.15</v>
      </c>
      <c r="G2651" s="1">
        <v>6.8472348000000002E-2</v>
      </c>
      <c r="H2651" s="1">
        <v>0.99625991700000005</v>
      </c>
      <c r="I2651" s="1">
        <v>0.65527321500000002</v>
      </c>
      <c r="K2651" s="1">
        <v>1.1067660459999999</v>
      </c>
      <c r="L2651" s="1" t="s">
        <v>1</v>
      </c>
      <c r="M2651" s="1" t="s">
        <v>2</v>
      </c>
      <c r="N2651" s="1">
        <v>17167679.359999999</v>
      </c>
      <c r="O2651" s="1">
        <v>21862204.75</v>
      </c>
      <c r="P2651" s="1">
        <v>34661797.740000002</v>
      </c>
      <c r="Q2651" s="1">
        <v>24569793.199999999</v>
      </c>
      <c r="R2651" s="3">
        <f>AVERAGE('VTA_Proteome Morphine vs Saline'!N2651:Q2651)</f>
        <v>24565368.762499999</v>
      </c>
      <c r="S2651" s="3">
        <f>_xlfn.STDEV.S('VTA_Proteome Morphine vs Saline'!N2651:Q2651)</f>
        <v>7393032.7977920091</v>
      </c>
      <c r="T2651" s="1">
        <v>22005064.829999998</v>
      </c>
      <c r="U2651" s="1">
        <v>18029145.059999999</v>
      </c>
      <c r="V2651" s="1">
        <v>22822843.699999999</v>
      </c>
      <c r="W2651" s="1">
        <v>25925463.16</v>
      </c>
      <c r="X2651" s="1">
        <f t="shared" si="161"/>
        <v>22195629.1875</v>
      </c>
      <c r="Y2651" s="1">
        <f t="shared" si="162"/>
        <v>3250690.4018564271</v>
      </c>
    </row>
    <row r="2652" spans="1:25" x14ac:dyDescent="0.5">
      <c r="A2652" s="1" t="s">
        <v>5290</v>
      </c>
      <c r="B2652" s="1" t="s">
        <v>5291</v>
      </c>
      <c r="C2652" s="1">
        <v>163351</v>
      </c>
      <c r="D2652" s="1">
        <v>35</v>
      </c>
      <c r="E2652" s="1">
        <v>34</v>
      </c>
      <c r="F2652" s="1">
        <v>1791.27</v>
      </c>
      <c r="G2652" s="1">
        <v>6.4455977999999997E-2</v>
      </c>
      <c r="H2652" s="1">
        <v>0.99625991700000005</v>
      </c>
      <c r="I2652" s="1">
        <v>0.69207567699999994</v>
      </c>
      <c r="K2652" s="1">
        <v>1.0139610160000001</v>
      </c>
      <c r="L2652" s="1" t="s">
        <v>2</v>
      </c>
      <c r="M2652" s="1" t="s">
        <v>1</v>
      </c>
      <c r="N2652" s="1">
        <v>9191371.2829999998</v>
      </c>
      <c r="O2652" s="1">
        <v>8952492.6809999999</v>
      </c>
      <c r="P2652" s="1">
        <v>9363722.1510000005</v>
      </c>
      <c r="Q2652" s="1">
        <v>9248795.3200000003</v>
      </c>
      <c r="R2652" s="3">
        <f>AVERAGE('VTA_Proteome Morphine vs Saline'!N2652:Q2652)</f>
        <v>9189095.3587500006</v>
      </c>
      <c r="S2652" s="3">
        <f>_xlfn.STDEV.S('VTA_Proteome Morphine vs Saline'!N2652:Q2652)</f>
        <v>173248.00036791048</v>
      </c>
      <c r="T2652" s="1">
        <v>9718955.6309999991</v>
      </c>
      <c r="U2652" s="1">
        <v>9839870.8800000008</v>
      </c>
      <c r="V2652" s="1">
        <v>8951661.1370000001</v>
      </c>
      <c r="W2652" s="1">
        <v>8759050.2239999995</v>
      </c>
      <c r="X2652" s="1">
        <f t="shared" si="161"/>
        <v>9317384.4680000003</v>
      </c>
      <c r="Y2652" s="1">
        <f t="shared" si="162"/>
        <v>541523.20126922044</v>
      </c>
    </row>
    <row r="2653" spans="1:25" x14ac:dyDescent="0.5">
      <c r="A2653" s="1" t="s">
        <v>5292</v>
      </c>
      <c r="B2653" s="1" t="s">
        <v>5293</v>
      </c>
      <c r="C2653" s="1">
        <v>42339</v>
      </c>
      <c r="D2653" s="1">
        <v>3</v>
      </c>
      <c r="E2653" s="1">
        <v>3</v>
      </c>
      <c r="F2653" s="1">
        <v>184.93</v>
      </c>
      <c r="G2653" s="1">
        <v>7.3572394999999999E-2</v>
      </c>
      <c r="H2653" s="1">
        <v>0.99625991700000005</v>
      </c>
      <c r="I2653" s="1">
        <v>0.61525392000000001</v>
      </c>
      <c r="K2653" s="1">
        <v>1.082642906</v>
      </c>
      <c r="L2653" s="1" t="s">
        <v>2</v>
      </c>
      <c r="M2653" s="1" t="s">
        <v>1</v>
      </c>
      <c r="N2653" s="1">
        <v>119458.9963</v>
      </c>
      <c r="O2653" s="1">
        <v>156106.71770000001</v>
      </c>
      <c r="P2653" s="1">
        <v>262157.13870000001</v>
      </c>
      <c r="Q2653" s="1">
        <v>186741.92079999999</v>
      </c>
      <c r="R2653" s="3">
        <f>AVERAGE('VTA_Proteome Morphine vs Saline'!N2653:Q2653)</f>
        <v>181116.193375</v>
      </c>
      <c r="S2653" s="3">
        <f>_xlfn.STDEV.S('VTA_Proteome Morphine vs Saline'!N2653:Q2653)</f>
        <v>60625.537668856632</v>
      </c>
      <c r="T2653" s="1">
        <v>200965.7769</v>
      </c>
      <c r="U2653" s="1">
        <v>148897.1004</v>
      </c>
      <c r="V2653" s="1">
        <v>248552.74290000001</v>
      </c>
      <c r="W2653" s="1">
        <v>185921.02780000001</v>
      </c>
      <c r="X2653" s="1">
        <f t="shared" si="161"/>
        <v>196084.16200000001</v>
      </c>
      <c r="Y2653" s="1">
        <f t="shared" si="162"/>
        <v>41258.091024271118</v>
      </c>
    </row>
    <row r="2654" spans="1:25" x14ac:dyDescent="0.5">
      <c r="A2654" s="1" t="s">
        <v>5294</v>
      </c>
      <c r="B2654" s="1" t="s">
        <v>5295</v>
      </c>
      <c r="C2654" s="1">
        <v>69535</v>
      </c>
      <c r="D2654" s="1">
        <v>4</v>
      </c>
      <c r="E2654" s="1">
        <v>4</v>
      </c>
      <c r="F2654" s="1">
        <v>170.25</v>
      </c>
      <c r="G2654" s="1">
        <v>5.0562979000000001E-2</v>
      </c>
      <c r="H2654" s="1">
        <v>0.99625991700000005</v>
      </c>
      <c r="I2654" s="1">
        <v>0.93708050799999998</v>
      </c>
      <c r="K2654" s="1">
        <v>1.0095767899999999</v>
      </c>
      <c r="L2654" s="1" t="s">
        <v>1</v>
      </c>
      <c r="M2654" s="1" t="s">
        <v>2</v>
      </c>
      <c r="N2654" s="1">
        <v>96328.407349999994</v>
      </c>
      <c r="O2654" s="1">
        <v>94983.768030000007</v>
      </c>
      <c r="P2654" s="1">
        <v>77552.752049999996</v>
      </c>
      <c r="Q2654" s="1">
        <v>139016.43109999999</v>
      </c>
      <c r="R2654" s="3">
        <f>AVERAGE('VTA_Proteome Morphine vs Saline'!N2654:Q2654)</f>
        <v>101970.33963249999</v>
      </c>
      <c r="S2654" s="3">
        <f>_xlfn.STDEV.S('VTA_Proteome Morphine vs Saline'!N2654:Q2654)</f>
        <v>26136.022771930493</v>
      </c>
      <c r="T2654" s="1">
        <v>96732.405440000002</v>
      </c>
      <c r="U2654" s="1">
        <v>69259.213040000002</v>
      </c>
      <c r="V2654" s="1">
        <v>136562.6115</v>
      </c>
      <c r="W2654" s="1">
        <v>101457.98820000001</v>
      </c>
      <c r="X2654" s="1">
        <f t="shared" si="161"/>
        <v>101003.05454500001</v>
      </c>
      <c r="Y2654" s="1">
        <f t="shared" si="162"/>
        <v>27632.100732897219</v>
      </c>
    </row>
    <row r="2655" spans="1:25" x14ac:dyDescent="0.5">
      <c r="A2655" s="1" t="s">
        <v>5296</v>
      </c>
      <c r="B2655" s="1" t="s">
        <v>5297</v>
      </c>
      <c r="C2655" s="1">
        <v>67919</v>
      </c>
      <c r="D2655" s="1">
        <v>8</v>
      </c>
      <c r="E2655" s="1">
        <v>8</v>
      </c>
      <c r="F2655" s="1">
        <v>404.94</v>
      </c>
      <c r="G2655" s="1">
        <v>0.15056065699999999</v>
      </c>
      <c r="H2655" s="1">
        <v>0.977951083</v>
      </c>
      <c r="I2655" s="1">
        <v>0.32076394699999999</v>
      </c>
      <c r="K2655" s="1">
        <v>1.302452492</v>
      </c>
      <c r="L2655" s="1" t="s">
        <v>1</v>
      </c>
      <c r="M2655" s="1" t="s">
        <v>2</v>
      </c>
      <c r="N2655" s="1">
        <v>509512.45270000002</v>
      </c>
      <c r="O2655" s="1">
        <v>459657.93859999999</v>
      </c>
      <c r="P2655" s="1">
        <v>1053270.3330000001</v>
      </c>
      <c r="Q2655" s="1">
        <v>554214.09589999996</v>
      </c>
      <c r="R2655" s="3">
        <f>AVERAGE('VTA_Proteome Morphine vs Saline'!N2655:Q2655)</f>
        <v>644163.70504999999</v>
      </c>
      <c r="S2655" s="3">
        <f>_xlfn.STDEV.S('VTA_Proteome Morphine vs Saline'!N2655:Q2655)</f>
        <v>275458.71005263383</v>
      </c>
      <c r="T2655" s="1">
        <v>450226.44559999998</v>
      </c>
      <c r="U2655" s="1">
        <v>458373.19510000001</v>
      </c>
      <c r="V2655" s="1">
        <v>577467.8101</v>
      </c>
      <c r="W2655" s="1">
        <v>492242.5722</v>
      </c>
      <c r="X2655" s="1">
        <f t="shared" si="161"/>
        <v>494577.50575000001</v>
      </c>
      <c r="Y2655" s="1">
        <f t="shared" si="162"/>
        <v>58177.954346954633</v>
      </c>
    </row>
    <row r="2656" spans="1:25" x14ac:dyDescent="0.5">
      <c r="A2656" s="1" t="s">
        <v>5298</v>
      </c>
      <c r="B2656" s="1" t="s">
        <v>5299</v>
      </c>
      <c r="C2656" s="1">
        <v>21872</v>
      </c>
      <c r="D2656" s="1">
        <v>7</v>
      </c>
      <c r="E2656" s="1">
        <v>7</v>
      </c>
      <c r="F2656" s="1">
        <v>287.10000000000002</v>
      </c>
      <c r="G2656" s="1">
        <v>5.1907472000000003E-2</v>
      </c>
      <c r="H2656" s="1">
        <v>0.99625991700000005</v>
      </c>
      <c r="I2656" s="1">
        <v>0.88458441899999996</v>
      </c>
      <c r="K2656" s="1">
        <v>1.03130722</v>
      </c>
      <c r="L2656" s="1" t="s">
        <v>2</v>
      </c>
      <c r="M2656" s="1" t="s">
        <v>1</v>
      </c>
      <c r="N2656" s="1">
        <v>862062.50139999995</v>
      </c>
      <c r="O2656" s="1">
        <v>855408.42059999995</v>
      </c>
      <c r="P2656" s="1">
        <v>1058429.7050000001</v>
      </c>
      <c r="Q2656" s="1">
        <v>950676.17579999997</v>
      </c>
      <c r="R2656" s="3">
        <f>AVERAGE('VTA_Proteome Morphine vs Saline'!N2656:Q2656)</f>
        <v>931644.20069999993</v>
      </c>
      <c r="S2656" s="3">
        <f>_xlfn.STDEV.S('VTA_Proteome Morphine vs Saline'!N2656:Q2656)</f>
        <v>95026.815902571325</v>
      </c>
      <c r="T2656" s="1">
        <v>861667.12589999998</v>
      </c>
      <c r="U2656" s="1">
        <v>1022131.98</v>
      </c>
      <c r="V2656" s="1">
        <v>1215086.496</v>
      </c>
      <c r="W2656" s="1">
        <v>744359.96</v>
      </c>
      <c r="X2656" s="1">
        <f t="shared" si="161"/>
        <v>960811.39047500002</v>
      </c>
      <c r="Y2656" s="1">
        <f t="shared" si="162"/>
        <v>204203.2083834098</v>
      </c>
    </row>
    <row r="2657" spans="1:25" x14ac:dyDescent="0.5">
      <c r="A2657" s="1" t="s">
        <v>5300</v>
      </c>
      <c r="B2657" s="1" t="s">
        <v>5301</v>
      </c>
      <c r="C2657" s="1">
        <v>111794</v>
      </c>
      <c r="D2657" s="1">
        <v>41</v>
      </c>
      <c r="E2657" s="1">
        <v>40</v>
      </c>
      <c r="F2657" s="1">
        <v>2362.3200000000002</v>
      </c>
      <c r="G2657" s="1">
        <v>0.26093807200000002</v>
      </c>
      <c r="H2657" s="1">
        <v>0.977951083</v>
      </c>
      <c r="I2657" s="1">
        <v>0.16967924400000001</v>
      </c>
      <c r="K2657" s="1">
        <v>1.070825336</v>
      </c>
      <c r="L2657" s="1" t="s">
        <v>1</v>
      </c>
      <c r="M2657" s="1" t="s">
        <v>2</v>
      </c>
      <c r="N2657" s="1">
        <v>19781862.609999999</v>
      </c>
      <c r="O2657" s="1">
        <v>19710330.23</v>
      </c>
      <c r="P2657" s="1">
        <v>18491830.739999998</v>
      </c>
      <c r="Q2657" s="1">
        <v>19770708.510000002</v>
      </c>
      <c r="R2657" s="3">
        <f>AVERAGE('VTA_Proteome Morphine vs Saline'!N2657:Q2657)</f>
        <v>19438683.022500001</v>
      </c>
      <c r="S2657" s="3">
        <f>_xlfn.STDEV.S('VTA_Proteome Morphine vs Saline'!N2657:Q2657)</f>
        <v>632016.50923698046</v>
      </c>
      <c r="T2657" s="1">
        <v>19172500.989999998</v>
      </c>
      <c r="U2657" s="1">
        <v>18582386.239999998</v>
      </c>
      <c r="V2657" s="1">
        <v>18877376.870000001</v>
      </c>
      <c r="W2657" s="1">
        <v>15979701.18</v>
      </c>
      <c r="X2657" s="1">
        <f t="shared" si="161"/>
        <v>18152991.32</v>
      </c>
      <c r="Y2657" s="1">
        <f t="shared" si="162"/>
        <v>1468752.8067735266</v>
      </c>
    </row>
    <row r="2658" spans="1:25" x14ac:dyDescent="0.5">
      <c r="A2658" s="1" t="s">
        <v>5302</v>
      </c>
      <c r="B2658" s="1" t="s">
        <v>5303</v>
      </c>
      <c r="C2658" s="1">
        <v>90203</v>
      </c>
      <c r="D2658" s="1">
        <v>9</v>
      </c>
      <c r="E2658" s="1">
        <v>9</v>
      </c>
      <c r="F2658" s="1">
        <v>429.07</v>
      </c>
      <c r="G2658" s="1">
        <v>0.50814053599999998</v>
      </c>
      <c r="H2658" s="1">
        <v>0.977951083</v>
      </c>
      <c r="I2658" s="1">
        <v>5.6265422000000002E-2</v>
      </c>
      <c r="K2658" s="1">
        <v>1.291928873</v>
      </c>
      <c r="L2658" s="1" t="s">
        <v>1</v>
      </c>
      <c r="M2658" s="1" t="s">
        <v>2</v>
      </c>
      <c r="N2658" s="1">
        <v>1347305.7069999999</v>
      </c>
      <c r="O2658" s="1">
        <v>1175734.629</v>
      </c>
      <c r="P2658" s="1">
        <v>1759177.5160000001</v>
      </c>
      <c r="Q2658" s="1">
        <v>1614264.8370000001</v>
      </c>
      <c r="R2658" s="3">
        <f>AVERAGE('VTA_Proteome Morphine vs Saline'!N2658:Q2658)</f>
        <v>1474120.6722500001</v>
      </c>
      <c r="S2658" s="3">
        <f>_xlfn.STDEV.S('VTA_Proteome Morphine vs Saline'!N2658:Q2658)</f>
        <v>262052.19410131354</v>
      </c>
      <c r="T2658" s="1">
        <v>1044455.546</v>
      </c>
      <c r="U2658" s="1">
        <v>1027430.629</v>
      </c>
      <c r="V2658" s="1">
        <v>1226932.939</v>
      </c>
      <c r="W2658" s="1">
        <v>1265273.2390000001</v>
      </c>
      <c r="X2658" s="1">
        <f t="shared" si="161"/>
        <v>1141023.08825</v>
      </c>
      <c r="Y2658" s="1">
        <f t="shared" si="162"/>
        <v>122538.61899003306</v>
      </c>
    </row>
    <row r="2659" spans="1:25" x14ac:dyDescent="0.5">
      <c r="A2659" s="1" t="s">
        <v>5304</v>
      </c>
      <c r="B2659" s="1" t="s">
        <v>5305</v>
      </c>
      <c r="C2659" s="1">
        <v>143179</v>
      </c>
      <c r="D2659" s="1">
        <v>1</v>
      </c>
      <c r="E2659" s="1">
        <v>1</v>
      </c>
      <c r="F2659" s="1">
        <v>63.99</v>
      </c>
      <c r="G2659" s="1">
        <v>0.102466167</v>
      </c>
      <c r="H2659" s="1">
        <v>0.99063050699999999</v>
      </c>
      <c r="I2659" s="1">
        <v>0.46158263300000002</v>
      </c>
      <c r="K2659" s="1">
        <v>1.14043333</v>
      </c>
      <c r="L2659" s="1" t="s">
        <v>1</v>
      </c>
      <c r="M2659" s="1" t="s">
        <v>2</v>
      </c>
      <c r="N2659" s="1">
        <v>20075.61736</v>
      </c>
      <c r="O2659" s="1">
        <v>13511.215050000001</v>
      </c>
      <c r="P2659" s="1">
        <v>16933.49237</v>
      </c>
      <c r="Q2659" s="1">
        <v>11965.27543</v>
      </c>
      <c r="R2659" s="3">
        <f>AVERAGE('VTA_Proteome Morphine vs Saline'!N2659:Q2659)</f>
        <v>15621.400052500001</v>
      </c>
      <c r="S2659" s="3">
        <f>_xlfn.STDEV.S('VTA_Proteome Morphine vs Saline'!N2659:Q2659)</f>
        <v>3623.1554420652778</v>
      </c>
      <c r="T2659" s="1">
        <v>10834.874760000001</v>
      </c>
      <c r="U2659" s="1">
        <v>12684.97458</v>
      </c>
      <c r="V2659" s="1">
        <v>20024.56192</v>
      </c>
      <c r="W2659" s="1">
        <v>11246.69188</v>
      </c>
      <c r="X2659" s="1">
        <f t="shared" si="161"/>
        <v>13697.775785</v>
      </c>
      <c r="Y2659" s="1">
        <f t="shared" si="162"/>
        <v>4291.7752219477452</v>
      </c>
    </row>
    <row r="2660" spans="1:25" x14ac:dyDescent="0.5">
      <c r="A2660" s="1" t="s">
        <v>5306</v>
      </c>
      <c r="B2660" s="1" t="s">
        <v>5307</v>
      </c>
      <c r="C2660" s="1">
        <v>80682</v>
      </c>
      <c r="D2660" s="1">
        <v>7</v>
      </c>
      <c r="E2660" s="1">
        <v>6</v>
      </c>
      <c r="F2660" s="1">
        <v>282.8</v>
      </c>
      <c r="G2660" s="1">
        <v>7.5589805999999996E-2</v>
      </c>
      <c r="H2660" s="1">
        <v>0.99625991700000005</v>
      </c>
      <c r="I2660" s="1">
        <v>0.60100978199999999</v>
      </c>
      <c r="K2660" s="1">
        <v>1.069073833</v>
      </c>
      <c r="L2660" s="1" t="s">
        <v>2</v>
      </c>
      <c r="M2660" s="1" t="s">
        <v>1</v>
      </c>
      <c r="N2660" s="1">
        <v>491404.80499999999</v>
      </c>
      <c r="O2660" s="1">
        <v>623287.79269999999</v>
      </c>
      <c r="P2660" s="1">
        <v>412097.22499999998</v>
      </c>
      <c r="Q2660" s="1">
        <v>417220.03610000003</v>
      </c>
      <c r="R2660" s="3">
        <f>AVERAGE('VTA_Proteome Morphine vs Saline'!N2660:Q2660)</f>
        <v>486002.46470000001</v>
      </c>
      <c r="S2660" s="3">
        <f>_xlfn.STDEV.S('VTA_Proteome Morphine vs Saline'!N2660:Q2660)</f>
        <v>98436.872332835832</v>
      </c>
      <c r="T2660" s="1">
        <v>574622.57649999997</v>
      </c>
      <c r="U2660" s="1">
        <v>608953.58019999997</v>
      </c>
      <c r="V2660" s="1">
        <v>469067.02189999999</v>
      </c>
      <c r="W2660" s="1">
        <v>425646.89250000002</v>
      </c>
      <c r="X2660" s="1">
        <f t="shared" si="161"/>
        <v>519572.51777500001</v>
      </c>
      <c r="Y2660" s="1">
        <f t="shared" si="162"/>
        <v>86395.045156395179</v>
      </c>
    </row>
    <row r="2661" spans="1:25" x14ac:dyDescent="0.5">
      <c r="A2661" s="1" t="s">
        <v>5308</v>
      </c>
      <c r="B2661" s="1" t="s">
        <v>5309</v>
      </c>
      <c r="C2661" s="1">
        <v>211360</v>
      </c>
      <c r="D2661" s="1">
        <v>21</v>
      </c>
      <c r="E2661" s="1">
        <v>16</v>
      </c>
      <c r="F2661" s="1">
        <v>1190.44</v>
      </c>
      <c r="G2661" s="1">
        <v>5.5309735999999998E-2</v>
      </c>
      <c r="H2661" s="1">
        <v>0.99625991700000005</v>
      </c>
      <c r="I2661" s="1">
        <v>0.80909959600000003</v>
      </c>
      <c r="K2661" s="1">
        <v>1.0119307449999999</v>
      </c>
      <c r="L2661" s="1" t="s">
        <v>2</v>
      </c>
      <c r="M2661" s="1" t="s">
        <v>1</v>
      </c>
      <c r="N2661" s="1">
        <v>4010683.906</v>
      </c>
      <c r="O2661" s="1">
        <v>3927198.2170000002</v>
      </c>
      <c r="P2661" s="1">
        <v>3836610.5359999998</v>
      </c>
      <c r="Q2661" s="1">
        <v>4303806.9859999996</v>
      </c>
      <c r="R2661" s="3">
        <f>AVERAGE('VTA_Proteome Morphine vs Saline'!N2661:Q2661)</f>
        <v>4019574.9112499999</v>
      </c>
      <c r="S2661" s="3">
        <f>_xlfn.STDEV.S('VTA_Proteome Morphine vs Saline'!N2661:Q2661)</f>
        <v>202382.75498192833</v>
      </c>
      <c r="T2661" s="1">
        <v>4487335.4879999999</v>
      </c>
      <c r="U2661" s="1">
        <v>3988953.0070000002</v>
      </c>
      <c r="V2661" s="1">
        <v>3993131.3530000001</v>
      </c>
      <c r="W2661" s="1">
        <v>3800705.89</v>
      </c>
      <c r="X2661" s="1">
        <f t="shared" si="161"/>
        <v>4067531.4345000004</v>
      </c>
      <c r="Y2661" s="1">
        <f t="shared" si="162"/>
        <v>293905.45868149027</v>
      </c>
    </row>
    <row r="2662" spans="1:25" x14ac:dyDescent="0.5">
      <c r="A2662" s="1" t="s">
        <v>5310</v>
      </c>
      <c r="B2662" s="1" t="s">
        <v>5311</v>
      </c>
      <c r="C2662" s="1">
        <v>106161</v>
      </c>
      <c r="D2662" s="1">
        <v>17</v>
      </c>
      <c r="E2662" s="1">
        <v>17</v>
      </c>
      <c r="F2662" s="1">
        <v>1161.69</v>
      </c>
      <c r="G2662" s="1">
        <v>6.4178922999999999E-2</v>
      </c>
      <c r="H2662" s="1">
        <v>0.99625991700000005</v>
      </c>
      <c r="I2662" s="1">
        <v>0.69483505599999995</v>
      </c>
      <c r="K2662" s="1">
        <v>1.0256982969999999</v>
      </c>
      <c r="L2662" s="1" t="s">
        <v>1</v>
      </c>
      <c r="M2662" s="1" t="s">
        <v>2</v>
      </c>
      <c r="N2662" s="1">
        <v>5391964.8059999999</v>
      </c>
      <c r="O2662" s="1">
        <v>5709929.9910000004</v>
      </c>
      <c r="P2662" s="1">
        <v>5798929.6109999996</v>
      </c>
      <c r="Q2662" s="1">
        <v>6710684.8739999998</v>
      </c>
      <c r="R2662" s="3">
        <f>AVERAGE('VTA_Proteome Morphine vs Saline'!N2662:Q2662)</f>
        <v>5902877.3204999994</v>
      </c>
      <c r="S2662" s="3">
        <f>_xlfn.STDEV.S('VTA_Proteome Morphine vs Saline'!N2662:Q2662)</f>
        <v>566162.06137932092</v>
      </c>
      <c r="T2662" s="1">
        <v>6171025.3870000001</v>
      </c>
      <c r="U2662" s="1">
        <v>5324544.0310000004</v>
      </c>
      <c r="V2662" s="1">
        <v>5530306.2139999997</v>
      </c>
      <c r="W2662" s="1">
        <v>5994060.4979999997</v>
      </c>
      <c r="X2662" s="1">
        <f t="shared" si="161"/>
        <v>5754984.0324999997</v>
      </c>
      <c r="Y2662" s="1">
        <f t="shared" si="162"/>
        <v>394126.32578375429</v>
      </c>
    </row>
    <row r="2663" spans="1:25" x14ac:dyDescent="0.5">
      <c r="A2663" s="1" t="s">
        <v>5312</v>
      </c>
      <c r="B2663" s="1" t="s">
        <v>5313</v>
      </c>
      <c r="C2663" s="1">
        <v>211798</v>
      </c>
      <c r="D2663" s="1">
        <v>31</v>
      </c>
      <c r="E2663" s="1">
        <v>26</v>
      </c>
      <c r="F2663" s="1">
        <v>1822.34</v>
      </c>
      <c r="G2663" s="1">
        <v>5.0485859000000001E-2</v>
      </c>
      <c r="H2663" s="1">
        <v>0.99625991700000005</v>
      </c>
      <c r="I2663" s="1">
        <v>0.94153702900000003</v>
      </c>
      <c r="K2663" s="1">
        <v>1.0063161199999999</v>
      </c>
      <c r="L2663" s="1" t="s">
        <v>1</v>
      </c>
      <c r="M2663" s="1" t="s">
        <v>2</v>
      </c>
      <c r="N2663" s="1">
        <v>7013168.3959999997</v>
      </c>
      <c r="O2663" s="1">
        <v>5661536.5609999998</v>
      </c>
      <c r="P2663" s="1">
        <v>6458582.2489999998</v>
      </c>
      <c r="Q2663" s="1">
        <v>5627814.9960000003</v>
      </c>
      <c r="R2663" s="3">
        <f>AVERAGE('VTA_Proteome Morphine vs Saline'!N2663:Q2663)</f>
        <v>6190275.5504999999</v>
      </c>
      <c r="S2663" s="3">
        <f>_xlfn.STDEV.S('VTA_Proteome Morphine vs Saline'!N2663:Q2663)</f>
        <v>669593.88538152608</v>
      </c>
      <c r="T2663" s="1">
        <v>6769874.7240000004</v>
      </c>
      <c r="U2663" s="1">
        <v>6373977.4199999999</v>
      </c>
      <c r="V2663" s="1">
        <v>6097583.693</v>
      </c>
      <c r="W2663" s="1">
        <v>5364253.8729999997</v>
      </c>
      <c r="X2663" s="1">
        <f t="shared" si="161"/>
        <v>6151422.4275000002</v>
      </c>
      <c r="Y2663" s="1">
        <f t="shared" si="162"/>
        <v>592887.54140477069</v>
      </c>
    </row>
    <row r="2664" spans="1:25" x14ac:dyDescent="0.5">
      <c r="A2664" s="1" t="s">
        <v>5314</v>
      </c>
      <c r="B2664" s="1" t="s">
        <v>5315</v>
      </c>
      <c r="C2664" s="1">
        <v>255183</v>
      </c>
      <c r="D2664" s="1">
        <v>23</v>
      </c>
      <c r="E2664" s="1">
        <v>23</v>
      </c>
      <c r="F2664" s="1">
        <v>1489.34</v>
      </c>
      <c r="G2664" s="1">
        <v>6.0362318999999998E-2</v>
      </c>
      <c r="H2664" s="1">
        <v>0.99625991700000005</v>
      </c>
      <c r="I2664" s="1">
        <v>0.73666430900000002</v>
      </c>
      <c r="K2664" s="1">
        <v>1.027196059</v>
      </c>
      <c r="L2664" s="1" t="s">
        <v>1</v>
      </c>
      <c r="M2664" s="1" t="s">
        <v>2</v>
      </c>
      <c r="N2664" s="1">
        <v>29094819.57</v>
      </c>
      <c r="O2664" s="1">
        <v>32159539.550000001</v>
      </c>
      <c r="P2664" s="1">
        <v>24295433.390000001</v>
      </c>
      <c r="Q2664" s="1">
        <v>27134640.449999999</v>
      </c>
      <c r="R2664" s="3">
        <f>AVERAGE('VTA_Proteome Morphine vs Saline'!N2664:Q2664)</f>
        <v>28171108.240000002</v>
      </c>
      <c r="S2664" s="3">
        <f>_xlfn.STDEV.S('VTA_Proteome Morphine vs Saline'!N2664:Q2664)</f>
        <v>3309377.9857846401</v>
      </c>
      <c r="T2664" s="1">
        <v>27450450.98</v>
      </c>
      <c r="U2664" s="1">
        <v>28771219.469999999</v>
      </c>
      <c r="V2664" s="1">
        <v>25596654.489999998</v>
      </c>
      <c r="W2664" s="1">
        <v>27882673.219999999</v>
      </c>
      <c r="X2664" s="1">
        <f t="shared" si="161"/>
        <v>27425249.539999999</v>
      </c>
      <c r="Y2664" s="1">
        <f t="shared" si="162"/>
        <v>1337319.0151632389</v>
      </c>
    </row>
    <row r="2665" spans="1:25" x14ac:dyDescent="0.5">
      <c r="A2665" s="1" t="s">
        <v>5316</v>
      </c>
      <c r="B2665" s="1" t="s">
        <v>5317</v>
      </c>
      <c r="C2665" s="1">
        <v>54687</v>
      </c>
      <c r="D2665" s="1">
        <v>2</v>
      </c>
      <c r="E2665" s="1">
        <v>2</v>
      </c>
      <c r="F2665" s="1">
        <v>130.41999999999999</v>
      </c>
      <c r="G2665" s="1">
        <v>0.13872268900000001</v>
      </c>
      <c r="H2665" s="1">
        <v>0.977951083</v>
      </c>
      <c r="I2665" s="1">
        <v>0.34810741000000001</v>
      </c>
      <c r="K2665" s="1">
        <v>1.262334944</v>
      </c>
      <c r="L2665" s="1" t="s">
        <v>1</v>
      </c>
      <c r="M2665" s="1" t="s">
        <v>2</v>
      </c>
      <c r="N2665" s="1">
        <v>31458.78095</v>
      </c>
      <c r="O2665" s="1">
        <v>19747.14546</v>
      </c>
      <c r="P2665" s="1">
        <v>43619.26629</v>
      </c>
      <c r="Q2665" s="1">
        <v>33535.120060000001</v>
      </c>
      <c r="R2665" s="3">
        <f>AVERAGE('VTA_Proteome Morphine vs Saline'!N2665:Q2665)</f>
        <v>32090.07819</v>
      </c>
      <c r="S2665" s="3">
        <f>_xlfn.STDEV.S('VTA_Proteome Morphine vs Saline'!N2665:Q2665)</f>
        <v>9793.8220124350537</v>
      </c>
      <c r="T2665" s="1">
        <v>33084.031889999998</v>
      </c>
      <c r="U2665" s="1">
        <v>17636.412980000001</v>
      </c>
      <c r="V2665" s="1">
        <v>30545.45492</v>
      </c>
      <c r="W2665" s="1">
        <v>20418.929120000001</v>
      </c>
      <c r="X2665" s="1">
        <f t="shared" si="161"/>
        <v>25421.207227499999</v>
      </c>
      <c r="Y2665" s="1">
        <f t="shared" si="162"/>
        <v>7541.0566006582394</v>
      </c>
    </row>
    <row r="2666" spans="1:25" x14ac:dyDescent="0.5">
      <c r="A2666" s="1" t="s">
        <v>5318</v>
      </c>
      <c r="B2666" s="1" t="s">
        <v>5319</v>
      </c>
      <c r="C2666" s="1">
        <v>19887</v>
      </c>
      <c r="D2666" s="1">
        <v>1</v>
      </c>
      <c r="E2666" s="1">
        <v>1</v>
      </c>
      <c r="F2666" s="1">
        <v>26.56</v>
      </c>
      <c r="G2666" s="1">
        <v>0.13673259500000001</v>
      </c>
      <c r="H2666" s="1">
        <v>0.977951083</v>
      </c>
      <c r="I2666" s="1">
        <v>0.35307072699999997</v>
      </c>
      <c r="K2666" s="1">
        <v>1.407462786</v>
      </c>
      <c r="L2666" s="1" t="s">
        <v>1</v>
      </c>
      <c r="M2666" s="1" t="s">
        <v>2</v>
      </c>
      <c r="N2666" s="1">
        <v>491243.76360000001</v>
      </c>
      <c r="O2666" s="1">
        <v>421827.21240000002</v>
      </c>
      <c r="P2666" s="1">
        <v>700602.09569999995</v>
      </c>
      <c r="Q2666" s="1">
        <v>1253430.3219999999</v>
      </c>
      <c r="R2666" s="3">
        <f>AVERAGE('VTA_Proteome Morphine vs Saline'!N2666:Q2666)</f>
        <v>716775.84842499997</v>
      </c>
      <c r="S2666" s="3">
        <f>_xlfn.STDEV.S('VTA_Proteome Morphine vs Saline'!N2666:Q2666)</f>
        <v>376881.51695362147</v>
      </c>
      <c r="T2666" s="1">
        <v>127866.78350000001</v>
      </c>
      <c r="U2666" s="1">
        <v>338151.9976</v>
      </c>
      <c r="V2666" s="1">
        <v>546789.99479999999</v>
      </c>
      <c r="W2666" s="1">
        <v>1024263.481</v>
      </c>
      <c r="X2666" s="1">
        <f t="shared" si="161"/>
        <v>509268.06422499998</v>
      </c>
      <c r="Y2666" s="1">
        <f t="shared" si="162"/>
        <v>383569.12448267301</v>
      </c>
    </row>
    <row r="2667" spans="1:25" x14ac:dyDescent="0.5">
      <c r="A2667" s="1" t="s">
        <v>5320</v>
      </c>
      <c r="B2667" s="1" t="s">
        <v>5321</v>
      </c>
      <c r="C2667" s="1">
        <v>60211</v>
      </c>
      <c r="D2667" s="1">
        <v>16</v>
      </c>
      <c r="E2667" s="1">
        <v>16</v>
      </c>
      <c r="F2667" s="1">
        <v>852.47</v>
      </c>
      <c r="G2667" s="1">
        <v>5.0413501999999999E-2</v>
      </c>
      <c r="H2667" s="1">
        <v>0.99625991700000005</v>
      </c>
      <c r="I2667" s="1">
        <v>0.94605567599999996</v>
      </c>
      <c r="K2667" s="1">
        <v>1.0239385089999999</v>
      </c>
      <c r="L2667" s="1" t="s">
        <v>1</v>
      </c>
      <c r="M2667" s="1" t="s">
        <v>2</v>
      </c>
      <c r="N2667" s="1">
        <v>3838460.0750000002</v>
      </c>
      <c r="O2667" s="1">
        <v>4105852.2310000001</v>
      </c>
      <c r="P2667" s="1">
        <v>6399394.517</v>
      </c>
      <c r="Q2667" s="1">
        <v>5414313.0549999997</v>
      </c>
      <c r="R2667" s="3">
        <f>AVERAGE('VTA_Proteome Morphine vs Saline'!N2667:Q2667)</f>
        <v>4939504.9694999997</v>
      </c>
      <c r="S2667" s="3">
        <f>_xlfn.STDEV.S('VTA_Proteome Morphine vs Saline'!N2667:Q2667)</f>
        <v>1192196.4263589305</v>
      </c>
      <c r="T2667" s="1">
        <v>4765729.5460000001</v>
      </c>
      <c r="U2667" s="1">
        <v>3937807.4709999999</v>
      </c>
      <c r="V2667" s="1">
        <v>5578581.8420000002</v>
      </c>
      <c r="W2667" s="1">
        <v>5013981.1569999997</v>
      </c>
      <c r="X2667" s="1">
        <f t="shared" si="161"/>
        <v>4824025.0040000007</v>
      </c>
      <c r="Y2667" s="1">
        <f t="shared" si="162"/>
        <v>681718.23066305765</v>
      </c>
    </row>
    <row r="2668" spans="1:25" x14ac:dyDescent="0.5">
      <c r="A2668" s="1" t="s">
        <v>5322</v>
      </c>
      <c r="B2668" s="1" t="s">
        <v>5323</v>
      </c>
      <c r="C2668" s="1">
        <v>57400</v>
      </c>
      <c r="D2668" s="1">
        <v>8</v>
      </c>
      <c r="E2668" s="1">
        <v>8</v>
      </c>
      <c r="F2668" s="1">
        <v>416.35</v>
      </c>
      <c r="G2668" s="1">
        <v>5.2872808E-2</v>
      </c>
      <c r="H2668" s="1">
        <v>0.99625991700000005</v>
      </c>
      <c r="I2668" s="1">
        <v>0.85870892300000001</v>
      </c>
      <c r="K2668" s="1">
        <v>1.0933454250000001</v>
      </c>
      <c r="L2668" s="1" t="s">
        <v>1</v>
      </c>
      <c r="M2668" s="1" t="s">
        <v>2</v>
      </c>
      <c r="N2668" s="1">
        <v>425855.06030000001</v>
      </c>
      <c r="O2668" s="1">
        <v>500052.92249999999</v>
      </c>
      <c r="P2668" s="1">
        <v>1032828.102</v>
      </c>
      <c r="Q2668" s="1">
        <v>634096.3077</v>
      </c>
      <c r="R2668" s="3">
        <f>AVERAGE('VTA_Proteome Morphine vs Saline'!N2668:Q2668)</f>
        <v>648208.09812500002</v>
      </c>
      <c r="S2668" s="3">
        <f>_xlfn.STDEV.S('VTA_Proteome Morphine vs Saline'!N2668:Q2668)</f>
        <v>270507.25159983197</v>
      </c>
      <c r="T2668" s="1">
        <v>650415.06149999995</v>
      </c>
      <c r="U2668" s="1">
        <v>471136.68280000001</v>
      </c>
      <c r="V2668" s="1">
        <v>647154.33790000004</v>
      </c>
      <c r="W2668" s="1">
        <v>602760.73300000001</v>
      </c>
      <c r="X2668" s="1">
        <f t="shared" si="161"/>
        <v>592866.70380000002</v>
      </c>
      <c r="Y2668" s="1">
        <f t="shared" si="162"/>
        <v>84013.987955604796</v>
      </c>
    </row>
    <row r="2669" spans="1:25" x14ac:dyDescent="0.5">
      <c r="A2669" s="1" t="s">
        <v>5324</v>
      </c>
      <c r="B2669" s="1" t="s">
        <v>5325</v>
      </c>
      <c r="C2669" s="1">
        <v>47066</v>
      </c>
      <c r="D2669" s="1">
        <v>18</v>
      </c>
      <c r="E2669" s="1">
        <v>18</v>
      </c>
      <c r="F2669" s="1">
        <v>1004.62</v>
      </c>
      <c r="G2669" s="1">
        <v>7.3764472999999997E-2</v>
      </c>
      <c r="H2669" s="1">
        <v>0.99625991700000005</v>
      </c>
      <c r="I2669" s="1">
        <v>0.61386323200000004</v>
      </c>
      <c r="K2669" s="1">
        <v>1.056566009</v>
      </c>
      <c r="L2669" s="1" t="s">
        <v>1</v>
      </c>
      <c r="M2669" s="1" t="s">
        <v>2</v>
      </c>
      <c r="N2669" s="1">
        <v>6600525.074</v>
      </c>
      <c r="O2669" s="1">
        <v>8663948.1879999992</v>
      </c>
      <c r="P2669" s="1">
        <v>7612135.4299999997</v>
      </c>
      <c r="Q2669" s="1">
        <v>7098952.5279999999</v>
      </c>
      <c r="R2669" s="3">
        <f>AVERAGE('VTA_Proteome Morphine vs Saline'!N2669:Q2669)</f>
        <v>7493890.3049999997</v>
      </c>
      <c r="S2669" s="3">
        <f>_xlfn.STDEV.S('VTA_Proteome Morphine vs Saline'!N2669:Q2669)</f>
        <v>882627.63813854195</v>
      </c>
      <c r="T2669" s="1">
        <v>6554813.2379999999</v>
      </c>
      <c r="U2669" s="1">
        <v>9452317.7180000003</v>
      </c>
      <c r="V2669" s="1">
        <v>5135475.8360000001</v>
      </c>
      <c r="W2669" s="1">
        <v>7228134.7989999996</v>
      </c>
      <c r="X2669" s="1">
        <f t="shared" si="161"/>
        <v>7092685.3977499995</v>
      </c>
      <c r="Y2669" s="1">
        <f t="shared" si="162"/>
        <v>1798720.5597226748</v>
      </c>
    </row>
    <row r="2670" spans="1:25" x14ac:dyDescent="0.5">
      <c r="A2670" s="1" t="s">
        <v>5326</v>
      </c>
      <c r="B2670" s="1" t="s">
        <v>5327</v>
      </c>
      <c r="C2670" s="1">
        <v>64168</v>
      </c>
      <c r="D2670" s="1">
        <v>29</v>
      </c>
      <c r="E2670" s="1">
        <v>29</v>
      </c>
      <c r="F2670" s="1">
        <v>2357.9</v>
      </c>
      <c r="G2670" s="1">
        <v>5.1811637000000001E-2</v>
      </c>
      <c r="H2670" s="1">
        <v>0.99625991700000005</v>
      </c>
      <c r="I2670" s="1">
        <v>0.88749341699999995</v>
      </c>
      <c r="K2670" s="1">
        <v>1.0221316549999999</v>
      </c>
      <c r="L2670" s="1" t="s">
        <v>1</v>
      </c>
      <c r="M2670" s="1" t="s">
        <v>2</v>
      </c>
      <c r="N2670" s="1">
        <v>39280916.630000003</v>
      </c>
      <c r="O2670" s="1">
        <v>43641829.350000001</v>
      </c>
      <c r="P2670" s="1">
        <v>58720132.259999998</v>
      </c>
      <c r="Q2670" s="1">
        <v>52927702.850000001</v>
      </c>
      <c r="R2670" s="3">
        <f>AVERAGE('VTA_Proteome Morphine vs Saline'!N2670:Q2670)</f>
        <v>48642645.272500001</v>
      </c>
      <c r="S2670" s="3">
        <f>_xlfn.STDEV.S('VTA_Proteome Morphine vs Saline'!N2670:Q2670)</f>
        <v>8804687.8705277611</v>
      </c>
      <c r="T2670" s="1">
        <v>43429892.869999997</v>
      </c>
      <c r="U2670" s="1">
        <v>40486228.579999998</v>
      </c>
      <c r="V2670" s="1">
        <v>54639552.909999996</v>
      </c>
      <c r="W2670" s="1">
        <v>51801976.869999997</v>
      </c>
      <c r="X2670" s="1">
        <f t="shared" si="161"/>
        <v>47589412.807499997</v>
      </c>
      <c r="Y2670" s="1">
        <f t="shared" si="162"/>
        <v>6713345.011388585</v>
      </c>
    </row>
    <row r="2671" spans="1:25" x14ac:dyDescent="0.5">
      <c r="A2671" s="1" t="s">
        <v>5328</v>
      </c>
      <c r="B2671" s="1" t="s">
        <v>5329</v>
      </c>
      <c r="C2671" s="1">
        <v>33398</v>
      </c>
      <c r="D2671" s="1">
        <v>16</v>
      </c>
      <c r="E2671" s="1">
        <v>16</v>
      </c>
      <c r="F2671" s="1">
        <v>1318.26</v>
      </c>
      <c r="G2671" s="1">
        <v>0.18817624899999999</v>
      </c>
      <c r="H2671" s="1">
        <v>0.977951083</v>
      </c>
      <c r="I2671" s="1">
        <v>0.25281606000000001</v>
      </c>
      <c r="K2671" s="1">
        <v>1.095182943</v>
      </c>
      <c r="L2671" s="1" t="s">
        <v>2</v>
      </c>
      <c r="M2671" s="1" t="s">
        <v>1</v>
      </c>
      <c r="N2671" s="1">
        <v>17290321.710000001</v>
      </c>
      <c r="O2671" s="1">
        <v>17051276.030000001</v>
      </c>
      <c r="P2671" s="1">
        <v>14272866.460000001</v>
      </c>
      <c r="Q2671" s="1">
        <v>16318835.01</v>
      </c>
      <c r="R2671" s="3">
        <f>AVERAGE('VTA_Proteome Morphine vs Saline'!N2671:Q2671)</f>
        <v>16233324.8025</v>
      </c>
      <c r="S2671" s="3">
        <f>_xlfn.STDEV.S('VTA_Proteome Morphine vs Saline'!N2671:Q2671)</f>
        <v>1370765.671841576</v>
      </c>
      <c r="T2671" s="1">
        <v>18419538.210000001</v>
      </c>
      <c r="U2671" s="1">
        <v>20261911.350000001</v>
      </c>
      <c r="V2671" s="1">
        <v>15802355.52</v>
      </c>
      <c r="W2671" s="1">
        <v>16630036.68</v>
      </c>
      <c r="X2671" s="1">
        <f t="shared" si="161"/>
        <v>17778460.439999998</v>
      </c>
      <c r="Y2671" s="1">
        <f t="shared" si="162"/>
        <v>1983463.0420007624</v>
      </c>
    </row>
    <row r="2672" spans="1:25" x14ac:dyDescent="0.5">
      <c r="A2672" s="1" t="s">
        <v>5330</v>
      </c>
      <c r="B2672" s="1" t="s">
        <v>5331</v>
      </c>
      <c r="C2672" s="1">
        <v>65057</v>
      </c>
      <c r="D2672" s="1">
        <v>5</v>
      </c>
      <c r="E2672" s="1">
        <v>4</v>
      </c>
      <c r="F2672" s="1">
        <v>254.05</v>
      </c>
      <c r="G2672" s="1">
        <v>0.10694453900000001</v>
      </c>
      <c r="H2672" s="1">
        <v>0.98920471200000004</v>
      </c>
      <c r="I2672" s="1">
        <v>0.44427486599999999</v>
      </c>
      <c r="K2672" s="1">
        <v>1.1952884749999999</v>
      </c>
      <c r="L2672" s="1" t="s">
        <v>1</v>
      </c>
      <c r="M2672" s="1" t="s">
        <v>2</v>
      </c>
      <c r="N2672" s="1">
        <v>87488.612280000001</v>
      </c>
      <c r="O2672" s="1">
        <v>153037.94829999999</v>
      </c>
      <c r="P2672" s="1">
        <v>72114.445559999993</v>
      </c>
      <c r="Q2672" s="1">
        <v>103770.8158</v>
      </c>
      <c r="R2672" s="3">
        <f>AVERAGE('VTA_Proteome Morphine vs Saline'!N2672:Q2672)</f>
        <v>104102.95548499998</v>
      </c>
      <c r="S2672" s="3">
        <f>_xlfn.STDEV.S('VTA_Proteome Morphine vs Saline'!N2672:Q2672)</f>
        <v>35090.573311217668</v>
      </c>
      <c r="T2672" s="1">
        <v>73849.731690000001</v>
      </c>
      <c r="U2672" s="1">
        <v>103693.61320000001</v>
      </c>
      <c r="V2672" s="1">
        <v>98374.17671</v>
      </c>
      <c r="W2672" s="1">
        <v>72460.155029999994</v>
      </c>
      <c r="X2672" s="1">
        <f t="shared" si="161"/>
        <v>87094.4191575</v>
      </c>
      <c r="Y2672" s="1">
        <f t="shared" si="162"/>
        <v>16251.662540275001</v>
      </c>
    </row>
    <row r="2673" spans="1:25" x14ac:dyDescent="0.5">
      <c r="A2673" s="1" t="s">
        <v>5332</v>
      </c>
      <c r="B2673" s="1" t="s">
        <v>5333</v>
      </c>
      <c r="C2673" s="1">
        <v>25746</v>
      </c>
      <c r="D2673" s="1">
        <v>10</v>
      </c>
      <c r="E2673" s="1">
        <v>10</v>
      </c>
      <c r="F2673" s="1">
        <v>599.19000000000005</v>
      </c>
      <c r="G2673" s="1">
        <v>9.7195605000000004E-2</v>
      </c>
      <c r="H2673" s="1">
        <v>0.99332116299999995</v>
      </c>
      <c r="I2673" s="1">
        <v>0.48361205600000001</v>
      </c>
      <c r="K2673" s="1">
        <v>1.099114044</v>
      </c>
      <c r="L2673" s="1" t="s">
        <v>2</v>
      </c>
      <c r="M2673" s="1" t="s">
        <v>1</v>
      </c>
      <c r="N2673" s="1">
        <v>12011479.890000001</v>
      </c>
      <c r="O2673" s="1">
        <v>13028270.859999999</v>
      </c>
      <c r="P2673" s="1">
        <v>15008974.16</v>
      </c>
      <c r="Q2673" s="1">
        <v>13385280.27</v>
      </c>
      <c r="R2673" s="3">
        <f>AVERAGE('VTA_Proteome Morphine vs Saline'!N2673:Q2673)</f>
        <v>13358501.294999998</v>
      </c>
      <c r="S2673" s="3">
        <f>_xlfn.STDEV.S('VTA_Proteome Morphine vs Saline'!N2673:Q2673)</f>
        <v>1244761.9045868199</v>
      </c>
      <c r="T2673" s="1">
        <v>15868371.310000001</v>
      </c>
      <c r="U2673" s="1">
        <v>10671075.109999999</v>
      </c>
      <c r="V2673" s="1">
        <v>16068542</v>
      </c>
      <c r="W2673" s="1">
        <v>16122077.109999999</v>
      </c>
      <c r="X2673" s="1">
        <f t="shared" si="161"/>
        <v>14682516.3825</v>
      </c>
      <c r="Y2673" s="1">
        <f t="shared" si="162"/>
        <v>2676522.3140186267</v>
      </c>
    </row>
    <row r="2674" spans="1:25" x14ac:dyDescent="0.5">
      <c r="A2674" s="1" t="s">
        <v>5334</v>
      </c>
      <c r="B2674" s="1" t="s">
        <v>5335</v>
      </c>
      <c r="C2674" s="1">
        <v>21593</v>
      </c>
      <c r="D2674" s="1">
        <v>3</v>
      </c>
      <c r="E2674" s="1">
        <v>3</v>
      </c>
      <c r="F2674" s="1">
        <v>236.23</v>
      </c>
      <c r="G2674" s="1">
        <v>5.0492219999999997E-2</v>
      </c>
      <c r="H2674" s="1">
        <v>0.99625991700000005</v>
      </c>
      <c r="I2674" s="1">
        <v>0.94115653499999996</v>
      </c>
      <c r="K2674" s="1">
        <v>1.0338831989999999</v>
      </c>
      <c r="L2674" s="1" t="s">
        <v>2</v>
      </c>
      <c r="M2674" s="1" t="s">
        <v>1</v>
      </c>
      <c r="N2674" s="1">
        <v>1569776.53</v>
      </c>
      <c r="O2674" s="1">
        <v>2164005.06</v>
      </c>
      <c r="P2674" s="1">
        <v>2350573.5109999999</v>
      </c>
      <c r="Q2674" s="1">
        <v>2471304.8149999999</v>
      </c>
      <c r="R2674" s="3">
        <f>AVERAGE('VTA_Proteome Morphine vs Saline'!N2674:Q2674)</f>
        <v>2138914.9789999998</v>
      </c>
      <c r="S2674" s="3">
        <f>_xlfn.STDEV.S('VTA_Proteome Morphine vs Saline'!N2674:Q2674)</f>
        <v>399929.33689974895</v>
      </c>
      <c r="T2674" s="1">
        <v>2800660.4720000001</v>
      </c>
      <c r="U2674" s="1">
        <v>1992270.422</v>
      </c>
      <c r="V2674" s="1">
        <v>2628153.0210000002</v>
      </c>
      <c r="W2674" s="1">
        <v>1424469.1270000001</v>
      </c>
      <c r="X2674" s="1">
        <f t="shared" si="161"/>
        <v>2211388.2605000003</v>
      </c>
      <c r="Y2674" s="1">
        <f t="shared" si="162"/>
        <v>629335.35168938863</v>
      </c>
    </row>
    <row r="2675" spans="1:25" x14ac:dyDescent="0.5">
      <c r="A2675" s="1" t="s">
        <v>5336</v>
      </c>
      <c r="B2675" s="1" t="s">
        <v>5337</v>
      </c>
      <c r="C2675" s="1">
        <v>129695</v>
      </c>
      <c r="D2675" s="1">
        <v>63</v>
      </c>
      <c r="E2675" s="1">
        <v>63</v>
      </c>
      <c r="F2675" s="1">
        <v>4981.62</v>
      </c>
      <c r="G2675" s="1">
        <v>7.1095344000000005E-2</v>
      </c>
      <c r="H2675" s="1">
        <v>0.99625991700000005</v>
      </c>
      <c r="I2675" s="1">
        <v>0.63390162000000005</v>
      </c>
      <c r="K2675" s="1">
        <v>1.0235133890000001</v>
      </c>
      <c r="L2675" s="1" t="s">
        <v>1</v>
      </c>
      <c r="M2675" s="1" t="s">
        <v>2</v>
      </c>
      <c r="N2675" s="1">
        <v>143346765.19999999</v>
      </c>
      <c r="O2675" s="1">
        <v>153794986.90000001</v>
      </c>
      <c r="P2675" s="1">
        <v>146260755</v>
      </c>
      <c r="Q2675" s="1">
        <v>135866048.69999999</v>
      </c>
      <c r="R2675" s="3">
        <f>AVERAGE('VTA_Proteome Morphine vs Saline'!N2675:Q2675)</f>
        <v>144817138.94999999</v>
      </c>
      <c r="S2675" s="3">
        <f>_xlfn.STDEV.S('VTA_Proteome Morphine vs Saline'!N2675:Q2675)</f>
        <v>7415519.6882725013</v>
      </c>
      <c r="T2675" s="1">
        <v>124762850</v>
      </c>
      <c r="U2675" s="1">
        <v>151155555.09999999</v>
      </c>
      <c r="V2675" s="1">
        <v>146924937.69999999</v>
      </c>
      <c r="W2675" s="1">
        <v>143117554.30000001</v>
      </c>
      <c r="X2675" s="1">
        <f t="shared" ref="X2675:X2706" si="163">AVERAGE(T2675:W2675)</f>
        <v>141490224.27500001</v>
      </c>
      <c r="Y2675" s="1">
        <f t="shared" ref="Y2675:Y2688" si="164">_xlfn.STDEV.S(T2675:W2675)</f>
        <v>11624800.83148049</v>
      </c>
    </row>
    <row r="2676" spans="1:25" x14ac:dyDescent="0.5">
      <c r="A2676" s="1" t="s">
        <v>5338</v>
      </c>
      <c r="B2676" s="1" t="s">
        <v>5339</v>
      </c>
      <c r="C2676" s="1">
        <v>96113</v>
      </c>
      <c r="D2676" s="1">
        <v>76</v>
      </c>
      <c r="E2676" s="1">
        <v>56</v>
      </c>
      <c r="F2676" s="1">
        <v>5796.71</v>
      </c>
      <c r="G2676" s="1">
        <v>0.18678650299999999</v>
      </c>
      <c r="H2676" s="1">
        <v>0.977951083</v>
      </c>
      <c r="I2676" s="1">
        <v>0.254925338</v>
      </c>
      <c r="K2676" s="1">
        <v>1.08310829</v>
      </c>
      <c r="L2676" s="1" t="s">
        <v>1</v>
      </c>
      <c r="M2676" s="1" t="s">
        <v>2</v>
      </c>
      <c r="N2676" s="1">
        <v>499237077</v>
      </c>
      <c r="O2676" s="1">
        <v>602542331.10000002</v>
      </c>
      <c r="P2676" s="1">
        <v>517390743.69999999</v>
      </c>
      <c r="Q2676" s="1">
        <v>523108055.60000002</v>
      </c>
      <c r="R2676" s="3">
        <f>AVERAGE('VTA_Proteome Morphine vs Saline'!N2676:Q2676)</f>
        <v>535569551.85000002</v>
      </c>
      <c r="S2676" s="3">
        <f>_xlfn.STDEV.S('VTA_Proteome Morphine vs Saline'!N2676:Q2676)</f>
        <v>45793594.325474486</v>
      </c>
      <c r="T2676" s="1">
        <v>466903064.19999999</v>
      </c>
      <c r="U2676" s="1">
        <v>559852995.29999995</v>
      </c>
      <c r="V2676" s="1">
        <v>447394853.69999999</v>
      </c>
      <c r="W2676" s="1">
        <v>503747535.89999998</v>
      </c>
      <c r="X2676" s="1">
        <f t="shared" si="163"/>
        <v>494474612.27499998</v>
      </c>
      <c r="Y2676" s="1">
        <f t="shared" si="164"/>
        <v>49453729.250182293</v>
      </c>
    </row>
    <row r="2677" spans="1:25" x14ac:dyDescent="0.5">
      <c r="A2677" s="1" t="s">
        <v>5340</v>
      </c>
      <c r="B2677" s="1" t="s">
        <v>5341</v>
      </c>
      <c r="C2677" s="1">
        <v>97421</v>
      </c>
      <c r="D2677" s="1">
        <v>34</v>
      </c>
      <c r="E2677" s="1">
        <v>21</v>
      </c>
      <c r="F2677" s="1">
        <v>1536.13</v>
      </c>
      <c r="G2677" s="1">
        <v>5.2280964999999999E-2</v>
      </c>
      <c r="H2677" s="1">
        <v>0.99625991700000005</v>
      </c>
      <c r="I2677" s="1">
        <v>0.87391059699999996</v>
      </c>
      <c r="K2677" s="1">
        <v>1.0108133859999999</v>
      </c>
      <c r="L2677" s="1" t="s">
        <v>2</v>
      </c>
      <c r="M2677" s="1" t="s">
        <v>1</v>
      </c>
      <c r="N2677" s="1">
        <v>2785932.4709999999</v>
      </c>
      <c r="O2677" s="1">
        <v>3185591.7960000001</v>
      </c>
      <c r="P2677" s="1">
        <v>2984495.773</v>
      </c>
      <c r="Q2677" s="1">
        <v>2391254.8620000002</v>
      </c>
      <c r="R2677" s="3">
        <f>AVERAGE('VTA_Proteome Morphine vs Saline'!N2677:Q2677)</f>
        <v>2836818.7254999997</v>
      </c>
      <c r="S2677" s="3">
        <f>_xlfn.STDEV.S('VTA_Proteome Morphine vs Saline'!N2677:Q2677)</f>
        <v>338903.98464186979</v>
      </c>
      <c r="T2677" s="1">
        <v>2090805.923</v>
      </c>
      <c r="U2677" s="1">
        <v>2833272.304</v>
      </c>
      <c r="V2677" s="1">
        <v>4383409.4809999997</v>
      </c>
      <c r="W2677" s="1">
        <v>2162489.662</v>
      </c>
      <c r="X2677" s="1">
        <f t="shared" si="163"/>
        <v>2867494.3425000003</v>
      </c>
      <c r="Y2677" s="1">
        <f t="shared" si="164"/>
        <v>1064494.6149174701</v>
      </c>
    </row>
    <row r="2678" spans="1:25" x14ac:dyDescent="0.5">
      <c r="A2678" s="1" t="s">
        <v>5342</v>
      </c>
      <c r="B2678" s="1" t="s">
        <v>5343</v>
      </c>
      <c r="C2678" s="1">
        <v>97212</v>
      </c>
      <c r="D2678" s="1">
        <v>61</v>
      </c>
      <c r="E2678" s="1">
        <v>43</v>
      </c>
      <c r="F2678" s="1">
        <v>4224.03</v>
      </c>
      <c r="G2678" s="1">
        <v>6.5015228999999994E-2</v>
      </c>
      <c r="H2678" s="1">
        <v>0.99625991700000005</v>
      </c>
      <c r="I2678" s="1">
        <v>0.68660194399999996</v>
      </c>
      <c r="K2678" s="1">
        <v>1.0353021849999999</v>
      </c>
      <c r="L2678" s="1" t="s">
        <v>2</v>
      </c>
      <c r="M2678" s="1" t="s">
        <v>1</v>
      </c>
      <c r="N2678" s="1">
        <v>90689577.239999995</v>
      </c>
      <c r="O2678" s="1">
        <v>116088180.3</v>
      </c>
      <c r="P2678" s="1">
        <v>89997029.209999993</v>
      </c>
      <c r="Q2678" s="1">
        <v>92645882.799999997</v>
      </c>
      <c r="R2678" s="3">
        <f>AVERAGE('VTA_Proteome Morphine vs Saline'!N2678:Q2678)</f>
        <v>97355167.387500003</v>
      </c>
      <c r="S2678" s="3">
        <f>_xlfn.STDEV.S('VTA_Proteome Morphine vs Saline'!N2678:Q2678)</f>
        <v>12538944.97900553</v>
      </c>
      <c r="T2678" s="1">
        <v>89107260.260000005</v>
      </c>
      <c r="U2678" s="1">
        <v>110202691.59999999</v>
      </c>
      <c r="V2678" s="1">
        <v>92650558.480000004</v>
      </c>
      <c r="W2678" s="1">
        <v>111207559.8</v>
      </c>
      <c r="X2678" s="1">
        <f t="shared" si="163"/>
        <v>100792017.53500001</v>
      </c>
      <c r="Y2678" s="1">
        <f t="shared" si="164"/>
        <v>11545002.023264894</v>
      </c>
    </row>
    <row r="2679" spans="1:25" x14ac:dyDescent="0.5">
      <c r="A2679" s="1" t="s">
        <v>5344</v>
      </c>
      <c r="B2679" s="1" t="s">
        <v>5345</v>
      </c>
      <c r="C2679" s="1">
        <v>62839</v>
      </c>
      <c r="D2679" s="1">
        <v>14</v>
      </c>
      <c r="E2679" s="1">
        <v>14</v>
      </c>
      <c r="F2679" s="1">
        <v>835.7</v>
      </c>
      <c r="G2679" s="1">
        <v>0.280876548</v>
      </c>
      <c r="H2679" s="1">
        <v>0.977951083</v>
      </c>
      <c r="I2679" s="1">
        <v>0.15356446000000001</v>
      </c>
      <c r="K2679" s="1">
        <v>1.346846371</v>
      </c>
      <c r="L2679" s="1" t="s">
        <v>1</v>
      </c>
      <c r="M2679" s="1" t="s">
        <v>2</v>
      </c>
      <c r="N2679" s="1">
        <v>2373202.9339999999</v>
      </c>
      <c r="O2679" s="1">
        <v>2104844.1949999998</v>
      </c>
      <c r="P2679" s="1">
        <v>3679784.1940000001</v>
      </c>
      <c r="Q2679" s="1">
        <v>3261697.946</v>
      </c>
      <c r="R2679" s="3">
        <f>AVERAGE('VTA_Proteome Morphine vs Saline'!N2679:Q2679)</f>
        <v>2854882.3172499998</v>
      </c>
      <c r="S2679" s="3">
        <f>_xlfn.STDEV.S('VTA_Proteome Morphine vs Saline'!N2679:Q2679)</f>
        <v>739489.52553711983</v>
      </c>
      <c r="T2679" s="1">
        <v>1807980.8529999999</v>
      </c>
      <c r="U2679" s="1">
        <v>1639849.666</v>
      </c>
      <c r="V2679" s="1">
        <v>2912397.625</v>
      </c>
      <c r="W2679" s="1">
        <v>2118488.892</v>
      </c>
      <c r="X2679" s="1">
        <f t="shared" si="163"/>
        <v>2119679.2589999996</v>
      </c>
      <c r="Y2679" s="1">
        <f t="shared" si="164"/>
        <v>564445.49763131747</v>
      </c>
    </row>
    <row r="2680" spans="1:25" x14ac:dyDescent="0.5">
      <c r="A2680" s="1" t="s">
        <v>5346</v>
      </c>
      <c r="B2680" s="1" t="s">
        <v>5347</v>
      </c>
      <c r="C2680" s="1">
        <v>65632</v>
      </c>
      <c r="D2680" s="1">
        <v>9</v>
      </c>
      <c r="E2680" s="1">
        <v>9</v>
      </c>
      <c r="F2680" s="1">
        <v>423.35</v>
      </c>
      <c r="G2680" s="1">
        <v>5.0975805999999999E-2</v>
      </c>
      <c r="H2680" s="1">
        <v>0.99625991700000005</v>
      </c>
      <c r="I2680" s="1">
        <v>0.91725189799999995</v>
      </c>
      <c r="K2680" s="1">
        <v>1.028562523</v>
      </c>
      <c r="L2680" s="1" t="s">
        <v>1</v>
      </c>
      <c r="M2680" s="1" t="s">
        <v>2</v>
      </c>
      <c r="N2680" s="1">
        <v>738700.47970000003</v>
      </c>
      <c r="O2680" s="1">
        <v>985363.56090000004</v>
      </c>
      <c r="P2680" s="1">
        <v>1587207.48</v>
      </c>
      <c r="Q2680" s="1">
        <v>1596704.635</v>
      </c>
      <c r="R2680" s="3">
        <f>AVERAGE('VTA_Proteome Morphine vs Saline'!N2680:Q2680)</f>
        <v>1226994.0389</v>
      </c>
      <c r="S2680" s="3">
        <f>_xlfn.STDEV.S('VTA_Proteome Morphine vs Saline'!N2680:Q2680)</f>
        <v>433303.41019984009</v>
      </c>
      <c r="T2680" s="1">
        <v>863547.98829999997</v>
      </c>
      <c r="U2680" s="1">
        <v>776098.45609999995</v>
      </c>
      <c r="V2680" s="1">
        <v>1598967.023</v>
      </c>
      <c r="W2680" s="1">
        <v>1533071.33</v>
      </c>
      <c r="X2680" s="1">
        <f t="shared" si="163"/>
        <v>1192921.1993499999</v>
      </c>
      <c r="Y2680" s="1">
        <f t="shared" si="164"/>
        <v>433129.40088487184</v>
      </c>
    </row>
    <row r="2681" spans="1:25" x14ac:dyDescent="0.5">
      <c r="A2681" s="1" t="s">
        <v>5348</v>
      </c>
      <c r="B2681" s="1" t="s">
        <v>5349</v>
      </c>
      <c r="C2681" s="1">
        <v>52815</v>
      </c>
      <c r="D2681" s="1">
        <v>28</v>
      </c>
      <c r="E2681" s="1">
        <v>27</v>
      </c>
      <c r="F2681" s="1">
        <v>2024.64</v>
      </c>
      <c r="G2681" s="1">
        <v>0.18214618399999999</v>
      </c>
      <c r="H2681" s="1">
        <v>0.977951083</v>
      </c>
      <c r="I2681" s="1">
        <v>0.26215911800000002</v>
      </c>
      <c r="K2681" s="1">
        <v>1.1270321670000001</v>
      </c>
      <c r="L2681" s="1" t="s">
        <v>2</v>
      </c>
      <c r="M2681" s="1" t="s">
        <v>1</v>
      </c>
      <c r="N2681" s="1">
        <v>158331357.90000001</v>
      </c>
      <c r="O2681" s="1">
        <v>169001542.80000001</v>
      </c>
      <c r="P2681" s="1">
        <v>142360822.69999999</v>
      </c>
      <c r="Q2681" s="1">
        <v>155394435.69999999</v>
      </c>
      <c r="R2681" s="3">
        <f>AVERAGE('VTA_Proteome Morphine vs Saline'!N2681:Q2681)</f>
        <v>156272039.77500001</v>
      </c>
      <c r="S2681" s="3">
        <f>_xlfn.STDEV.S('VTA_Proteome Morphine vs Saline'!N2681:Q2681)</f>
        <v>10963168.456604542</v>
      </c>
      <c r="T2681" s="1">
        <v>172811157.80000001</v>
      </c>
      <c r="U2681" s="1">
        <v>220555505.5</v>
      </c>
      <c r="V2681" s="1">
        <v>155379744</v>
      </c>
      <c r="W2681" s="1">
        <v>155748055</v>
      </c>
      <c r="X2681" s="1">
        <f t="shared" si="163"/>
        <v>176123615.57499999</v>
      </c>
      <c r="Y2681" s="1">
        <f t="shared" si="164"/>
        <v>30717187.889323812</v>
      </c>
    </row>
    <row r="2682" spans="1:25" x14ac:dyDescent="0.5">
      <c r="A2682" s="1" t="s">
        <v>5350</v>
      </c>
      <c r="B2682" s="1" t="s">
        <v>5351</v>
      </c>
      <c r="C2682" s="1">
        <v>48366</v>
      </c>
      <c r="D2682" s="1">
        <v>28</v>
      </c>
      <c r="E2682" s="1">
        <v>28</v>
      </c>
      <c r="F2682" s="1">
        <v>2259.75</v>
      </c>
      <c r="G2682" s="1">
        <v>6.3496949999999996E-2</v>
      </c>
      <c r="H2682" s="1">
        <v>0.99625991700000005</v>
      </c>
      <c r="I2682" s="1">
        <v>0.70176888000000004</v>
      </c>
      <c r="K2682" s="1">
        <v>1.036486437</v>
      </c>
      <c r="L2682" s="1" t="s">
        <v>1</v>
      </c>
      <c r="M2682" s="1" t="s">
        <v>2</v>
      </c>
      <c r="N2682" s="1">
        <v>341500120.60000002</v>
      </c>
      <c r="O2682" s="1">
        <v>314233795.39999998</v>
      </c>
      <c r="P2682" s="1">
        <v>282322333.30000001</v>
      </c>
      <c r="Q2682" s="1">
        <v>266674749.40000001</v>
      </c>
      <c r="R2682" s="3">
        <f>AVERAGE('VTA_Proteome Morphine vs Saline'!N2682:Q2682)</f>
        <v>301182749.67500001</v>
      </c>
      <c r="S2682" s="3">
        <f>_xlfn.STDEV.S('VTA_Proteome Morphine vs Saline'!N2682:Q2682)</f>
        <v>33378324.212168213</v>
      </c>
      <c r="T2682" s="1">
        <v>314476107.30000001</v>
      </c>
      <c r="U2682" s="1">
        <v>391688337.89999998</v>
      </c>
      <c r="V2682" s="1">
        <v>199829858.09999999</v>
      </c>
      <c r="W2682" s="1">
        <v>256327706.30000001</v>
      </c>
      <c r="X2682" s="1">
        <f t="shared" si="163"/>
        <v>290580502.40000004</v>
      </c>
      <c r="Y2682" s="1">
        <f t="shared" si="164"/>
        <v>82062431.141509816</v>
      </c>
    </row>
    <row r="2683" spans="1:25" x14ac:dyDescent="0.5">
      <c r="A2683" s="1" t="s">
        <v>5352</v>
      </c>
      <c r="B2683" s="1" t="s">
        <v>5353</v>
      </c>
      <c r="C2683" s="1">
        <v>9843</v>
      </c>
      <c r="D2683" s="1">
        <v>1</v>
      </c>
      <c r="E2683" s="1">
        <v>1</v>
      </c>
      <c r="F2683" s="1">
        <v>38.18</v>
      </c>
      <c r="G2683" s="1">
        <v>6.5977496999999996E-2</v>
      </c>
      <c r="H2683" s="1">
        <v>0.99625991700000005</v>
      </c>
      <c r="I2683" s="1">
        <v>0.67746795800000004</v>
      </c>
      <c r="K2683" s="1">
        <v>1.0057941779999999</v>
      </c>
      <c r="L2683" s="1" t="s">
        <v>1</v>
      </c>
      <c r="M2683" s="1" t="s">
        <v>2</v>
      </c>
      <c r="N2683" s="1">
        <v>151124.97940000001</v>
      </c>
      <c r="O2683" s="1">
        <v>160576.94260000001</v>
      </c>
      <c r="P2683" s="1">
        <v>101743.9547</v>
      </c>
      <c r="Q2683" s="1">
        <v>147743.18340000001</v>
      </c>
      <c r="R2683" s="3">
        <f>AVERAGE('VTA_Proteome Morphine vs Saline'!N2683:Q2683)</f>
        <v>140297.265025</v>
      </c>
      <c r="S2683" s="3">
        <f>_xlfn.STDEV.S('VTA_Proteome Morphine vs Saline'!N2683:Q2683)</f>
        <v>26269.780855547433</v>
      </c>
      <c r="T2683" s="1">
        <v>180075.86489999999</v>
      </c>
      <c r="U2683" s="1">
        <v>168408.4019</v>
      </c>
      <c r="V2683" s="1">
        <v>178697.65220000001</v>
      </c>
      <c r="W2683" s="1">
        <v>30774.24352</v>
      </c>
      <c r="X2683" s="1">
        <f t="shared" si="163"/>
        <v>139489.04063</v>
      </c>
      <c r="Y2683" s="1">
        <f t="shared" si="164"/>
        <v>72663.246309039037</v>
      </c>
    </row>
    <row r="2684" spans="1:25" x14ac:dyDescent="0.5">
      <c r="A2684" s="1" t="s">
        <v>5354</v>
      </c>
      <c r="B2684" s="1" t="s">
        <v>5355</v>
      </c>
      <c r="C2684" s="1">
        <v>37619</v>
      </c>
      <c r="D2684" s="1">
        <v>13</v>
      </c>
      <c r="E2684" s="1">
        <v>13</v>
      </c>
      <c r="F2684" s="1">
        <v>684.24</v>
      </c>
      <c r="G2684" s="1">
        <v>5.1772455000000002E-2</v>
      </c>
      <c r="H2684" s="1">
        <v>0.99625991700000005</v>
      </c>
      <c r="I2684" s="1">
        <v>0.88870552700000005</v>
      </c>
      <c r="K2684" s="1">
        <v>1.029965671</v>
      </c>
      <c r="L2684" s="1" t="s">
        <v>2</v>
      </c>
      <c r="M2684" s="1" t="s">
        <v>1</v>
      </c>
      <c r="N2684" s="1">
        <v>6077847.091</v>
      </c>
      <c r="O2684" s="1">
        <v>9522199.9910000004</v>
      </c>
      <c r="P2684" s="1">
        <v>5736119.9539999999</v>
      </c>
      <c r="Q2684" s="1">
        <v>6759435.0839999998</v>
      </c>
      <c r="R2684" s="3">
        <f>AVERAGE('VTA_Proteome Morphine vs Saline'!N2684:Q2684)</f>
        <v>7023900.5299999993</v>
      </c>
      <c r="S2684" s="3">
        <f>_xlfn.STDEV.S('VTA_Proteome Morphine vs Saline'!N2684:Q2684)</f>
        <v>1718995.6457504996</v>
      </c>
      <c r="T2684" s="1">
        <v>7875839.1179999998</v>
      </c>
      <c r="U2684" s="1">
        <v>9144597.5969999991</v>
      </c>
      <c r="V2684" s="1">
        <v>4944053.2189999996</v>
      </c>
      <c r="W2684" s="1">
        <v>6973015.7599999998</v>
      </c>
      <c r="X2684" s="1">
        <f t="shared" si="163"/>
        <v>7234376.4234999996</v>
      </c>
      <c r="Y2684" s="1">
        <f t="shared" si="164"/>
        <v>1767701.8128650563</v>
      </c>
    </row>
    <row r="2685" spans="1:25" x14ac:dyDescent="0.5">
      <c r="A2685" s="1" t="s">
        <v>5356</v>
      </c>
      <c r="B2685" s="1" t="s">
        <v>5357</v>
      </c>
      <c r="C2685" s="1">
        <v>34953</v>
      </c>
      <c r="D2685" s="1">
        <v>15</v>
      </c>
      <c r="E2685" s="1">
        <v>15</v>
      </c>
      <c r="F2685" s="1">
        <v>857.28</v>
      </c>
      <c r="G2685" s="1">
        <v>0.13055170699999999</v>
      </c>
      <c r="H2685" s="1">
        <v>0.977951083</v>
      </c>
      <c r="I2685" s="1">
        <v>0.369245396</v>
      </c>
      <c r="K2685" s="1">
        <v>1.1075149580000001</v>
      </c>
      <c r="L2685" s="1" t="s">
        <v>1</v>
      </c>
      <c r="M2685" s="1" t="s">
        <v>2</v>
      </c>
      <c r="N2685" s="1">
        <v>4963530.6239999998</v>
      </c>
      <c r="O2685" s="1">
        <v>5893228.4029999999</v>
      </c>
      <c r="P2685" s="1">
        <v>7286188.4610000001</v>
      </c>
      <c r="Q2685" s="1">
        <v>5308794.1560000004</v>
      </c>
      <c r="R2685" s="3">
        <f>AVERAGE('VTA_Proteome Morphine vs Saline'!N2685:Q2685)</f>
        <v>5862935.4109999994</v>
      </c>
      <c r="S2685" s="3">
        <f>_xlfn.STDEV.S('VTA_Proteome Morphine vs Saline'!N2685:Q2685)</f>
        <v>1023485.6147938997</v>
      </c>
      <c r="T2685" s="1">
        <v>5654363.8930000002</v>
      </c>
      <c r="U2685" s="1">
        <v>5850081.3509999998</v>
      </c>
      <c r="V2685" s="1">
        <v>4890235.63</v>
      </c>
      <c r="W2685" s="1">
        <v>4780420.6210000003</v>
      </c>
      <c r="X2685" s="1">
        <f t="shared" si="163"/>
        <v>5293775.3737499993</v>
      </c>
      <c r="Y2685" s="1">
        <f t="shared" si="164"/>
        <v>537239.19176217157</v>
      </c>
    </row>
    <row r="2686" spans="1:25" x14ac:dyDescent="0.5">
      <c r="A2686" s="1" t="s">
        <v>5358</v>
      </c>
      <c r="B2686" s="1" t="s">
        <v>5359</v>
      </c>
      <c r="C2686" s="1">
        <v>41881</v>
      </c>
      <c r="D2686" s="1">
        <v>1</v>
      </c>
      <c r="E2686" s="1">
        <v>1</v>
      </c>
      <c r="F2686" s="1">
        <v>53.47</v>
      </c>
      <c r="G2686" s="1">
        <v>5.4910874999999998E-2</v>
      </c>
      <c r="H2686" s="1">
        <v>0.99625991700000005</v>
      </c>
      <c r="I2686" s="1">
        <v>0.81622421599999995</v>
      </c>
      <c r="K2686" s="1">
        <v>1.2484649130000001</v>
      </c>
      <c r="L2686" s="1" t="s">
        <v>2</v>
      </c>
      <c r="M2686" s="1" t="s">
        <v>1</v>
      </c>
      <c r="N2686" s="1">
        <v>105052.35980000001</v>
      </c>
      <c r="O2686" s="1">
        <v>46896.617969999999</v>
      </c>
      <c r="P2686" s="1">
        <v>27356.609</v>
      </c>
      <c r="Q2686" s="1">
        <v>30407.28498</v>
      </c>
      <c r="R2686" s="3">
        <f>AVERAGE('VTA_Proteome Morphine vs Saline'!N2686:Q2686)</f>
        <v>52428.217937499998</v>
      </c>
      <c r="S2686" s="3">
        <f>_xlfn.STDEV.S('VTA_Proteome Morphine vs Saline'!N2686:Q2686)</f>
        <v>36117.428701383738</v>
      </c>
      <c r="T2686" s="1">
        <v>40585.232680000001</v>
      </c>
      <c r="U2686" s="1">
        <v>63301.147490000003</v>
      </c>
      <c r="V2686" s="1">
        <v>138971.21460000001</v>
      </c>
      <c r="W2686" s="1">
        <v>18961.567309999999</v>
      </c>
      <c r="X2686" s="1">
        <f t="shared" si="163"/>
        <v>65454.79052000001</v>
      </c>
      <c r="Y2686" s="1">
        <f t="shared" si="164"/>
        <v>52247.543800077525</v>
      </c>
    </row>
    <row r="2687" spans="1:25" x14ac:dyDescent="0.5">
      <c r="A2687" s="1" t="s">
        <v>5360</v>
      </c>
      <c r="B2687" s="1" t="s">
        <v>5361</v>
      </c>
      <c r="C2687" s="1">
        <v>46155</v>
      </c>
      <c r="D2687" s="1">
        <v>4</v>
      </c>
      <c r="E2687" s="1">
        <v>4</v>
      </c>
      <c r="F2687" s="1">
        <v>151.88999999999999</v>
      </c>
      <c r="G2687" s="1">
        <v>0.24623614299999999</v>
      </c>
      <c r="H2687" s="1">
        <v>0.977951083</v>
      </c>
      <c r="I2687" s="1">
        <v>0.18303704100000001</v>
      </c>
      <c r="K2687" s="1">
        <v>1.2629172740000001</v>
      </c>
      <c r="L2687" s="1" t="s">
        <v>1</v>
      </c>
      <c r="M2687" s="1" t="s">
        <v>2</v>
      </c>
      <c r="N2687" s="1">
        <v>284283.17469999997</v>
      </c>
      <c r="O2687" s="1">
        <v>217718.93309999999</v>
      </c>
      <c r="P2687" s="1">
        <v>360585.01770000003</v>
      </c>
      <c r="Q2687" s="1">
        <v>227597.89799999999</v>
      </c>
      <c r="R2687" s="3">
        <f>AVERAGE('VTA_Proteome Morphine vs Saline'!N2687:Q2687)</f>
        <v>272546.25587500003</v>
      </c>
      <c r="S2687" s="3">
        <f>_xlfn.STDEV.S('VTA_Proteome Morphine vs Saline'!N2687:Q2687)</f>
        <v>65612.420179710709</v>
      </c>
      <c r="T2687" s="1">
        <v>191457.14309999999</v>
      </c>
      <c r="U2687" s="1">
        <v>219807.90270000001</v>
      </c>
      <c r="V2687" s="1">
        <v>274962.05979999999</v>
      </c>
      <c r="W2687" s="1">
        <v>177000.47510000001</v>
      </c>
      <c r="X2687" s="1">
        <f t="shared" si="163"/>
        <v>215806.89517499998</v>
      </c>
      <c r="Y2687" s="1">
        <f t="shared" si="164"/>
        <v>43259.64334949803</v>
      </c>
    </row>
    <row r="2688" spans="1:25" x14ac:dyDescent="0.5">
      <c r="A2688" s="1" t="s">
        <v>5362</v>
      </c>
      <c r="B2688" s="1" t="s">
        <v>5363</v>
      </c>
      <c r="C2688" s="1">
        <v>22844</v>
      </c>
      <c r="D2688" s="1">
        <v>12</v>
      </c>
      <c r="E2688" s="1">
        <v>8</v>
      </c>
      <c r="F2688" s="1">
        <v>682.43</v>
      </c>
      <c r="G2688" s="1">
        <v>6.8873040999999996E-2</v>
      </c>
      <c r="H2688" s="1">
        <v>0.99625991700000005</v>
      </c>
      <c r="I2688" s="1">
        <v>0.65188790200000002</v>
      </c>
      <c r="K2688" s="1">
        <v>1.109655361</v>
      </c>
      <c r="L2688" s="1" t="s">
        <v>1</v>
      </c>
      <c r="M2688" s="1" t="s">
        <v>2</v>
      </c>
      <c r="N2688" s="1">
        <v>5118246.3499999996</v>
      </c>
      <c r="O2688" s="1">
        <v>7343908.6370000001</v>
      </c>
      <c r="P2688" s="1">
        <v>10216967.550000001</v>
      </c>
      <c r="Q2688" s="1">
        <v>9093222.8330000006</v>
      </c>
      <c r="R2688" s="3">
        <f>AVERAGE('VTA_Proteome Morphine vs Saline'!N2688:Q2688)</f>
        <v>7943086.3425000003</v>
      </c>
      <c r="S2688" s="3">
        <f>_xlfn.STDEV.S('VTA_Proteome Morphine vs Saline'!N2688:Q2688)</f>
        <v>2223517.0787588595</v>
      </c>
      <c r="T2688" s="1">
        <v>6215725.5599999996</v>
      </c>
      <c r="U2688" s="1">
        <v>6065572.1359999999</v>
      </c>
      <c r="V2688" s="1">
        <v>7388900.9270000001</v>
      </c>
      <c r="W2688" s="1">
        <v>8962425.9649999999</v>
      </c>
      <c r="X2688" s="1">
        <f t="shared" si="163"/>
        <v>7158156.1469999999</v>
      </c>
      <c r="Y2688" s="1">
        <f t="shared" si="164"/>
        <v>1340466.0833766032</v>
      </c>
    </row>
    <row r="2689" spans="1:25" x14ac:dyDescent="0.5">
      <c r="A2689" s="1" t="s">
        <v>5364</v>
      </c>
      <c r="B2689" s="1" t="s">
        <v>5365</v>
      </c>
      <c r="C2689" s="1">
        <v>22887</v>
      </c>
      <c r="D2689" s="1">
        <v>3</v>
      </c>
      <c r="E2689" s="1">
        <v>0</v>
      </c>
      <c r="F2689" s="1">
        <v>141.69999999999999</v>
      </c>
      <c r="K2689" s="1">
        <v>1</v>
      </c>
      <c r="L2689" s="1" t="s">
        <v>364</v>
      </c>
      <c r="M2689" s="1" t="s">
        <v>364</v>
      </c>
      <c r="R2689" s="3"/>
      <c r="S2689" s="3"/>
    </row>
    <row r="2690" spans="1:25" x14ac:dyDescent="0.5">
      <c r="A2690" s="1" t="s">
        <v>5366</v>
      </c>
      <c r="B2690" s="1" t="s">
        <v>5367</v>
      </c>
      <c r="C2690" s="1">
        <v>23912</v>
      </c>
      <c r="D2690" s="1">
        <v>17</v>
      </c>
      <c r="E2690" s="1">
        <v>15</v>
      </c>
      <c r="F2690" s="1">
        <v>1339.15</v>
      </c>
      <c r="G2690" s="1">
        <v>0.334929276</v>
      </c>
      <c r="H2690" s="1">
        <v>0.977951083</v>
      </c>
      <c r="I2690" s="1">
        <v>0.118798891</v>
      </c>
      <c r="K2690" s="1">
        <v>1.1308884349999999</v>
      </c>
      <c r="L2690" s="1" t="s">
        <v>2</v>
      </c>
      <c r="M2690" s="1" t="s">
        <v>1</v>
      </c>
      <c r="N2690" s="1">
        <v>60073804.189999998</v>
      </c>
      <c r="O2690" s="1">
        <v>64430306.659999996</v>
      </c>
      <c r="P2690" s="1">
        <v>61551099.32</v>
      </c>
      <c r="Q2690" s="1">
        <v>58389365.469999999</v>
      </c>
      <c r="R2690" s="3">
        <f>AVERAGE('VTA_Proteome Morphine vs Saline'!N2690:Q2690)</f>
        <v>61111143.909999996</v>
      </c>
      <c r="S2690" s="3">
        <f>_xlfn.STDEV.S('VTA_Proteome Morphine vs Saline'!N2690:Q2690)</f>
        <v>2562196.5638174815</v>
      </c>
      <c r="T2690" s="1">
        <v>79176709.849999994</v>
      </c>
      <c r="U2690" s="1">
        <v>58738466.689999998</v>
      </c>
      <c r="V2690" s="1">
        <v>70366162.280000001</v>
      </c>
      <c r="W2690" s="1">
        <v>68158204.829999998</v>
      </c>
      <c r="X2690" s="1">
        <f t="shared" ref="X2690:X2721" si="165">AVERAGE(T2690:W2690)</f>
        <v>69109885.912499994</v>
      </c>
      <c r="Y2690" s="1">
        <f t="shared" ref="Y2690:Y2721" si="166">_xlfn.STDEV.S(T2690:W2690)</f>
        <v>8394268.0457519349</v>
      </c>
    </row>
    <row r="2691" spans="1:25" x14ac:dyDescent="0.5">
      <c r="A2691" s="1" t="s">
        <v>5368</v>
      </c>
      <c r="B2691" s="1" t="s">
        <v>5369</v>
      </c>
      <c r="C2691" s="1">
        <v>24268</v>
      </c>
      <c r="D2691" s="1">
        <v>6</v>
      </c>
      <c r="E2691" s="1">
        <v>4</v>
      </c>
      <c r="F2691" s="1">
        <v>291.19</v>
      </c>
      <c r="G2691" s="1">
        <v>6.8533419999999998E-2</v>
      </c>
      <c r="H2691" s="1">
        <v>0.99625991700000005</v>
      </c>
      <c r="I2691" s="1">
        <v>0.65475424699999996</v>
      </c>
      <c r="K2691" s="1">
        <v>1.0643198629999999</v>
      </c>
      <c r="L2691" s="1" t="s">
        <v>1</v>
      </c>
      <c r="M2691" s="1" t="s">
        <v>2</v>
      </c>
      <c r="N2691" s="1">
        <v>153506.30220000001</v>
      </c>
      <c r="O2691" s="1">
        <v>229418.92550000001</v>
      </c>
      <c r="P2691" s="1">
        <v>131146.59580000001</v>
      </c>
      <c r="Q2691" s="1">
        <v>119086.84789999999</v>
      </c>
      <c r="R2691" s="3">
        <f>AVERAGE('VTA_Proteome Morphine vs Saline'!N2691:Q2691)</f>
        <v>158289.66785000003</v>
      </c>
      <c r="S2691" s="3">
        <f>_xlfn.STDEV.S('VTA_Proteome Morphine vs Saline'!N2691:Q2691)</f>
        <v>49517.200153499725</v>
      </c>
      <c r="T2691" s="1">
        <v>101002.53780000001</v>
      </c>
      <c r="U2691" s="1">
        <v>130442.38860000001</v>
      </c>
      <c r="V2691" s="1">
        <v>277209.94390000001</v>
      </c>
      <c r="W2691" s="1">
        <v>86240.229720000003</v>
      </c>
      <c r="X2691" s="1">
        <f t="shared" si="165"/>
        <v>148723.775005</v>
      </c>
      <c r="Y2691" s="1">
        <f t="shared" si="166"/>
        <v>87605.963643962648</v>
      </c>
    </row>
    <row r="2692" spans="1:25" x14ac:dyDescent="0.5">
      <c r="A2692" s="1" t="s">
        <v>5370</v>
      </c>
      <c r="B2692" s="1" t="s">
        <v>5371</v>
      </c>
      <c r="C2692" s="1">
        <v>22962</v>
      </c>
      <c r="D2692" s="1">
        <v>10</v>
      </c>
      <c r="E2692" s="1">
        <v>10</v>
      </c>
      <c r="F2692" s="1">
        <v>577.44000000000005</v>
      </c>
      <c r="G2692" s="1">
        <v>0.52341397000000001</v>
      </c>
      <c r="H2692" s="1">
        <v>0.977951083</v>
      </c>
      <c r="I2692" s="1">
        <v>5.2798962999999997E-2</v>
      </c>
      <c r="K2692" s="1">
        <v>1.2792242620000001</v>
      </c>
      <c r="L2692" s="1" t="s">
        <v>2</v>
      </c>
      <c r="M2692" s="1" t="s">
        <v>1</v>
      </c>
      <c r="N2692" s="1">
        <v>11087179.41</v>
      </c>
      <c r="O2692" s="1">
        <v>14807829.720000001</v>
      </c>
      <c r="P2692" s="1">
        <v>16391321.58</v>
      </c>
      <c r="Q2692" s="1">
        <v>13118368.869999999</v>
      </c>
      <c r="R2692" s="3">
        <f>AVERAGE('VTA_Proteome Morphine vs Saline'!N2692:Q2692)</f>
        <v>13851174.895</v>
      </c>
      <c r="S2692" s="3">
        <f>_xlfn.STDEV.S('VTA_Proteome Morphine vs Saline'!N2692:Q2692)</f>
        <v>2276269.5612843544</v>
      </c>
      <c r="T2692" s="1">
        <v>18934250.670000002</v>
      </c>
      <c r="U2692" s="1">
        <v>16035956.189999999</v>
      </c>
      <c r="V2692" s="1">
        <v>15717313.73</v>
      </c>
      <c r="W2692" s="1">
        <v>20187515.34</v>
      </c>
      <c r="X2692" s="1">
        <f t="shared" si="165"/>
        <v>17718758.982500002</v>
      </c>
      <c r="Y2692" s="1">
        <f t="shared" si="166"/>
        <v>2191634.5750967474</v>
      </c>
    </row>
    <row r="2693" spans="1:25" x14ac:dyDescent="0.5">
      <c r="A2693" s="1" t="s">
        <v>5372</v>
      </c>
      <c r="B2693" s="1" t="s">
        <v>5373</v>
      </c>
      <c r="C2693" s="1">
        <v>22663</v>
      </c>
      <c r="D2693" s="1">
        <v>18</v>
      </c>
      <c r="E2693" s="1">
        <v>10</v>
      </c>
      <c r="F2693" s="1">
        <v>1109.6099999999999</v>
      </c>
      <c r="G2693" s="1">
        <v>0.109886227</v>
      </c>
      <c r="H2693" s="1">
        <v>0.98916351000000002</v>
      </c>
      <c r="I2693" s="1">
        <v>0.43353225299999998</v>
      </c>
      <c r="K2693" s="1">
        <v>1.1266878069999999</v>
      </c>
      <c r="L2693" s="1" t="s">
        <v>2</v>
      </c>
      <c r="M2693" s="1" t="s">
        <v>1</v>
      </c>
      <c r="N2693" s="1">
        <v>53829510.460000001</v>
      </c>
      <c r="O2693" s="1">
        <v>47758076.170000002</v>
      </c>
      <c r="P2693" s="1">
        <v>81660271.849999994</v>
      </c>
      <c r="Q2693" s="1">
        <v>53808447.57</v>
      </c>
      <c r="R2693" s="3">
        <f>AVERAGE('VTA_Proteome Morphine vs Saline'!N2693:Q2693)</f>
        <v>59264076.512499996</v>
      </c>
      <c r="S2693" s="3">
        <f>_xlfn.STDEV.S('VTA_Proteome Morphine vs Saline'!N2693:Q2693)</f>
        <v>15201710.482862314</v>
      </c>
      <c r="T2693" s="1">
        <v>64017706.670000002</v>
      </c>
      <c r="U2693" s="1">
        <v>51751948.439999998</v>
      </c>
      <c r="V2693" s="1">
        <v>68914952.480000004</v>
      </c>
      <c r="W2693" s="1">
        <v>82403841.980000004</v>
      </c>
      <c r="X2693" s="1">
        <f t="shared" si="165"/>
        <v>66772112.392499998</v>
      </c>
      <c r="Y2693" s="1">
        <f t="shared" si="166"/>
        <v>12677208.020452084</v>
      </c>
    </row>
    <row r="2694" spans="1:25" x14ac:dyDescent="0.5">
      <c r="A2694" s="1" t="s">
        <v>5374</v>
      </c>
      <c r="B2694" s="1" t="s">
        <v>5375</v>
      </c>
      <c r="C2694" s="1">
        <v>22149</v>
      </c>
      <c r="D2694" s="1">
        <v>16</v>
      </c>
      <c r="E2694" s="1">
        <v>8</v>
      </c>
      <c r="F2694" s="1">
        <v>1066.8499999999999</v>
      </c>
      <c r="G2694" s="1">
        <v>0.112890479</v>
      </c>
      <c r="H2694" s="1">
        <v>0.98654470999999999</v>
      </c>
      <c r="I2694" s="1">
        <v>0.42302892199999997</v>
      </c>
      <c r="K2694" s="1">
        <v>1.1430540549999999</v>
      </c>
      <c r="L2694" s="1" t="s">
        <v>2</v>
      </c>
      <c r="M2694" s="1" t="s">
        <v>1</v>
      </c>
      <c r="N2694" s="1">
        <v>16752024.720000001</v>
      </c>
      <c r="O2694" s="1">
        <v>16517119.26</v>
      </c>
      <c r="P2694" s="1">
        <v>27379197.050000001</v>
      </c>
      <c r="Q2694" s="1">
        <v>21601158.710000001</v>
      </c>
      <c r="R2694" s="3">
        <f>AVERAGE('VTA_Proteome Morphine vs Saline'!N2694:Q2694)</f>
        <v>20562374.935000002</v>
      </c>
      <c r="S2694" s="3">
        <f>_xlfn.STDEV.S('VTA_Proteome Morphine vs Saline'!N2694:Q2694)</f>
        <v>5113087.7075672513</v>
      </c>
      <c r="T2694" s="1">
        <v>22328042.600000001</v>
      </c>
      <c r="U2694" s="1">
        <v>17349821.050000001</v>
      </c>
      <c r="V2694" s="1">
        <v>25719228.190000001</v>
      </c>
      <c r="W2694" s="1">
        <v>28618532.390000001</v>
      </c>
      <c r="X2694" s="1">
        <f t="shared" si="165"/>
        <v>23503906.057500001</v>
      </c>
      <c r="Y2694" s="1">
        <f t="shared" si="166"/>
        <v>4841572.4657066735</v>
      </c>
    </row>
    <row r="2695" spans="1:25" x14ac:dyDescent="0.5">
      <c r="A2695" s="1" t="s">
        <v>5376</v>
      </c>
      <c r="B2695" s="1" t="s">
        <v>5377</v>
      </c>
      <c r="C2695" s="1">
        <v>24148</v>
      </c>
      <c r="D2695" s="1">
        <v>8</v>
      </c>
      <c r="E2695" s="1">
        <v>8</v>
      </c>
      <c r="F2695" s="1">
        <v>589.11</v>
      </c>
      <c r="G2695" s="1">
        <v>0.50369934400000005</v>
      </c>
      <c r="H2695" s="1">
        <v>0.977951083</v>
      </c>
      <c r="I2695" s="1">
        <v>5.7316213999999997E-2</v>
      </c>
      <c r="K2695" s="1">
        <v>1.2005705980000001</v>
      </c>
      <c r="L2695" s="1" t="s">
        <v>2</v>
      </c>
      <c r="M2695" s="1" t="s">
        <v>1</v>
      </c>
      <c r="N2695" s="1">
        <v>9665315.6649999991</v>
      </c>
      <c r="O2695" s="1">
        <v>11169139.529999999</v>
      </c>
      <c r="P2695" s="1">
        <v>12121712.82</v>
      </c>
      <c r="Q2695" s="1">
        <v>10013696.949999999</v>
      </c>
      <c r="R2695" s="3">
        <f>AVERAGE('VTA_Proteome Morphine vs Saline'!N2695:Q2695)</f>
        <v>10742466.241250001</v>
      </c>
      <c r="S2695" s="3">
        <f>_xlfn.STDEV.S('VTA_Proteome Morphine vs Saline'!N2695:Q2695)</f>
        <v>1121862.9245011855</v>
      </c>
      <c r="T2695" s="1">
        <v>14977283.24</v>
      </c>
      <c r="U2695" s="1">
        <v>11329033.869999999</v>
      </c>
      <c r="V2695" s="1">
        <v>12644559.68</v>
      </c>
      <c r="W2695" s="1">
        <v>12637479.699999999</v>
      </c>
      <c r="X2695" s="1">
        <f t="shared" si="165"/>
        <v>12897089.122499999</v>
      </c>
      <c r="Y2695" s="1">
        <f t="shared" si="166"/>
        <v>1518461.1742324997</v>
      </c>
    </row>
    <row r="2696" spans="1:25" x14ac:dyDescent="0.5">
      <c r="A2696" s="1" t="s">
        <v>5378</v>
      </c>
      <c r="B2696" s="1" t="s">
        <v>5379</v>
      </c>
      <c r="C2696" s="1">
        <v>28186</v>
      </c>
      <c r="D2696" s="1">
        <v>2</v>
      </c>
      <c r="E2696" s="1">
        <v>1</v>
      </c>
      <c r="F2696" s="1">
        <v>116.57</v>
      </c>
      <c r="G2696" s="1">
        <v>6.1308095999999999E-2</v>
      </c>
      <c r="H2696" s="1">
        <v>0.99625991700000005</v>
      </c>
      <c r="I2696" s="1">
        <v>0.72555097499999999</v>
      </c>
      <c r="K2696" s="1">
        <v>2.5249987649999999</v>
      </c>
      <c r="L2696" s="1" t="s">
        <v>1</v>
      </c>
      <c r="M2696" s="1" t="s">
        <v>2</v>
      </c>
      <c r="N2696" s="1">
        <v>161.20839000000001</v>
      </c>
      <c r="O2696" s="1">
        <v>8411.1358099999998</v>
      </c>
      <c r="P2696" s="1">
        <v>36820.733760000003</v>
      </c>
      <c r="Q2696" s="1">
        <v>4447.0567979999996</v>
      </c>
      <c r="R2696" s="3">
        <f>AVERAGE('VTA_Proteome Morphine vs Saline'!N2696:Q2696)</f>
        <v>12460.0336895</v>
      </c>
      <c r="S2696" s="3">
        <f>_xlfn.STDEV.S('VTA_Proteome Morphine vs Saline'!N2696:Q2696)</f>
        <v>16586.200935062585</v>
      </c>
      <c r="T2696" s="1">
        <v>1179.068454</v>
      </c>
      <c r="U2696" s="1">
        <v>274.55336879999999</v>
      </c>
      <c r="V2696" s="1">
        <v>9452.7719930000003</v>
      </c>
      <c r="W2696" s="1">
        <v>8832.2830680000006</v>
      </c>
      <c r="X2696" s="1">
        <f t="shared" si="165"/>
        <v>4934.6692209499997</v>
      </c>
      <c r="Y2696" s="1">
        <f t="shared" si="166"/>
        <v>4879.4078614690179</v>
      </c>
    </row>
    <row r="2697" spans="1:25" x14ac:dyDescent="0.5">
      <c r="A2697" s="1" t="s">
        <v>5380</v>
      </c>
      <c r="B2697" s="1" t="s">
        <v>5381</v>
      </c>
      <c r="C2697" s="1">
        <v>23521</v>
      </c>
      <c r="D2697" s="1">
        <v>19</v>
      </c>
      <c r="E2697" s="1">
        <v>18</v>
      </c>
      <c r="F2697" s="1">
        <v>1356.24</v>
      </c>
      <c r="G2697" s="1">
        <v>0.16857915700000001</v>
      </c>
      <c r="H2697" s="1">
        <v>0.977951083</v>
      </c>
      <c r="I2697" s="1">
        <v>0.285153306</v>
      </c>
      <c r="K2697" s="1">
        <v>1.117599043</v>
      </c>
      <c r="L2697" s="1" t="s">
        <v>2</v>
      </c>
      <c r="M2697" s="1" t="s">
        <v>1</v>
      </c>
      <c r="N2697" s="1">
        <v>46534539.939999998</v>
      </c>
      <c r="O2697" s="1">
        <v>55325972.07</v>
      </c>
      <c r="P2697" s="1">
        <v>67305404.769999996</v>
      </c>
      <c r="Q2697" s="1">
        <v>54164371.140000001</v>
      </c>
      <c r="R2697" s="3">
        <f>AVERAGE('VTA_Proteome Morphine vs Saline'!N2697:Q2697)</f>
        <v>55832571.979999989</v>
      </c>
      <c r="S2697" s="3">
        <f>_xlfn.STDEV.S('VTA_Proteome Morphine vs Saline'!N2697:Q2697)</f>
        <v>8585235.9617263097</v>
      </c>
      <c r="T2697" s="1">
        <v>63907530.75</v>
      </c>
      <c r="U2697" s="1">
        <v>52445028.490000002</v>
      </c>
      <c r="V2697" s="1">
        <v>62871417.439999998</v>
      </c>
      <c r="W2697" s="1">
        <v>70369739.430000007</v>
      </c>
      <c r="X2697" s="1">
        <f t="shared" si="165"/>
        <v>62398429.027500004</v>
      </c>
      <c r="Y2697" s="1">
        <f t="shared" si="166"/>
        <v>7418739.2873300249</v>
      </c>
    </row>
    <row r="2698" spans="1:25" x14ac:dyDescent="0.5">
      <c r="A2698" s="1" t="s">
        <v>5382</v>
      </c>
      <c r="B2698" s="1" t="s">
        <v>5383</v>
      </c>
      <c r="C2698" s="1">
        <v>23011</v>
      </c>
      <c r="D2698" s="1">
        <v>7</v>
      </c>
      <c r="E2698" s="1">
        <v>5</v>
      </c>
      <c r="F2698" s="1">
        <v>434.06</v>
      </c>
      <c r="G2698" s="1">
        <v>5.3142506999999999E-2</v>
      </c>
      <c r="H2698" s="1">
        <v>0.99625991700000005</v>
      </c>
      <c r="I2698" s="1">
        <v>0.85232728000000002</v>
      </c>
      <c r="K2698" s="1">
        <v>1.0107597610000001</v>
      </c>
      <c r="L2698" s="1" t="s">
        <v>2</v>
      </c>
      <c r="M2698" s="1" t="s">
        <v>1</v>
      </c>
      <c r="N2698" s="1">
        <v>3300068.0249999999</v>
      </c>
      <c r="O2698" s="1">
        <v>3343621.9389999998</v>
      </c>
      <c r="P2698" s="1">
        <v>6828183.3219999997</v>
      </c>
      <c r="Q2698" s="1">
        <v>4704342.9929999998</v>
      </c>
      <c r="R2698" s="3">
        <f>AVERAGE('VTA_Proteome Morphine vs Saline'!N2698:Q2698)</f>
        <v>4544054.0697499998</v>
      </c>
      <c r="S2698" s="3">
        <f>_xlfn.STDEV.S('VTA_Proteome Morphine vs Saline'!N2698:Q2698)</f>
        <v>1656449.7738608031</v>
      </c>
      <c r="T2698" s="1">
        <v>4087837.8160000001</v>
      </c>
      <c r="U2698" s="1">
        <v>3491217.0019999999</v>
      </c>
      <c r="V2698" s="1">
        <v>5218541.0070000002</v>
      </c>
      <c r="W2698" s="1">
        <v>5574192.1890000002</v>
      </c>
      <c r="X2698" s="1">
        <f t="shared" si="165"/>
        <v>4592947.0034999996</v>
      </c>
      <c r="Y2698" s="1">
        <f t="shared" si="166"/>
        <v>970078.04819753254</v>
      </c>
    </row>
    <row r="2699" spans="1:25" x14ac:dyDescent="0.5">
      <c r="A2699" s="1" t="s">
        <v>5384</v>
      </c>
      <c r="B2699" s="1" t="s">
        <v>5385</v>
      </c>
      <c r="C2699" s="1">
        <v>24954</v>
      </c>
      <c r="D2699" s="1">
        <v>13</v>
      </c>
      <c r="E2699" s="1">
        <v>8</v>
      </c>
      <c r="F2699" s="1">
        <v>974.52</v>
      </c>
      <c r="G2699" s="1">
        <v>0.164451228</v>
      </c>
      <c r="H2699" s="1">
        <v>0.977951083</v>
      </c>
      <c r="I2699" s="1">
        <v>0.29275520500000002</v>
      </c>
      <c r="K2699" s="1">
        <v>1.243880401</v>
      </c>
      <c r="L2699" s="1" t="s">
        <v>1</v>
      </c>
      <c r="M2699" s="1" t="s">
        <v>2</v>
      </c>
      <c r="N2699" s="1">
        <v>22153298.940000001</v>
      </c>
      <c r="O2699" s="1">
        <v>17598958.420000002</v>
      </c>
      <c r="P2699" s="1">
        <v>34646572.350000001</v>
      </c>
      <c r="Q2699" s="1">
        <v>22842816.23</v>
      </c>
      <c r="R2699" s="3">
        <f>AVERAGE('VTA_Proteome Morphine vs Saline'!N2699:Q2699)</f>
        <v>24310411.485000003</v>
      </c>
      <c r="S2699" s="3">
        <f>_xlfn.STDEV.S('VTA_Proteome Morphine vs Saline'!N2699:Q2699)</f>
        <v>7272935.9966740282</v>
      </c>
      <c r="T2699" s="1">
        <v>18963065.710000001</v>
      </c>
      <c r="U2699" s="1">
        <v>14370327.880000001</v>
      </c>
      <c r="V2699" s="1">
        <v>21552598.039999999</v>
      </c>
      <c r="W2699" s="1">
        <v>23290049.93</v>
      </c>
      <c r="X2699" s="1">
        <f t="shared" si="165"/>
        <v>19544010.390000001</v>
      </c>
      <c r="Y2699" s="1">
        <f t="shared" si="166"/>
        <v>3880366.1347213099</v>
      </c>
    </row>
    <row r="2700" spans="1:25" x14ac:dyDescent="0.5">
      <c r="A2700" s="1" t="s">
        <v>5386</v>
      </c>
      <c r="B2700" s="1" t="s">
        <v>5387</v>
      </c>
      <c r="C2700" s="1">
        <v>24769</v>
      </c>
      <c r="D2700" s="1">
        <v>5</v>
      </c>
      <c r="E2700" s="1">
        <v>1</v>
      </c>
      <c r="F2700" s="1">
        <v>373.66</v>
      </c>
      <c r="G2700" s="1">
        <v>0.17933305799999999</v>
      </c>
      <c r="H2700" s="1">
        <v>0.977951083</v>
      </c>
      <c r="I2700" s="1">
        <v>0.26669335100000002</v>
      </c>
      <c r="K2700" s="1">
        <v>1.4329016889999999</v>
      </c>
      <c r="L2700" s="1" t="s">
        <v>1</v>
      </c>
      <c r="M2700" s="1" t="s">
        <v>2</v>
      </c>
      <c r="N2700" s="1">
        <v>198503.0515</v>
      </c>
      <c r="O2700" s="1">
        <v>141169.48490000001</v>
      </c>
      <c r="P2700" s="1">
        <v>374164.5465</v>
      </c>
      <c r="Q2700" s="1">
        <v>168525.63250000001</v>
      </c>
      <c r="R2700" s="3">
        <f>AVERAGE('VTA_Proteome Morphine vs Saline'!N2700:Q2700)</f>
        <v>220590.67885000003</v>
      </c>
      <c r="S2700" s="3">
        <f>_xlfn.STDEV.S('VTA_Proteome Morphine vs Saline'!N2700:Q2700)</f>
        <v>105025.85587495952</v>
      </c>
      <c r="T2700" s="1">
        <v>157601.73079999999</v>
      </c>
      <c r="U2700" s="1">
        <v>97529.495580000003</v>
      </c>
      <c r="V2700" s="1">
        <v>192312.58790000001</v>
      </c>
      <c r="W2700" s="1">
        <v>168343.52309999999</v>
      </c>
      <c r="X2700" s="1">
        <f t="shared" si="165"/>
        <v>153946.83434500001</v>
      </c>
      <c r="Y2700" s="1">
        <f t="shared" si="166"/>
        <v>40313.232212979667</v>
      </c>
    </row>
    <row r="2701" spans="1:25" x14ac:dyDescent="0.5">
      <c r="A2701" s="1" t="s">
        <v>5388</v>
      </c>
      <c r="B2701" s="1" t="s">
        <v>5389</v>
      </c>
      <c r="C2701" s="1">
        <v>25856</v>
      </c>
      <c r="D2701" s="1">
        <v>9</v>
      </c>
      <c r="E2701" s="1">
        <v>5</v>
      </c>
      <c r="F2701" s="1">
        <v>541.41</v>
      </c>
      <c r="G2701" s="1">
        <v>0.29041045900000001</v>
      </c>
      <c r="H2701" s="1">
        <v>0.977951083</v>
      </c>
      <c r="I2701" s="1">
        <v>0.14656744299999999</v>
      </c>
      <c r="K2701" s="1">
        <v>1.2922943650000001</v>
      </c>
      <c r="L2701" s="1" t="s">
        <v>1</v>
      </c>
      <c r="M2701" s="1" t="s">
        <v>2</v>
      </c>
      <c r="N2701" s="1">
        <v>1408900.0660000001</v>
      </c>
      <c r="O2701" s="1">
        <v>1143406.06</v>
      </c>
      <c r="P2701" s="1">
        <v>2066221.067</v>
      </c>
      <c r="Q2701" s="1">
        <v>1300163.679</v>
      </c>
      <c r="R2701" s="3">
        <f>AVERAGE('VTA_Proteome Morphine vs Saline'!N2701:Q2701)</f>
        <v>1479672.7179999999</v>
      </c>
      <c r="S2701" s="3">
        <f>_xlfn.STDEV.S('VTA_Proteome Morphine vs Saline'!N2701:Q2701)</f>
        <v>405933.69505824987</v>
      </c>
      <c r="T2701" s="1">
        <v>1171424.976</v>
      </c>
      <c r="U2701" s="1">
        <v>1012536.166</v>
      </c>
      <c r="V2701" s="1">
        <v>1343129.6229999999</v>
      </c>
      <c r="W2701" s="1">
        <v>1052895.8330000001</v>
      </c>
      <c r="X2701" s="1">
        <f t="shared" si="165"/>
        <v>1144996.6494999998</v>
      </c>
      <c r="Y2701" s="1">
        <f t="shared" si="166"/>
        <v>148305.39630389429</v>
      </c>
    </row>
    <row r="2702" spans="1:25" x14ac:dyDescent="0.5">
      <c r="A2702" s="1" t="s">
        <v>5390</v>
      </c>
      <c r="B2702" s="1" t="s">
        <v>5391</v>
      </c>
      <c r="C2702" s="1">
        <v>50919</v>
      </c>
      <c r="D2702" s="1">
        <v>2</v>
      </c>
      <c r="E2702" s="1">
        <v>2</v>
      </c>
      <c r="F2702" s="1">
        <v>85.14</v>
      </c>
      <c r="G2702" s="1">
        <v>6.5781429000000002E-2</v>
      </c>
      <c r="H2702" s="1">
        <v>0.99625991700000005</v>
      </c>
      <c r="I2702" s="1">
        <v>0.67930109000000005</v>
      </c>
      <c r="K2702" s="1">
        <v>1.0354547709999999</v>
      </c>
      <c r="L2702" s="1" t="s">
        <v>2</v>
      </c>
      <c r="M2702" s="1" t="s">
        <v>1</v>
      </c>
      <c r="N2702" s="1">
        <v>29874.52303</v>
      </c>
      <c r="O2702" s="1">
        <v>49769.727919999998</v>
      </c>
      <c r="P2702" s="1">
        <v>45164.444640000002</v>
      </c>
      <c r="Q2702" s="1">
        <v>47366.348689999999</v>
      </c>
      <c r="R2702" s="3">
        <f>AVERAGE('VTA_Proteome Morphine vs Saline'!N2702:Q2702)</f>
        <v>43043.76107</v>
      </c>
      <c r="S2702" s="3">
        <f>_xlfn.STDEV.S('VTA_Proteome Morphine vs Saline'!N2702:Q2702)</f>
        <v>8978.6695962918475</v>
      </c>
      <c r="T2702" s="1">
        <v>47400.409769999998</v>
      </c>
      <c r="U2702" s="1">
        <v>46109.328670000003</v>
      </c>
      <c r="V2702" s="1">
        <v>43345.131650000003</v>
      </c>
      <c r="W2702" s="1">
        <v>41424.600910000001</v>
      </c>
      <c r="X2702" s="1">
        <f t="shared" si="165"/>
        <v>44569.867750000005</v>
      </c>
      <c r="Y2702" s="1">
        <f t="shared" si="166"/>
        <v>2694.1040601431682</v>
      </c>
    </row>
    <row r="2703" spans="1:25" x14ac:dyDescent="0.5">
      <c r="A2703" s="1" t="s">
        <v>5392</v>
      </c>
      <c r="B2703" s="1" t="s">
        <v>5393</v>
      </c>
      <c r="C2703" s="1">
        <v>23215</v>
      </c>
      <c r="D2703" s="1">
        <v>2</v>
      </c>
      <c r="E2703" s="1">
        <v>1</v>
      </c>
      <c r="F2703" s="1">
        <v>131.59</v>
      </c>
      <c r="G2703" s="1">
        <v>0.124195677</v>
      </c>
      <c r="H2703" s="1">
        <v>0.977951083</v>
      </c>
      <c r="I2703" s="1">
        <v>0.38719618700000002</v>
      </c>
      <c r="K2703" s="1">
        <v>1.2877907159999999</v>
      </c>
      <c r="L2703" s="1" t="s">
        <v>1</v>
      </c>
      <c r="M2703" s="1" t="s">
        <v>2</v>
      </c>
      <c r="N2703" s="1">
        <v>38485.23947</v>
      </c>
      <c r="O2703" s="1">
        <v>48931.24396</v>
      </c>
      <c r="P2703" s="1">
        <v>11217.12602</v>
      </c>
      <c r="Q2703" s="1">
        <v>45997.032709999999</v>
      </c>
      <c r="R2703" s="3">
        <f>AVERAGE('VTA_Proteome Morphine vs Saline'!N2703:Q2703)</f>
        <v>36157.660539999997</v>
      </c>
      <c r="S2703" s="3">
        <f>_xlfn.STDEV.S('VTA_Proteome Morphine vs Saline'!N2703:Q2703)</f>
        <v>17199.084897227927</v>
      </c>
      <c r="T2703" s="1">
        <v>0.85138895199999998</v>
      </c>
      <c r="U2703" s="1">
        <v>26918.919269999999</v>
      </c>
      <c r="V2703" s="1">
        <v>44332.292020000001</v>
      </c>
      <c r="W2703" s="1">
        <v>41057.057410000001</v>
      </c>
      <c r="X2703" s="1">
        <f t="shared" si="165"/>
        <v>28077.280022238003</v>
      </c>
      <c r="Y2703" s="1">
        <f t="shared" si="166"/>
        <v>20185.20646839801</v>
      </c>
    </row>
    <row r="2704" spans="1:25" x14ac:dyDescent="0.5">
      <c r="A2704" s="1" t="s">
        <v>5394</v>
      </c>
      <c r="B2704" s="1" t="s">
        <v>5395</v>
      </c>
      <c r="C2704" s="1">
        <v>23614</v>
      </c>
      <c r="D2704" s="1">
        <v>10</v>
      </c>
      <c r="E2704" s="1">
        <v>7</v>
      </c>
      <c r="F2704" s="1">
        <v>639.4</v>
      </c>
      <c r="G2704" s="1">
        <v>0.24624642499999999</v>
      </c>
      <c r="H2704" s="1">
        <v>0.977951083</v>
      </c>
      <c r="I2704" s="1">
        <v>0.183027211</v>
      </c>
      <c r="K2704" s="1">
        <v>1.295537962</v>
      </c>
      <c r="L2704" s="1" t="s">
        <v>2</v>
      </c>
      <c r="M2704" s="1" t="s">
        <v>1</v>
      </c>
      <c r="N2704" s="1">
        <v>2651866.639</v>
      </c>
      <c r="O2704" s="1">
        <v>3582839.46</v>
      </c>
      <c r="P2704" s="1">
        <v>5454766.4460000005</v>
      </c>
      <c r="Q2704" s="1">
        <v>4832112.6100000003</v>
      </c>
      <c r="R2704" s="3">
        <f>AVERAGE('VTA_Proteome Morphine vs Saline'!N2704:Q2704)</f>
        <v>4130396.2887500003</v>
      </c>
      <c r="S2704" s="3">
        <f>_xlfn.STDEV.S('VTA_Proteome Morphine vs Saline'!N2704:Q2704)</f>
        <v>1255949.9080806857</v>
      </c>
      <c r="T2704" s="1">
        <v>6321649.352</v>
      </c>
      <c r="U2704" s="1">
        <v>4020128.1869999999</v>
      </c>
      <c r="V2704" s="1">
        <v>5641438.9349999996</v>
      </c>
      <c r="W2704" s="1">
        <v>5421124.2939999998</v>
      </c>
      <c r="X2704" s="1">
        <f t="shared" si="165"/>
        <v>5351085.1919999998</v>
      </c>
      <c r="Y2704" s="1">
        <f t="shared" si="166"/>
        <v>966549.20718297979</v>
      </c>
    </row>
    <row r="2705" spans="1:25" x14ac:dyDescent="0.5">
      <c r="A2705" s="1" t="s">
        <v>5396</v>
      </c>
      <c r="B2705" s="1" t="s">
        <v>5397</v>
      </c>
      <c r="C2705" s="1">
        <v>23610</v>
      </c>
      <c r="D2705" s="1">
        <v>13</v>
      </c>
      <c r="E2705" s="1">
        <v>13</v>
      </c>
      <c r="F2705" s="1">
        <v>794.58</v>
      </c>
      <c r="G2705" s="1">
        <v>0.21065307699999999</v>
      </c>
      <c r="H2705" s="1">
        <v>0.977951083</v>
      </c>
      <c r="I2705" s="1">
        <v>0.22194988800000001</v>
      </c>
      <c r="K2705" s="1">
        <v>1.1650141199999999</v>
      </c>
      <c r="L2705" s="1" t="s">
        <v>2</v>
      </c>
      <c r="M2705" s="1" t="s">
        <v>1</v>
      </c>
      <c r="N2705" s="1">
        <v>37433666.100000001</v>
      </c>
      <c r="O2705" s="1">
        <v>49747794.859999999</v>
      </c>
      <c r="P2705" s="1">
        <v>58457439.619999997</v>
      </c>
      <c r="Q2705" s="1">
        <v>49266150.340000004</v>
      </c>
      <c r="R2705" s="3">
        <f>AVERAGE('VTA_Proteome Morphine vs Saline'!N2705:Q2705)</f>
        <v>48726262.730000004</v>
      </c>
      <c r="S2705" s="3">
        <f>_xlfn.STDEV.S('VTA_Proteome Morphine vs Saline'!N2705:Q2705)</f>
        <v>8632372.1891573165</v>
      </c>
      <c r="T2705" s="1">
        <v>52284532.289999999</v>
      </c>
      <c r="U2705" s="1">
        <v>52136366.219999999</v>
      </c>
      <c r="V2705" s="1">
        <v>53280015.829999998</v>
      </c>
      <c r="W2705" s="1">
        <v>69366222.060000002</v>
      </c>
      <c r="X2705" s="1">
        <f t="shared" si="165"/>
        <v>56766784.099999994</v>
      </c>
      <c r="Y2705" s="1">
        <f t="shared" si="166"/>
        <v>8414961.6934807263</v>
      </c>
    </row>
    <row r="2706" spans="1:25" x14ac:dyDescent="0.5">
      <c r="A2706" s="1" t="s">
        <v>5398</v>
      </c>
      <c r="B2706" s="1" t="s">
        <v>5399</v>
      </c>
      <c r="C2706" s="1">
        <v>23575</v>
      </c>
      <c r="D2706" s="1">
        <v>19</v>
      </c>
      <c r="E2706" s="1">
        <v>18</v>
      </c>
      <c r="F2706" s="1">
        <v>1037.48</v>
      </c>
      <c r="G2706" s="1">
        <v>0.34280135699999997</v>
      </c>
      <c r="H2706" s="1">
        <v>0.977951083</v>
      </c>
      <c r="I2706" s="1">
        <v>0.114596931</v>
      </c>
      <c r="K2706" s="1">
        <v>1.2748148290000001</v>
      </c>
      <c r="L2706" s="1" t="s">
        <v>2</v>
      </c>
      <c r="M2706" s="1" t="s">
        <v>1</v>
      </c>
      <c r="N2706" s="1">
        <v>26494418.52</v>
      </c>
      <c r="O2706" s="1">
        <v>34896563.340000004</v>
      </c>
      <c r="P2706" s="1">
        <v>38516544.240000002</v>
      </c>
      <c r="Q2706" s="1">
        <v>32674361.050000001</v>
      </c>
      <c r="R2706" s="3">
        <f>AVERAGE('VTA_Proteome Morphine vs Saline'!N2706:Q2706)</f>
        <v>33145471.787499998</v>
      </c>
      <c r="S2706" s="3">
        <f>_xlfn.STDEV.S('VTA_Proteome Morphine vs Saline'!N2706:Q2706)</f>
        <v>5045565.5715143401</v>
      </c>
      <c r="T2706" s="1">
        <v>45071206.509999998</v>
      </c>
      <c r="U2706" s="1">
        <v>33607186.409999996</v>
      </c>
      <c r="V2706" s="1">
        <v>37349524.219999999</v>
      </c>
      <c r="W2706" s="1">
        <v>52989438.659999996</v>
      </c>
      <c r="X2706" s="1">
        <f t="shared" si="165"/>
        <v>42254338.949999996</v>
      </c>
      <c r="Y2706" s="1">
        <f t="shared" si="166"/>
        <v>8602471.80020326</v>
      </c>
    </row>
    <row r="2707" spans="1:25" x14ac:dyDescent="0.5">
      <c r="A2707" s="1" t="s">
        <v>5400</v>
      </c>
      <c r="B2707" s="1" t="s">
        <v>5401</v>
      </c>
      <c r="C2707" s="1">
        <v>23489</v>
      </c>
      <c r="D2707" s="1">
        <v>17</v>
      </c>
      <c r="E2707" s="1">
        <v>17</v>
      </c>
      <c r="F2707" s="1">
        <v>1060.02</v>
      </c>
      <c r="G2707" s="1">
        <v>0.34368774299999999</v>
      </c>
      <c r="H2707" s="1">
        <v>0.977951083</v>
      </c>
      <c r="I2707" s="1">
        <v>0.114135324</v>
      </c>
      <c r="K2707" s="1">
        <v>1.1911474769999999</v>
      </c>
      <c r="L2707" s="1" t="s">
        <v>2</v>
      </c>
      <c r="M2707" s="1" t="s">
        <v>1</v>
      </c>
      <c r="N2707" s="1">
        <v>68469632.120000005</v>
      </c>
      <c r="O2707" s="1">
        <v>91506413.939999998</v>
      </c>
      <c r="P2707" s="1">
        <v>91136511.629999995</v>
      </c>
      <c r="Q2707" s="1">
        <v>79922903.450000003</v>
      </c>
      <c r="R2707" s="3">
        <f>AVERAGE('VTA_Proteome Morphine vs Saline'!N2707:Q2707)</f>
        <v>82758865.284999996</v>
      </c>
      <c r="S2707" s="3">
        <f>_xlfn.STDEV.S('VTA_Proteome Morphine vs Saline'!N2707:Q2707)</f>
        <v>10938150.814569466</v>
      </c>
      <c r="T2707" s="1">
        <v>110985068.7</v>
      </c>
      <c r="U2707" s="1">
        <v>82564298.640000001</v>
      </c>
      <c r="V2707" s="1">
        <v>94912401.340000004</v>
      </c>
      <c r="W2707" s="1">
        <v>105850285.59999999</v>
      </c>
      <c r="X2707" s="1">
        <f t="shared" si="165"/>
        <v>98578013.569999993</v>
      </c>
      <c r="Y2707" s="1">
        <f t="shared" si="166"/>
        <v>12605511.180395342</v>
      </c>
    </row>
    <row r="2708" spans="1:25" x14ac:dyDescent="0.5">
      <c r="A2708" s="1" t="s">
        <v>5402</v>
      </c>
      <c r="B2708" s="1" t="s">
        <v>5403</v>
      </c>
      <c r="C2708" s="1">
        <v>23102</v>
      </c>
      <c r="D2708" s="1">
        <v>1</v>
      </c>
      <c r="E2708" s="1">
        <v>1</v>
      </c>
      <c r="F2708" s="1">
        <v>30.95</v>
      </c>
      <c r="G2708" s="1">
        <v>7.0205296E-2</v>
      </c>
      <c r="H2708" s="1">
        <v>0.99625991700000005</v>
      </c>
      <c r="I2708" s="1">
        <v>0.640951402</v>
      </c>
      <c r="K2708" s="1">
        <v>1.002347028</v>
      </c>
      <c r="L2708" s="1" t="s">
        <v>2</v>
      </c>
      <c r="M2708" s="1" t="s">
        <v>1</v>
      </c>
      <c r="N2708" s="1">
        <v>23161.770759999999</v>
      </c>
      <c r="O2708" s="1">
        <v>21849.718799999999</v>
      </c>
      <c r="P2708" s="1">
        <v>19761.569950000001</v>
      </c>
      <c r="Q2708" s="1">
        <v>18244.093420000001</v>
      </c>
      <c r="R2708" s="3">
        <f>AVERAGE('VTA_Proteome Morphine vs Saline'!N2708:Q2708)</f>
        <v>20754.288232500003</v>
      </c>
      <c r="S2708" s="3">
        <f>_xlfn.STDEV.S('VTA_Proteome Morphine vs Saline'!N2708:Q2708)</f>
        <v>2181.933991786706</v>
      </c>
      <c r="T2708" s="1">
        <v>29284.005720000001</v>
      </c>
      <c r="U2708" s="1">
        <v>22719.783350000002</v>
      </c>
      <c r="V2708" s="1">
        <v>27335.422869999999</v>
      </c>
      <c r="W2708" s="1">
        <v>3872.7845980000002</v>
      </c>
      <c r="X2708" s="1">
        <f t="shared" si="165"/>
        <v>20802.999134499998</v>
      </c>
      <c r="Y2708" s="1">
        <f t="shared" si="166"/>
        <v>11617.605297480262</v>
      </c>
    </row>
    <row r="2709" spans="1:25" x14ac:dyDescent="0.5">
      <c r="A2709" s="1" t="s">
        <v>5404</v>
      </c>
      <c r="B2709" s="1" t="s">
        <v>5405</v>
      </c>
      <c r="C2709" s="1">
        <v>23653</v>
      </c>
      <c r="D2709" s="1">
        <v>8</v>
      </c>
      <c r="E2709" s="1">
        <v>2</v>
      </c>
      <c r="F2709" s="1">
        <v>550.22</v>
      </c>
      <c r="G2709" s="1">
        <v>0.10042152999999999</v>
      </c>
      <c r="H2709" s="1">
        <v>0.99094768200000005</v>
      </c>
      <c r="I2709" s="1">
        <v>0.46990191799999997</v>
      </c>
      <c r="K2709" s="1">
        <v>1.1227844330000001</v>
      </c>
      <c r="L2709" s="1" t="s">
        <v>1</v>
      </c>
      <c r="M2709" s="1" t="s">
        <v>2</v>
      </c>
      <c r="N2709" s="1">
        <v>591038.79839999997</v>
      </c>
      <c r="O2709" s="1">
        <v>758480.9423</v>
      </c>
      <c r="P2709" s="1">
        <v>993699.43209999998</v>
      </c>
      <c r="Q2709" s="1">
        <v>686181.76060000004</v>
      </c>
      <c r="R2709" s="3">
        <f>AVERAGE('VTA_Proteome Morphine vs Saline'!N2709:Q2709)</f>
        <v>757350.23334999999</v>
      </c>
      <c r="S2709" s="3">
        <f>_xlfn.STDEV.S('VTA_Proteome Morphine vs Saline'!N2709:Q2709)</f>
        <v>171839.71908069053</v>
      </c>
      <c r="T2709" s="1">
        <v>633004.92960000003</v>
      </c>
      <c r="U2709" s="1">
        <v>539260.30359999998</v>
      </c>
      <c r="V2709" s="1">
        <v>686892.54940000002</v>
      </c>
      <c r="W2709" s="1">
        <v>838956.69480000006</v>
      </c>
      <c r="X2709" s="1">
        <f t="shared" si="165"/>
        <v>674528.61935000005</v>
      </c>
      <c r="Y2709" s="1">
        <f t="shared" si="166"/>
        <v>125447.45622340299</v>
      </c>
    </row>
    <row r="2710" spans="1:25" x14ac:dyDescent="0.5">
      <c r="A2710" s="1" t="s">
        <v>5406</v>
      </c>
      <c r="B2710" s="1" t="s">
        <v>5407</v>
      </c>
      <c r="C2710" s="1">
        <v>23588</v>
      </c>
      <c r="D2710" s="1">
        <v>9</v>
      </c>
      <c r="E2710" s="1">
        <v>3</v>
      </c>
      <c r="F2710" s="1">
        <v>629.35</v>
      </c>
      <c r="G2710" s="1">
        <v>7.7846784000000002E-2</v>
      </c>
      <c r="H2710" s="1">
        <v>0.99625991700000005</v>
      </c>
      <c r="I2710" s="1">
        <v>0.58595310499999997</v>
      </c>
      <c r="K2710" s="1">
        <v>1.154488575</v>
      </c>
      <c r="L2710" s="1" t="s">
        <v>1</v>
      </c>
      <c r="M2710" s="1" t="s">
        <v>2</v>
      </c>
      <c r="N2710" s="1">
        <v>1498463.07</v>
      </c>
      <c r="O2710" s="1">
        <v>1833937.899</v>
      </c>
      <c r="P2710" s="1">
        <v>3353630.7960000001</v>
      </c>
      <c r="Q2710" s="1">
        <v>2190781.139</v>
      </c>
      <c r="R2710" s="3">
        <f>AVERAGE('VTA_Proteome Morphine vs Saline'!N2710:Q2710)</f>
        <v>2219203.2260000003</v>
      </c>
      <c r="S2710" s="3">
        <f>_xlfn.STDEV.S('VTA_Proteome Morphine vs Saline'!N2710:Q2710)</f>
        <v>807388.68608720205</v>
      </c>
      <c r="T2710" s="1">
        <v>1631180.3870000001</v>
      </c>
      <c r="U2710" s="1">
        <v>1308001.858</v>
      </c>
      <c r="V2710" s="1">
        <v>2163370.8790000002</v>
      </c>
      <c r="W2710" s="1">
        <v>2586403.784</v>
      </c>
      <c r="X2710" s="1">
        <f t="shared" si="165"/>
        <v>1922239.227</v>
      </c>
      <c r="Y2710" s="1">
        <f t="shared" si="166"/>
        <v>566057.07197226654</v>
      </c>
    </row>
    <row r="2711" spans="1:25" x14ac:dyDescent="0.5">
      <c r="A2711" s="1" t="s">
        <v>5408</v>
      </c>
      <c r="B2711" s="1" t="s">
        <v>5409</v>
      </c>
      <c r="C2711" s="1">
        <v>22881</v>
      </c>
      <c r="D2711" s="1">
        <v>6</v>
      </c>
      <c r="E2711" s="1">
        <v>6</v>
      </c>
      <c r="F2711" s="1">
        <v>392.68</v>
      </c>
      <c r="G2711" s="1">
        <v>0.43118579899999998</v>
      </c>
      <c r="H2711" s="1">
        <v>0.977951083</v>
      </c>
      <c r="I2711" s="1">
        <v>7.7745986000000003E-2</v>
      </c>
      <c r="K2711" s="1">
        <v>1.2635704800000001</v>
      </c>
      <c r="L2711" s="1" t="s">
        <v>2</v>
      </c>
      <c r="M2711" s="1" t="s">
        <v>1</v>
      </c>
      <c r="N2711" s="1">
        <v>1476952.9650000001</v>
      </c>
      <c r="O2711" s="1">
        <v>1848878.344</v>
      </c>
      <c r="P2711" s="1">
        <v>1970816.4920000001</v>
      </c>
      <c r="Q2711" s="1">
        <v>1758575.42</v>
      </c>
      <c r="R2711" s="3">
        <f>AVERAGE('VTA_Proteome Morphine vs Saline'!N2711:Q2711)</f>
        <v>1763805.8052500002</v>
      </c>
      <c r="S2711" s="3">
        <f>_xlfn.STDEV.S('VTA_Proteome Morphine vs Saline'!N2711:Q2711)</f>
        <v>210081.46845722312</v>
      </c>
      <c r="T2711" s="1">
        <v>2103124.8629999999</v>
      </c>
      <c r="U2711" s="1">
        <v>1934003.1129999999</v>
      </c>
      <c r="V2711" s="1">
        <v>2030168.6540000001</v>
      </c>
      <c r="W2711" s="1">
        <v>2847475.162</v>
      </c>
      <c r="X2711" s="1">
        <f t="shared" si="165"/>
        <v>2228692.9479999999</v>
      </c>
      <c r="Y2711" s="1">
        <f t="shared" si="166"/>
        <v>418295.25716246566</v>
      </c>
    </row>
    <row r="2712" spans="1:25" x14ac:dyDescent="0.5">
      <c r="A2712" s="1" t="s">
        <v>5410</v>
      </c>
      <c r="B2712" s="1" t="s">
        <v>5411</v>
      </c>
      <c r="C2712" s="1">
        <v>99366</v>
      </c>
      <c r="D2712" s="1">
        <v>41</v>
      </c>
      <c r="E2712" s="1">
        <v>41</v>
      </c>
      <c r="F2712" s="1">
        <v>2109.63</v>
      </c>
      <c r="G2712" s="1">
        <v>0.21867755</v>
      </c>
      <c r="H2712" s="1">
        <v>0.977951083</v>
      </c>
      <c r="I2712" s="1">
        <v>0.212232066</v>
      </c>
      <c r="K2712" s="1">
        <v>1.105774635</v>
      </c>
      <c r="L2712" s="1" t="s">
        <v>2</v>
      </c>
      <c r="M2712" s="1" t="s">
        <v>1</v>
      </c>
      <c r="N2712" s="1">
        <v>14485059.18</v>
      </c>
      <c r="O2712" s="1">
        <v>17403678.149999999</v>
      </c>
      <c r="P2712" s="1">
        <v>13884721.539999999</v>
      </c>
      <c r="Q2712" s="1">
        <v>13680056.689999999</v>
      </c>
      <c r="R2712" s="3">
        <f>AVERAGE('VTA_Proteome Morphine vs Saline'!N2712:Q2712)</f>
        <v>14863378.889999999</v>
      </c>
      <c r="S2712" s="3">
        <f>_xlfn.STDEV.S('VTA_Proteome Morphine vs Saline'!N2712:Q2712)</f>
        <v>1727644.6172996028</v>
      </c>
      <c r="T2712" s="1">
        <v>15293487.470000001</v>
      </c>
      <c r="U2712" s="1">
        <v>16815599.350000001</v>
      </c>
      <c r="V2712" s="1">
        <v>18520455.809999999</v>
      </c>
      <c r="W2712" s="1">
        <v>15112646.810000001</v>
      </c>
      <c r="X2712" s="1">
        <f t="shared" si="165"/>
        <v>16435547.359999999</v>
      </c>
      <c r="Y2712" s="1">
        <f t="shared" si="166"/>
        <v>1585943.401419848</v>
      </c>
    </row>
    <row r="2713" spans="1:25" x14ac:dyDescent="0.5">
      <c r="A2713" s="1" t="s">
        <v>5412</v>
      </c>
      <c r="B2713" s="1" t="s">
        <v>5413</v>
      </c>
      <c r="C2713" s="1">
        <v>61936</v>
      </c>
      <c r="D2713" s="1">
        <v>11</v>
      </c>
      <c r="E2713" s="1">
        <v>11</v>
      </c>
      <c r="F2713" s="1">
        <v>489.63</v>
      </c>
      <c r="G2713" s="1">
        <v>5.0686778000000002E-2</v>
      </c>
      <c r="H2713" s="1">
        <v>0.99625991700000005</v>
      </c>
      <c r="I2713" s="1">
        <v>0.93052822099999999</v>
      </c>
      <c r="K2713" s="1">
        <v>1.0095494780000001</v>
      </c>
      <c r="L2713" s="1" t="s">
        <v>2</v>
      </c>
      <c r="M2713" s="1" t="s">
        <v>1</v>
      </c>
      <c r="N2713" s="1">
        <v>446138.783</v>
      </c>
      <c r="O2713" s="1">
        <v>580373.17350000003</v>
      </c>
      <c r="P2713" s="1">
        <v>562353.19909999997</v>
      </c>
      <c r="Q2713" s="1">
        <v>782326.95499999996</v>
      </c>
      <c r="R2713" s="3">
        <f>AVERAGE('VTA_Proteome Morphine vs Saline'!N2713:Q2713)</f>
        <v>592798.02765000006</v>
      </c>
      <c r="S2713" s="3">
        <f>_xlfn.STDEV.S('VTA_Proteome Morphine vs Saline'!N2713:Q2713)</f>
        <v>139656.02138807264</v>
      </c>
      <c r="T2713" s="1">
        <v>536953.02670000005</v>
      </c>
      <c r="U2713" s="1">
        <v>460546.52960000001</v>
      </c>
      <c r="V2713" s="1">
        <v>710803.6605</v>
      </c>
      <c r="W2713" s="1">
        <v>685532.54119999998</v>
      </c>
      <c r="X2713" s="1">
        <f t="shared" si="165"/>
        <v>598458.93949999998</v>
      </c>
      <c r="Y2713" s="1">
        <f t="shared" si="166"/>
        <v>119730.19469257395</v>
      </c>
    </row>
    <row r="2714" spans="1:25" x14ac:dyDescent="0.5">
      <c r="A2714" s="1" t="s">
        <v>5414</v>
      </c>
      <c r="B2714" s="1" t="s">
        <v>5415</v>
      </c>
      <c r="C2714" s="1">
        <v>40126</v>
      </c>
      <c r="D2714" s="1">
        <v>1</v>
      </c>
      <c r="E2714" s="1">
        <v>1</v>
      </c>
      <c r="F2714" s="1">
        <v>36.28</v>
      </c>
      <c r="G2714" s="1">
        <v>0.38294081600000002</v>
      </c>
      <c r="H2714" s="1">
        <v>0.977951083</v>
      </c>
      <c r="I2714" s="1">
        <v>9.5772876000000007E-2</v>
      </c>
      <c r="K2714" s="1">
        <v>11.007674140000001</v>
      </c>
      <c r="L2714" s="1" t="s">
        <v>1</v>
      </c>
      <c r="M2714" s="1" t="s">
        <v>2</v>
      </c>
      <c r="N2714" s="1">
        <v>14138.33791</v>
      </c>
      <c r="O2714" s="1">
        <v>1926.9198449999999</v>
      </c>
      <c r="P2714" s="1">
        <v>9512.8557180000007</v>
      </c>
      <c r="Q2714" s="1">
        <v>8049.4456950000003</v>
      </c>
      <c r="R2714" s="3">
        <f>AVERAGE('VTA_Proteome Morphine vs Saline'!N2714:Q2714)</f>
        <v>8406.8897919999999</v>
      </c>
      <c r="S2714" s="3">
        <f>_xlfn.STDEV.S('VTA_Proteome Morphine vs Saline'!N2714:Q2714)</f>
        <v>5039.5249430643153</v>
      </c>
      <c r="T2714" s="1">
        <v>790.18589259999999</v>
      </c>
      <c r="U2714" s="1">
        <v>1541.7610569999999</v>
      </c>
      <c r="V2714" s="1">
        <v>0</v>
      </c>
      <c r="W2714" s="1">
        <v>722.97262120000005</v>
      </c>
      <c r="X2714" s="1">
        <f t="shared" si="165"/>
        <v>763.72989270000005</v>
      </c>
      <c r="Y2714" s="1">
        <f t="shared" si="166"/>
        <v>630.07325413700914</v>
      </c>
    </row>
    <row r="2715" spans="1:25" x14ac:dyDescent="0.5">
      <c r="A2715" s="1" t="s">
        <v>5416</v>
      </c>
      <c r="B2715" s="1" t="s">
        <v>5417</v>
      </c>
      <c r="C2715" s="1">
        <v>15582</v>
      </c>
      <c r="D2715" s="1">
        <v>1</v>
      </c>
      <c r="E2715" s="1">
        <v>1</v>
      </c>
      <c r="F2715" s="1">
        <v>34.72</v>
      </c>
      <c r="G2715" s="1">
        <v>5.8340739000000003E-2</v>
      </c>
      <c r="H2715" s="1">
        <v>0.99625991700000005</v>
      </c>
      <c r="I2715" s="1">
        <v>0.76255372499999996</v>
      </c>
      <c r="K2715" s="1">
        <v>2.1331559690000002</v>
      </c>
      <c r="L2715" s="1" t="s">
        <v>1</v>
      </c>
      <c r="M2715" s="1" t="s">
        <v>2</v>
      </c>
      <c r="N2715" s="1">
        <v>280712.60869999998</v>
      </c>
      <c r="O2715" s="1">
        <v>93.885217620000006</v>
      </c>
      <c r="P2715" s="1">
        <v>288319.93229999999</v>
      </c>
      <c r="Q2715" s="1">
        <v>376832.34299999999</v>
      </c>
      <c r="R2715" s="3">
        <f>AVERAGE('VTA_Proteome Morphine vs Saline'!N2715:Q2715)</f>
        <v>236489.69230440501</v>
      </c>
      <c r="S2715" s="3">
        <f>_xlfn.STDEV.S('VTA_Proteome Morphine vs Saline'!N2715:Q2715)</f>
        <v>163524.79661610036</v>
      </c>
      <c r="T2715" s="1">
        <v>745.30113740000002</v>
      </c>
      <c r="U2715" s="1">
        <v>5209.6381250000004</v>
      </c>
      <c r="V2715" s="1">
        <v>96517.265910000002</v>
      </c>
      <c r="W2715" s="1">
        <v>340982.83659999998</v>
      </c>
      <c r="X2715" s="1">
        <f t="shared" si="165"/>
        <v>110863.76044309999</v>
      </c>
      <c r="Y2715" s="1">
        <f t="shared" si="166"/>
        <v>159634.45718198663</v>
      </c>
    </row>
    <row r="2716" spans="1:25" x14ac:dyDescent="0.5">
      <c r="A2716" s="1" t="s">
        <v>5418</v>
      </c>
      <c r="B2716" s="1" t="s">
        <v>5419</v>
      </c>
      <c r="C2716" s="1">
        <v>21436</v>
      </c>
      <c r="D2716" s="1">
        <v>10</v>
      </c>
      <c r="E2716" s="1">
        <v>9</v>
      </c>
      <c r="F2716" s="1">
        <v>583.22</v>
      </c>
      <c r="G2716" s="1">
        <v>0.105001207</v>
      </c>
      <c r="H2716" s="1">
        <v>0.99063050699999999</v>
      </c>
      <c r="I2716" s="1">
        <v>0.45163773200000001</v>
      </c>
      <c r="K2716" s="1">
        <v>1.0693469579999999</v>
      </c>
      <c r="L2716" s="1" t="s">
        <v>2</v>
      </c>
      <c r="M2716" s="1" t="s">
        <v>1</v>
      </c>
      <c r="N2716" s="1">
        <v>57844064.189999998</v>
      </c>
      <c r="O2716" s="1">
        <v>85130669.620000005</v>
      </c>
      <c r="P2716" s="1">
        <v>62375237.009999998</v>
      </c>
      <c r="Q2716" s="1">
        <v>63469949.369999997</v>
      </c>
      <c r="R2716" s="3">
        <f>AVERAGE('VTA_Proteome Morphine vs Saline'!N2716:Q2716)</f>
        <v>67204980.047499999</v>
      </c>
      <c r="S2716" s="3">
        <f>_xlfn.STDEV.S('VTA_Proteome Morphine vs Saline'!N2716:Q2716)</f>
        <v>12196091.782629604</v>
      </c>
      <c r="T2716" s="1">
        <v>65961201.049999997</v>
      </c>
      <c r="U2716" s="1">
        <v>68535473.769999996</v>
      </c>
      <c r="V2716" s="1">
        <v>79327725.549999997</v>
      </c>
      <c r="W2716" s="1">
        <v>73637363.579999998</v>
      </c>
      <c r="X2716" s="1">
        <f t="shared" si="165"/>
        <v>71865440.987499997</v>
      </c>
      <c r="Y2716" s="1">
        <f t="shared" si="166"/>
        <v>5909713.2326008407</v>
      </c>
    </row>
    <row r="2717" spans="1:25" x14ac:dyDescent="0.5">
      <c r="A2717" s="1" t="s">
        <v>5420</v>
      </c>
      <c r="B2717" s="1" t="s">
        <v>5421</v>
      </c>
      <c r="C2717" s="1">
        <v>35055</v>
      </c>
      <c r="D2717" s="1">
        <v>14</v>
      </c>
      <c r="E2717" s="1">
        <v>14</v>
      </c>
      <c r="F2717" s="1">
        <v>793.06</v>
      </c>
      <c r="G2717" s="1">
        <v>5.0276221000000003E-2</v>
      </c>
      <c r="H2717" s="1">
        <v>0.99625991700000005</v>
      </c>
      <c r="I2717" s="1">
        <v>0.95589487299999998</v>
      </c>
      <c r="K2717" s="1">
        <v>1.007959431</v>
      </c>
      <c r="L2717" s="1" t="s">
        <v>1</v>
      </c>
      <c r="M2717" s="1" t="s">
        <v>2</v>
      </c>
      <c r="N2717" s="1">
        <v>18379248.43</v>
      </c>
      <c r="O2717" s="1">
        <v>18122746.050000001</v>
      </c>
      <c r="P2717" s="1">
        <v>24661209.899999999</v>
      </c>
      <c r="Q2717" s="1">
        <v>19487018.100000001</v>
      </c>
      <c r="R2717" s="3">
        <f>AVERAGE('VTA_Proteome Morphine vs Saline'!N2717:Q2717)</f>
        <v>20162555.620000001</v>
      </c>
      <c r="S2717" s="3">
        <f>_xlfn.STDEV.S('VTA_Proteome Morphine vs Saline'!N2717:Q2717)</f>
        <v>3056972.8429531534</v>
      </c>
      <c r="T2717" s="1">
        <v>22083850.550000001</v>
      </c>
      <c r="U2717" s="1">
        <v>21718746.100000001</v>
      </c>
      <c r="V2717" s="1">
        <v>19212284.760000002</v>
      </c>
      <c r="W2717" s="1">
        <v>16998480.210000001</v>
      </c>
      <c r="X2717" s="1">
        <f t="shared" si="165"/>
        <v>20003340.405000001</v>
      </c>
      <c r="Y2717" s="1">
        <f t="shared" si="166"/>
        <v>2375295.9806353957</v>
      </c>
    </row>
    <row r="2718" spans="1:25" x14ac:dyDescent="0.5">
      <c r="A2718" s="1" t="s">
        <v>5422</v>
      </c>
      <c r="B2718" s="1" t="s">
        <v>5423</v>
      </c>
      <c r="C2718" s="1">
        <v>153688</v>
      </c>
      <c r="D2718" s="1">
        <v>13</v>
      </c>
      <c r="E2718" s="1">
        <v>12</v>
      </c>
      <c r="F2718" s="1">
        <v>490.24</v>
      </c>
      <c r="G2718" s="1">
        <v>0.101881391</v>
      </c>
      <c r="H2718" s="1">
        <v>0.99063050699999999</v>
      </c>
      <c r="I2718" s="1">
        <v>0.46393398400000002</v>
      </c>
      <c r="K2718" s="1">
        <v>1.1389585600000001</v>
      </c>
      <c r="L2718" s="1" t="s">
        <v>1</v>
      </c>
      <c r="M2718" s="1" t="s">
        <v>2</v>
      </c>
      <c r="N2718" s="1">
        <v>633525.16220000002</v>
      </c>
      <c r="O2718" s="1">
        <v>746123.326</v>
      </c>
      <c r="P2718" s="1">
        <v>917084.70830000006</v>
      </c>
      <c r="Q2718" s="1">
        <v>529978.1605</v>
      </c>
      <c r="R2718" s="3">
        <f>AVERAGE('VTA_Proteome Morphine vs Saline'!N2718:Q2718)</f>
        <v>706677.83924999996</v>
      </c>
      <c r="S2718" s="3">
        <f>_xlfn.STDEV.S('VTA_Proteome Morphine vs Saline'!N2718:Q2718)</f>
        <v>165731.79899896847</v>
      </c>
      <c r="T2718" s="1">
        <v>717690.07420000003</v>
      </c>
      <c r="U2718" s="1">
        <v>612546.26890000002</v>
      </c>
      <c r="V2718" s="1">
        <v>438793.67479999998</v>
      </c>
      <c r="W2718" s="1">
        <v>712808.61670000001</v>
      </c>
      <c r="X2718" s="1">
        <f t="shared" si="165"/>
        <v>620459.65865</v>
      </c>
      <c r="Y2718" s="1">
        <f t="shared" si="166"/>
        <v>130444.41368704426</v>
      </c>
    </row>
    <row r="2719" spans="1:25" x14ac:dyDescent="0.5">
      <c r="A2719" s="1" t="s">
        <v>5424</v>
      </c>
      <c r="B2719" s="1" t="s">
        <v>5425</v>
      </c>
      <c r="C2719" s="1">
        <v>72434</v>
      </c>
      <c r="D2719" s="1">
        <v>2</v>
      </c>
      <c r="E2719" s="1">
        <v>2</v>
      </c>
      <c r="F2719" s="1">
        <v>94.99</v>
      </c>
      <c r="G2719" s="1">
        <v>0.145082188</v>
      </c>
      <c r="H2719" s="1">
        <v>0.977951083</v>
      </c>
      <c r="I2719" s="1">
        <v>0.332976671</v>
      </c>
      <c r="K2719" s="1">
        <v>1.396518994</v>
      </c>
      <c r="L2719" s="1" t="s">
        <v>1</v>
      </c>
      <c r="M2719" s="1" t="s">
        <v>2</v>
      </c>
      <c r="N2719" s="1">
        <v>100010.43369999999</v>
      </c>
      <c r="O2719" s="1">
        <v>75180.104739999995</v>
      </c>
      <c r="P2719" s="1">
        <v>181042.75440000001</v>
      </c>
      <c r="Q2719" s="1">
        <v>64607.300600000002</v>
      </c>
      <c r="R2719" s="3">
        <f>AVERAGE('VTA_Proteome Morphine vs Saline'!N2719:Q2719)</f>
        <v>105210.14836000001</v>
      </c>
      <c r="S2719" s="3">
        <f>_xlfn.STDEV.S('VTA_Proteome Morphine vs Saline'!N2719:Q2719)</f>
        <v>52687.809903886046</v>
      </c>
      <c r="T2719" s="1">
        <v>77249.224260000003</v>
      </c>
      <c r="U2719" s="1">
        <v>79009.444130000003</v>
      </c>
      <c r="V2719" s="1">
        <v>93339.222859999994</v>
      </c>
      <c r="W2719" s="1">
        <v>51751.81839</v>
      </c>
      <c r="X2719" s="1">
        <f t="shared" si="165"/>
        <v>75337.427410000004</v>
      </c>
      <c r="Y2719" s="1">
        <f t="shared" si="166"/>
        <v>17296.283476087894</v>
      </c>
    </row>
    <row r="2720" spans="1:25" x14ac:dyDescent="0.5">
      <c r="A2720" s="1" t="s">
        <v>5426</v>
      </c>
      <c r="B2720" s="1" t="s">
        <v>5427</v>
      </c>
      <c r="C2720" s="1">
        <v>40893</v>
      </c>
      <c r="D2720" s="1">
        <v>4</v>
      </c>
      <c r="E2720" s="1">
        <v>4</v>
      </c>
      <c r="F2720" s="1">
        <v>145.52000000000001</v>
      </c>
      <c r="G2720" s="1">
        <v>6.2287146000000002E-2</v>
      </c>
      <c r="H2720" s="1">
        <v>0.99625991700000005</v>
      </c>
      <c r="I2720" s="1">
        <v>0.71460471800000003</v>
      </c>
      <c r="K2720" s="1">
        <v>1.068437641</v>
      </c>
      <c r="L2720" s="1" t="s">
        <v>2</v>
      </c>
      <c r="M2720" s="1" t="s">
        <v>1</v>
      </c>
      <c r="N2720" s="1">
        <v>43942.783669999997</v>
      </c>
      <c r="O2720" s="1">
        <v>111322.0242</v>
      </c>
      <c r="P2720" s="1">
        <v>160734.05530000001</v>
      </c>
      <c r="Q2720" s="1">
        <v>148758.16010000001</v>
      </c>
      <c r="R2720" s="3">
        <f>AVERAGE('VTA_Proteome Morphine vs Saline'!N2720:Q2720)</f>
        <v>116189.2558175</v>
      </c>
      <c r="S2720" s="3">
        <f>_xlfn.STDEV.S('VTA_Proteome Morphine vs Saline'!N2720:Q2720)</f>
        <v>52561.75849568667</v>
      </c>
      <c r="T2720" s="1">
        <v>188349.54190000001</v>
      </c>
      <c r="U2720" s="1">
        <v>115821.90670000001</v>
      </c>
      <c r="V2720" s="1">
        <v>82894.877269999997</v>
      </c>
      <c r="W2720" s="1">
        <v>109497.57180000001</v>
      </c>
      <c r="X2720" s="1">
        <f t="shared" si="165"/>
        <v>124140.97441749999</v>
      </c>
      <c r="Y2720" s="1">
        <f t="shared" si="166"/>
        <v>45120.641233484013</v>
      </c>
    </row>
    <row r="2721" spans="1:25" x14ac:dyDescent="0.5">
      <c r="A2721" s="1" t="s">
        <v>5428</v>
      </c>
      <c r="B2721" s="1" t="s">
        <v>5429</v>
      </c>
      <c r="C2721" s="1">
        <v>72882</v>
      </c>
      <c r="D2721" s="1">
        <v>5</v>
      </c>
      <c r="E2721" s="1">
        <v>4</v>
      </c>
      <c r="F2721" s="1">
        <v>251.76</v>
      </c>
      <c r="G2721" s="1">
        <v>0.20224763000000001</v>
      </c>
      <c r="H2721" s="1">
        <v>0.977951083</v>
      </c>
      <c r="I2721" s="1">
        <v>0.23282166900000001</v>
      </c>
      <c r="K2721" s="1">
        <v>1.0817803610000001</v>
      </c>
      <c r="L2721" s="1" t="s">
        <v>1</v>
      </c>
      <c r="M2721" s="1" t="s">
        <v>2</v>
      </c>
      <c r="N2721" s="1">
        <v>521349.31599999999</v>
      </c>
      <c r="O2721" s="1">
        <v>523070.66889999999</v>
      </c>
      <c r="P2721" s="1">
        <v>514747.82179999998</v>
      </c>
      <c r="Q2721" s="1">
        <v>609132.54969999997</v>
      </c>
      <c r="R2721" s="3">
        <f>AVERAGE('VTA_Proteome Morphine vs Saline'!N2721:Q2721)</f>
        <v>542075.08909999998</v>
      </c>
      <c r="S2721" s="3">
        <f>_xlfn.STDEV.S('VTA_Proteome Morphine vs Saline'!N2721:Q2721)</f>
        <v>44848.664855404008</v>
      </c>
      <c r="T2721" s="1">
        <v>536500.02859999996</v>
      </c>
      <c r="U2721" s="1">
        <v>542376.4068</v>
      </c>
      <c r="V2721" s="1">
        <v>464974.39079999999</v>
      </c>
      <c r="W2721" s="1">
        <v>460530.5025</v>
      </c>
      <c r="X2721" s="1">
        <f t="shared" si="165"/>
        <v>501095.33217499993</v>
      </c>
      <c r="Y2721" s="1">
        <f t="shared" si="166"/>
        <v>44376.598425743759</v>
      </c>
    </row>
    <row r="2722" spans="1:25" x14ac:dyDescent="0.5">
      <c r="A2722" s="1" t="s">
        <v>5430</v>
      </c>
      <c r="B2722" s="1" t="s">
        <v>5431</v>
      </c>
      <c r="C2722" s="1">
        <v>23538</v>
      </c>
      <c r="D2722" s="1">
        <v>16</v>
      </c>
      <c r="E2722" s="1">
        <v>7</v>
      </c>
      <c r="F2722" s="1">
        <v>1032.21</v>
      </c>
      <c r="G2722" s="1">
        <v>0.102761109</v>
      </c>
      <c r="H2722" s="1">
        <v>0.99063050699999999</v>
      </c>
      <c r="I2722" s="1">
        <v>0.46040500600000001</v>
      </c>
      <c r="K2722" s="1">
        <v>1.350986008</v>
      </c>
      <c r="L2722" s="1" t="s">
        <v>2</v>
      </c>
      <c r="M2722" s="1" t="s">
        <v>1</v>
      </c>
      <c r="N2722" s="1">
        <v>18902652.120000001</v>
      </c>
      <c r="O2722" s="1">
        <v>28903170.219999999</v>
      </c>
      <c r="P2722" s="1">
        <v>15619522.57</v>
      </c>
      <c r="Q2722" s="1">
        <v>14066170.640000001</v>
      </c>
      <c r="R2722" s="3">
        <f>AVERAGE('VTA_Proteome Morphine vs Saline'!N2722:Q2722)</f>
        <v>19372878.887500003</v>
      </c>
      <c r="S2722" s="3">
        <f>_xlfn.STDEV.S('VTA_Proteome Morphine vs Saline'!N2722:Q2722)</f>
        <v>6665743.3235261235</v>
      </c>
      <c r="T2722" s="1">
        <v>45905766.789999999</v>
      </c>
      <c r="U2722" s="1">
        <v>15470626.4</v>
      </c>
      <c r="V2722" s="1">
        <v>16067859.17</v>
      </c>
      <c r="W2722" s="1">
        <v>27245700.870000001</v>
      </c>
      <c r="X2722" s="1">
        <f t="shared" ref="X2722:X2753" si="167">AVERAGE(T2722:W2722)</f>
        <v>26172488.307500001</v>
      </c>
      <c r="Y2722" s="1">
        <f t="shared" ref="Y2722:Y2745" si="168">_xlfn.STDEV.S(T2722:W2722)</f>
        <v>14226588.290542683</v>
      </c>
    </row>
    <row r="2723" spans="1:25" x14ac:dyDescent="0.5">
      <c r="A2723" s="1" t="s">
        <v>5432</v>
      </c>
      <c r="B2723" s="1" t="s">
        <v>5433</v>
      </c>
      <c r="C2723" s="1">
        <v>23303</v>
      </c>
      <c r="D2723" s="1">
        <v>15</v>
      </c>
      <c r="E2723" s="1">
        <v>7</v>
      </c>
      <c r="F2723" s="1">
        <v>902.97</v>
      </c>
      <c r="G2723" s="1">
        <v>5.0125850999999999E-2</v>
      </c>
      <c r="H2723" s="1">
        <v>0.99625991700000005</v>
      </c>
      <c r="I2723" s="1">
        <v>0.97021770900000004</v>
      </c>
      <c r="K2723" s="1">
        <v>1.0019261239999999</v>
      </c>
      <c r="L2723" s="1" t="s">
        <v>1</v>
      </c>
      <c r="M2723" s="1" t="s">
        <v>2</v>
      </c>
      <c r="N2723" s="1">
        <v>2904502.483</v>
      </c>
      <c r="O2723" s="1">
        <v>4128549.2760000001</v>
      </c>
      <c r="P2723" s="1">
        <v>4532242.9649999999</v>
      </c>
      <c r="Q2723" s="1">
        <v>4702998.4440000001</v>
      </c>
      <c r="R2723" s="3">
        <f>AVERAGE('VTA_Proteome Morphine vs Saline'!N2723:Q2723)</f>
        <v>4067073.2919999999</v>
      </c>
      <c r="S2723" s="3">
        <f>_xlfn.STDEV.S('VTA_Proteome Morphine vs Saline'!N2723:Q2723)</f>
        <v>811610.29362883186</v>
      </c>
      <c r="T2723" s="1">
        <v>4477724.0060000001</v>
      </c>
      <c r="U2723" s="1">
        <v>3458477.62</v>
      </c>
      <c r="V2723" s="1">
        <v>5214844.28</v>
      </c>
      <c r="W2723" s="1">
        <v>3085972.7570000002</v>
      </c>
      <c r="X2723" s="1">
        <f t="shared" si="167"/>
        <v>4059254.6657499997</v>
      </c>
      <c r="Y2723" s="1">
        <f t="shared" si="168"/>
        <v>969314.99487901083</v>
      </c>
    </row>
    <row r="2724" spans="1:25" x14ac:dyDescent="0.5">
      <c r="A2724" s="1" t="s">
        <v>5434</v>
      </c>
      <c r="B2724" s="1" t="s">
        <v>5435</v>
      </c>
      <c r="C2724" s="1">
        <v>24408</v>
      </c>
      <c r="D2724" s="1">
        <v>9</v>
      </c>
      <c r="E2724" s="1">
        <v>9</v>
      </c>
      <c r="F2724" s="1">
        <v>537.39</v>
      </c>
      <c r="G2724" s="1">
        <v>0.34251778799999999</v>
      </c>
      <c r="H2724" s="1">
        <v>0.977951083</v>
      </c>
      <c r="I2724" s="1">
        <v>0.11474508899999999</v>
      </c>
      <c r="K2724" s="1">
        <v>1.1827440149999999</v>
      </c>
      <c r="L2724" s="1" t="s">
        <v>2</v>
      </c>
      <c r="M2724" s="1" t="s">
        <v>1</v>
      </c>
      <c r="N2724" s="1">
        <v>43261010.689999998</v>
      </c>
      <c r="O2724" s="1">
        <v>52563836.020000003</v>
      </c>
      <c r="P2724" s="1">
        <v>45987185.149999999</v>
      </c>
      <c r="Q2724" s="1">
        <v>39611726.259999998</v>
      </c>
      <c r="R2724" s="3">
        <f>AVERAGE('VTA_Proteome Morphine vs Saline'!N2724:Q2724)</f>
        <v>45355939.530000001</v>
      </c>
      <c r="S2724" s="3">
        <f>_xlfn.STDEV.S('VTA_Proteome Morphine vs Saline'!N2724:Q2724)</f>
        <v>5469215.5372664733</v>
      </c>
      <c r="T2724" s="1">
        <v>63282729.140000001</v>
      </c>
      <c r="U2724" s="1">
        <v>49130117.509999998</v>
      </c>
      <c r="V2724" s="1">
        <v>46710209.259999998</v>
      </c>
      <c r="W2724" s="1">
        <v>55454808.229999997</v>
      </c>
      <c r="X2724" s="1">
        <f t="shared" si="167"/>
        <v>53644466.034999996</v>
      </c>
      <c r="Y2724" s="1">
        <f t="shared" si="168"/>
        <v>7408029.7464082399</v>
      </c>
    </row>
    <row r="2725" spans="1:25" x14ac:dyDescent="0.5">
      <c r="A2725" s="1" t="s">
        <v>5436</v>
      </c>
      <c r="B2725" s="1" t="s">
        <v>5437</v>
      </c>
      <c r="C2725" s="1">
        <v>20974</v>
      </c>
      <c r="D2725" s="1">
        <v>11</v>
      </c>
      <c r="E2725" s="1">
        <v>4</v>
      </c>
      <c r="F2725" s="1">
        <v>817.16</v>
      </c>
      <c r="G2725" s="1">
        <v>0.236887387</v>
      </c>
      <c r="H2725" s="1">
        <v>0.977951083</v>
      </c>
      <c r="I2725" s="1">
        <v>0.19228231400000001</v>
      </c>
      <c r="K2725" s="1">
        <v>1.220839867</v>
      </c>
      <c r="L2725" s="1" t="s">
        <v>2</v>
      </c>
      <c r="M2725" s="1" t="s">
        <v>1</v>
      </c>
      <c r="N2725" s="1">
        <v>8897583.7420000006</v>
      </c>
      <c r="O2725" s="1">
        <v>15225339.92</v>
      </c>
      <c r="P2725" s="1">
        <v>8155750.6880000001</v>
      </c>
      <c r="Q2725" s="1">
        <v>7511962.7620000001</v>
      </c>
      <c r="R2725" s="3">
        <f>AVERAGE('VTA_Proteome Morphine vs Saline'!N2725:Q2725)</f>
        <v>9947659.2780000009</v>
      </c>
      <c r="S2725" s="3">
        <f>_xlfn.STDEV.S('VTA_Proteome Morphine vs Saline'!N2725:Q2725)</f>
        <v>3563711.8057449362</v>
      </c>
      <c r="T2725" s="1">
        <v>12480435.789999999</v>
      </c>
      <c r="U2725" s="1">
        <v>11880779.810000001</v>
      </c>
      <c r="V2725" s="1">
        <v>11172660.33</v>
      </c>
      <c r="W2725" s="1">
        <v>13044120.17</v>
      </c>
      <c r="X2725" s="1">
        <f t="shared" si="167"/>
        <v>12144499.025</v>
      </c>
      <c r="Y2725" s="1">
        <f t="shared" si="168"/>
        <v>803365.83365846763</v>
      </c>
    </row>
    <row r="2726" spans="1:25" x14ac:dyDescent="0.5">
      <c r="A2726" s="1" t="s">
        <v>5438</v>
      </c>
      <c r="B2726" s="1" t="s">
        <v>5439</v>
      </c>
      <c r="C2726" s="1">
        <v>20785</v>
      </c>
      <c r="D2726" s="1">
        <v>11</v>
      </c>
      <c r="E2726" s="1">
        <v>2</v>
      </c>
      <c r="F2726" s="1">
        <v>789.11</v>
      </c>
      <c r="G2726" s="1">
        <v>5.1884487E-2</v>
      </c>
      <c r="H2726" s="1">
        <v>0.99625991700000005</v>
      </c>
      <c r="I2726" s="1">
        <v>0.88527511599999997</v>
      </c>
      <c r="K2726" s="1">
        <v>1.0669439810000001</v>
      </c>
      <c r="L2726" s="1" t="s">
        <v>2</v>
      </c>
      <c r="M2726" s="1" t="s">
        <v>1</v>
      </c>
      <c r="N2726" s="1">
        <v>3754778.4389999998</v>
      </c>
      <c r="O2726" s="1">
        <v>4945220.01</v>
      </c>
      <c r="P2726" s="1">
        <v>3575000.6290000002</v>
      </c>
      <c r="Q2726" s="1">
        <v>3050917.7620000001</v>
      </c>
      <c r="R2726" s="3">
        <f>AVERAGE('VTA_Proteome Morphine vs Saline'!N2726:Q2726)</f>
        <v>3831479.21</v>
      </c>
      <c r="S2726" s="3">
        <f>_xlfn.STDEV.S('VTA_Proteome Morphine vs Saline'!N2726:Q2726)</f>
        <v>800283.0779318565</v>
      </c>
      <c r="T2726" s="1">
        <v>4576933.8810000001</v>
      </c>
      <c r="U2726" s="1">
        <v>4288660.9560000002</v>
      </c>
      <c r="V2726" s="1">
        <v>5249599.7779999999</v>
      </c>
      <c r="W2726" s="1">
        <v>2236700.1179999998</v>
      </c>
      <c r="X2726" s="1">
        <f t="shared" si="167"/>
        <v>4087973.6832500007</v>
      </c>
      <c r="Y2726" s="1">
        <f t="shared" si="168"/>
        <v>1298197.0130178132</v>
      </c>
    </row>
    <row r="2727" spans="1:25" x14ac:dyDescent="0.5">
      <c r="A2727" s="1" t="s">
        <v>5440</v>
      </c>
      <c r="B2727" s="1" t="s">
        <v>5441</v>
      </c>
      <c r="C2727" s="1">
        <v>20491</v>
      </c>
      <c r="D2727" s="1">
        <v>14</v>
      </c>
      <c r="E2727" s="1">
        <v>14</v>
      </c>
      <c r="F2727" s="1">
        <v>794.83</v>
      </c>
      <c r="G2727" s="1">
        <v>0.29802072899999998</v>
      </c>
      <c r="H2727" s="1">
        <v>0.977951083</v>
      </c>
      <c r="I2727" s="1">
        <v>0.14127622500000001</v>
      </c>
      <c r="K2727" s="1">
        <v>1.218256225</v>
      </c>
      <c r="L2727" s="1" t="s">
        <v>2</v>
      </c>
      <c r="M2727" s="1" t="s">
        <v>1</v>
      </c>
      <c r="N2727" s="1">
        <v>15800134.58</v>
      </c>
      <c r="O2727" s="1">
        <v>20916484.989999998</v>
      </c>
      <c r="P2727" s="1">
        <v>24046347.760000002</v>
      </c>
      <c r="Q2727" s="1">
        <v>20297836.109999999</v>
      </c>
      <c r="R2727" s="3">
        <f>AVERAGE('VTA_Proteome Morphine vs Saline'!N2727:Q2727)</f>
        <v>20265200.859999999</v>
      </c>
      <c r="S2727" s="3">
        <f>_xlfn.STDEV.S('VTA_Proteome Morphine vs Saline'!N2727:Q2727)</f>
        <v>3398976.5538911489</v>
      </c>
      <c r="T2727" s="1">
        <v>24643841.050000001</v>
      </c>
      <c r="U2727" s="1">
        <v>19803274.859999999</v>
      </c>
      <c r="V2727" s="1">
        <v>25320211.280000001</v>
      </c>
      <c r="W2727" s="1">
        <v>28985501.190000001</v>
      </c>
      <c r="X2727" s="1">
        <f t="shared" si="167"/>
        <v>24688207.094999999</v>
      </c>
      <c r="Y2727" s="1">
        <f t="shared" si="168"/>
        <v>3774064.8782301471</v>
      </c>
    </row>
    <row r="2728" spans="1:25" x14ac:dyDescent="0.5">
      <c r="A2728" s="1" t="s">
        <v>5442</v>
      </c>
      <c r="B2728" s="1" t="s">
        <v>5443</v>
      </c>
      <c r="C2728" s="1">
        <v>95959</v>
      </c>
      <c r="D2728" s="1">
        <v>27</v>
      </c>
      <c r="E2728" s="1">
        <v>27</v>
      </c>
      <c r="F2728" s="1">
        <v>1172.79</v>
      </c>
      <c r="G2728" s="1">
        <v>8.9681853000000006E-2</v>
      </c>
      <c r="H2728" s="1">
        <v>0.99625991700000005</v>
      </c>
      <c r="I2728" s="1">
        <v>0.51872278500000002</v>
      </c>
      <c r="K2728" s="1">
        <v>1.116904806</v>
      </c>
      <c r="L2728" s="1" t="s">
        <v>2</v>
      </c>
      <c r="M2728" s="1" t="s">
        <v>1</v>
      </c>
      <c r="N2728" s="1">
        <v>5351133.5590000004</v>
      </c>
      <c r="O2728" s="1">
        <v>6279397.4939999999</v>
      </c>
      <c r="P2728" s="1">
        <v>4553158.1189999999</v>
      </c>
      <c r="Q2728" s="1">
        <v>4828565.7340000002</v>
      </c>
      <c r="R2728" s="3">
        <f>AVERAGE('VTA_Proteome Morphine vs Saline'!N2728:Q2728)</f>
        <v>5253063.7264999999</v>
      </c>
      <c r="S2728" s="3">
        <f>_xlfn.STDEV.S('VTA_Proteome Morphine vs Saline'!N2728:Q2728)</f>
        <v>760053.74796869839</v>
      </c>
      <c r="T2728" s="1">
        <v>6942463.1540000001</v>
      </c>
      <c r="U2728" s="1">
        <v>6995128.9050000003</v>
      </c>
      <c r="V2728" s="1">
        <v>5335358.5</v>
      </c>
      <c r="W2728" s="1">
        <v>4195737.9249999998</v>
      </c>
      <c r="X2728" s="1">
        <f t="shared" si="167"/>
        <v>5867172.1210000003</v>
      </c>
      <c r="Y2728" s="1">
        <f t="shared" si="168"/>
        <v>1354628.5236503186</v>
      </c>
    </row>
    <row r="2729" spans="1:25" x14ac:dyDescent="0.5">
      <c r="A2729" s="1" t="s">
        <v>5444</v>
      </c>
      <c r="B2729" s="1" t="s">
        <v>5445</v>
      </c>
      <c r="C2729" s="1">
        <v>21285</v>
      </c>
      <c r="D2729" s="1">
        <v>9</v>
      </c>
      <c r="E2729" s="1">
        <v>3</v>
      </c>
      <c r="F2729" s="1">
        <v>515.34</v>
      </c>
      <c r="G2729" s="1">
        <v>0.20569211100000001</v>
      </c>
      <c r="H2729" s="1">
        <v>0.977951083</v>
      </c>
      <c r="I2729" s="1">
        <v>0.228276373</v>
      </c>
      <c r="K2729" s="1">
        <v>1.23062928</v>
      </c>
      <c r="L2729" s="1" t="s">
        <v>2</v>
      </c>
      <c r="M2729" s="1" t="s">
        <v>1</v>
      </c>
      <c r="N2729" s="1">
        <v>5250946.3569999998</v>
      </c>
      <c r="O2729" s="1">
        <v>7402703.3959999997</v>
      </c>
      <c r="P2729" s="1">
        <v>8616037.2369999997</v>
      </c>
      <c r="Q2729" s="1">
        <v>7109883.9380000001</v>
      </c>
      <c r="R2729" s="3">
        <f>AVERAGE('VTA_Proteome Morphine vs Saline'!N2729:Q2729)</f>
        <v>7094892.7319999998</v>
      </c>
      <c r="S2729" s="3">
        <f>_xlfn.STDEV.S('VTA_Proteome Morphine vs Saline'!N2729:Q2729)</f>
        <v>1391520.8682225852</v>
      </c>
      <c r="T2729" s="1">
        <v>8339287.7869999995</v>
      </c>
      <c r="U2729" s="1">
        <v>6814884.9239999996</v>
      </c>
      <c r="V2729" s="1">
        <v>8155912.4479999999</v>
      </c>
      <c r="W2729" s="1">
        <v>11614645.789999999</v>
      </c>
      <c r="X2729" s="1">
        <f t="shared" si="167"/>
        <v>8731182.7372500002</v>
      </c>
      <c r="Y2729" s="1">
        <f t="shared" si="168"/>
        <v>2038878.2899236735</v>
      </c>
    </row>
    <row r="2730" spans="1:25" x14ac:dyDescent="0.5">
      <c r="A2730" s="1" t="s">
        <v>5446</v>
      </c>
      <c r="B2730" s="1" t="s">
        <v>5447</v>
      </c>
      <c r="C2730" s="1">
        <v>21642</v>
      </c>
      <c r="D2730" s="1">
        <v>9</v>
      </c>
      <c r="E2730" s="1">
        <v>5</v>
      </c>
      <c r="F2730" s="1">
        <v>434.08</v>
      </c>
      <c r="G2730" s="1">
        <v>0.16870357799999999</v>
      </c>
      <c r="H2730" s="1">
        <v>0.977951083</v>
      </c>
      <c r="I2730" s="1">
        <v>0.28492885000000001</v>
      </c>
      <c r="K2730" s="1">
        <v>1.14093256</v>
      </c>
      <c r="L2730" s="1" t="s">
        <v>2</v>
      </c>
      <c r="M2730" s="1" t="s">
        <v>1</v>
      </c>
      <c r="N2730" s="1">
        <v>4427878.4029999999</v>
      </c>
      <c r="O2730" s="1">
        <v>5698308.6200000001</v>
      </c>
      <c r="P2730" s="1">
        <v>6790797.2359999996</v>
      </c>
      <c r="Q2730" s="1">
        <v>6205081.0939999996</v>
      </c>
      <c r="R2730" s="3">
        <f>AVERAGE('VTA_Proteome Morphine vs Saline'!N2730:Q2730)</f>
        <v>5780516.33825</v>
      </c>
      <c r="S2730" s="3">
        <f>_xlfn.STDEV.S('VTA_Proteome Morphine vs Saline'!N2730:Q2730)</f>
        <v>1006199.1547403956</v>
      </c>
      <c r="T2730" s="1">
        <v>6025453.8150000004</v>
      </c>
      <c r="U2730" s="1">
        <v>5646105.5609999998</v>
      </c>
      <c r="V2730" s="1">
        <v>6975471.0080000004</v>
      </c>
      <c r="W2730" s="1">
        <v>7733686.835</v>
      </c>
      <c r="X2730" s="1">
        <f t="shared" si="167"/>
        <v>6595179.3047500001</v>
      </c>
      <c r="Y2730" s="1">
        <f t="shared" si="168"/>
        <v>942717.57537155133</v>
      </c>
    </row>
    <row r="2731" spans="1:25" x14ac:dyDescent="0.5">
      <c r="A2731" s="1" t="s">
        <v>5448</v>
      </c>
      <c r="B2731" s="1" t="s">
        <v>5449</v>
      </c>
      <c r="C2731" s="1">
        <v>23872</v>
      </c>
      <c r="D2731" s="1">
        <v>8</v>
      </c>
      <c r="E2731" s="1">
        <v>8</v>
      </c>
      <c r="F2731" s="1">
        <v>353.9</v>
      </c>
      <c r="G2731" s="1">
        <v>0.42375907699999998</v>
      </c>
      <c r="H2731" s="1">
        <v>0.977951083</v>
      </c>
      <c r="I2731" s="1">
        <v>8.0250531999999999E-2</v>
      </c>
      <c r="K2731" s="1">
        <v>1.290249878</v>
      </c>
      <c r="L2731" s="1" t="s">
        <v>2</v>
      </c>
      <c r="M2731" s="1" t="s">
        <v>1</v>
      </c>
      <c r="N2731" s="1">
        <v>4609583.9850000003</v>
      </c>
      <c r="O2731" s="1">
        <v>5883549.5219999999</v>
      </c>
      <c r="P2731" s="1">
        <v>5109034.0429999996</v>
      </c>
      <c r="Q2731" s="1">
        <v>5123044.1030000001</v>
      </c>
      <c r="R2731" s="3">
        <f>AVERAGE('VTA_Proteome Morphine vs Saline'!N2731:Q2731)</f>
        <v>5181302.9132499993</v>
      </c>
      <c r="S2731" s="3">
        <f>_xlfn.STDEV.S('VTA_Proteome Morphine vs Saline'!N2731:Q2731)</f>
        <v>525556.75589453406</v>
      </c>
      <c r="T2731" s="1">
        <v>8569927.7640000004</v>
      </c>
      <c r="U2731" s="1">
        <v>5704412.9519999996</v>
      </c>
      <c r="V2731" s="1">
        <v>5457706.3200000003</v>
      </c>
      <c r="W2731" s="1">
        <v>7008654.773</v>
      </c>
      <c r="X2731" s="1">
        <f t="shared" si="167"/>
        <v>6685175.4522500001</v>
      </c>
      <c r="Y2731" s="1">
        <f t="shared" si="168"/>
        <v>1428928.001466258</v>
      </c>
    </row>
    <row r="2732" spans="1:25" x14ac:dyDescent="0.5">
      <c r="A2732" s="1" t="s">
        <v>5450</v>
      </c>
      <c r="B2732" s="1" t="s">
        <v>5451</v>
      </c>
      <c r="C2732" s="1">
        <v>21230</v>
      </c>
      <c r="D2732" s="1">
        <v>8</v>
      </c>
      <c r="E2732" s="1">
        <v>1</v>
      </c>
      <c r="F2732" s="1">
        <v>425.04</v>
      </c>
      <c r="G2732" s="1">
        <v>0.50143222399999998</v>
      </c>
      <c r="H2732" s="1">
        <v>0.977951083</v>
      </c>
      <c r="I2732" s="1">
        <v>5.7860363999999997E-2</v>
      </c>
      <c r="K2732" s="1">
        <v>1.3202524410000001</v>
      </c>
      <c r="L2732" s="1" t="s">
        <v>2</v>
      </c>
      <c r="M2732" s="1" t="s">
        <v>1</v>
      </c>
      <c r="N2732" s="1">
        <v>508814.6985</v>
      </c>
      <c r="O2732" s="1">
        <v>583494.29480000003</v>
      </c>
      <c r="P2732" s="1">
        <v>630641.8493</v>
      </c>
      <c r="Q2732" s="1">
        <v>622566.67839999998</v>
      </c>
      <c r="R2732" s="3">
        <f>AVERAGE('VTA_Proteome Morphine vs Saline'!N2732:Q2732)</f>
        <v>586379.38025000005</v>
      </c>
      <c r="S2732" s="3">
        <f>_xlfn.STDEV.S('VTA_Proteome Morphine vs Saline'!N2732:Q2732)</f>
        <v>55657.555003287089</v>
      </c>
      <c r="T2732" s="1">
        <v>994494.9878</v>
      </c>
      <c r="U2732" s="1">
        <v>604427.41949999996</v>
      </c>
      <c r="V2732" s="1">
        <v>739974.35809999995</v>
      </c>
      <c r="W2732" s="1">
        <v>757778.46770000004</v>
      </c>
      <c r="X2732" s="1">
        <f t="shared" si="167"/>
        <v>774168.80827499996</v>
      </c>
      <c r="Y2732" s="1">
        <f t="shared" si="168"/>
        <v>162063.43216395567</v>
      </c>
    </row>
    <row r="2733" spans="1:25" x14ac:dyDescent="0.5">
      <c r="A2733" s="1" t="s">
        <v>5452</v>
      </c>
      <c r="B2733" s="1" t="s">
        <v>5453</v>
      </c>
      <c r="C2733" s="1">
        <v>79240</v>
      </c>
      <c r="D2733" s="1">
        <v>4</v>
      </c>
      <c r="E2733" s="1">
        <v>4</v>
      </c>
      <c r="F2733" s="1">
        <v>151.28</v>
      </c>
      <c r="G2733" s="1">
        <v>0.136832968</v>
      </c>
      <c r="H2733" s="1">
        <v>0.977951083</v>
      </c>
      <c r="I2733" s="1">
        <v>0.35281765500000001</v>
      </c>
      <c r="K2733" s="1">
        <v>1.1770488450000001</v>
      </c>
      <c r="L2733" s="1" t="s">
        <v>1</v>
      </c>
      <c r="M2733" s="1" t="s">
        <v>2</v>
      </c>
      <c r="N2733" s="1">
        <v>249661.17060000001</v>
      </c>
      <c r="O2733" s="1">
        <v>189630.0074</v>
      </c>
      <c r="P2733" s="1">
        <v>172299.4589</v>
      </c>
      <c r="Q2733" s="1">
        <v>168982.80300000001</v>
      </c>
      <c r="R2733" s="3">
        <f>AVERAGE('VTA_Proteome Morphine vs Saline'!N2733:Q2733)</f>
        <v>195143.35997500003</v>
      </c>
      <c r="S2733" s="3">
        <f>_xlfn.STDEV.S('VTA_Proteome Morphine vs Saline'!N2733:Q2733)</f>
        <v>37455.784108404332</v>
      </c>
      <c r="T2733" s="1">
        <v>236740.29060000001</v>
      </c>
      <c r="U2733" s="1">
        <v>153132.1446</v>
      </c>
      <c r="V2733" s="1">
        <v>168722.96720000001</v>
      </c>
      <c r="W2733" s="1">
        <v>104566.0659</v>
      </c>
      <c r="X2733" s="1">
        <f t="shared" si="167"/>
        <v>165790.36707500002</v>
      </c>
      <c r="Y2733" s="1">
        <f t="shared" si="168"/>
        <v>54623.369364800194</v>
      </c>
    </row>
    <row r="2734" spans="1:25" x14ac:dyDescent="0.5">
      <c r="A2734" s="1" t="s">
        <v>5454</v>
      </c>
      <c r="B2734" s="1" t="s">
        <v>5455</v>
      </c>
      <c r="C2734" s="1">
        <v>24473</v>
      </c>
      <c r="D2734" s="1">
        <v>16</v>
      </c>
      <c r="E2734" s="1">
        <v>16</v>
      </c>
      <c r="F2734" s="1">
        <v>889.21</v>
      </c>
      <c r="G2734" s="1">
        <v>0.43763334500000001</v>
      </c>
      <c r="H2734" s="1">
        <v>0.977951083</v>
      </c>
      <c r="I2734" s="1">
        <v>7.5642375999999997E-2</v>
      </c>
      <c r="K2734" s="1">
        <v>1.1795535859999999</v>
      </c>
      <c r="L2734" s="1" t="s">
        <v>2</v>
      </c>
      <c r="M2734" s="1" t="s">
        <v>1</v>
      </c>
      <c r="N2734" s="1">
        <v>76343192.609999999</v>
      </c>
      <c r="O2734" s="1">
        <v>86233419.540000007</v>
      </c>
      <c r="P2734" s="1">
        <v>100070481.59999999</v>
      </c>
      <c r="Q2734" s="1">
        <v>85421895.540000007</v>
      </c>
      <c r="R2734" s="3">
        <f>AVERAGE('VTA_Proteome Morphine vs Saline'!N2734:Q2734)</f>
        <v>87017247.322500005</v>
      </c>
      <c r="S2734" s="3">
        <f>_xlfn.STDEV.S('VTA_Proteome Morphine vs Saline'!N2734:Q2734)</f>
        <v>9789141.9850650355</v>
      </c>
      <c r="T2734" s="1">
        <v>110633765.90000001</v>
      </c>
      <c r="U2734" s="1">
        <v>87511495.569999993</v>
      </c>
      <c r="V2734" s="1">
        <v>108880663.2</v>
      </c>
      <c r="W2734" s="1">
        <v>103540099.8</v>
      </c>
      <c r="X2734" s="1">
        <f t="shared" si="167"/>
        <v>102641506.11750001</v>
      </c>
      <c r="Y2734" s="1">
        <f t="shared" si="168"/>
        <v>10528184.194576122</v>
      </c>
    </row>
    <row r="2735" spans="1:25" x14ac:dyDescent="0.5">
      <c r="A2735" s="1" t="s">
        <v>5456</v>
      </c>
      <c r="B2735" s="1" t="s">
        <v>5457</v>
      </c>
      <c r="C2735" s="1">
        <v>25052</v>
      </c>
      <c r="D2735" s="1">
        <v>4</v>
      </c>
      <c r="E2735" s="1">
        <v>3</v>
      </c>
      <c r="F2735" s="1">
        <v>149.18</v>
      </c>
      <c r="G2735" s="1">
        <v>0.10343406500000001</v>
      </c>
      <c r="H2735" s="1">
        <v>0.99063050699999999</v>
      </c>
      <c r="I2735" s="1">
        <v>0.45773865400000002</v>
      </c>
      <c r="K2735" s="1">
        <v>1.239666666</v>
      </c>
      <c r="L2735" s="1" t="s">
        <v>2</v>
      </c>
      <c r="M2735" s="1" t="s">
        <v>1</v>
      </c>
      <c r="N2735" s="1">
        <v>275490.7868</v>
      </c>
      <c r="O2735" s="1">
        <v>141835.5913</v>
      </c>
      <c r="P2735" s="1">
        <v>42362.368069999997</v>
      </c>
      <c r="Q2735" s="1">
        <v>106108.9906</v>
      </c>
      <c r="R2735" s="3">
        <f>AVERAGE('VTA_Proteome Morphine vs Saline'!N2735:Q2735)</f>
        <v>141449.43419249999</v>
      </c>
      <c r="S2735" s="3">
        <f>_xlfn.STDEV.S('VTA_Proteome Morphine vs Saline'!N2735:Q2735)</f>
        <v>98377.549864860281</v>
      </c>
      <c r="T2735" s="1">
        <v>257821.64110000001</v>
      </c>
      <c r="U2735" s="1">
        <v>209811.10329999999</v>
      </c>
      <c r="V2735" s="1">
        <v>135342.89739999999</v>
      </c>
      <c r="W2735" s="1">
        <v>98424.951990000001</v>
      </c>
      <c r="X2735" s="1">
        <f t="shared" si="167"/>
        <v>175350.14844749999</v>
      </c>
      <c r="Y2735" s="1">
        <f t="shared" si="168"/>
        <v>71896.153110070416</v>
      </c>
    </row>
    <row r="2736" spans="1:25" x14ac:dyDescent="0.5">
      <c r="A2736" s="1" t="s">
        <v>5458</v>
      </c>
      <c r="B2736" s="1" t="s">
        <v>5459</v>
      </c>
      <c r="C2736" s="1">
        <v>24604</v>
      </c>
      <c r="D2736" s="1">
        <v>11</v>
      </c>
      <c r="E2736" s="1">
        <v>10</v>
      </c>
      <c r="F2736" s="1">
        <v>582.58000000000004</v>
      </c>
      <c r="G2736" s="1">
        <v>8.9670073000000003E-2</v>
      </c>
      <c r="H2736" s="1">
        <v>0.99625991700000005</v>
      </c>
      <c r="I2736" s="1">
        <v>0.51878176200000004</v>
      </c>
      <c r="K2736" s="1">
        <v>1.071485756</v>
      </c>
      <c r="L2736" s="1" t="s">
        <v>2</v>
      </c>
      <c r="M2736" s="1" t="s">
        <v>1</v>
      </c>
      <c r="N2736" s="1">
        <v>9906542.2479999997</v>
      </c>
      <c r="O2736" s="1">
        <v>13097554.539999999</v>
      </c>
      <c r="P2736" s="1">
        <v>12799197.060000001</v>
      </c>
      <c r="Q2736" s="1">
        <v>11632317.279999999</v>
      </c>
      <c r="R2736" s="3">
        <f>AVERAGE('VTA_Proteome Morphine vs Saline'!N2736:Q2736)</f>
        <v>11858902.782</v>
      </c>
      <c r="S2736" s="3">
        <f>_xlfn.STDEV.S('VTA_Proteome Morphine vs Saline'!N2736:Q2736)</f>
        <v>1447004.2791083283</v>
      </c>
      <c r="T2736" s="1">
        <v>11315916.220000001</v>
      </c>
      <c r="U2736" s="1">
        <v>11198510.15</v>
      </c>
      <c r="V2736" s="1">
        <v>12968553.76</v>
      </c>
      <c r="W2736" s="1">
        <v>15343601.49</v>
      </c>
      <c r="X2736" s="1">
        <f t="shared" si="167"/>
        <v>12706645.405000001</v>
      </c>
      <c r="Y2736" s="1">
        <f t="shared" si="168"/>
        <v>1934832.7226594961</v>
      </c>
    </row>
    <row r="2737" spans="1:25" x14ac:dyDescent="0.5">
      <c r="A2737" s="1" t="s">
        <v>5460</v>
      </c>
      <c r="B2737" s="1" t="s">
        <v>5461</v>
      </c>
      <c r="C2737" s="1">
        <v>86532</v>
      </c>
      <c r="D2737" s="1">
        <v>24</v>
      </c>
      <c r="E2737" s="1">
        <v>24</v>
      </c>
      <c r="F2737" s="1">
        <v>1237.19</v>
      </c>
      <c r="G2737" s="1">
        <v>8.6107690000000001E-2</v>
      </c>
      <c r="H2737" s="1">
        <v>0.99625991700000005</v>
      </c>
      <c r="I2737" s="1">
        <v>0.53726180000000001</v>
      </c>
      <c r="K2737" s="1">
        <v>1.05978971</v>
      </c>
      <c r="L2737" s="1" t="s">
        <v>2</v>
      </c>
      <c r="M2737" s="1" t="s">
        <v>1</v>
      </c>
      <c r="N2737" s="1">
        <v>6435750.7640000004</v>
      </c>
      <c r="O2737" s="1">
        <v>5762541.7010000004</v>
      </c>
      <c r="P2737" s="1">
        <v>5701321.4500000002</v>
      </c>
      <c r="Q2737" s="1">
        <v>6188764.4139999999</v>
      </c>
      <c r="R2737" s="3">
        <f>AVERAGE('VTA_Proteome Morphine vs Saline'!N2737:Q2737)</f>
        <v>6022094.58225</v>
      </c>
      <c r="S2737" s="3">
        <f>_xlfn.STDEV.S('VTA_Proteome Morphine vs Saline'!N2737:Q2737)</f>
        <v>350786.43552937586</v>
      </c>
      <c r="T2737" s="1">
        <v>5468034.852</v>
      </c>
      <c r="U2737" s="1">
        <v>7505392.6370000001</v>
      </c>
      <c r="V2737" s="1">
        <v>6784128.5259999996</v>
      </c>
      <c r="W2737" s="1">
        <v>5771059.4759999998</v>
      </c>
      <c r="X2737" s="1">
        <f t="shared" si="167"/>
        <v>6382153.8727500001</v>
      </c>
      <c r="Y2737" s="1">
        <f t="shared" si="168"/>
        <v>936713.91740941908</v>
      </c>
    </row>
    <row r="2738" spans="1:25" x14ac:dyDescent="0.5">
      <c r="A2738" s="1" t="s">
        <v>5462</v>
      </c>
      <c r="B2738" s="1" t="s">
        <v>5463</v>
      </c>
      <c r="C2738" s="1">
        <v>47790</v>
      </c>
      <c r="D2738" s="1">
        <v>6</v>
      </c>
      <c r="E2738" s="1">
        <v>6</v>
      </c>
      <c r="F2738" s="1">
        <v>343.77</v>
      </c>
      <c r="G2738" s="1">
        <v>9.9399960999999995E-2</v>
      </c>
      <c r="H2738" s="1">
        <v>0.99216108700000005</v>
      </c>
      <c r="I2738" s="1">
        <v>0.474163795</v>
      </c>
      <c r="K2738" s="1">
        <v>1.09482542</v>
      </c>
      <c r="L2738" s="1" t="s">
        <v>1</v>
      </c>
      <c r="M2738" s="1" t="s">
        <v>2</v>
      </c>
      <c r="N2738" s="1">
        <v>1716370.2350000001</v>
      </c>
      <c r="O2738" s="1">
        <v>1595446.6070000001</v>
      </c>
      <c r="P2738" s="1">
        <v>2224124.2769999998</v>
      </c>
      <c r="Q2738" s="1">
        <v>2233362.3450000002</v>
      </c>
      <c r="R2738" s="3">
        <f>AVERAGE('VTA_Proteome Morphine vs Saline'!N2738:Q2738)</f>
        <v>1942325.8659999999</v>
      </c>
      <c r="S2738" s="3">
        <f>_xlfn.STDEV.S('VTA_Proteome Morphine vs Saline'!N2738:Q2738)</f>
        <v>334411.79407822021</v>
      </c>
      <c r="T2738" s="1">
        <v>2193011.8569999998</v>
      </c>
      <c r="U2738" s="1">
        <v>1552615.513</v>
      </c>
      <c r="V2738" s="1">
        <v>1667912.6070000001</v>
      </c>
      <c r="W2738" s="1">
        <v>1682845.7290000001</v>
      </c>
      <c r="X2738" s="1">
        <f t="shared" si="167"/>
        <v>1774096.4265000001</v>
      </c>
      <c r="Y2738" s="1">
        <f t="shared" si="168"/>
        <v>285275.08728339075</v>
      </c>
    </row>
    <row r="2739" spans="1:25" x14ac:dyDescent="0.5">
      <c r="A2739" s="1" t="s">
        <v>5464</v>
      </c>
      <c r="B2739" s="1" t="s">
        <v>5465</v>
      </c>
      <c r="C2739" s="1">
        <v>20981</v>
      </c>
      <c r="D2739" s="1">
        <v>3</v>
      </c>
      <c r="E2739" s="1">
        <v>3</v>
      </c>
      <c r="F2739" s="1">
        <v>181.68</v>
      </c>
      <c r="G2739" s="1">
        <v>7.2904076999999998E-2</v>
      </c>
      <c r="H2739" s="1">
        <v>0.99625991700000005</v>
      </c>
      <c r="I2739" s="1">
        <v>0.62015237599999995</v>
      </c>
      <c r="K2739" s="1">
        <v>1.051086323</v>
      </c>
      <c r="L2739" s="1" t="s">
        <v>2</v>
      </c>
      <c r="M2739" s="1" t="s">
        <v>1</v>
      </c>
      <c r="N2739" s="1">
        <v>1647759.216</v>
      </c>
      <c r="O2739" s="1">
        <v>2474738.2069999999</v>
      </c>
      <c r="P2739" s="1">
        <v>1801631.8959999999</v>
      </c>
      <c r="Q2739" s="1">
        <v>1818315.2760000001</v>
      </c>
      <c r="R2739" s="3">
        <f>AVERAGE('VTA_Proteome Morphine vs Saline'!N2739:Q2739)</f>
        <v>1935611.1487500002</v>
      </c>
      <c r="S2739" s="3">
        <f>_xlfn.STDEV.S('VTA_Proteome Morphine vs Saline'!N2739:Q2739)</f>
        <v>367525.72792338312</v>
      </c>
      <c r="T2739" s="1">
        <v>1996612.1129999999</v>
      </c>
      <c r="U2739" s="1">
        <v>1826063.5859999999</v>
      </c>
      <c r="V2739" s="1">
        <v>2411251.98</v>
      </c>
      <c r="W2739" s="1">
        <v>1904049.9380000001</v>
      </c>
      <c r="X2739" s="1">
        <f t="shared" si="167"/>
        <v>2034494.4042499999</v>
      </c>
      <c r="Y2739" s="1">
        <f t="shared" si="168"/>
        <v>260666.13617613143</v>
      </c>
    </row>
    <row r="2740" spans="1:25" x14ac:dyDescent="0.5">
      <c r="A2740" s="1" t="s">
        <v>5466</v>
      </c>
      <c r="B2740" s="1" t="s">
        <v>5467</v>
      </c>
      <c r="C2740" s="1">
        <v>154333</v>
      </c>
      <c r="D2740" s="1">
        <v>47</v>
      </c>
      <c r="E2740" s="1">
        <v>47</v>
      </c>
      <c r="F2740" s="1">
        <v>2581.7600000000002</v>
      </c>
      <c r="G2740" s="1">
        <v>0.166558014</v>
      </c>
      <c r="H2740" s="1">
        <v>0.977951083</v>
      </c>
      <c r="I2740" s="1">
        <v>0.288837381</v>
      </c>
      <c r="K2740" s="1">
        <v>1.030592001</v>
      </c>
      <c r="L2740" s="1" t="s">
        <v>2</v>
      </c>
      <c r="M2740" s="1" t="s">
        <v>1</v>
      </c>
      <c r="N2740" s="1">
        <v>14925858.970000001</v>
      </c>
      <c r="O2740" s="1">
        <v>14464499.189999999</v>
      </c>
      <c r="P2740" s="1">
        <v>15325875.24</v>
      </c>
      <c r="Q2740" s="1">
        <v>14212612.470000001</v>
      </c>
      <c r="R2740" s="3">
        <f>AVERAGE('VTA_Proteome Morphine vs Saline'!N2740:Q2740)</f>
        <v>14732211.467499999</v>
      </c>
      <c r="S2740" s="3">
        <f>_xlfn.STDEV.S('VTA_Proteome Morphine vs Saline'!N2740:Q2740)</f>
        <v>493824.87170070776</v>
      </c>
      <c r="T2740" s="1">
        <v>15730843.140000001</v>
      </c>
      <c r="U2740" s="1">
        <v>14867988.789999999</v>
      </c>
      <c r="V2740" s="1">
        <v>14505365.92</v>
      </c>
      <c r="W2740" s="1">
        <v>15627399.300000001</v>
      </c>
      <c r="X2740" s="1">
        <f t="shared" si="167"/>
        <v>15182899.287500001</v>
      </c>
      <c r="Y2740" s="1">
        <f t="shared" si="168"/>
        <v>593307.9054804038</v>
      </c>
    </row>
    <row r="2741" spans="1:25" x14ac:dyDescent="0.5">
      <c r="A2741" s="1" t="s">
        <v>5468</v>
      </c>
      <c r="B2741" s="1" t="s">
        <v>5469</v>
      </c>
      <c r="C2741" s="1">
        <v>127737</v>
      </c>
      <c r="D2741" s="1">
        <v>1</v>
      </c>
      <c r="E2741" s="1">
        <v>1</v>
      </c>
      <c r="F2741" s="1">
        <v>32.520000000000003</v>
      </c>
      <c r="G2741" s="1">
        <v>0.20834045700000001</v>
      </c>
      <c r="H2741" s="1">
        <v>0.977951083</v>
      </c>
      <c r="I2741" s="1">
        <v>0.22486753500000001</v>
      </c>
      <c r="K2741" s="1">
        <v>1.3477629090000001</v>
      </c>
      <c r="L2741" s="1" t="s">
        <v>1</v>
      </c>
      <c r="M2741" s="1" t="s">
        <v>2</v>
      </c>
      <c r="N2741" s="1">
        <v>278560.9804</v>
      </c>
      <c r="O2741" s="1">
        <v>259057.76449999999</v>
      </c>
      <c r="P2741" s="1">
        <v>378704.86430000002</v>
      </c>
      <c r="Q2741" s="1">
        <v>407083.22690000001</v>
      </c>
      <c r="R2741" s="3">
        <f>AVERAGE('VTA_Proteome Morphine vs Saline'!N2741:Q2741)</f>
        <v>330851.70902499999</v>
      </c>
      <c r="S2741" s="3">
        <f>_xlfn.STDEV.S('VTA_Proteome Morphine vs Saline'!N2741:Q2741)</f>
        <v>73006.528379070107</v>
      </c>
      <c r="T2741" s="1">
        <v>115731.1047</v>
      </c>
      <c r="U2741" s="1">
        <v>244719.00889999999</v>
      </c>
      <c r="V2741" s="1">
        <v>289516.81809999997</v>
      </c>
      <c r="W2741" s="1">
        <v>331961.58639999997</v>
      </c>
      <c r="X2741" s="1">
        <f t="shared" si="167"/>
        <v>245482.129525</v>
      </c>
      <c r="Y2741" s="1">
        <f t="shared" si="168"/>
        <v>93547.957496887218</v>
      </c>
    </row>
    <row r="2742" spans="1:25" x14ac:dyDescent="0.5">
      <c r="A2742" s="1" t="s">
        <v>5470</v>
      </c>
      <c r="B2742" s="1" t="s">
        <v>5471</v>
      </c>
      <c r="C2742" s="1">
        <v>94330</v>
      </c>
      <c r="D2742" s="1">
        <v>7</v>
      </c>
      <c r="E2742" s="1">
        <v>7</v>
      </c>
      <c r="F2742" s="1">
        <v>309.17</v>
      </c>
      <c r="G2742" s="1">
        <v>9.6124451E-2</v>
      </c>
      <c r="H2742" s="1">
        <v>0.99371272200000005</v>
      </c>
      <c r="I2742" s="1">
        <v>0.48833312899999998</v>
      </c>
      <c r="K2742" s="1">
        <v>1.1061111990000001</v>
      </c>
      <c r="L2742" s="1" t="s">
        <v>1</v>
      </c>
      <c r="M2742" s="1" t="s">
        <v>2</v>
      </c>
      <c r="N2742" s="1">
        <v>446083.95679999999</v>
      </c>
      <c r="O2742" s="1">
        <v>611804.82779999997</v>
      </c>
      <c r="P2742" s="1">
        <v>489049.93849999999</v>
      </c>
      <c r="Q2742" s="1">
        <v>686580.45680000004</v>
      </c>
      <c r="R2742" s="3">
        <f>AVERAGE('VTA_Proteome Morphine vs Saline'!N2742:Q2742)</f>
        <v>558379.79497499997</v>
      </c>
      <c r="S2742" s="3">
        <f>_xlfn.STDEV.S('VTA_Proteome Morphine vs Saline'!N2742:Q2742)</f>
        <v>110614.38739300671</v>
      </c>
      <c r="T2742" s="1">
        <v>577734.96279999998</v>
      </c>
      <c r="U2742" s="1">
        <v>562994.7916</v>
      </c>
      <c r="V2742" s="1">
        <v>398286.30940000003</v>
      </c>
      <c r="W2742" s="1">
        <v>480237.68050000002</v>
      </c>
      <c r="X2742" s="1">
        <f t="shared" si="167"/>
        <v>504813.43607500003</v>
      </c>
      <c r="Y2742" s="1">
        <f t="shared" si="168"/>
        <v>82975.128141600057</v>
      </c>
    </row>
    <row r="2743" spans="1:25" x14ac:dyDescent="0.5">
      <c r="A2743" s="1" t="s">
        <v>5472</v>
      </c>
      <c r="B2743" s="1" t="s">
        <v>5473</v>
      </c>
      <c r="C2743" s="1">
        <v>39966</v>
      </c>
      <c r="D2743" s="1">
        <v>6</v>
      </c>
      <c r="E2743" s="1">
        <v>6</v>
      </c>
      <c r="F2743" s="1">
        <v>266.89</v>
      </c>
      <c r="G2743" s="1">
        <v>0.30491709</v>
      </c>
      <c r="H2743" s="1">
        <v>0.977951083</v>
      </c>
      <c r="I2743" s="1">
        <v>0.13669160399999999</v>
      </c>
      <c r="K2743" s="1">
        <v>1.320103246</v>
      </c>
      <c r="L2743" s="1" t="s">
        <v>2</v>
      </c>
      <c r="M2743" s="1" t="s">
        <v>1</v>
      </c>
      <c r="N2743" s="1">
        <v>185048.40210000001</v>
      </c>
      <c r="O2743" s="1">
        <v>141498.93969999999</v>
      </c>
      <c r="P2743" s="1">
        <v>169772.7409</v>
      </c>
      <c r="Q2743" s="1">
        <v>186609.1085</v>
      </c>
      <c r="R2743" s="3">
        <f>AVERAGE('VTA_Proteome Morphine vs Saline'!N2743:Q2743)</f>
        <v>170732.2978</v>
      </c>
      <c r="S2743" s="3">
        <f>_xlfn.STDEV.S('VTA_Proteome Morphine vs Saline'!N2743:Q2743)</f>
        <v>20916.771066772268</v>
      </c>
      <c r="T2743" s="1">
        <v>160350.91010000001</v>
      </c>
      <c r="U2743" s="1">
        <v>309349.77340000001</v>
      </c>
      <c r="V2743" s="1">
        <v>219841.40340000001</v>
      </c>
      <c r="W2743" s="1">
        <v>211994.95559999999</v>
      </c>
      <c r="X2743" s="1">
        <f t="shared" si="167"/>
        <v>225384.260625</v>
      </c>
      <c r="Y2743" s="1">
        <f t="shared" si="168"/>
        <v>61885.757034893089</v>
      </c>
    </row>
    <row r="2744" spans="1:25" x14ac:dyDescent="0.5">
      <c r="A2744" s="1" t="s">
        <v>5474</v>
      </c>
      <c r="B2744" s="1" t="s">
        <v>5475</v>
      </c>
      <c r="C2744" s="1">
        <v>92295</v>
      </c>
      <c r="D2744" s="1">
        <v>3</v>
      </c>
      <c r="E2744" s="1">
        <v>3</v>
      </c>
      <c r="F2744" s="1">
        <v>203.36</v>
      </c>
      <c r="G2744" s="1">
        <v>0.37649443900000001</v>
      </c>
      <c r="H2744" s="1">
        <v>0.977951083</v>
      </c>
      <c r="I2744" s="1">
        <v>9.8531489E-2</v>
      </c>
      <c r="K2744" s="1">
        <v>1.798708508</v>
      </c>
      <c r="L2744" s="1" t="s">
        <v>1</v>
      </c>
      <c r="M2744" s="1" t="s">
        <v>2</v>
      </c>
      <c r="N2744" s="1">
        <v>128912.4745</v>
      </c>
      <c r="O2744" s="1">
        <v>190820.71729999999</v>
      </c>
      <c r="P2744" s="1">
        <v>225288.10019999999</v>
      </c>
      <c r="Q2744" s="1">
        <v>184467.59940000001</v>
      </c>
      <c r="R2744" s="3">
        <f>AVERAGE('VTA_Proteome Morphine vs Saline'!N2744:Q2744)</f>
        <v>182372.22284999996</v>
      </c>
      <c r="S2744" s="3">
        <f>_xlfn.STDEV.S('VTA_Proteome Morphine vs Saline'!N2744:Q2744)</f>
        <v>39897.722924679911</v>
      </c>
      <c r="T2744" s="1">
        <v>147845.6151</v>
      </c>
      <c r="U2744" s="1">
        <v>142579.86360000001</v>
      </c>
      <c r="V2744" s="1">
        <v>32984.342949999998</v>
      </c>
      <c r="W2744" s="1">
        <v>82152.773939999999</v>
      </c>
      <c r="X2744" s="1">
        <f t="shared" si="167"/>
        <v>101390.6488975</v>
      </c>
      <c r="Y2744" s="1">
        <f t="shared" si="168"/>
        <v>54479.763273309261</v>
      </c>
    </row>
    <row r="2745" spans="1:25" x14ac:dyDescent="0.5">
      <c r="A2745" s="1" t="s">
        <v>5476</v>
      </c>
      <c r="B2745" s="1" t="s">
        <v>5477</v>
      </c>
      <c r="C2745" s="1">
        <v>19877</v>
      </c>
      <c r="D2745" s="1">
        <v>3</v>
      </c>
      <c r="E2745" s="1">
        <v>3</v>
      </c>
      <c r="F2745" s="1">
        <v>166.93</v>
      </c>
      <c r="G2745" s="1">
        <v>6.9335880000000003E-2</v>
      </c>
      <c r="H2745" s="1">
        <v>0.99625991700000005</v>
      </c>
      <c r="I2745" s="1">
        <v>0.648034</v>
      </c>
      <c r="K2745" s="1">
        <v>1.064130198</v>
      </c>
      <c r="L2745" s="1" t="s">
        <v>2</v>
      </c>
      <c r="M2745" s="1" t="s">
        <v>1</v>
      </c>
      <c r="N2745" s="1">
        <v>1453317.3330000001</v>
      </c>
      <c r="O2745" s="1">
        <v>2057033.0730000001</v>
      </c>
      <c r="P2745" s="1">
        <v>2528994.2050000001</v>
      </c>
      <c r="Q2745" s="1">
        <v>2763219.5619999999</v>
      </c>
      <c r="R2745" s="3">
        <f>AVERAGE('VTA_Proteome Morphine vs Saline'!N2745:Q2745)</f>
        <v>2200641.0432500001</v>
      </c>
      <c r="S2745" s="3">
        <f>_xlfn.STDEV.S('VTA_Proteome Morphine vs Saline'!N2745:Q2745)</f>
        <v>578338.5299318824</v>
      </c>
      <c r="T2745" s="1">
        <v>2378651.4950000001</v>
      </c>
      <c r="U2745" s="1">
        <v>1891141.183</v>
      </c>
      <c r="V2745" s="1">
        <v>2864944.5010000002</v>
      </c>
      <c r="W2745" s="1">
        <v>2232337.179</v>
      </c>
      <c r="X2745" s="1">
        <f t="shared" si="167"/>
        <v>2341768.5895000002</v>
      </c>
      <c r="Y2745" s="1">
        <f t="shared" si="168"/>
        <v>404192.06498269032</v>
      </c>
    </row>
    <row r="2746" spans="1:25" x14ac:dyDescent="0.5">
      <c r="A2746" s="1" t="s">
        <v>5478</v>
      </c>
      <c r="B2746" s="1" t="s">
        <v>5479</v>
      </c>
      <c r="C2746" s="1">
        <v>44040</v>
      </c>
      <c r="D2746" s="1">
        <v>1</v>
      </c>
      <c r="E2746" s="1">
        <v>0</v>
      </c>
      <c r="F2746" s="1">
        <v>29.86</v>
      </c>
      <c r="K2746" s="1">
        <v>1</v>
      </c>
      <c r="L2746" s="1" t="s">
        <v>364</v>
      </c>
      <c r="M2746" s="1" t="s">
        <v>364</v>
      </c>
      <c r="R2746" s="3"/>
      <c r="S2746" s="3"/>
    </row>
    <row r="2747" spans="1:25" x14ac:dyDescent="0.5">
      <c r="A2747" s="1" t="s">
        <v>5480</v>
      </c>
      <c r="B2747" s="1" t="s">
        <v>5481</v>
      </c>
      <c r="C2747" s="1">
        <v>42232</v>
      </c>
      <c r="D2747" s="1">
        <v>17</v>
      </c>
      <c r="E2747" s="1">
        <v>4</v>
      </c>
      <c r="F2747" s="1">
        <v>880.96</v>
      </c>
      <c r="G2747" s="1">
        <v>0.271436964</v>
      </c>
      <c r="H2747" s="1">
        <v>0.977951083</v>
      </c>
      <c r="I2747" s="1">
        <v>0.16092915499999999</v>
      </c>
      <c r="K2747" s="1">
        <v>1.556131468</v>
      </c>
      <c r="L2747" s="1" t="s">
        <v>2</v>
      </c>
      <c r="M2747" s="1" t="s">
        <v>1</v>
      </c>
      <c r="N2747" s="1">
        <v>70965.081590000002</v>
      </c>
      <c r="O2747" s="1">
        <v>31960.351920000001</v>
      </c>
      <c r="P2747" s="1">
        <v>24811.158729999999</v>
      </c>
      <c r="Q2747" s="1">
        <v>56973.860979999998</v>
      </c>
      <c r="R2747" s="3">
        <f>AVERAGE('VTA_Proteome Morphine vs Saline'!N2747:Q2747)</f>
        <v>46177.613304999999</v>
      </c>
      <c r="S2747" s="3">
        <f>_xlfn.STDEV.S('VTA_Proteome Morphine vs Saline'!N2747:Q2747)</f>
        <v>21522.340720243647</v>
      </c>
      <c r="T2747" s="1">
        <v>91077.490080000003</v>
      </c>
      <c r="U2747" s="1">
        <v>82804.487899999993</v>
      </c>
      <c r="V2747" s="1">
        <v>72727.493390000003</v>
      </c>
      <c r="W2747" s="1">
        <v>40824.277349999997</v>
      </c>
      <c r="X2747" s="1">
        <f t="shared" ref="X2747:X2772" si="169">AVERAGE(T2747:W2747)</f>
        <v>71858.437179999994</v>
      </c>
      <c r="Y2747" s="1">
        <f t="shared" ref="Y2747:Y2772" si="170">_xlfn.STDEV.S(T2747:W2747)</f>
        <v>22008.046678339699</v>
      </c>
    </row>
    <row r="2748" spans="1:25" x14ac:dyDescent="0.5">
      <c r="A2748" s="1" t="s">
        <v>5482</v>
      </c>
      <c r="B2748" s="1" t="s">
        <v>5483</v>
      </c>
      <c r="C2748" s="1">
        <v>75206</v>
      </c>
      <c r="D2748" s="1">
        <v>10</v>
      </c>
      <c r="E2748" s="1">
        <v>10</v>
      </c>
      <c r="F2748" s="1">
        <v>466.62</v>
      </c>
      <c r="G2748" s="1">
        <v>5.0509938999999997E-2</v>
      </c>
      <c r="H2748" s="1">
        <v>0.99625991700000005</v>
      </c>
      <c r="I2748" s="1">
        <v>0.94010954300000005</v>
      </c>
      <c r="K2748" s="1">
        <v>1.0092914230000001</v>
      </c>
      <c r="L2748" s="1" t="s">
        <v>1</v>
      </c>
      <c r="M2748" s="1" t="s">
        <v>2</v>
      </c>
      <c r="N2748" s="1">
        <v>2084162.4750000001</v>
      </c>
      <c r="O2748" s="1">
        <v>2216743.267</v>
      </c>
      <c r="P2748" s="1">
        <v>1840432.0220000001</v>
      </c>
      <c r="Q2748" s="1">
        <v>1677980.486</v>
      </c>
      <c r="R2748" s="3">
        <f>AVERAGE('VTA_Proteome Morphine vs Saline'!N2748:Q2748)</f>
        <v>1954829.5625</v>
      </c>
      <c r="S2748" s="3">
        <f>_xlfn.STDEV.S('VTA_Proteome Morphine vs Saline'!N2748:Q2748)</f>
        <v>241562.96576807188</v>
      </c>
      <c r="T2748" s="1">
        <v>2017924.351</v>
      </c>
      <c r="U2748" s="1">
        <v>1937633.4939999999</v>
      </c>
      <c r="V2748" s="1">
        <v>1725011.987</v>
      </c>
      <c r="W2748" s="1">
        <v>2066764.6569999999</v>
      </c>
      <c r="X2748" s="1">
        <f t="shared" si="169"/>
        <v>1936833.6222499998</v>
      </c>
      <c r="Y2748" s="1">
        <f t="shared" si="170"/>
        <v>150915.89825154524</v>
      </c>
    </row>
    <row r="2749" spans="1:25" x14ac:dyDescent="0.5">
      <c r="A2749" s="1" t="s">
        <v>5484</v>
      </c>
      <c r="B2749" s="1" t="s">
        <v>5485</v>
      </c>
      <c r="C2749" s="1">
        <v>22933</v>
      </c>
      <c r="D2749" s="1">
        <v>2</v>
      </c>
      <c r="E2749" s="1">
        <v>2</v>
      </c>
      <c r="F2749" s="1">
        <v>165.77</v>
      </c>
      <c r="G2749" s="1">
        <v>5.0507034999999999E-2</v>
      </c>
      <c r="H2749" s="1">
        <v>0.99625991700000005</v>
      </c>
      <c r="I2749" s="1">
        <v>0.94027989700000003</v>
      </c>
      <c r="K2749" s="1">
        <v>1.0387333839999999</v>
      </c>
      <c r="L2749" s="1" t="s">
        <v>2</v>
      </c>
      <c r="M2749" s="1" t="s">
        <v>1</v>
      </c>
      <c r="N2749" s="1">
        <v>432110.7403</v>
      </c>
      <c r="O2749" s="1">
        <v>765718.12289999996</v>
      </c>
      <c r="P2749" s="1">
        <v>345048.60619999998</v>
      </c>
      <c r="Q2749" s="1">
        <v>344607.18339999998</v>
      </c>
      <c r="R2749" s="3">
        <f>AVERAGE('VTA_Proteome Morphine vs Saline'!N2749:Q2749)</f>
        <v>471871.16320000001</v>
      </c>
      <c r="S2749" s="3">
        <f>_xlfn.STDEV.S('VTA_Proteome Morphine vs Saline'!N2749:Q2749)</f>
        <v>200172.43272794675</v>
      </c>
      <c r="T2749" s="1">
        <v>588332.78949999996</v>
      </c>
      <c r="U2749" s="1">
        <v>703673.73569999996</v>
      </c>
      <c r="V2749" s="1">
        <v>247779.19760000001</v>
      </c>
      <c r="W2749" s="1">
        <v>420807.59869999997</v>
      </c>
      <c r="X2749" s="1">
        <f t="shared" si="169"/>
        <v>490148.33037500002</v>
      </c>
      <c r="Y2749" s="1">
        <f t="shared" si="170"/>
        <v>198984.27100670041</v>
      </c>
    </row>
    <row r="2750" spans="1:25" x14ac:dyDescent="0.5">
      <c r="A2750" s="1" t="s">
        <v>5486</v>
      </c>
      <c r="B2750" s="1" t="s">
        <v>5487</v>
      </c>
      <c r="C2750" s="1">
        <v>21977</v>
      </c>
      <c r="D2750" s="1">
        <v>2</v>
      </c>
      <c r="E2750" s="1">
        <v>2</v>
      </c>
      <c r="F2750" s="1">
        <v>77.64</v>
      </c>
      <c r="G2750" s="1">
        <v>0.37179875200000001</v>
      </c>
      <c r="H2750" s="1">
        <v>0.977951083</v>
      </c>
      <c r="I2750" s="1">
        <v>0.10060023799999999</v>
      </c>
      <c r="K2750" s="1">
        <v>1.251999603</v>
      </c>
      <c r="L2750" s="1" t="s">
        <v>2</v>
      </c>
      <c r="M2750" s="1" t="s">
        <v>1</v>
      </c>
      <c r="N2750" s="1">
        <v>509857.67200000002</v>
      </c>
      <c r="O2750" s="1">
        <v>590146.84180000005</v>
      </c>
      <c r="P2750" s="1">
        <v>736279.80969999998</v>
      </c>
      <c r="Q2750" s="1">
        <v>587925.95970000001</v>
      </c>
      <c r="R2750" s="3">
        <f>AVERAGE('VTA_Proteome Morphine vs Saline'!N2750:Q2750)</f>
        <v>606052.57079999999</v>
      </c>
      <c r="S2750" s="3">
        <f>_xlfn.STDEV.S('VTA_Proteome Morphine vs Saline'!N2750:Q2750)</f>
        <v>94506.011363743586</v>
      </c>
      <c r="T2750" s="1">
        <v>790540.70369999995</v>
      </c>
      <c r="U2750" s="1">
        <v>637405.61159999995</v>
      </c>
      <c r="V2750" s="1">
        <v>673694.68070000003</v>
      </c>
      <c r="W2750" s="1">
        <v>933469.31669999997</v>
      </c>
      <c r="X2750" s="1">
        <f t="shared" si="169"/>
        <v>758777.57817499992</v>
      </c>
      <c r="Y2750" s="1">
        <f t="shared" si="170"/>
        <v>133536.95289448075</v>
      </c>
    </row>
    <row r="2751" spans="1:25" x14ac:dyDescent="0.5">
      <c r="A2751" s="1" t="s">
        <v>5488</v>
      </c>
      <c r="B2751" s="1" t="s">
        <v>5489</v>
      </c>
      <c r="C2751" s="1">
        <v>24172</v>
      </c>
      <c r="D2751" s="1">
        <v>1</v>
      </c>
      <c r="E2751" s="1">
        <v>1</v>
      </c>
      <c r="F2751" s="1">
        <v>28.49</v>
      </c>
      <c r="G2751" s="1">
        <v>0.15885540200000001</v>
      </c>
      <c r="H2751" s="1">
        <v>0.977951083</v>
      </c>
      <c r="I2751" s="1">
        <v>0.30356545800000001</v>
      </c>
      <c r="K2751" s="1">
        <v>1.602882148</v>
      </c>
      <c r="L2751" s="1" t="s">
        <v>2</v>
      </c>
      <c r="M2751" s="1" t="s">
        <v>1</v>
      </c>
      <c r="N2751" s="1">
        <v>130523.32339999999</v>
      </c>
      <c r="O2751" s="1">
        <v>146424.69200000001</v>
      </c>
      <c r="P2751" s="1">
        <v>1132.5274300000001</v>
      </c>
      <c r="Q2751" s="1">
        <v>165910.77979999999</v>
      </c>
      <c r="R2751" s="3">
        <f>AVERAGE('VTA_Proteome Morphine vs Saline'!N2751:Q2751)</f>
        <v>110997.83065750002</v>
      </c>
      <c r="S2751" s="3">
        <f>_xlfn.STDEV.S('VTA_Proteome Morphine vs Saline'!N2751:Q2751)</f>
        <v>74659.503097318287</v>
      </c>
      <c r="T2751" s="1">
        <v>239602.36540000001</v>
      </c>
      <c r="U2751" s="1">
        <v>197795.02119999999</v>
      </c>
      <c r="V2751" s="1">
        <v>139772.046</v>
      </c>
      <c r="W2751" s="1">
        <v>134496.3321</v>
      </c>
      <c r="X2751" s="1">
        <f t="shared" si="169"/>
        <v>177916.44117499999</v>
      </c>
      <c r="Y2751" s="1">
        <f t="shared" si="170"/>
        <v>50135.190391095726</v>
      </c>
    </row>
    <row r="2752" spans="1:25" x14ac:dyDescent="0.5">
      <c r="A2752" s="1" t="s">
        <v>5490</v>
      </c>
      <c r="B2752" s="1" t="s">
        <v>5491</v>
      </c>
      <c r="C2752" s="1">
        <v>37410</v>
      </c>
      <c r="D2752" s="1">
        <v>23</v>
      </c>
      <c r="E2752" s="1">
        <v>23</v>
      </c>
      <c r="F2752" s="1">
        <v>1913.42</v>
      </c>
      <c r="G2752" s="1">
        <v>0.46693895899999999</v>
      </c>
      <c r="H2752" s="1">
        <v>0.977951083</v>
      </c>
      <c r="I2752" s="1">
        <v>6.6838699000000001E-2</v>
      </c>
      <c r="K2752" s="1">
        <v>1.1427572539999999</v>
      </c>
      <c r="L2752" s="1" t="s">
        <v>2</v>
      </c>
      <c r="M2752" s="1" t="s">
        <v>1</v>
      </c>
      <c r="N2752" s="1">
        <v>22559716.899999999</v>
      </c>
      <c r="O2752" s="1">
        <v>28344319.93</v>
      </c>
      <c r="P2752" s="1">
        <v>24183920.48</v>
      </c>
      <c r="Q2752" s="1">
        <v>28875611.600000001</v>
      </c>
      <c r="R2752" s="3">
        <f>AVERAGE('VTA_Proteome Morphine vs Saline'!N2752:Q2752)</f>
        <v>25990892.227499999</v>
      </c>
      <c r="S2752" s="3">
        <f>_xlfn.STDEV.S('VTA_Proteome Morphine vs Saline'!N2752:Q2752)</f>
        <v>3103671.9561018632</v>
      </c>
      <c r="T2752" s="1">
        <v>29981053.09</v>
      </c>
      <c r="U2752" s="1">
        <v>29107432.550000001</v>
      </c>
      <c r="V2752" s="1">
        <v>30775456.620000001</v>
      </c>
      <c r="W2752" s="1">
        <v>28941180.239999998</v>
      </c>
      <c r="X2752" s="1">
        <f t="shared" si="169"/>
        <v>29701280.625</v>
      </c>
      <c r="Y2752" s="1">
        <f t="shared" si="170"/>
        <v>849025.87943767931</v>
      </c>
    </row>
    <row r="2753" spans="1:25" x14ac:dyDescent="0.5">
      <c r="A2753" s="1" t="s">
        <v>5492</v>
      </c>
      <c r="B2753" s="1" t="s">
        <v>5493</v>
      </c>
      <c r="C2753" s="1">
        <v>43470</v>
      </c>
      <c r="D2753" s="1">
        <v>16</v>
      </c>
      <c r="E2753" s="1">
        <v>16</v>
      </c>
      <c r="F2753" s="1">
        <v>782.34</v>
      </c>
      <c r="G2753" s="1">
        <v>6.2947784000000007E-2</v>
      </c>
      <c r="H2753" s="1">
        <v>0.99625991700000005</v>
      </c>
      <c r="I2753" s="1">
        <v>0.70750674199999997</v>
      </c>
      <c r="K2753" s="1">
        <v>1.049666904</v>
      </c>
      <c r="L2753" s="1" t="s">
        <v>2</v>
      </c>
      <c r="M2753" s="1" t="s">
        <v>1</v>
      </c>
      <c r="N2753" s="1">
        <v>10744376.65</v>
      </c>
      <c r="O2753" s="1">
        <v>11521180.970000001</v>
      </c>
      <c r="P2753" s="1">
        <v>17874768.469999999</v>
      </c>
      <c r="Q2753" s="1">
        <v>16393380.800000001</v>
      </c>
      <c r="R2753" s="3">
        <f>AVERAGE('VTA_Proteome Morphine vs Saline'!N2753:Q2753)</f>
        <v>14133426.7225</v>
      </c>
      <c r="S2753" s="3">
        <f>_xlfn.STDEV.S('VTA_Proteome Morphine vs Saline'!N2753:Q2753)</f>
        <v>3531501.9830737622</v>
      </c>
      <c r="T2753" s="1">
        <v>12853500.810000001</v>
      </c>
      <c r="U2753" s="1">
        <v>12518902.18</v>
      </c>
      <c r="V2753" s="1">
        <v>18085527.41</v>
      </c>
      <c r="W2753" s="1">
        <v>15883630.689999999</v>
      </c>
      <c r="X2753" s="1">
        <f t="shared" si="169"/>
        <v>14835390.272500001</v>
      </c>
      <c r="Y2753" s="1">
        <f t="shared" si="170"/>
        <v>2642990.875863933</v>
      </c>
    </row>
    <row r="2754" spans="1:25" x14ac:dyDescent="0.5">
      <c r="A2754" s="1" t="s">
        <v>5494</v>
      </c>
      <c r="B2754" s="1" t="s">
        <v>5495</v>
      </c>
      <c r="C2754" s="1">
        <v>107154</v>
      </c>
      <c r="D2754" s="1">
        <v>1</v>
      </c>
      <c r="E2754" s="1">
        <v>1</v>
      </c>
      <c r="F2754" s="1">
        <v>32.89</v>
      </c>
      <c r="G2754" s="1">
        <v>0.14227367499999999</v>
      </c>
      <c r="H2754" s="1">
        <v>0.977951083</v>
      </c>
      <c r="I2754" s="1">
        <v>0.33952621599999999</v>
      </c>
      <c r="K2754" s="1">
        <v>1.2161376180000001</v>
      </c>
      <c r="L2754" s="1" t="s">
        <v>1</v>
      </c>
      <c r="M2754" s="1" t="s">
        <v>2</v>
      </c>
      <c r="N2754" s="1">
        <v>129715.5949</v>
      </c>
      <c r="O2754" s="1">
        <v>87588.4087</v>
      </c>
      <c r="P2754" s="1">
        <v>77449.136119999996</v>
      </c>
      <c r="Q2754" s="1">
        <v>70292.660459999999</v>
      </c>
      <c r="R2754" s="3">
        <f>AVERAGE('VTA_Proteome Morphine vs Saline'!N2754:Q2754)</f>
        <v>91261.45004499999</v>
      </c>
      <c r="S2754" s="3">
        <f>_xlfn.STDEV.S('VTA_Proteome Morphine vs Saline'!N2754:Q2754)</f>
        <v>26600.016553091093</v>
      </c>
      <c r="T2754" s="1">
        <v>61134.747309999999</v>
      </c>
      <c r="U2754" s="1">
        <v>93889.444369999997</v>
      </c>
      <c r="V2754" s="1">
        <v>57451.098480000001</v>
      </c>
      <c r="W2754" s="1">
        <v>87692.877229999998</v>
      </c>
      <c r="X2754" s="1">
        <f t="shared" si="169"/>
        <v>75042.04184749999</v>
      </c>
      <c r="Y2754" s="1">
        <f t="shared" si="170"/>
        <v>18422.10943071419</v>
      </c>
    </row>
    <row r="2755" spans="1:25" x14ac:dyDescent="0.5">
      <c r="A2755" s="1" t="s">
        <v>5496</v>
      </c>
      <c r="B2755" s="1" t="s">
        <v>5497</v>
      </c>
      <c r="C2755" s="1">
        <v>65548</v>
      </c>
      <c r="D2755" s="1">
        <v>14</v>
      </c>
      <c r="E2755" s="1">
        <v>14</v>
      </c>
      <c r="F2755" s="1">
        <v>554.88</v>
      </c>
      <c r="G2755" s="1">
        <v>7.4251968000000002E-2</v>
      </c>
      <c r="H2755" s="1">
        <v>0.99625991700000005</v>
      </c>
      <c r="I2755" s="1">
        <v>0.61036712800000004</v>
      </c>
      <c r="K2755" s="1">
        <v>1.0853258670000001</v>
      </c>
      <c r="L2755" s="1" t="s">
        <v>2</v>
      </c>
      <c r="M2755" s="1" t="s">
        <v>1</v>
      </c>
      <c r="N2755" s="1">
        <v>1581524.149</v>
      </c>
      <c r="O2755" s="1">
        <v>1727814.5859999999</v>
      </c>
      <c r="P2755" s="1">
        <v>1408635.1850000001</v>
      </c>
      <c r="Q2755" s="1">
        <v>1419491.723</v>
      </c>
      <c r="R2755" s="3">
        <f>AVERAGE('VTA_Proteome Morphine vs Saline'!N2755:Q2755)</f>
        <v>1534366.41075</v>
      </c>
      <c r="S2755" s="3">
        <f>_xlfn.STDEV.S('VTA_Proteome Morphine vs Saline'!N2755:Q2755)</f>
        <v>151273.02447194347</v>
      </c>
      <c r="T2755" s="1">
        <v>2124751.0499999998</v>
      </c>
      <c r="U2755" s="1">
        <v>1784525.4750000001</v>
      </c>
      <c r="V2755" s="1">
        <v>1497366.0660000001</v>
      </c>
      <c r="W2755" s="1">
        <v>1254507.628</v>
      </c>
      <c r="X2755" s="1">
        <f t="shared" si="169"/>
        <v>1665287.5547500001</v>
      </c>
      <c r="Y2755" s="1">
        <f t="shared" si="170"/>
        <v>375172.03151693958</v>
      </c>
    </row>
    <row r="2756" spans="1:25" x14ac:dyDescent="0.5">
      <c r="A2756" s="1" t="s">
        <v>5498</v>
      </c>
      <c r="B2756" s="1" t="s">
        <v>5499</v>
      </c>
      <c r="C2756" s="1">
        <v>77876</v>
      </c>
      <c r="D2756" s="1">
        <v>5</v>
      </c>
      <c r="E2756" s="1">
        <v>5</v>
      </c>
      <c r="F2756" s="1">
        <v>247.65</v>
      </c>
      <c r="G2756" s="1">
        <v>5.0003011999999999E-2</v>
      </c>
      <c r="H2756" s="1">
        <v>0.99959859299999998</v>
      </c>
      <c r="I2756" s="1">
        <v>0.99539103299999998</v>
      </c>
      <c r="K2756" s="1">
        <v>1.0194011169999999</v>
      </c>
      <c r="L2756" s="1" t="s">
        <v>2</v>
      </c>
      <c r="M2756" s="1" t="s">
        <v>1</v>
      </c>
      <c r="N2756" s="1">
        <v>376803.61499999999</v>
      </c>
      <c r="O2756" s="1">
        <v>305185.11920000002</v>
      </c>
      <c r="P2756" s="1">
        <v>222513.52439999999</v>
      </c>
      <c r="Q2756" s="1">
        <v>226658.93799999999</v>
      </c>
      <c r="R2756" s="3">
        <f>AVERAGE('VTA_Proteome Morphine vs Saline'!N2756:Q2756)</f>
        <v>282790.29915000004</v>
      </c>
      <c r="S2756" s="3">
        <f>_xlfn.STDEV.S('VTA_Proteome Morphine vs Saline'!N2756:Q2756)</f>
        <v>73312.233633497613</v>
      </c>
      <c r="T2756" s="1">
        <v>399617.73560000001</v>
      </c>
      <c r="U2756" s="1">
        <v>332855.89010000002</v>
      </c>
      <c r="V2756" s="1">
        <v>239604.5288</v>
      </c>
      <c r="W2756" s="1">
        <v>181028.83319999999</v>
      </c>
      <c r="X2756" s="1">
        <f t="shared" si="169"/>
        <v>288276.74692499998</v>
      </c>
      <c r="Y2756" s="1">
        <f t="shared" si="170"/>
        <v>97048.468270440892</v>
      </c>
    </row>
    <row r="2757" spans="1:25" x14ac:dyDescent="0.5">
      <c r="A2757" s="1" t="s">
        <v>5500</v>
      </c>
      <c r="B2757" s="1" t="s">
        <v>5501</v>
      </c>
      <c r="C2757" s="1">
        <v>21417</v>
      </c>
      <c r="D2757" s="1">
        <v>9</v>
      </c>
      <c r="E2757" s="1">
        <v>9</v>
      </c>
      <c r="F2757" s="1">
        <v>637.04999999999995</v>
      </c>
      <c r="G2757" s="1">
        <v>5.0002254000000003E-2</v>
      </c>
      <c r="H2757" s="1">
        <v>0.99959859299999998</v>
      </c>
      <c r="I2757" s="1">
        <v>0.99601345399999996</v>
      </c>
      <c r="K2757" s="1">
        <v>1.033445741</v>
      </c>
      <c r="L2757" s="1" t="s">
        <v>2</v>
      </c>
      <c r="M2757" s="1" t="s">
        <v>1</v>
      </c>
      <c r="N2757" s="1">
        <v>20492256.050000001</v>
      </c>
      <c r="O2757" s="1">
        <v>24879675.800000001</v>
      </c>
      <c r="P2757" s="1">
        <v>44144945.850000001</v>
      </c>
      <c r="Q2757" s="1">
        <v>41474245.060000002</v>
      </c>
      <c r="R2757" s="3">
        <f>AVERAGE('VTA_Proteome Morphine vs Saline'!N2757:Q2757)</f>
        <v>32747780.690000001</v>
      </c>
      <c r="S2757" s="3">
        <f>_xlfn.STDEV.S('VTA_Proteome Morphine vs Saline'!N2757:Q2757)</f>
        <v>11806093.241018752</v>
      </c>
      <c r="T2757" s="1">
        <v>21263096.18</v>
      </c>
      <c r="U2757" s="1">
        <v>19637908.780000001</v>
      </c>
      <c r="V2757" s="1">
        <v>44069791.789999999</v>
      </c>
      <c r="W2757" s="1">
        <v>50401421.18</v>
      </c>
      <c r="X2757" s="1">
        <f t="shared" si="169"/>
        <v>33843054.482500002</v>
      </c>
      <c r="Y2757" s="1">
        <f t="shared" si="170"/>
        <v>15692962.105854778</v>
      </c>
    </row>
    <row r="2758" spans="1:25" x14ac:dyDescent="0.5">
      <c r="A2758" s="1" t="s">
        <v>5502</v>
      </c>
      <c r="B2758" s="1" t="s">
        <v>5503</v>
      </c>
      <c r="C2758" s="1">
        <v>23298</v>
      </c>
      <c r="D2758" s="1">
        <v>1</v>
      </c>
      <c r="E2758" s="1">
        <v>1</v>
      </c>
      <c r="F2758" s="1">
        <v>32.659999999999997</v>
      </c>
      <c r="G2758" s="1">
        <v>0.42038592800000002</v>
      </c>
      <c r="H2758" s="1">
        <v>0.977951083</v>
      </c>
      <c r="I2758" s="1">
        <v>8.1417949000000003E-2</v>
      </c>
      <c r="K2758" s="1">
        <v>1.3772569320000001</v>
      </c>
      <c r="L2758" s="1" t="s">
        <v>2</v>
      </c>
      <c r="M2758" s="1" t="s">
        <v>1</v>
      </c>
      <c r="N2758" s="1">
        <v>32381.050859999999</v>
      </c>
      <c r="O2758" s="1">
        <v>38133.816500000001</v>
      </c>
      <c r="P2758" s="1">
        <v>32918.002390000001</v>
      </c>
      <c r="Q2758" s="1">
        <v>37944.707549999999</v>
      </c>
      <c r="R2758" s="3">
        <f>AVERAGE('VTA_Proteome Morphine vs Saline'!N2758:Q2758)</f>
        <v>35344.394325000001</v>
      </c>
      <c r="S2758" s="3">
        <f>_xlfn.STDEV.S('VTA_Proteome Morphine vs Saline'!N2758:Q2758)</f>
        <v>3120.4319814347755</v>
      </c>
      <c r="T2758" s="1">
        <v>67378.581349999993</v>
      </c>
      <c r="U2758" s="1">
        <v>44692.61219</v>
      </c>
      <c r="V2758" s="1">
        <v>47455.037380000002</v>
      </c>
      <c r="W2758" s="1">
        <v>35187.017489999998</v>
      </c>
      <c r="X2758" s="1">
        <f t="shared" si="169"/>
        <v>48678.3121025</v>
      </c>
      <c r="Y2758" s="1">
        <f t="shared" si="170"/>
        <v>13528.948038551453</v>
      </c>
    </row>
    <row r="2759" spans="1:25" x14ac:dyDescent="0.5">
      <c r="A2759" s="1" t="s">
        <v>5504</v>
      </c>
      <c r="B2759" s="1" t="s">
        <v>5505</v>
      </c>
      <c r="C2759" s="1">
        <v>32114</v>
      </c>
      <c r="D2759" s="1">
        <v>4</v>
      </c>
      <c r="E2759" s="1">
        <v>4</v>
      </c>
      <c r="F2759" s="1">
        <v>203.96</v>
      </c>
      <c r="G2759" s="1">
        <v>5.5783632E-2</v>
      </c>
      <c r="H2759" s="1">
        <v>0.99625991700000005</v>
      </c>
      <c r="I2759" s="1">
        <v>0.80100107600000003</v>
      </c>
      <c r="K2759" s="1">
        <v>1.0761021420000001</v>
      </c>
      <c r="L2759" s="1" t="s">
        <v>1</v>
      </c>
      <c r="M2759" s="1" t="s">
        <v>2</v>
      </c>
      <c r="N2759" s="1">
        <v>175041.66099999999</v>
      </c>
      <c r="O2759" s="1">
        <v>458999.826</v>
      </c>
      <c r="P2759" s="1">
        <v>187492.95790000001</v>
      </c>
      <c r="Q2759" s="1">
        <v>314071.32770000002</v>
      </c>
      <c r="R2759" s="3">
        <f>AVERAGE('VTA_Proteome Morphine vs Saline'!N2759:Q2759)</f>
        <v>283901.44315000001</v>
      </c>
      <c r="S2759" s="3">
        <f>_xlfn.STDEV.S('VTA_Proteome Morphine vs Saline'!N2759:Q2759)</f>
        <v>132557.80350271153</v>
      </c>
      <c r="T2759" s="1">
        <v>381282.10619999998</v>
      </c>
      <c r="U2759" s="1">
        <v>134507.4008</v>
      </c>
      <c r="V2759" s="1">
        <v>176422.95</v>
      </c>
      <c r="W2759" s="1">
        <v>363083.06599999999</v>
      </c>
      <c r="X2759" s="1">
        <f t="shared" si="169"/>
        <v>263823.88075000001</v>
      </c>
      <c r="Y2759" s="1">
        <f t="shared" si="170"/>
        <v>126504.93437672945</v>
      </c>
    </row>
    <row r="2760" spans="1:25" x14ac:dyDescent="0.5">
      <c r="A2760" s="1" t="s">
        <v>5506</v>
      </c>
      <c r="B2760" s="1" t="s">
        <v>5507</v>
      </c>
      <c r="C2760" s="1">
        <v>37252</v>
      </c>
      <c r="D2760" s="1">
        <v>1</v>
      </c>
      <c r="E2760" s="1">
        <v>1</v>
      </c>
      <c r="F2760" s="1">
        <v>48.11</v>
      </c>
      <c r="G2760" s="1">
        <v>0.19072403800000001</v>
      </c>
      <c r="H2760" s="1">
        <v>0.977951083</v>
      </c>
      <c r="I2760" s="1">
        <v>0.24901510099999999</v>
      </c>
      <c r="K2760" s="1">
        <v>1.1333954209999999</v>
      </c>
      <c r="L2760" s="1" t="s">
        <v>2</v>
      </c>
      <c r="M2760" s="1" t="s">
        <v>1</v>
      </c>
      <c r="N2760" s="1">
        <v>1049.4248419999999</v>
      </c>
      <c r="O2760" s="1">
        <v>31255.36363</v>
      </c>
      <c r="P2760" s="1">
        <v>11224.10432</v>
      </c>
      <c r="Q2760" s="1">
        <v>29194.548439999999</v>
      </c>
      <c r="R2760" s="3">
        <f>AVERAGE('VTA_Proteome Morphine vs Saline'!N2760:Q2760)</f>
        <v>18180.860307999999</v>
      </c>
      <c r="S2760" s="3">
        <f>_xlfn.STDEV.S('VTA_Proteome Morphine vs Saline'!N2760:Q2760)</f>
        <v>14538.758525498242</v>
      </c>
      <c r="T2760" s="1">
        <v>30108.01957</v>
      </c>
      <c r="U2760" s="1">
        <v>52316.39574</v>
      </c>
      <c r="V2760" s="1">
        <v>0</v>
      </c>
      <c r="W2760" s="1">
        <v>0</v>
      </c>
      <c r="X2760" s="1">
        <f t="shared" si="169"/>
        <v>20606.103827499999</v>
      </c>
      <c r="Y2760" s="1">
        <f t="shared" si="170"/>
        <v>25462.731235100928</v>
      </c>
    </row>
    <row r="2761" spans="1:25" x14ac:dyDescent="0.5">
      <c r="A2761" s="1" t="s">
        <v>5508</v>
      </c>
      <c r="B2761" s="1" t="s">
        <v>5509</v>
      </c>
      <c r="C2761" s="1">
        <v>49572</v>
      </c>
      <c r="D2761" s="1">
        <v>6</v>
      </c>
      <c r="E2761" s="1">
        <v>6</v>
      </c>
      <c r="F2761" s="1">
        <v>325.48</v>
      </c>
      <c r="G2761" s="1">
        <v>5.8194828999999997E-2</v>
      </c>
      <c r="H2761" s="1">
        <v>0.99625991700000005</v>
      </c>
      <c r="I2761" s="1">
        <v>0.76455403399999999</v>
      </c>
      <c r="K2761" s="1">
        <v>1.030967875</v>
      </c>
      <c r="L2761" s="1" t="s">
        <v>2</v>
      </c>
      <c r="M2761" s="1" t="s">
        <v>1</v>
      </c>
      <c r="N2761" s="1">
        <v>1643520.415</v>
      </c>
      <c r="O2761" s="1">
        <v>1278119.3540000001</v>
      </c>
      <c r="P2761" s="1">
        <v>1414335.8230000001</v>
      </c>
      <c r="Q2761" s="1">
        <v>1883046.2949999999</v>
      </c>
      <c r="R2761" s="3">
        <f>AVERAGE('VTA_Proteome Morphine vs Saline'!N2761:Q2761)</f>
        <v>1554755.47175</v>
      </c>
      <c r="S2761" s="3">
        <f>_xlfn.STDEV.S('VTA_Proteome Morphine vs Saline'!N2761:Q2761)</f>
        <v>265768.88404476864</v>
      </c>
      <c r="T2761" s="1">
        <v>1432764.3970000001</v>
      </c>
      <c r="U2761" s="1">
        <v>1734116.702</v>
      </c>
      <c r="V2761" s="1">
        <v>1399651.2290000001</v>
      </c>
      <c r="W2761" s="1">
        <v>1845079.45</v>
      </c>
      <c r="X2761" s="1">
        <f t="shared" si="169"/>
        <v>1602902.9445000002</v>
      </c>
      <c r="Y2761" s="1">
        <f t="shared" si="170"/>
        <v>220699.56590544875</v>
      </c>
    </row>
    <row r="2762" spans="1:25" x14ac:dyDescent="0.5">
      <c r="A2762" s="1" t="s">
        <v>5510</v>
      </c>
      <c r="B2762" s="1" t="s">
        <v>5511</v>
      </c>
      <c r="C2762" s="1">
        <v>39057</v>
      </c>
      <c r="D2762" s="1">
        <v>8</v>
      </c>
      <c r="E2762" s="1">
        <v>8</v>
      </c>
      <c r="F2762" s="1">
        <v>431.08</v>
      </c>
      <c r="G2762" s="1">
        <v>6.8836658999999994E-2</v>
      </c>
      <c r="H2762" s="1">
        <v>0.99625991700000005</v>
      </c>
      <c r="I2762" s="1">
        <v>0.65219338299999996</v>
      </c>
      <c r="K2762" s="1">
        <v>1.068915265</v>
      </c>
      <c r="L2762" s="1" t="s">
        <v>2</v>
      </c>
      <c r="M2762" s="1" t="s">
        <v>1</v>
      </c>
      <c r="N2762" s="1">
        <v>1871860.6459999999</v>
      </c>
      <c r="O2762" s="1">
        <v>2106928.398</v>
      </c>
      <c r="P2762" s="1">
        <v>1506896.29</v>
      </c>
      <c r="Q2762" s="1">
        <v>1844643.132</v>
      </c>
      <c r="R2762" s="3">
        <f>AVERAGE('VTA_Proteome Morphine vs Saline'!N2762:Q2762)</f>
        <v>1832582.1165</v>
      </c>
      <c r="S2762" s="3">
        <f>_xlfn.STDEV.S('VTA_Proteome Morphine vs Saline'!N2762:Q2762)</f>
        <v>246998.92761605224</v>
      </c>
      <c r="T2762" s="1">
        <v>2333920.4900000002</v>
      </c>
      <c r="U2762" s="1">
        <v>2171929.3689999999</v>
      </c>
      <c r="V2762" s="1">
        <v>1858926.3060000001</v>
      </c>
      <c r="W2762" s="1">
        <v>1470723.828</v>
      </c>
      <c r="X2762" s="1">
        <f t="shared" si="169"/>
        <v>1958874.9982499999</v>
      </c>
      <c r="Y2762" s="1">
        <f t="shared" si="170"/>
        <v>380496.42656079761</v>
      </c>
    </row>
    <row r="2763" spans="1:25" x14ac:dyDescent="0.5">
      <c r="A2763" s="1" t="s">
        <v>5512</v>
      </c>
      <c r="B2763" s="1" t="s">
        <v>5513</v>
      </c>
      <c r="C2763" s="1">
        <v>19467</v>
      </c>
      <c r="D2763" s="1">
        <v>1</v>
      </c>
      <c r="E2763" s="1">
        <v>1</v>
      </c>
      <c r="F2763" s="1">
        <v>51.17</v>
      </c>
      <c r="G2763" s="1">
        <v>8.9118718999999999E-2</v>
      </c>
      <c r="H2763" s="1">
        <v>0.99625991700000005</v>
      </c>
      <c r="I2763" s="1">
        <v>0.521557308</v>
      </c>
      <c r="K2763" s="1">
        <v>1.2634113090000001</v>
      </c>
      <c r="L2763" s="1" t="s">
        <v>2</v>
      </c>
      <c r="M2763" s="1" t="s">
        <v>1</v>
      </c>
      <c r="N2763" s="1">
        <v>86149.703869999998</v>
      </c>
      <c r="O2763" s="1">
        <v>104578.20540000001</v>
      </c>
      <c r="P2763" s="1">
        <v>203085.685</v>
      </c>
      <c r="Q2763" s="1">
        <v>184662.31349999999</v>
      </c>
      <c r="R2763" s="3">
        <f>AVERAGE('VTA_Proteome Morphine vs Saline'!N2763:Q2763)</f>
        <v>144618.97694249998</v>
      </c>
      <c r="S2763" s="3">
        <f>_xlfn.STDEV.S('VTA_Proteome Morphine vs Saline'!N2763:Q2763)</f>
        <v>57861.167268682701</v>
      </c>
      <c r="T2763" s="1">
        <v>145371.2383</v>
      </c>
      <c r="U2763" s="1">
        <v>91125.16059</v>
      </c>
      <c r="V2763" s="1">
        <v>234440.31909999999</v>
      </c>
      <c r="W2763" s="1">
        <v>259916.28570000001</v>
      </c>
      <c r="X2763" s="1">
        <f t="shared" si="169"/>
        <v>182713.25092250001</v>
      </c>
      <c r="Y2763" s="1">
        <f t="shared" si="170"/>
        <v>78355.60468902599</v>
      </c>
    </row>
    <row r="2764" spans="1:25" x14ac:dyDescent="0.5">
      <c r="A2764" s="1" t="s">
        <v>5514</v>
      </c>
      <c r="B2764" s="1" t="s">
        <v>5515</v>
      </c>
      <c r="C2764" s="1">
        <v>124158</v>
      </c>
      <c r="D2764" s="1">
        <v>16</v>
      </c>
      <c r="E2764" s="1">
        <v>16</v>
      </c>
      <c r="F2764" s="1">
        <v>824.8</v>
      </c>
      <c r="G2764" s="1">
        <v>6.3710853999999997E-2</v>
      </c>
      <c r="H2764" s="1">
        <v>0.99625991700000005</v>
      </c>
      <c r="I2764" s="1">
        <v>0.69957182200000001</v>
      </c>
      <c r="K2764" s="1">
        <v>1.030262113</v>
      </c>
      <c r="L2764" s="1" t="s">
        <v>1</v>
      </c>
      <c r="M2764" s="1" t="s">
        <v>2</v>
      </c>
      <c r="N2764" s="1">
        <v>1715330.747</v>
      </c>
      <c r="O2764" s="1">
        <v>1708576.656</v>
      </c>
      <c r="P2764" s="1">
        <v>2057384.0589999999</v>
      </c>
      <c r="Q2764" s="1">
        <v>2058993.64</v>
      </c>
      <c r="R2764" s="3">
        <f>AVERAGE('VTA_Proteome Morphine vs Saline'!N2764:Q2764)</f>
        <v>1885071.2754999998</v>
      </c>
      <c r="S2764" s="3">
        <f>_xlfn.STDEV.S('VTA_Proteome Morphine vs Saline'!N2764:Q2764)</f>
        <v>199919.05191743464</v>
      </c>
      <c r="T2764" s="1">
        <v>1752894.612</v>
      </c>
      <c r="U2764" s="1">
        <v>1642512.0179999999</v>
      </c>
      <c r="V2764" s="1">
        <v>2063036.14</v>
      </c>
      <c r="W2764" s="1">
        <v>1860359.8959999999</v>
      </c>
      <c r="X2764" s="1">
        <f t="shared" si="169"/>
        <v>1829700.6664999998</v>
      </c>
      <c r="Y2764" s="1">
        <f t="shared" si="170"/>
        <v>179187.23139230316</v>
      </c>
    </row>
    <row r="2765" spans="1:25" x14ac:dyDescent="0.5">
      <c r="A2765" s="1" t="s">
        <v>5516</v>
      </c>
      <c r="B2765" s="1" t="s">
        <v>5517</v>
      </c>
      <c r="C2765" s="1">
        <v>23205</v>
      </c>
      <c r="D2765" s="1">
        <v>1</v>
      </c>
      <c r="E2765" s="1">
        <v>1</v>
      </c>
      <c r="F2765" s="1">
        <v>25.33</v>
      </c>
      <c r="G2765" s="1">
        <v>0.25246672999999997</v>
      </c>
      <c r="H2765" s="1">
        <v>0.977951083</v>
      </c>
      <c r="I2765" s="1">
        <v>0.17720883700000001</v>
      </c>
      <c r="K2765" s="1">
        <v>2.3146549859999999</v>
      </c>
      <c r="L2765" s="1" t="s">
        <v>1</v>
      </c>
      <c r="M2765" s="1" t="s">
        <v>2</v>
      </c>
      <c r="N2765" s="1">
        <v>5018.5562900000004</v>
      </c>
      <c r="O2765" s="1">
        <v>18469.759770000001</v>
      </c>
      <c r="P2765" s="1">
        <v>17318.310939999999</v>
      </c>
      <c r="Q2765" s="1">
        <v>19666.545580000002</v>
      </c>
      <c r="R2765" s="3">
        <f>AVERAGE('VTA_Proteome Morphine vs Saline'!N2765:Q2765)</f>
        <v>15118.293145</v>
      </c>
      <c r="S2765" s="3">
        <f>_xlfn.STDEV.S('VTA_Proteome Morphine vs Saline'!N2765:Q2765)</f>
        <v>6801.0707879846459</v>
      </c>
      <c r="T2765" s="1">
        <v>8.353575502</v>
      </c>
      <c r="U2765" s="1">
        <v>6854.4808199999998</v>
      </c>
      <c r="V2765" s="1">
        <v>18571.98688</v>
      </c>
      <c r="W2765" s="1">
        <v>691.39318960000003</v>
      </c>
      <c r="X2765" s="1">
        <f t="shared" si="169"/>
        <v>6531.5536162754997</v>
      </c>
      <c r="Y2765" s="1">
        <f t="shared" si="170"/>
        <v>8597.2074485141729</v>
      </c>
    </row>
    <row r="2766" spans="1:25" x14ac:dyDescent="0.5">
      <c r="A2766" s="1" t="s">
        <v>5518</v>
      </c>
      <c r="B2766" s="1" t="s">
        <v>5519</v>
      </c>
      <c r="C2766" s="1">
        <v>52749</v>
      </c>
      <c r="D2766" s="1">
        <v>1</v>
      </c>
      <c r="E2766" s="1">
        <v>1</v>
      </c>
      <c r="F2766" s="1">
        <v>32.49</v>
      </c>
      <c r="G2766" s="1">
        <v>0.10889805800000001</v>
      </c>
      <c r="H2766" s="1">
        <v>0.98916351000000002</v>
      </c>
      <c r="I2766" s="1">
        <v>0.43708862199999998</v>
      </c>
      <c r="K2766" s="1">
        <v>2.9096334979999998</v>
      </c>
      <c r="L2766" s="1" t="s">
        <v>2</v>
      </c>
      <c r="M2766" s="1" t="s">
        <v>1</v>
      </c>
      <c r="N2766" s="1">
        <v>414.94626310000001</v>
      </c>
      <c r="O2766" s="1">
        <v>0</v>
      </c>
      <c r="P2766" s="1">
        <v>0</v>
      </c>
      <c r="Q2766" s="1">
        <v>1439.180269</v>
      </c>
      <c r="R2766" s="3">
        <f>AVERAGE('VTA_Proteome Morphine vs Saline'!N2766:Q2766)</f>
        <v>463.53163302500002</v>
      </c>
      <c r="S2766" s="3">
        <f>_xlfn.STDEV.S('VTA_Proteome Morphine vs Saline'!N2766:Q2766)</f>
        <v>679.20884090248057</v>
      </c>
      <c r="T2766" s="1">
        <v>0</v>
      </c>
      <c r="U2766" s="1">
        <v>1776.3264180000001</v>
      </c>
      <c r="V2766" s="1">
        <v>2134.9785240000001</v>
      </c>
      <c r="W2766" s="1">
        <v>1483.5237239999999</v>
      </c>
      <c r="X2766" s="1">
        <f t="shared" si="169"/>
        <v>1348.7071665000001</v>
      </c>
      <c r="Y2766" s="1">
        <f t="shared" si="170"/>
        <v>937.77527461237082</v>
      </c>
    </row>
    <row r="2767" spans="1:25" x14ac:dyDescent="0.5">
      <c r="A2767" s="1" t="s">
        <v>5520</v>
      </c>
      <c r="B2767" s="1" t="s">
        <v>5521</v>
      </c>
      <c r="C2767" s="1">
        <v>57623</v>
      </c>
      <c r="D2767" s="1">
        <v>6</v>
      </c>
      <c r="E2767" s="1">
        <v>6</v>
      </c>
      <c r="F2767" s="1">
        <v>283.06</v>
      </c>
      <c r="G2767" s="1">
        <v>0.24511544699999999</v>
      </c>
      <c r="H2767" s="1">
        <v>0.977951083</v>
      </c>
      <c r="I2767" s="1">
        <v>0.18411286800000001</v>
      </c>
      <c r="K2767" s="1">
        <v>1.1177667600000001</v>
      </c>
      <c r="L2767" s="1" t="s">
        <v>2</v>
      </c>
      <c r="M2767" s="1" t="s">
        <v>1</v>
      </c>
      <c r="N2767" s="1">
        <v>2528256.6749999998</v>
      </c>
      <c r="O2767" s="1">
        <v>2195520.6090000002</v>
      </c>
      <c r="P2767" s="1">
        <v>2100904.5240000002</v>
      </c>
      <c r="Q2767" s="1">
        <v>1967815.023</v>
      </c>
      <c r="R2767" s="3">
        <f>AVERAGE('VTA_Proteome Morphine vs Saline'!N2767:Q2767)</f>
        <v>2198124.2077500001</v>
      </c>
      <c r="S2767" s="3">
        <f>_xlfn.STDEV.S('VTA_Proteome Morphine vs Saline'!N2767:Q2767)</f>
        <v>239087.30075552096</v>
      </c>
      <c r="T2767" s="1">
        <v>2815591.841</v>
      </c>
      <c r="U2767" s="1">
        <v>2266237.2220000001</v>
      </c>
      <c r="V2767" s="1">
        <v>2489634.784</v>
      </c>
      <c r="W2767" s="1">
        <v>2256496.8509999998</v>
      </c>
      <c r="X2767" s="1">
        <f t="shared" si="169"/>
        <v>2456990.1744999997</v>
      </c>
      <c r="Y2767" s="1">
        <f t="shared" si="170"/>
        <v>262199.08937137038</v>
      </c>
    </row>
    <row r="2768" spans="1:25" x14ac:dyDescent="0.5">
      <c r="A2768" s="1" t="s">
        <v>5522</v>
      </c>
      <c r="B2768" s="1" t="s">
        <v>5523</v>
      </c>
      <c r="C2768" s="1">
        <v>67487</v>
      </c>
      <c r="D2768" s="1">
        <v>10</v>
      </c>
      <c r="E2768" s="1">
        <v>10</v>
      </c>
      <c r="F2768" s="1">
        <v>432.79</v>
      </c>
      <c r="G2768" s="1">
        <v>5.5530375E-2</v>
      </c>
      <c r="H2768" s="1">
        <v>0.99625991700000005</v>
      </c>
      <c r="I2768" s="1">
        <v>0.80528229100000004</v>
      </c>
      <c r="K2768" s="1">
        <v>1.035971813</v>
      </c>
      <c r="L2768" s="1" t="s">
        <v>1</v>
      </c>
      <c r="M2768" s="1" t="s">
        <v>2</v>
      </c>
      <c r="N2768" s="1">
        <v>1606579.4779999999</v>
      </c>
      <c r="O2768" s="1">
        <v>1080928.007</v>
      </c>
      <c r="P2768" s="1">
        <v>1119401.6189999999</v>
      </c>
      <c r="Q2768" s="1">
        <v>1573794.5330000001</v>
      </c>
      <c r="R2768" s="3">
        <f>AVERAGE('VTA_Proteome Morphine vs Saline'!N2768:Q2768)</f>
        <v>1345175.90925</v>
      </c>
      <c r="S2768" s="3">
        <f>_xlfn.STDEV.S('VTA_Proteome Morphine vs Saline'!N2768:Q2768)</f>
        <v>283666.05064288597</v>
      </c>
      <c r="T2768" s="1">
        <v>1362451.9990000001</v>
      </c>
      <c r="U2768" s="1">
        <v>947521.78099999996</v>
      </c>
      <c r="V2768" s="1">
        <v>1729211.7209999999</v>
      </c>
      <c r="W2768" s="1">
        <v>1154685.192</v>
      </c>
      <c r="X2768" s="1">
        <f t="shared" si="169"/>
        <v>1298467.67325</v>
      </c>
      <c r="Y2768" s="1">
        <f t="shared" si="170"/>
        <v>333402.08448423108</v>
      </c>
    </row>
    <row r="2769" spans="1:25" x14ac:dyDescent="0.5">
      <c r="A2769" s="1" t="s">
        <v>5524</v>
      </c>
      <c r="B2769" s="1" t="s">
        <v>5525</v>
      </c>
      <c r="C2769" s="1">
        <v>85997</v>
      </c>
      <c r="D2769" s="1">
        <v>1</v>
      </c>
      <c r="E2769" s="1">
        <v>1</v>
      </c>
      <c r="F2769" s="1">
        <v>29.11</v>
      </c>
      <c r="G2769" s="1">
        <v>0.18360760500000001</v>
      </c>
      <c r="H2769" s="1">
        <v>0.977951083</v>
      </c>
      <c r="I2769" s="1">
        <v>0.25984856099999998</v>
      </c>
      <c r="K2769" s="1">
        <v>1.2331709049999999</v>
      </c>
      <c r="L2769" s="1" t="s">
        <v>2</v>
      </c>
      <c r="M2769" s="1" t="s">
        <v>1</v>
      </c>
      <c r="N2769" s="1">
        <v>249316.82320000001</v>
      </c>
      <c r="O2769" s="1">
        <v>122101.5668</v>
      </c>
      <c r="P2769" s="1">
        <v>152402.6905</v>
      </c>
      <c r="Q2769" s="1">
        <v>178483.06099999999</v>
      </c>
      <c r="R2769" s="3">
        <f>AVERAGE('VTA_Proteome Morphine vs Saline'!N2769:Q2769)</f>
        <v>175576.03537500001</v>
      </c>
      <c r="S2769" s="3">
        <f>_xlfn.STDEV.S('VTA_Proteome Morphine vs Saline'!N2769:Q2769)</f>
        <v>54291.427466683381</v>
      </c>
      <c r="T2769" s="1">
        <v>245720.0208</v>
      </c>
      <c r="U2769" s="1">
        <v>248509.37460000001</v>
      </c>
      <c r="V2769" s="1">
        <v>213811.4074</v>
      </c>
      <c r="W2769" s="1">
        <v>158020.2311</v>
      </c>
      <c r="X2769" s="1">
        <f t="shared" si="169"/>
        <v>216515.25847500001</v>
      </c>
      <c r="Y2769" s="1">
        <f t="shared" si="170"/>
        <v>42053.619136040579</v>
      </c>
    </row>
    <row r="2770" spans="1:25" x14ac:dyDescent="0.5">
      <c r="A2770" s="1" t="s">
        <v>5526</v>
      </c>
      <c r="B2770" s="1" t="s">
        <v>5527</v>
      </c>
      <c r="C2770" s="1">
        <v>42317</v>
      </c>
      <c r="D2770" s="1">
        <v>4</v>
      </c>
      <c r="E2770" s="1">
        <v>4</v>
      </c>
      <c r="F2770" s="1">
        <v>202.02</v>
      </c>
      <c r="G2770" s="1">
        <v>0.192662483</v>
      </c>
      <c r="H2770" s="1">
        <v>0.977951083</v>
      </c>
      <c r="I2770" s="1">
        <v>0.24617892</v>
      </c>
      <c r="K2770" s="1">
        <v>1.474106312</v>
      </c>
      <c r="L2770" s="1" t="s">
        <v>1</v>
      </c>
      <c r="M2770" s="1" t="s">
        <v>2</v>
      </c>
      <c r="N2770" s="1">
        <v>279810.28350000002</v>
      </c>
      <c r="O2770" s="1">
        <v>312715.4204</v>
      </c>
      <c r="P2770" s="1">
        <v>159078.8933</v>
      </c>
      <c r="Q2770" s="1">
        <v>135221.63010000001</v>
      </c>
      <c r="R2770" s="3">
        <f>AVERAGE('VTA_Proteome Morphine vs Saline'!N2770:Q2770)</f>
        <v>221706.55682500004</v>
      </c>
      <c r="S2770" s="3">
        <f>_xlfn.STDEV.S('VTA_Proteome Morphine vs Saline'!N2770:Q2770)</f>
        <v>87674.63162543143</v>
      </c>
      <c r="T2770" s="1">
        <v>304405.90230000002</v>
      </c>
      <c r="U2770" s="1">
        <v>67618.457859999995</v>
      </c>
      <c r="V2770" s="1">
        <v>96669.432759999996</v>
      </c>
      <c r="W2770" s="1">
        <v>132908.83230000001</v>
      </c>
      <c r="X2770" s="1">
        <f t="shared" si="169"/>
        <v>150400.65630500001</v>
      </c>
      <c r="Y2770" s="1">
        <f t="shared" si="170"/>
        <v>106087.25412607692</v>
      </c>
    </row>
    <row r="2771" spans="1:25" x14ac:dyDescent="0.5">
      <c r="A2771" s="1" t="s">
        <v>5528</v>
      </c>
      <c r="B2771" s="1" t="s">
        <v>5529</v>
      </c>
      <c r="C2771" s="1">
        <v>29327</v>
      </c>
      <c r="D2771" s="1">
        <v>1</v>
      </c>
      <c r="E2771" s="1">
        <v>1</v>
      </c>
      <c r="F2771" s="1">
        <v>49.84</v>
      </c>
      <c r="G2771" s="1">
        <v>0.15898985299999999</v>
      </c>
      <c r="H2771" s="1">
        <v>0.977951083</v>
      </c>
      <c r="I2771" s="1">
        <v>0.30329856399999999</v>
      </c>
      <c r="K2771" s="1">
        <v>1.466624269</v>
      </c>
      <c r="L2771" s="1" t="s">
        <v>2</v>
      </c>
      <c r="M2771" s="1" t="s">
        <v>1</v>
      </c>
      <c r="N2771" s="1">
        <v>107664.55250000001</v>
      </c>
      <c r="O2771" s="1">
        <v>76190.03095</v>
      </c>
      <c r="P2771" s="1">
        <v>3672.1199660000002</v>
      </c>
      <c r="Q2771" s="1">
        <v>129350.2458</v>
      </c>
      <c r="R2771" s="3">
        <f>AVERAGE('VTA_Proteome Morphine vs Saline'!N2771:Q2771)</f>
        <v>79219.237304000009</v>
      </c>
      <c r="S2771" s="3">
        <f>_xlfn.STDEV.S('VTA_Proteome Morphine vs Saline'!N2771:Q2771)</f>
        <v>54890.184303578542</v>
      </c>
      <c r="T2771" s="1">
        <v>127367.1648</v>
      </c>
      <c r="U2771" s="1">
        <v>139462.43950000001</v>
      </c>
      <c r="V2771" s="1">
        <v>103711.37910000001</v>
      </c>
      <c r="W2771" s="1">
        <v>94198.440549999999</v>
      </c>
      <c r="X2771" s="1">
        <f t="shared" si="169"/>
        <v>116184.85598750001</v>
      </c>
      <c r="Y2771" s="1">
        <f t="shared" si="170"/>
        <v>20863.684669882325</v>
      </c>
    </row>
    <row r="2772" spans="1:25" x14ac:dyDescent="0.5">
      <c r="A2772" s="1" t="s">
        <v>5530</v>
      </c>
      <c r="B2772" s="1" t="s">
        <v>5531</v>
      </c>
      <c r="C2772" s="1">
        <v>40382</v>
      </c>
      <c r="D2772" s="1">
        <v>2</v>
      </c>
      <c r="E2772" s="1">
        <v>2</v>
      </c>
      <c r="F2772" s="1">
        <v>84.03</v>
      </c>
      <c r="G2772" s="1">
        <v>9.9097862999999994E-2</v>
      </c>
      <c r="H2772" s="1">
        <v>0.99216108700000005</v>
      </c>
      <c r="I2772" s="1">
        <v>0.47543801000000002</v>
      </c>
      <c r="K2772" s="1">
        <v>2.441448625</v>
      </c>
      <c r="L2772" s="1" t="s">
        <v>2</v>
      </c>
      <c r="M2772" s="1" t="s">
        <v>1</v>
      </c>
      <c r="N2772" s="1">
        <v>15741.746810000001</v>
      </c>
      <c r="O2772" s="1">
        <v>82990.565340000001</v>
      </c>
      <c r="P2772" s="1">
        <v>5341.5933770000001</v>
      </c>
      <c r="Q2772" s="1">
        <v>11444.25663</v>
      </c>
      <c r="R2772" s="3">
        <f>AVERAGE('VTA_Proteome Morphine vs Saline'!N2772:Q2772)</f>
        <v>28879.54053925</v>
      </c>
      <c r="S2772" s="3">
        <f>_xlfn.STDEV.S('VTA_Proteome Morphine vs Saline'!N2772:Q2772)</f>
        <v>36325.513121719865</v>
      </c>
      <c r="T2772" s="1">
        <v>28899.05517</v>
      </c>
      <c r="U2772" s="1">
        <v>82310.240160000001</v>
      </c>
      <c r="V2772" s="1">
        <v>166702.1329</v>
      </c>
      <c r="W2772" s="1">
        <v>4120.229988</v>
      </c>
      <c r="X2772" s="1">
        <f t="shared" si="169"/>
        <v>70507.914554499992</v>
      </c>
      <c r="Y2772" s="1">
        <f t="shared" si="170"/>
        <v>71951.938528854502</v>
      </c>
    </row>
    <row r="2773" spans="1:25" x14ac:dyDescent="0.5">
      <c r="A2773" s="1" t="s">
        <v>5532</v>
      </c>
      <c r="B2773" s="1" t="s">
        <v>5533</v>
      </c>
      <c r="C2773" s="1">
        <v>71100</v>
      </c>
      <c r="D2773" s="1">
        <v>1</v>
      </c>
      <c r="E2773" s="1">
        <v>0</v>
      </c>
      <c r="F2773" s="1">
        <v>27.21</v>
      </c>
      <c r="K2773" s="1">
        <v>1</v>
      </c>
      <c r="L2773" s="1" t="s">
        <v>364</v>
      </c>
      <c r="M2773" s="1" t="s">
        <v>364</v>
      </c>
      <c r="R2773" s="3"/>
      <c r="S2773" s="3"/>
    </row>
    <row r="2774" spans="1:25" x14ac:dyDescent="0.5">
      <c r="A2774" s="1" t="s">
        <v>5534</v>
      </c>
      <c r="B2774" s="1" t="s">
        <v>5535</v>
      </c>
      <c r="C2774" s="1">
        <v>45522</v>
      </c>
      <c r="D2774" s="1">
        <v>4</v>
      </c>
      <c r="E2774" s="1">
        <v>4</v>
      </c>
      <c r="F2774" s="1">
        <v>147.16</v>
      </c>
      <c r="G2774" s="1">
        <v>0.16795656</v>
      </c>
      <c r="H2774" s="1">
        <v>0.977951083</v>
      </c>
      <c r="I2774" s="1">
        <v>0.28628051599999998</v>
      </c>
      <c r="K2774" s="1">
        <v>1.240167864</v>
      </c>
      <c r="L2774" s="1" t="s">
        <v>1</v>
      </c>
      <c r="M2774" s="1" t="s">
        <v>2</v>
      </c>
      <c r="N2774" s="1">
        <v>389085.82789999997</v>
      </c>
      <c r="O2774" s="1">
        <v>380523.84049999999</v>
      </c>
      <c r="P2774" s="1">
        <v>265857.14230000001</v>
      </c>
      <c r="Q2774" s="1">
        <v>286658.62569999998</v>
      </c>
      <c r="R2774" s="3">
        <f>AVERAGE('VTA_Proteome Morphine vs Saline'!N2774:Q2774)</f>
        <v>330531.3591</v>
      </c>
      <c r="S2774" s="3">
        <f>_xlfn.STDEV.S('VTA_Proteome Morphine vs Saline'!N2774:Q2774)</f>
        <v>63338.890285143665</v>
      </c>
      <c r="T2774" s="1">
        <v>370172.39850000001</v>
      </c>
      <c r="U2774" s="1">
        <v>222164.39379999999</v>
      </c>
      <c r="V2774" s="1">
        <v>154300.27410000001</v>
      </c>
      <c r="W2774" s="1">
        <v>319448.80359999998</v>
      </c>
      <c r="X2774" s="1">
        <f t="shared" ref="X2774:X2805" si="171">AVERAGE(T2774:W2774)</f>
        <v>266521.46750000003</v>
      </c>
      <c r="Y2774" s="1">
        <f t="shared" ref="Y2774:Y2805" si="172">_xlfn.STDEV.S(T2774:W2774)</f>
        <v>96791.812048947773</v>
      </c>
    </row>
    <row r="2775" spans="1:25" x14ac:dyDescent="0.5">
      <c r="A2775" s="1" t="s">
        <v>5536</v>
      </c>
      <c r="B2775" s="1" t="s">
        <v>5537</v>
      </c>
      <c r="C2775" s="1">
        <v>33368</v>
      </c>
      <c r="D2775" s="1">
        <v>2</v>
      </c>
      <c r="E2775" s="1">
        <v>2</v>
      </c>
      <c r="F2775" s="1">
        <v>103.45</v>
      </c>
      <c r="G2775" s="1">
        <v>0.11506574</v>
      </c>
      <c r="H2775" s="1">
        <v>0.98654470999999999</v>
      </c>
      <c r="I2775" s="1">
        <v>0.41569954799999997</v>
      </c>
      <c r="K2775" s="1">
        <v>1.1180400260000001</v>
      </c>
      <c r="L2775" s="1" t="s">
        <v>1</v>
      </c>
      <c r="M2775" s="1" t="s">
        <v>2</v>
      </c>
      <c r="N2775" s="1">
        <v>117960.96920000001</v>
      </c>
      <c r="O2775" s="1">
        <v>156313.7898</v>
      </c>
      <c r="P2775" s="1">
        <v>197705.55309999999</v>
      </c>
      <c r="Q2775" s="1">
        <v>150114.38889999999</v>
      </c>
      <c r="R2775" s="3">
        <f>AVERAGE('VTA_Proteome Morphine vs Saline'!N2775:Q2775)</f>
        <v>155523.67525</v>
      </c>
      <c r="S2775" s="3">
        <f>_xlfn.STDEV.S('VTA_Proteome Morphine vs Saline'!N2775:Q2775)</f>
        <v>32762.541438709275</v>
      </c>
      <c r="T2775" s="1">
        <v>135196.9872</v>
      </c>
      <c r="U2775" s="1">
        <v>152065.33970000001</v>
      </c>
      <c r="V2775" s="1">
        <v>132012.641</v>
      </c>
      <c r="W2775" s="1">
        <v>137140.4431</v>
      </c>
      <c r="X2775" s="1">
        <f t="shared" si="171"/>
        <v>139103.85274999999</v>
      </c>
      <c r="Y2775" s="1">
        <f t="shared" si="172"/>
        <v>8895.7668569166181</v>
      </c>
    </row>
    <row r="2776" spans="1:25" x14ac:dyDescent="0.5">
      <c r="A2776" s="1" t="s">
        <v>5538</v>
      </c>
      <c r="B2776" s="1" t="s">
        <v>5539</v>
      </c>
      <c r="C2776" s="1">
        <v>229302</v>
      </c>
      <c r="D2776" s="1">
        <v>5</v>
      </c>
      <c r="E2776" s="1">
        <v>5</v>
      </c>
      <c r="F2776" s="1">
        <v>223.06</v>
      </c>
      <c r="G2776" s="1">
        <v>0.19633698599999999</v>
      </c>
      <c r="H2776" s="1">
        <v>0.977951083</v>
      </c>
      <c r="I2776" s="1">
        <v>0.24093029599999999</v>
      </c>
      <c r="K2776" s="1">
        <v>1.325638034</v>
      </c>
      <c r="L2776" s="1" t="s">
        <v>1</v>
      </c>
      <c r="M2776" s="1" t="s">
        <v>2</v>
      </c>
      <c r="N2776" s="1">
        <v>136722.8835</v>
      </c>
      <c r="O2776" s="1">
        <v>99662.28989</v>
      </c>
      <c r="P2776" s="1">
        <v>223297.84049999999</v>
      </c>
      <c r="Q2776" s="1">
        <v>134208.55869999999</v>
      </c>
      <c r="R2776" s="3">
        <f>AVERAGE('VTA_Proteome Morphine vs Saline'!N2776:Q2776)</f>
        <v>148472.8931475</v>
      </c>
      <c r="S2776" s="3">
        <f>_xlfn.STDEV.S('VTA_Proteome Morphine vs Saline'!N2776:Q2776)</f>
        <v>52671.249907996782</v>
      </c>
      <c r="T2776" s="1">
        <v>87331.183120000002</v>
      </c>
      <c r="U2776" s="1">
        <v>104712.24099999999</v>
      </c>
      <c r="V2776" s="1">
        <v>141594.56820000001</v>
      </c>
      <c r="W2776" s="1">
        <v>114366.3327</v>
      </c>
      <c r="X2776" s="1">
        <f t="shared" si="171"/>
        <v>112001.081255</v>
      </c>
      <c r="Y2776" s="1">
        <f t="shared" si="172"/>
        <v>22679.652776708179</v>
      </c>
    </row>
    <row r="2777" spans="1:25" x14ac:dyDescent="0.5">
      <c r="A2777" s="1" t="s">
        <v>5540</v>
      </c>
      <c r="B2777" s="1" t="s">
        <v>5541</v>
      </c>
      <c r="C2777" s="1">
        <v>142577</v>
      </c>
      <c r="D2777" s="1">
        <v>21</v>
      </c>
      <c r="E2777" s="1">
        <v>21</v>
      </c>
      <c r="F2777" s="1">
        <v>1140.7</v>
      </c>
      <c r="G2777" s="1">
        <v>0.123426205</v>
      </c>
      <c r="H2777" s="1">
        <v>0.977951083</v>
      </c>
      <c r="I2777" s="1">
        <v>0.38946845699999999</v>
      </c>
      <c r="K2777" s="1">
        <v>1.109674085</v>
      </c>
      <c r="L2777" s="1" t="s">
        <v>2</v>
      </c>
      <c r="M2777" s="1" t="s">
        <v>1</v>
      </c>
      <c r="N2777" s="1">
        <v>4371487.0489999996</v>
      </c>
      <c r="O2777" s="1">
        <v>3865720.602</v>
      </c>
      <c r="P2777" s="1">
        <v>3416271.2089999998</v>
      </c>
      <c r="Q2777" s="1">
        <v>3432395.693</v>
      </c>
      <c r="R2777" s="3">
        <f>AVERAGE('VTA_Proteome Morphine vs Saline'!N2777:Q2777)</f>
        <v>3771468.6382499998</v>
      </c>
      <c r="S2777" s="3">
        <f>_xlfn.STDEV.S('VTA_Proteome Morphine vs Saline'!N2777:Q2777)</f>
        <v>450940.20366932615</v>
      </c>
      <c r="T2777" s="1">
        <v>5012611.1050000004</v>
      </c>
      <c r="U2777" s="1">
        <v>4353992.0650000004</v>
      </c>
      <c r="V2777" s="1">
        <v>3285190.93</v>
      </c>
      <c r="W2777" s="1">
        <v>4088609.9389999998</v>
      </c>
      <c r="X2777" s="1">
        <f t="shared" si="171"/>
        <v>4185101.0097500002</v>
      </c>
      <c r="Y2777" s="1">
        <f t="shared" si="172"/>
        <v>714713.42150875588</v>
      </c>
    </row>
    <row r="2778" spans="1:25" x14ac:dyDescent="0.5">
      <c r="A2778" s="1" t="s">
        <v>5542</v>
      </c>
      <c r="B2778" s="1" t="s">
        <v>5543</v>
      </c>
      <c r="C2778" s="1">
        <v>135741</v>
      </c>
      <c r="D2778" s="1">
        <v>14</v>
      </c>
      <c r="E2778" s="1">
        <v>13</v>
      </c>
      <c r="F2778" s="1">
        <v>659.17</v>
      </c>
      <c r="G2778" s="1">
        <v>0.12153836599999999</v>
      </c>
      <c r="H2778" s="1">
        <v>0.980464212</v>
      </c>
      <c r="I2778" s="1">
        <v>0.39513986000000001</v>
      </c>
      <c r="K2778" s="1">
        <v>1.078989038</v>
      </c>
      <c r="L2778" s="1" t="s">
        <v>2</v>
      </c>
      <c r="M2778" s="1" t="s">
        <v>1</v>
      </c>
      <c r="N2778" s="1">
        <v>812607.67850000004</v>
      </c>
      <c r="O2778" s="1">
        <v>737185.2254</v>
      </c>
      <c r="P2778" s="1">
        <v>1090904.834</v>
      </c>
      <c r="Q2778" s="1">
        <v>1017228.235</v>
      </c>
      <c r="R2778" s="3">
        <f>AVERAGE('VTA_Proteome Morphine vs Saline'!N2778:Q2778)</f>
        <v>914481.49322499998</v>
      </c>
      <c r="S2778" s="3">
        <f>_xlfn.STDEV.S('VTA_Proteome Morphine vs Saline'!N2778:Q2778)</f>
        <v>166827.58447659735</v>
      </c>
      <c r="T2778" s="1">
        <v>1013995.8540000001</v>
      </c>
      <c r="U2778" s="1">
        <v>979135.21329999994</v>
      </c>
      <c r="V2778" s="1">
        <v>1033991.941</v>
      </c>
      <c r="W2778" s="1">
        <v>919739.01630000002</v>
      </c>
      <c r="X2778" s="1">
        <f t="shared" si="171"/>
        <v>986715.50615000003</v>
      </c>
      <c r="Y2778" s="1">
        <f t="shared" si="172"/>
        <v>50075.242396691428</v>
      </c>
    </row>
    <row r="2779" spans="1:25" x14ac:dyDescent="0.5">
      <c r="A2779" s="1" t="s">
        <v>5544</v>
      </c>
      <c r="B2779" s="1" t="s">
        <v>5545</v>
      </c>
      <c r="C2779" s="1">
        <v>21163</v>
      </c>
      <c r="D2779" s="1">
        <v>3</v>
      </c>
      <c r="E2779" s="1">
        <v>3</v>
      </c>
      <c r="F2779" s="1">
        <v>129.97999999999999</v>
      </c>
      <c r="G2779" s="1">
        <v>0.197040046</v>
      </c>
      <c r="H2779" s="1">
        <v>0.977951083</v>
      </c>
      <c r="I2779" s="1">
        <v>0.23994459500000001</v>
      </c>
      <c r="K2779" s="1">
        <v>1.470133796</v>
      </c>
      <c r="L2779" s="1" t="s">
        <v>1</v>
      </c>
      <c r="M2779" s="1" t="s">
        <v>2</v>
      </c>
      <c r="N2779" s="1">
        <v>333988.7684</v>
      </c>
      <c r="O2779" s="1">
        <v>396586.71990000003</v>
      </c>
      <c r="P2779" s="1">
        <v>233874.6122</v>
      </c>
      <c r="Q2779" s="1">
        <v>264581.42619999999</v>
      </c>
      <c r="R2779" s="3">
        <f>AVERAGE('VTA_Proteome Morphine vs Saline'!N2779:Q2779)</f>
        <v>307257.88167500001</v>
      </c>
      <c r="S2779" s="3">
        <f>_xlfn.STDEV.S('VTA_Proteome Morphine vs Saline'!N2779:Q2779)</f>
        <v>72802.394041412204</v>
      </c>
      <c r="T2779" s="1">
        <v>358086.89429999999</v>
      </c>
      <c r="U2779" s="1">
        <v>303258.19339999999</v>
      </c>
      <c r="V2779" s="1">
        <v>130219.4852</v>
      </c>
      <c r="W2779" s="1">
        <v>44435.204859999998</v>
      </c>
      <c r="X2779" s="1">
        <f t="shared" si="171"/>
        <v>208999.94443999999</v>
      </c>
      <c r="Y2779" s="1">
        <f t="shared" si="172"/>
        <v>146514.44796408535</v>
      </c>
    </row>
    <row r="2780" spans="1:25" x14ac:dyDescent="0.5">
      <c r="A2780" s="1" t="s">
        <v>5546</v>
      </c>
      <c r="B2780" s="1" t="s">
        <v>5547</v>
      </c>
      <c r="C2780" s="1">
        <v>150375</v>
      </c>
      <c r="D2780" s="1">
        <v>4</v>
      </c>
      <c r="E2780" s="1">
        <v>4</v>
      </c>
      <c r="F2780" s="1">
        <v>168.25</v>
      </c>
      <c r="G2780" s="1">
        <v>5.8938765999999997E-2</v>
      </c>
      <c r="H2780" s="1">
        <v>0.99625991700000005</v>
      </c>
      <c r="I2780" s="1">
        <v>0.754554854</v>
      </c>
      <c r="K2780" s="1">
        <v>1.03799723</v>
      </c>
      <c r="L2780" s="1" t="s">
        <v>2</v>
      </c>
      <c r="M2780" s="1" t="s">
        <v>1</v>
      </c>
      <c r="N2780" s="1">
        <v>68426.909929999994</v>
      </c>
      <c r="O2780" s="1">
        <v>70933.255810000002</v>
      </c>
      <c r="P2780" s="1">
        <v>56072.485820000002</v>
      </c>
      <c r="Q2780" s="1">
        <v>68492.626199999999</v>
      </c>
      <c r="R2780" s="3">
        <f>AVERAGE('VTA_Proteome Morphine vs Saline'!N2780:Q2780)</f>
        <v>65981.319439999992</v>
      </c>
      <c r="S2780" s="3">
        <f>_xlfn.STDEV.S('VTA_Proteome Morphine vs Saline'!N2780:Q2780)</f>
        <v>6708.0606240793422</v>
      </c>
      <c r="T2780" s="1">
        <v>64124.79163</v>
      </c>
      <c r="U2780" s="1">
        <v>80686.474140000006</v>
      </c>
      <c r="V2780" s="1">
        <v>73450.899730000005</v>
      </c>
      <c r="W2780" s="1">
        <v>55691.541729999997</v>
      </c>
      <c r="X2780" s="1">
        <f t="shared" si="171"/>
        <v>68488.4268075</v>
      </c>
      <c r="Y2780" s="1">
        <f t="shared" si="172"/>
        <v>10896.789678333638</v>
      </c>
    </row>
    <row r="2781" spans="1:25" x14ac:dyDescent="0.5">
      <c r="A2781" s="1" t="s">
        <v>5548</v>
      </c>
      <c r="B2781" s="1" t="s">
        <v>5549</v>
      </c>
      <c r="C2781" s="1">
        <v>24722</v>
      </c>
      <c r="D2781" s="1">
        <v>2</v>
      </c>
      <c r="E2781" s="1">
        <v>2</v>
      </c>
      <c r="F2781" s="1">
        <v>75.75</v>
      </c>
      <c r="G2781" s="1">
        <v>0.18775172900000001</v>
      </c>
      <c r="H2781" s="1">
        <v>0.977951083</v>
      </c>
      <c r="I2781" s="1">
        <v>0.25345764399999998</v>
      </c>
      <c r="K2781" s="1">
        <v>1.3639005479999999</v>
      </c>
      <c r="L2781" s="1" t="s">
        <v>1</v>
      </c>
      <c r="M2781" s="1" t="s">
        <v>2</v>
      </c>
      <c r="N2781" s="1">
        <v>120116.53</v>
      </c>
      <c r="O2781" s="1">
        <v>223775.1876</v>
      </c>
      <c r="P2781" s="1">
        <v>267446.24709999998</v>
      </c>
      <c r="Q2781" s="1">
        <v>234895.97</v>
      </c>
      <c r="R2781" s="3">
        <f>AVERAGE('VTA_Proteome Morphine vs Saline'!N2781:Q2781)</f>
        <v>211558.48367499997</v>
      </c>
      <c r="S2781" s="3">
        <f>_xlfn.STDEV.S('VTA_Proteome Morphine vs Saline'!N2781:Q2781)</f>
        <v>63715.406601832008</v>
      </c>
      <c r="T2781" s="1">
        <v>167727.88430000001</v>
      </c>
      <c r="U2781" s="1">
        <v>147256.76060000001</v>
      </c>
      <c r="V2781" s="1">
        <v>209221.26430000001</v>
      </c>
      <c r="W2781" s="1">
        <v>96245.439469999998</v>
      </c>
      <c r="X2781" s="1">
        <f t="shared" si="171"/>
        <v>155112.83716749999</v>
      </c>
      <c r="Y2781" s="1">
        <f t="shared" si="172"/>
        <v>46953.69971797867</v>
      </c>
    </row>
    <row r="2782" spans="1:25" x14ac:dyDescent="0.5">
      <c r="A2782" s="1" t="s">
        <v>5550</v>
      </c>
      <c r="B2782" s="1" t="s">
        <v>5551</v>
      </c>
      <c r="C2782" s="1">
        <v>106314</v>
      </c>
      <c r="D2782" s="1">
        <v>5</v>
      </c>
      <c r="E2782" s="1">
        <v>5</v>
      </c>
      <c r="F2782" s="1">
        <v>362.42</v>
      </c>
      <c r="G2782" s="1">
        <v>0.22340557799999999</v>
      </c>
      <c r="H2782" s="1">
        <v>0.977951083</v>
      </c>
      <c r="I2782" s="1">
        <v>0.20678494</v>
      </c>
      <c r="K2782" s="1">
        <v>1.249021548</v>
      </c>
      <c r="L2782" s="1" t="s">
        <v>2</v>
      </c>
      <c r="M2782" s="1" t="s">
        <v>1</v>
      </c>
      <c r="N2782" s="1">
        <v>906468.8014</v>
      </c>
      <c r="O2782" s="1">
        <v>1247531.585</v>
      </c>
      <c r="P2782" s="1">
        <v>689268.31960000005</v>
      </c>
      <c r="Q2782" s="1">
        <v>597416.83140000002</v>
      </c>
      <c r="R2782" s="3">
        <f>AVERAGE('VTA_Proteome Morphine vs Saline'!N2782:Q2782)</f>
        <v>860171.38435000007</v>
      </c>
      <c r="S2782" s="3">
        <f>_xlfn.STDEV.S('VTA_Proteome Morphine vs Saline'!N2782:Q2782)</f>
        <v>288928.58893390151</v>
      </c>
      <c r="T2782" s="1">
        <v>1206485.3929999999</v>
      </c>
      <c r="U2782" s="1">
        <v>1225259.983</v>
      </c>
      <c r="V2782" s="1">
        <v>927813.15179999999</v>
      </c>
      <c r="W2782" s="1">
        <v>937931.8469</v>
      </c>
      <c r="X2782" s="1">
        <f t="shared" si="171"/>
        <v>1074372.5936750001</v>
      </c>
      <c r="Y2782" s="1">
        <f t="shared" si="172"/>
        <v>163622.06797579929</v>
      </c>
    </row>
    <row r="2783" spans="1:25" x14ac:dyDescent="0.5">
      <c r="A2783" s="1" t="s">
        <v>5552</v>
      </c>
      <c r="B2783" s="1" t="s">
        <v>5553</v>
      </c>
      <c r="C2783" s="1">
        <v>7526</v>
      </c>
      <c r="D2783" s="1">
        <v>4</v>
      </c>
      <c r="E2783" s="1">
        <v>3</v>
      </c>
      <c r="F2783" s="1">
        <v>252.07</v>
      </c>
      <c r="G2783" s="1">
        <v>0.168531335</v>
      </c>
      <c r="H2783" s="1">
        <v>0.977951083</v>
      </c>
      <c r="I2783" s="1">
        <v>0.28523965000000001</v>
      </c>
      <c r="K2783" s="1">
        <v>1.149042932</v>
      </c>
      <c r="L2783" s="1" t="s">
        <v>1</v>
      </c>
      <c r="M2783" s="1" t="s">
        <v>2</v>
      </c>
      <c r="N2783" s="1">
        <v>1596555.04</v>
      </c>
      <c r="O2783" s="1">
        <v>1464274.388</v>
      </c>
      <c r="P2783" s="1">
        <v>1979784.351</v>
      </c>
      <c r="Q2783" s="1">
        <v>1461470.5109999999</v>
      </c>
      <c r="R2783" s="3">
        <f>AVERAGE('VTA_Proteome Morphine vs Saline'!N2783:Q2783)</f>
        <v>1625521.0725</v>
      </c>
      <c r="S2783" s="3">
        <f>_xlfn.STDEV.S('VTA_Proteome Morphine vs Saline'!N2783:Q2783)</f>
        <v>244441.25505805298</v>
      </c>
      <c r="T2783" s="1">
        <v>1316759.486</v>
      </c>
      <c r="U2783" s="1">
        <v>1647713.9939999999</v>
      </c>
      <c r="V2783" s="1">
        <v>1625106.8970000001</v>
      </c>
      <c r="W2783" s="1">
        <v>1069115.3149999999</v>
      </c>
      <c r="X2783" s="1">
        <f t="shared" si="171"/>
        <v>1414673.923</v>
      </c>
      <c r="Y2783" s="1">
        <f t="shared" si="172"/>
        <v>275431.60056784499</v>
      </c>
    </row>
    <row r="2784" spans="1:25" x14ac:dyDescent="0.5">
      <c r="A2784" s="1" t="s">
        <v>5554</v>
      </c>
      <c r="B2784" s="1" t="s">
        <v>5555</v>
      </c>
      <c r="C2784" s="1">
        <v>55656</v>
      </c>
      <c r="D2784" s="1">
        <v>20</v>
      </c>
      <c r="E2784" s="1">
        <v>19</v>
      </c>
      <c r="F2784" s="1">
        <v>1165.79</v>
      </c>
      <c r="G2784" s="1">
        <v>5.7922214E-2</v>
      </c>
      <c r="H2784" s="1">
        <v>0.99625991700000005</v>
      </c>
      <c r="I2784" s="1">
        <v>0.76834564599999999</v>
      </c>
      <c r="K2784" s="1">
        <v>1.038647793</v>
      </c>
      <c r="L2784" s="1" t="s">
        <v>1</v>
      </c>
      <c r="M2784" s="1" t="s">
        <v>2</v>
      </c>
      <c r="N2784" s="1">
        <v>8598143.4489999991</v>
      </c>
      <c r="O2784" s="1">
        <v>9394317.477</v>
      </c>
      <c r="P2784" s="1">
        <v>12661523.93</v>
      </c>
      <c r="Q2784" s="1">
        <v>10997533.140000001</v>
      </c>
      <c r="R2784" s="3">
        <f>AVERAGE('VTA_Proteome Morphine vs Saline'!N2784:Q2784)</f>
        <v>10412879.499</v>
      </c>
      <c r="S2784" s="3">
        <f>_xlfn.STDEV.S('VTA_Proteome Morphine vs Saline'!N2784:Q2784)</f>
        <v>1800829.1776134856</v>
      </c>
      <c r="T2784" s="1">
        <v>9889055.4629999995</v>
      </c>
      <c r="U2784" s="1">
        <v>8797044.2860000003</v>
      </c>
      <c r="V2784" s="1">
        <v>10590827.539999999</v>
      </c>
      <c r="W2784" s="1">
        <v>10824749.42</v>
      </c>
      <c r="X2784" s="1">
        <f t="shared" si="171"/>
        <v>10025419.17725</v>
      </c>
      <c r="Y2784" s="1">
        <f t="shared" si="172"/>
        <v>910332.42822973058</v>
      </c>
    </row>
    <row r="2785" spans="1:25" x14ac:dyDescent="0.5">
      <c r="A2785" s="1" t="s">
        <v>5556</v>
      </c>
      <c r="B2785" s="1" t="s">
        <v>5557</v>
      </c>
      <c r="C2785" s="1">
        <v>20936</v>
      </c>
      <c r="D2785" s="1">
        <v>2</v>
      </c>
      <c r="E2785" s="1">
        <v>2</v>
      </c>
      <c r="F2785" s="1">
        <v>126.11</v>
      </c>
      <c r="G2785" s="1">
        <v>0.115353944</v>
      </c>
      <c r="H2785" s="1">
        <v>0.98654470999999999</v>
      </c>
      <c r="I2785" s="1">
        <v>0.41474508500000001</v>
      </c>
      <c r="K2785" s="1">
        <v>1.2355991820000001</v>
      </c>
      <c r="L2785" s="1" t="s">
        <v>1</v>
      </c>
      <c r="M2785" s="1" t="s">
        <v>2</v>
      </c>
      <c r="N2785" s="1">
        <v>56174.170400000003</v>
      </c>
      <c r="O2785" s="1">
        <v>66357.47997</v>
      </c>
      <c r="P2785" s="1">
        <v>97297.123080000005</v>
      </c>
      <c r="Q2785" s="1">
        <v>95395.451669999995</v>
      </c>
      <c r="R2785" s="3">
        <f>AVERAGE('VTA_Proteome Morphine vs Saline'!N2785:Q2785)</f>
        <v>78806.056280000004</v>
      </c>
      <c r="S2785" s="3">
        <f>_xlfn.STDEV.S('VTA_Proteome Morphine vs Saline'!N2785:Q2785)</f>
        <v>20690.552606113488</v>
      </c>
      <c r="T2785" s="1">
        <v>77230.698149999997</v>
      </c>
      <c r="U2785" s="1">
        <v>67128.318880000006</v>
      </c>
      <c r="V2785" s="1">
        <v>104347.0626</v>
      </c>
      <c r="W2785" s="1">
        <v>6412.4326700000001</v>
      </c>
      <c r="X2785" s="1">
        <f t="shared" si="171"/>
        <v>63779.628075000001</v>
      </c>
      <c r="Y2785" s="1">
        <f t="shared" si="172"/>
        <v>41347.53869678206</v>
      </c>
    </row>
    <row r="2786" spans="1:25" x14ac:dyDescent="0.5">
      <c r="A2786" s="1" t="s">
        <v>5558</v>
      </c>
      <c r="B2786" s="1" t="s">
        <v>5559</v>
      </c>
      <c r="C2786" s="1">
        <v>20467</v>
      </c>
      <c r="D2786" s="1">
        <v>7</v>
      </c>
      <c r="E2786" s="1">
        <v>7</v>
      </c>
      <c r="F2786" s="1">
        <v>235.69</v>
      </c>
      <c r="G2786" s="1">
        <v>8.4697678999999998E-2</v>
      </c>
      <c r="H2786" s="1">
        <v>0.99625991700000005</v>
      </c>
      <c r="I2786" s="1">
        <v>0.54495503199999995</v>
      </c>
      <c r="K2786" s="1">
        <v>1.340034918</v>
      </c>
      <c r="L2786" s="1" t="s">
        <v>1</v>
      </c>
      <c r="M2786" s="1" t="s">
        <v>2</v>
      </c>
      <c r="N2786" s="1">
        <v>339203.79269999999</v>
      </c>
      <c r="O2786" s="1">
        <v>337913.51949999999</v>
      </c>
      <c r="P2786" s="1">
        <v>1171381.8529999999</v>
      </c>
      <c r="Q2786" s="1">
        <v>908467.03350000002</v>
      </c>
      <c r="R2786" s="3">
        <f>AVERAGE('VTA_Proteome Morphine vs Saline'!N2786:Q2786)</f>
        <v>689241.54967500002</v>
      </c>
      <c r="S2786" s="3">
        <f>_xlfn.STDEV.S('VTA_Proteome Morphine vs Saline'!N2786:Q2786)</f>
        <v>418918.01144669618</v>
      </c>
      <c r="T2786" s="1">
        <v>388110.97509999998</v>
      </c>
      <c r="U2786" s="1">
        <v>199227.77600000001</v>
      </c>
      <c r="V2786" s="1">
        <v>977378.51879999996</v>
      </c>
      <c r="W2786" s="1">
        <v>492666.5797</v>
      </c>
      <c r="X2786" s="1">
        <f t="shared" si="171"/>
        <v>514345.96239999996</v>
      </c>
      <c r="Y2786" s="1">
        <f t="shared" si="172"/>
        <v>331714.680279719</v>
      </c>
    </row>
    <row r="2787" spans="1:25" x14ac:dyDescent="0.5">
      <c r="A2787" s="1" t="s">
        <v>5560</v>
      </c>
      <c r="B2787" s="1" t="s">
        <v>5561</v>
      </c>
      <c r="C2787" s="1">
        <v>123337</v>
      </c>
      <c r="D2787" s="1">
        <v>3</v>
      </c>
      <c r="E2787" s="1">
        <v>3</v>
      </c>
      <c r="F2787" s="1">
        <v>99.85</v>
      </c>
      <c r="G2787" s="1">
        <v>5.0958273999999998E-2</v>
      </c>
      <c r="H2787" s="1">
        <v>0.99625991700000005</v>
      </c>
      <c r="I2787" s="1">
        <v>0.917994914</v>
      </c>
      <c r="K2787" s="1">
        <v>1.008541446</v>
      </c>
      <c r="L2787" s="1" t="s">
        <v>2</v>
      </c>
      <c r="M2787" s="1" t="s">
        <v>1</v>
      </c>
      <c r="N2787" s="1">
        <v>72675.847080000007</v>
      </c>
      <c r="O2787" s="1">
        <v>34406.63248</v>
      </c>
      <c r="P2787" s="1">
        <v>63613.77981</v>
      </c>
      <c r="Q2787" s="1">
        <v>50507.503929999999</v>
      </c>
      <c r="R2787" s="3">
        <f>AVERAGE('VTA_Proteome Morphine vs Saline'!N2787:Q2787)</f>
        <v>55300.940825000005</v>
      </c>
      <c r="S2787" s="3">
        <f>_xlfn.STDEV.S('VTA_Proteome Morphine vs Saline'!N2787:Q2787)</f>
        <v>16638.708061253408</v>
      </c>
      <c r="T2787" s="1">
        <v>64853.829100000003</v>
      </c>
      <c r="U2787" s="1">
        <v>48984.357730000003</v>
      </c>
      <c r="V2787" s="1">
        <v>69413.16721</v>
      </c>
      <c r="W2787" s="1">
        <v>39841.809289999997</v>
      </c>
      <c r="X2787" s="1">
        <f t="shared" si="171"/>
        <v>55773.290832500003</v>
      </c>
      <c r="Y2787" s="1">
        <f t="shared" si="172"/>
        <v>13764.739005035692</v>
      </c>
    </row>
    <row r="2788" spans="1:25" x14ac:dyDescent="0.5">
      <c r="A2788" s="1" t="s">
        <v>5562</v>
      </c>
      <c r="B2788" s="1" t="s">
        <v>5563</v>
      </c>
      <c r="C2788" s="1">
        <v>54979</v>
      </c>
      <c r="D2788" s="1">
        <v>1</v>
      </c>
      <c r="E2788" s="1">
        <v>1</v>
      </c>
      <c r="F2788" s="1">
        <v>29.68</v>
      </c>
      <c r="G2788" s="1">
        <v>0.157334684</v>
      </c>
      <c r="H2788" s="1">
        <v>0.977951083</v>
      </c>
      <c r="I2788" s="1">
        <v>0.30660961199999998</v>
      </c>
      <c r="K2788" s="1">
        <v>1.4187251940000001</v>
      </c>
      <c r="L2788" s="1" t="s">
        <v>2</v>
      </c>
      <c r="M2788" s="1" t="s">
        <v>1</v>
      </c>
      <c r="N2788" s="1">
        <v>31953.082969999999</v>
      </c>
      <c r="O2788" s="1">
        <v>22408.366109999999</v>
      </c>
      <c r="P2788" s="1">
        <v>2039.819751</v>
      </c>
      <c r="Q2788" s="1">
        <v>19296.87888</v>
      </c>
      <c r="R2788" s="3">
        <f>AVERAGE('VTA_Proteome Morphine vs Saline'!N2788:Q2788)</f>
        <v>18924.536927749999</v>
      </c>
      <c r="S2788" s="3">
        <f>_xlfn.STDEV.S('VTA_Proteome Morphine vs Saline'!N2788:Q2788)</f>
        <v>12478.146101810245</v>
      </c>
      <c r="T2788" s="1">
        <v>20704.172859999999</v>
      </c>
      <c r="U2788" s="1">
        <v>34026.014410000003</v>
      </c>
      <c r="V2788" s="1">
        <v>29393.918460000001</v>
      </c>
      <c r="W2788" s="1">
        <v>23270.763579999999</v>
      </c>
      <c r="X2788" s="1">
        <f t="shared" si="171"/>
        <v>26848.717327500002</v>
      </c>
      <c r="Y2788" s="1">
        <f t="shared" si="172"/>
        <v>6015.2257355169468</v>
      </c>
    </row>
    <row r="2789" spans="1:25" x14ac:dyDescent="0.5">
      <c r="A2789" s="1" t="s">
        <v>5564</v>
      </c>
      <c r="B2789" s="1" t="s">
        <v>5565</v>
      </c>
      <c r="C2789" s="1">
        <v>93695</v>
      </c>
      <c r="D2789" s="1">
        <v>5</v>
      </c>
      <c r="E2789" s="1">
        <v>5</v>
      </c>
      <c r="F2789" s="1">
        <v>225.5</v>
      </c>
      <c r="G2789" s="1">
        <v>6.9423456999999994E-2</v>
      </c>
      <c r="H2789" s="1">
        <v>0.99625991700000005</v>
      </c>
      <c r="I2789" s="1">
        <v>0.64731142100000005</v>
      </c>
      <c r="K2789" s="1">
        <v>1.0453018860000001</v>
      </c>
      <c r="L2789" s="1" t="s">
        <v>1</v>
      </c>
      <c r="M2789" s="1" t="s">
        <v>2</v>
      </c>
      <c r="N2789" s="1">
        <v>206316.375</v>
      </c>
      <c r="O2789" s="1">
        <v>251415.00580000001</v>
      </c>
      <c r="P2789" s="1">
        <v>220661.92430000001</v>
      </c>
      <c r="Q2789" s="1">
        <v>270918.50599999999</v>
      </c>
      <c r="R2789" s="3">
        <f>AVERAGE('VTA_Proteome Morphine vs Saline'!N2789:Q2789)</f>
        <v>237327.95277500001</v>
      </c>
      <c r="S2789" s="3">
        <f>_xlfn.STDEV.S('VTA_Proteome Morphine vs Saline'!N2789:Q2789)</f>
        <v>29247.477327768982</v>
      </c>
      <c r="T2789" s="1">
        <v>197517.8749</v>
      </c>
      <c r="U2789" s="1">
        <v>196666.1452</v>
      </c>
      <c r="V2789" s="1">
        <v>251777.9871</v>
      </c>
      <c r="W2789" s="1">
        <v>262207.99060000002</v>
      </c>
      <c r="X2789" s="1">
        <f t="shared" si="171"/>
        <v>227042.49945</v>
      </c>
      <c r="Y2789" s="1">
        <f t="shared" si="172"/>
        <v>34846.723755344967</v>
      </c>
    </row>
    <row r="2790" spans="1:25" x14ac:dyDescent="0.5">
      <c r="A2790" s="1" t="s">
        <v>5566</v>
      </c>
      <c r="B2790" s="1" t="s">
        <v>5567</v>
      </c>
      <c r="C2790" s="1">
        <v>84091</v>
      </c>
      <c r="D2790" s="1">
        <v>6</v>
      </c>
      <c r="E2790" s="1">
        <v>6</v>
      </c>
      <c r="F2790" s="1">
        <v>248.28</v>
      </c>
      <c r="G2790" s="1">
        <v>5.4003505E-2</v>
      </c>
      <c r="H2790" s="1">
        <v>0.99625991700000005</v>
      </c>
      <c r="I2790" s="1">
        <v>0.83368577600000005</v>
      </c>
      <c r="K2790" s="1">
        <v>1.1626587859999999</v>
      </c>
      <c r="L2790" s="1" t="s">
        <v>2</v>
      </c>
      <c r="M2790" s="1" t="s">
        <v>1</v>
      </c>
      <c r="N2790" s="1">
        <v>229289.21400000001</v>
      </c>
      <c r="O2790" s="1">
        <v>226343.7242</v>
      </c>
      <c r="P2790" s="1">
        <v>149110.84220000001</v>
      </c>
      <c r="Q2790" s="1">
        <v>175275.4578</v>
      </c>
      <c r="R2790" s="3">
        <f>AVERAGE('VTA_Proteome Morphine vs Saline'!N2790:Q2790)</f>
        <v>195004.80955000001</v>
      </c>
      <c r="S2790" s="3">
        <f>_xlfn.STDEV.S('VTA_Proteome Morphine vs Saline'!N2790:Q2790)</f>
        <v>39382.9553636649</v>
      </c>
      <c r="T2790" s="1">
        <v>394367.239</v>
      </c>
      <c r="U2790" s="1">
        <v>243257.6752</v>
      </c>
      <c r="V2790" s="1">
        <v>140651.1508</v>
      </c>
      <c r="W2790" s="1">
        <v>128620.1554</v>
      </c>
      <c r="X2790" s="1">
        <f t="shared" si="171"/>
        <v>226724.0551</v>
      </c>
      <c r="Y2790" s="1">
        <f t="shared" si="172"/>
        <v>123031.8626653613</v>
      </c>
    </row>
    <row r="2791" spans="1:25" x14ac:dyDescent="0.5">
      <c r="A2791" s="1" t="s">
        <v>5568</v>
      </c>
      <c r="B2791" s="1" t="s">
        <v>5569</v>
      </c>
      <c r="C2791" s="1">
        <v>97120</v>
      </c>
      <c r="D2791" s="1">
        <v>7</v>
      </c>
      <c r="E2791" s="1">
        <v>7</v>
      </c>
      <c r="F2791" s="1">
        <v>265.2</v>
      </c>
      <c r="G2791" s="1">
        <v>5.7457947000000002E-2</v>
      </c>
      <c r="H2791" s="1">
        <v>0.99625991700000005</v>
      </c>
      <c r="I2791" s="1">
        <v>0.77497462399999995</v>
      </c>
      <c r="K2791" s="1">
        <v>1.1612949800000001</v>
      </c>
      <c r="L2791" s="1" t="s">
        <v>1</v>
      </c>
      <c r="M2791" s="1" t="s">
        <v>2</v>
      </c>
      <c r="N2791" s="1">
        <v>216223.43700000001</v>
      </c>
      <c r="O2791" s="1">
        <v>437885.25400000002</v>
      </c>
      <c r="P2791" s="1">
        <v>1285287.463</v>
      </c>
      <c r="Q2791" s="1">
        <v>1217788.0430000001</v>
      </c>
      <c r="R2791" s="3">
        <f>AVERAGE('VTA_Proteome Morphine vs Saline'!N2791:Q2791)</f>
        <v>789296.04925000004</v>
      </c>
      <c r="S2791" s="3">
        <f>_xlfn.STDEV.S('VTA_Proteome Morphine vs Saline'!N2791:Q2791)</f>
        <v>542068.45728525531</v>
      </c>
      <c r="T2791" s="1">
        <v>258122.5245</v>
      </c>
      <c r="U2791" s="1">
        <v>330335.94750000001</v>
      </c>
      <c r="V2791" s="1">
        <v>540246.73730000004</v>
      </c>
      <c r="W2791" s="1">
        <v>1589970.28</v>
      </c>
      <c r="X2791" s="1">
        <f t="shared" si="171"/>
        <v>679668.87232500012</v>
      </c>
      <c r="Y2791" s="1">
        <f t="shared" si="172"/>
        <v>618552.6116888792</v>
      </c>
    </row>
    <row r="2792" spans="1:25" x14ac:dyDescent="0.5">
      <c r="A2792" s="1" t="s">
        <v>5570</v>
      </c>
      <c r="B2792" s="1" t="s">
        <v>5571</v>
      </c>
      <c r="C2792" s="1">
        <v>141854</v>
      </c>
      <c r="D2792" s="1">
        <v>1</v>
      </c>
      <c r="E2792" s="1">
        <v>1</v>
      </c>
      <c r="F2792" s="1">
        <v>29.4</v>
      </c>
      <c r="G2792" s="1">
        <v>6.9575737999999998E-2</v>
      </c>
      <c r="H2792" s="1">
        <v>0.99625991700000005</v>
      </c>
      <c r="I2792" s="1">
        <v>0.64605993900000003</v>
      </c>
      <c r="K2792" s="1">
        <v>1.008926687</v>
      </c>
      <c r="L2792" s="1" t="s">
        <v>2</v>
      </c>
      <c r="M2792" s="1" t="s">
        <v>1</v>
      </c>
      <c r="N2792" s="1">
        <v>75526.142890000003</v>
      </c>
      <c r="O2792" s="1">
        <v>19201.018370000002</v>
      </c>
      <c r="P2792" s="1">
        <v>14362.762000000001</v>
      </c>
      <c r="Q2792" s="1">
        <v>41644.17583</v>
      </c>
      <c r="R2792" s="3">
        <f>AVERAGE('VTA_Proteome Morphine vs Saline'!N2792:Q2792)</f>
        <v>37683.524772500001</v>
      </c>
      <c r="S2792" s="3">
        <f>_xlfn.STDEV.S('VTA_Proteome Morphine vs Saline'!N2792:Q2792)</f>
        <v>27887.939579657563</v>
      </c>
      <c r="T2792" s="1">
        <v>48248.783790000001</v>
      </c>
      <c r="U2792" s="1">
        <v>34428.765760000002</v>
      </c>
      <c r="V2792" s="1">
        <v>43231.734080000002</v>
      </c>
      <c r="W2792" s="1">
        <v>26170.371589999999</v>
      </c>
      <c r="X2792" s="1">
        <f t="shared" si="171"/>
        <v>38019.913804999997</v>
      </c>
      <c r="Y2792" s="1">
        <f t="shared" si="172"/>
        <v>9748.5186350732492</v>
      </c>
    </row>
    <row r="2793" spans="1:25" x14ac:dyDescent="0.5">
      <c r="A2793" s="1" t="s">
        <v>5572</v>
      </c>
      <c r="B2793" s="1" t="s">
        <v>5573</v>
      </c>
      <c r="C2793" s="1">
        <v>170372</v>
      </c>
      <c r="D2793" s="1">
        <v>34</v>
      </c>
      <c r="E2793" s="1">
        <v>34</v>
      </c>
      <c r="F2793" s="1">
        <v>1560.64</v>
      </c>
      <c r="G2793" s="1">
        <v>5.0411662000000003E-2</v>
      </c>
      <c r="H2793" s="1">
        <v>0.99625991700000005</v>
      </c>
      <c r="I2793" s="1">
        <v>0.94617562700000002</v>
      </c>
      <c r="K2793" s="1">
        <v>1.01270116</v>
      </c>
      <c r="L2793" s="1" t="s">
        <v>1</v>
      </c>
      <c r="M2793" s="1" t="s">
        <v>2</v>
      </c>
      <c r="N2793" s="1">
        <v>3950124.2149999999</v>
      </c>
      <c r="O2793" s="1">
        <v>3726857.3620000002</v>
      </c>
      <c r="P2793" s="1">
        <v>5220937.3260000004</v>
      </c>
      <c r="Q2793" s="1">
        <v>4272580.6919999998</v>
      </c>
      <c r="R2793" s="3">
        <f>AVERAGE('VTA_Proteome Morphine vs Saline'!N2793:Q2793)</f>
        <v>4292624.8987499997</v>
      </c>
      <c r="S2793" s="3">
        <f>_xlfn.STDEV.S('VTA_Proteome Morphine vs Saline'!N2793:Q2793)</f>
        <v>658170.53434005135</v>
      </c>
      <c r="T2793" s="1">
        <v>4449944.8679999998</v>
      </c>
      <c r="U2793" s="1">
        <v>3882118.7069999999</v>
      </c>
      <c r="V2793" s="1">
        <v>4324709.2869999995</v>
      </c>
      <c r="W2793" s="1">
        <v>4298376.659</v>
      </c>
      <c r="X2793" s="1">
        <f t="shared" si="171"/>
        <v>4238787.3802499995</v>
      </c>
      <c r="Y2793" s="1">
        <f t="shared" si="172"/>
        <v>246801.866087156</v>
      </c>
    </row>
    <row r="2794" spans="1:25" x14ac:dyDescent="0.5">
      <c r="A2794" s="1" t="s">
        <v>5574</v>
      </c>
      <c r="B2794" s="1" t="s">
        <v>5575</v>
      </c>
      <c r="C2794" s="1">
        <v>89058</v>
      </c>
      <c r="D2794" s="1">
        <v>19</v>
      </c>
      <c r="E2794" s="1">
        <v>17</v>
      </c>
      <c r="F2794" s="1">
        <v>968.45</v>
      </c>
      <c r="G2794" s="1">
        <v>0.109303396</v>
      </c>
      <c r="H2794" s="1">
        <v>0.98916351000000002</v>
      </c>
      <c r="I2794" s="1">
        <v>0.43562356400000002</v>
      </c>
      <c r="K2794" s="1">
        <v>1.08759318</v>
      </c>
      <c r="L2794" s="1" t="s">
        <v>2</v>
      </c>
      <c r="M2794" s="1" t="s">
        <v>1</v>
      </c>
      <c r="N2794" s="1">
        <v>4785252.9800000004</v>
      </c>
      <c r="O2794" s="1">
        <v>7368738.5360000003</v>
      </c>
      <c r="P2794" s="1">
        <v>5302626.7850000001</v>
      </c>
      <c r="Q2794" s="1">
        <v>5261958.53</v>
      </c>
      <c r="R2794" s="3">
        <f>AVERAGE('VTA_Proteome Morphine vs Saline'!N2794:Q2794)</f>
        <v>5679644.2077500001</v>
      </c>
      <c r="S2794" s="3">
        <f>_xlfn.STDEV.S('VTA_Proteome Morphine vs Saline'!N2794:Q2794)</f>
        <v>1150301.2330772341</v>
      </c>
      <c r="T2794" s="1">
        <v>6744074.1189999999</v>
      </c>
      <c r="U2794" s="1">
        <v>6216995.4390000002</v>
      </c>
      <c r="V2794" s="1">
        <v>5188317.1509999996</v>
      </c>
      <c r="W2794" s="1">
        <v>6559182.523</v>
      </c>
      <c r="X2794" s="1">
        <f t="shared" si="171"/>
        <v>6177142.3080000002</v>
      </c>
      <c r="Y2794" s="1">
        <f t="shared" si="172"/>
        <v>694437.3903546104</v>
      </c>
    </row>
    <row r="2795" spans="1:25" x14ac:dyDescent="0.5">
      <c r="A2795" s="1" t="s">
        <v>5576</v>
      </c>
      <c r="B2795" s="1" t="s">
        <v>5577</v>
      </c>
      <c r="C2795" s="1">
        <v>21768</v>
      </c>
      <c r="D2795" s="1">
        <v>13</v>
      </c>
      <c r="E2795" s="1">
        <v>13</v>
      </c>
      <c r="F2795" s="1">
        <v>826.68</v>
      </c>
      <c r="G2795" s="1">
        <v>5.5108393999999998E-2</v>
      </c>
      <c r="H2795" s="1">
        <v>0.99625991700000005</v>
      </c>
      <c r="I2795" s="1">
        <v>0.81265857900000005</v>
      </c>
      <c r="K2795" s="1">
        <v>1.0628456630000001</v>
      </c>
      <c r="L2795" s="1" t="s">
        <v>2</v>
      </c>
      <c r="M2795" s="1" t="s">
        <v>1</v>
      </c>
      <c r="N2795" s="1">
        <v>18557566.82</v>
      </c>
      <c r="O2795" s="1">
        <v>22251849.940000001</v>
      </c>
      <c r="P2795" s="1">
        <v>32239446.609999999</v>
      </c>
      <c r="Q2795" s="1">
        <v>28989876.359999999</v>
      </c>
      <c r="R2795" s="3">
        <f>AVERAGE('VTA_Proteome Morphine vs Saline'!N2795:Q2795)</f>
        <v>25509684.932500001</v>
      </c>
      <c r="S2795" s="3">
        <f>_xlfn.STDEV.S('VTA_Proteome Morphine vs Saline'!N2795:Q2795)</f>
        <v>6227542.5783771239</v>
      </c>
      <c r="T2795" s="1">
        <v>20992023.640000001</v>
      </c>
      <c r="U2795" s="1">
        <v>20856751.100000001</v>
      </c>
      <c r="V2795" s="1">
        <v>27075951.989999998</v>
      </c>
      <c r="W2795" s="1">
        <v>39526705.25</v>
      </c>
      <c r="X2795" s="1">
        <f t="shared" si="171"/>
        <v>27112857.995000001</v>
      </c>
      <c r="Y2795" s="1">
        <f t="shared" si="172"/>
        <v>8769425.1504244469</v>
      </c>
    </row>
    <row r="2796" spans="1:25" x14ac:dyDescent="0.5">
      <c r="A2796" s="1" t="s">
        <v>5578</v>
      </c>
      <c r="B2796" s="1" t="s">
        <v>5579</v>
      </c>
      <c r="C2796" s="1">
        <v>22109</v>
      </c>
      <c r="D2796" s="1">
        <v>5</v>
      </c>
      <c r="E2796" s="1">
        <v>4</v>
      </c>
      <c r="F2796" s="1">
        <v>371.82</v>
      </c>
      <c r="G2796" s="1">
        <v>7.7889160999999998E-2</v>
      </c>
      <c r="H2796" s="1">
        <v>0.99625991700000005</v>
      </c>
      <c r="I2796" s="1">
        <v>0.58567860299999996</v>
      </c>
      <c r="K2796" s="1">
        <v>1.1141643649999999</v>
      </c>
      <c r="L2796" s="1" t="s">
        <v>2</v>
      </c>
      <c r="M2796" s="1" t="s">
        <v>1</v>
      </c>
      <c r="N2796" s="1">
        <v>8135880.0870000003</v>
      </c>
      <c r="O2796" s="1">
        <v>11670602.98</v>
      </c>
      <c r="P2796" s="1">
        <v>13638516.6</v>
      </c>
      <c r="Q2796" s="1">
        <v>11182179.189999999</v>
      </c>
      <c r="R2796" s="3">
        <f>AVERAGE('VTA_Proteome Morphine vs Saline'!N2796:Q2796)</f>
        <v>11156794.71425</v>
      </c>
      <c r="S2796" s="3">
        <f>_xlfn.STDEV.S('VTA_Proteome Morphine vs Saline'!N2796:Q2796)</f>
        <v>2276657.7849196461</v>
      </c>
      <c r="T2796" s="1">
        <v>10832675.949999999</v>
      </c>
      <c r="U2796" s="1">
        <v>9923319.6840000004</v>
      </c>
      <c r="V2796" s="1">
        <v>11215632.41</v>
      </c>
      <c r="W2796" s="1">
        <v>17750384.34</v>
      </c>
      <c r="X2796" s="1">
        <f t="shared" si="171"/>
        <v>12430503.096000001</v>
      </c>
      <c r="Y2796" s="1">
        <f t="shared" si="172"/>
        <v>3587760.0943516972</v>
      </c>
    </row>
    <row r="2797" spans="1:25" x14ac:dyDescent="0.5">
      <c r="A2797" s="1" t="s">
        <v>5580</v>
      </c>
      <c r="B2797" s="1" t="s">
        <v>5581</v>
      </c>
      <c r="C2797" s="1">
        <v>59795</v>
      </c>
      <c r="D2797" s="1">
        <v>19</v>
      </c>
      <c r="E2797" s="1">
        <v>18</v>
      </c>
      <c r="F2797" s="1">
        <v>1140.82</v>
      </c>
      <c r="G2797" s="1">
        <v>6.3665322999999996E-2</v>
      </c>
      <c r="H2797" s="1">
        <v>0.99625991700000005</v>
      </c>
      <c r="I2797" s="1">
        <v>0.70003774600000002</v>
      </c>
      <c r="K2797" s="1">
        <v>1.059297323</v>
      </c>
      <c r="L2797" s="1" t="s">
        <v>2</v>
      </c>
      <c r="M2797" s="1" t="s">
        <v>1</v>
      </c>
      <c r="N2797" s="1">
        <v>1863403.865</v>
      </c>
      <c r="O2797" s="1">
        <v>2152950.6910000001</v>
      </c>
      <c r="P2797" s="1">
        <v>2776555.49</v>
      </c>
      <c r="Q2797" s="1">
        <v>3018205.4649999999</v>
      </c>
      <c r="R2797" s="3">
        <f>AVERAGE('VTA_Proteome Morphine vs Saline'!N2797:Q2797)</f>
        <v>2452778.87775</v>
      </c>
      <c r="S2797" s="3">
        <f>_xlfn.STDEV.S('VTA_Proteome Morphine vs Saline'!N2797:Q2797)</f>
        <v>535972.12845231709</v>
      </c>
      <c r="T2797" s="1">
        <v>2411633.8250000002</v>
      </c>
      <c r="U2797" s="1">
        <v>1971860.544</v>
      </c>
      <c r="V2797" s="1">
        <v>3069208.091</v>
      </c>
      <c r="W2797" s="1">
        <v>2940185.9380000001</v>
      </c>
      <c r="X2797" s="1">
        <f t="shared" si="171"/>
        <v>2598222.0995</v>
      </c>
      <c r="Y2797" s="1">
        <f t="shared" si="172"/>
        <v>505275.84988141677</v>
      </c>
    </row>
    <row r="2798" spans="1:25" x14ac:dyDescent="0.5">
      <c r="A2798" s="1" t="s">
        <v>5582</v>
      </c>
      <c r="B2798" s="1" t="s">
        <v>5583</v>
      </c>
      <c r="C2798" s="1">
        <v>58353</v>
      </c>
      <c r="D2798" s="1">
        <v>4</v>
      </c>
      <c r="E2798" s="1">
        <v>3</v>
      </c>
      <c r="F2798" s="1">
        <v>229.41</v>
      </c>
      <c r="G2798" s="1">
        <v>0.108191336</v>
      </c>
      <c r="H2798" s="1">
        <v>0.98916351000000002</v>
      </c>
      <c r="I2798" s="1">
        <v>0.43966416699999999</v>
      </c>
      <c r="K2798" s="1">
        <v>1.206643055</v>
      </c>
      <c r="L2798" s="1" t="s">
        <v>1</v>
      </c>
      <c r="M2798" s="1" t="s">
        <v>2</v>
      </c>
      <c r="N2798" s="1">
        <v>203037.71309999999</v>
      </c>
      <c r="O2798" s="1">
        <v>115250.81269999999</v>
      </c>
      <c r="P2798" s="1">
        <v>210108.74359999999</v>
      </c>
      <c r="Q2798" s="1">
        <v>119852.3392</v>
      </c>
      <c r="R2798" s="3">
        <f>AVERAGE('VTA_Proteome Morphine vs Saline'!N2798:Q2798)</f>
        <v>162062.40215000001</v>
      </c>
      <c r="S2798" s="3">
        <f>_xlfn.STDEV.S('VTA_Proteome Morphine vs Saline'!N2798:Q2798)</f>
        <v>51511.944748305636</v>
      </c>
      <c r="T2798" s="1">
        <v>101606.9094</v>
      </c>
      <c r="U2798" s="1">
        <v>201775.4325</v>
      </c>
      <c r="V2798" s="1">
        <v>131789.5429</v>
      </c>
      <c r="W2798" s="1">
        <v>102062.0603</v>
      </c>
      <c r="X2798" s="1">
        <f t="shared" si="171"/>
        <v>134308.486275</v>
      </c>
      <c r="Y2798" s="1">
        <f t="shared" si="172"/>
        <v>47142.899878723976</v>
      </c>
    </row>
    <row r="2799" spans="1:25" x14ac:dyDescent="0.5">
      <c r="A2799" s="1" t="s">
        <v>5584</v>
      </c>
      <c r="B2799" s="1" t="s">
        <v>5585</v>
      </c>
      <c r="C2799" s="1">
        <v>115542</v>
      </c>
      <c r="D2799" s="1">
        <v>10</v>
      </c>
      <c r="E2799" s="1">
        <v>10</v>
      </c>
      <c r="F2799" s="1">
        <v>408.14</v>
      </c>
      <c r="G2799" s="1">
        <v>0.14137222999999999</v>
      </c>
      <c r="H2799" s="1">
        <v>0.977951083</v>
      </c>
      <c r="I2799" s="1">
        <v>0.34167216700000003</v>
      </c>
      <c r="K2799" s="1">
        <v>1.104033112</v>
      </c>
      <c r="L2799" s="1" t="s">
        <v>1</v>
      </c>
      <c r="M2799" s="1" t="s">
        <v>2</v>
      </c>
      <c r="N2799" s="1">
        <v>1614316.368</v>
      </c>
      <c r="O2799" s="1">
        <v>1206557.2819999999</v>
      </c>
      <c r="P2799" s="1">
        <v>1305124.314</v>
      </c>
      <c r="Q2799" s="1">
        <v>1170924.926</v>
      </c>
      <c r="R2799" s="3">
        <f>AVERAGE('VTA_Proteome Morphine vs Saline'!N2799:Q2799)</f>
        <v>1324230.7224999999</v>
      </c>
      <c r="S2799" s="3">
        <f>_xlfn.STDEV.S('VTA_Proteome Morphine vs Saline'!N2799:Q2799)</f>
        <v>201547.71346633809</v>
      </c>
      <c r="T2799" s="1">
        <v>1202375.719</v>
      </c>
      <c r="U2799" s="1">
        <v>1386374.9920000001</v>
      </c>
      <c r="V2799" s="1">
        <v>1045489.277</v>
      </c>
      <c r="W2799" s="1">
        <v>1163553.513</v>
      </c>
      <c r="X2799" s="1">
        <f t="shared" si="171"/>
        <v>1199448.37525</v>
      </c>
      <c r="Y2799" s="1">
        <f t="shared" si="172"/>
        <v>141352.95594236394</v>
      </c>
    </row>
    <row r="2800" spans="1:25" x14ac:dyDescent="0.5">
      <c r="A2800" s="1" t="s">
        <v>5586</v>
      </c>
      <c r="B2800" s="1" t="s">
        <v>5587</v>
      </c>
      <c r="C2800" s="1">
        <v>179544</v>
      </c>
      <c r="D2800" s="1">
        <v>35</v>
      </c>
      <c r="E2800" s="1">
        <v>33</v>
      </c>
      <c r="F2800" s="1">
        <v>1627.31</v>
      </c>
      <c r="G2800" s="1">
        <v>5.1028682999999998E-2</v>
      </c>
      <c r="H2800" s="1">
        <v>0.99625991700000005</v>
      </c>
      <c r="I2800" s="1">
        <v>0.915051053</v>
      </c>
      <c r="K2800" s="1">
        <v>1.011090424</v>
      </c>
      <c r="L2800" s="1" t="s">
        <v>1</v>
      </c>
      <c r="M2800" s="1" t="s">
        <v>2</v>
      </c>
      <c r="N2800" s="1">
        <v>4289823.59</v>
      </c>
      <c r="O2800" s="1">
        <v>3164919.5729999999</v>
      </c>
      <c r="P2800" s="1">
        <v>3832966.7149999999</v>
      </c>
      <c r="Q2800" s="1">
        <v>3544030.5350000001</v>
      </c>
      <c r="R2800" s="3">
        <f>AVERAGE('VTA_Proteome Morphine vs Saline'!N2800:Q2800)</f>
        <v>3707935.1032499997</v>
      </c>
      <c r="S2800" s="3">
        <f>_xlfn.STDEV.S('VTA_Proteome Morphine vs Saline'!N2800:Q2800)</f>
        <v>474678.02720543178</v>
      </c>
      <c r="T2800" s="1">
        <v>3770549.5060000001</v>
      </c>
      <c r="U2800" s="1">
        <v>3959374.23</v>
      </c>
      <c r="V2800" s="1">
        <v>3850770.48</v>
      </c>
      <c r="W2800" s="1">
        <v>3088360.1630000002</v>
      </c>
      <c r="X2800" s="1">
        <f t="shared" si="171"/>
        <v>3667263.5947500002</v>
      </c>
      <c r="Y2800" s="1">
        <f t="shared" si="172"/>
        <v>393615.95619545405</v>
      </c>
    </row>
    <row r="2801" spans="1:25" x14ac:dyDescent="0.5">
      <c r="A2801" s="1" t="s">
        <v>5588</v>
      </c>
      <c r="B2801" s="1" t="s">
        <v>5589</v>
      </c>
      <c r="C2801" s="1">
        <v>175804</v>
      </c>
      <c r="D2801" s="1">
        <v>19</v>
      </c>
      <c r="E2801" s="1">
        <v>16</v>
      </c>
      <c r="F2801" s="1">
        <v>756.81</v>
      </c>
      <c r="G2801" s="1">
        <v>0.13751133400000001</v>
      </c>
      <c r="H2801" s="1">
        <v>0.977951083</v>
      </c>
      <c r="I2801" s="1">
        <v>0.351114971</v>
      </c>
      <c r="K2801" s="1">
        <v>1.063928542</v>
      </c>
      <c r="L2801" s="1" t="s">
        <v>1</v>
      </c>
      <c r="M2801" s="1" t="s">
        <v>2</v>
      </c>
      <c r="N2801" s="1">
        <v>805051.70429999998</v>
      </c>
      <c r="O2801" s="1">
        <v>708218.20369999995</v>
      </c>
      <c r="P2801" s="1">
        <v>873541.05359999998</v>
      </c>
      <c r="Q2801" s="1">
        <v>761809.36750000005</v>
      </c>
      <c r="R2801" s="3">
        <f>AVERAGE('VTA_Proteome Morphine vs Saline'!N2801:Q2801)</f>
        <v>787155.08227500005</v>
      </c>
      <c r="S2801" s="3">
        <f>_xlfn.STDEV.S('VTA_Proteome Morphine vs Saline'!N2801:Q2801)</f>
        <v>69895.782367487162</v>
      </c>
      <c r="T2801" s="1">
        <v>657880.63309999998</v>
      </c>
      <c r="U2801" s="1">
        <v>777396.11809999996</v>
      </c>
      <c r="V2801" s="1">
        <v>792290.80460000003</v>
      </c>
      <c r="W2801" s="1">
        <v>731860.83219999995</v>
      </c>
      <c r="X2801" s="1">
        <f t="shared" si="171"/>
        <v>739857.09699999995</v>
      </c>
      <c r="Y2801" s="1">
        <f t="shared" si="172"/>
        <v>60394.681559798155</v>
      </c>
    </row>
    <row r="2802" spans="1:25" x14ac:dyDescent="0.5">
      <c r="A2802" s="1" t="s">
        <v>5590</v>
      </c>
      <c r="B2802" s="1" t="s">
        <v>5591</v>
      </c>
      <c r="C2802" s="1">
        <v>32631</v>
      </c>
      <c r="D2802" s="1">
        <v>3</v>
      </c>
      <c r="E2802" s="1">
        <v>1</v>
      </c>
      <c r="F2802" s="1">
        <v>203.44</v>
      </c>
      <c r="G2802" s="1">
        <v>5.5449369999999998E-2</v>
      </c>
      <c r="H2802" s="1">
        <v>0.99625991700000005</v>
      </c>
      <c r="I2802" s="1">
        <v>0.80667402700000002</v>
      </c>
      <c r="K2802" s="1">
        <v>1.0793334480000001</v>
      </c>
      <c r="L2802" s="1" t="s">
        <v>1</v>
      </c>
      <c r="M2802" s="1" t="s">
        <v>2</v>
      </c>
      <c r="N2802" s="1">
        <v>381139.65720000002</v>
      </c>
      <c r="O2802" s="1">
        <v>292490.6801</v>
      </c>
      <c r="P2802" s="1">
        <v>530415.97140000004</v>
      </c>
      <c r="Q2802" s="1">
        <v>260017.9503</v>
      </c>
      <c r="R2802" s="3">
        <f>AVERAGE('VTA_Proteome Morphine vs Saline'!N2802:Q2802)</f>
        <v>366016.06474999996</v>
      </c>
      <c r="S2802" s="3">
        <f>_xlfn.STDEV.S('VTA_Proteome Morphine vs Saline'!N2802:Q2802)</f>
        <v>120965.05667617171</v>
      </c>
      <c r="T2802" s="1">
        <v>296596.9901</v>
      </c>
      <c r="U2802" s="1">
        <v>309180.34620000003</v>
      </c>
      <c r="V2802" s="1">
        <v>373138.04499999998</v>
      </c>
      <c r="W2802" s="1">
        <v>377536.84610000002</v>
      </c>
      <c r="X2802" s="1">
        <f t="shared" si="171"/>
        <v>339113.05684999999</v>
      </c>
      <c r="Y2802" s="1">
        <f t="shared" si="172"/>
        <v>42180.842798926657</v>
      </c>
    </row>
    <row r="2803" spans="1:25" x14ac:dyDescent="0.5">
      <c r="A2803" s="1" t="s">
        <v>5592</v>
      </c>
      <c r="B2803" s="1" t="s">
        <v>5593</v>
      </c>
      <c r="C2803" s="1">
        <v>84674</v>
      </c>
      <c r="D2803" s="1">
        <v>3</v>
      </c>
      <c r="E2803" s="1">
        <v>3</v>
      </c>
      <c r="F2803" s="1">
        <v>132.13999999999999</v>
      </c>
      <c r="G2803" s="1">
        <v>6.3978795000000005E-2</v>
      </c>
      <c r="H2803" s="1">
        <v>0.99625991700000005</v>
      </c>
      <c r="I2803" s="1">
        <v>0.69684859799999999</v>
      </c>
      <c r="K2803" s="1">
        <v>1.116762262</v>
      </c>
      <c r="L2803" s="1" t="s">
        <v>2</v>
      </c>
      <c r="M2803" s="1" t="s">
        <v>1</v>
      </c>
      <c r="N2803" s="1">
        <v>9364.1771430000008</v>
      </c>
      <c r="O2803" s="1">
        <v>11570.282579999999</v>
      </c>
      <c r="P2803" s="1">
        <v>51639.443469999998</v>
      </c>
      <c r="Q2803" s="1">
        <v>44933.402340000001</v>
      </c>
      <c r="R2803" s="3">
        <f>AVERAGE('VTA_Proteome Morphine vs Saline'!N2803:Q2803)</f>
        <v>29376.826383250002</v>
      </c>
      <c r="S2803" s="3">
        <f>_xlfn.STDEV.S('VTA_Proteome Morphine vs Saline'!N2803:Q2803)</f>
        <v>22024.307078617516</v>
      </c>
      <c r="T2803" s="1">
        <v>22523.27333</v>
      </c>
      <c r="U2803" s="1">
        <v>12478.932000000001</v>
      </c>
      <c r="V2803" s="1">
        <v>57879.436470000001</v>
      </c>
      <c r="W2803" s="1">
        <v>38346.082479999997</v>
      </c>
      <c r="X2803" s="1">
        <f t="shared" si="171"/>
        <v>32806.931069999999</v>
      </c>
      <c r="Y2803" s="1">
        <f t="shared" si="172"/>
        <v>19818.290273375562</v>
      </c>
    </row>
    <row r="2804" spans="1:25" x14ac:dyDescent="0.5">
      <c r="A2804" s="1" t="s">
        <v>5594</v>
      </c>
      <c r="B2804" s="1" t="s">
        <v>5595</v>
      </c>
      <c r="C2804" s="1">
        <v>49942</v>
      </c>
      <c r="D2804" s="1">
        <v>7</v>
      </c>
      <c r="E2804" s="1">
        <v>7</v>
      </c>
      <c r="F2804" s="1">
        <v>543.47</v>
      </c>
      <c r="G2804" s="1">
        <v>5.5147656000000003E-2</v>
      </c>
      <c r="H2804" s="1">
        <v>0.99625991700000005</v>
      </c>
      <c r="I2804" s="1">
        <v>0.81195870800000003</v>
      </c>
      <c r="K2804" s="1">
        <v>1.024501629</v>
      </c>
      <c r="L2804" s="1" t="s">
        <v>1</v>
      </c>
      <c r="M2804" s="1" t="s">
        <v>2</v>
      </c>
      <c r="N2804" s="1">
        <v>14398590.689999999</v>
      </c>
      <c r="O2804" s="1">
        <v>17036524.469999999</v>
      </c>
      <c r="P2804" s="1">
        <v>13292929.23</v>
      </c>
      <c r="Q2804" s="1">
        <v>12005966.98</v>
      </c>
      <c r="R2804" s="3">
        <f>AVERAGE('VTA_Proteome Morphine vs Saline'!N2804:Q2804)</f>
        <v>14183502.842500001</v>
      </c>
      <c r="S2804" s="3">
        <f>_xlfn.STDEV.S('VTA_Proteome Morphine vs Saline'!N2804:Q2804)</f>
        <v>2138596.0332953352</v>
      </c>
      <c r="T2804" s="1">
        <v>16015221.060000001</v>
      </c>
      <c r="U2804" s="1">
        <v>16324549.890000001</v>
      </c>
      <c r="V2804" s="1">
        <v>10721458.710000001</v>
      </c>
      <c r="W2804" s="1">
        <v>12315950.609999999</v>
      </c>
      <c r="X2804" s="1">
        <f t="shared" si="171"/>
        <v>13844295.067500001</v>
      </c>
      <c r="Y2804" s="1">
        <f t="shared" si="172"/>
        <v>2766015.6269708904</v>
      </c>
    </row>
    <row r="2805" spans="1:25" x14ac:dyDescent="0.5">
      <c r="A2805" s="1" t="s">
        <v>5596</v>
      </c>
      <c r="B2805" s="1" t="s">
        <v>5597</v>
      </c>
      <c r="C2805" s="1">
        <v>47301</v>
      </c>
      <c r="D2805" s="1">
        <v>12</v>
      </c>
      <c r="E2805" s="1">
        <v>10</v>
      </c>
      <c r="F2805" s="1">
        <v>540.59</v>
      </c>
      <c r="G2805" s="1">
        <v>0.20420259700000001</v>
      </c>
      <c r="H2805" s="1">
        <v>0.977951083</v>
      </c>
      <c r="I2805" s="1">
        <v>0.23022616000000001</v>
      </c>
      <c r="K2805" s="1">
        <v>1.215856858</v>
      </c>
      <c r="L2805" s="1" t="s">
        <v>1</v>
      </c>
      <c r="M2805" s="1" t="s">
        <v>2</v>
      </c>
      <c r="N2805" s="1">
        <v>1065798.166</v>
      </c>
      <c r="O2805" s="1">
        <v>1306972.5249999999</v>
      </c>
      <c r="P2805" s="1">
        <v>1136924.7490000001</v>
      </c>
      <c r="Q2805" s="1">
        <v>1499943.219</v>
      </c>
      <c r="R2805" s="3">
        <f>AVERAGE('VTA_Proteome Morphine vs Saline'!N2805:Q2805)</f>
        <v>1252409.66475</v>
      </c>
      <c r="S2805" s="3">
        <f>_xlfn.STDEV.S('VTA_Proteome Morphine vs Saline'!N2805:Q2805)</f>
        <v>193572.19448206286</v>
      </c>
      <c r="T2805" s="1">
        <v>1340486.5020000001</v>
      </c>
      <c r="U2805" s="1">
        <v>963723.25009999995</v>
      </c>
      <c r="V2805" s="1">
        <v>685785.04740000004</v>
      </c>
      <c r="W2805" s="1">
        <v>1130258.8540000001</v>
      </c>
      <c r="X2805" s="1">
        <f t="shared" si="171"/>
        <v>1030063.413375</v>
      </c>
      <c r="Y2805" s="1">
        <f t="shared" si="172"/>
        <v>276484.01449589146</v>
      </c>
    </row>
    <row r="2806" spans="1:25" x14ac:dyDescent="0.5">
      <c r="A2806" s="1" t="s">
        <v>5598</v>
      </c>
      <c r="B2806" s="1" t="s">
        <v>5599</v>
      </c>
      <c r="C2806" s="1">
        <v>22430</v>
      </c>
      <c r="D2806" s="1">
        <v>2</v>
      </c>
      <c r="E2806" s="1">
        <v>1</v>
      </c>
      <c r="F2806" s="1">
        <v>66.489999999999995</v>
      </c>
      <c r="G2806" s="1">
        <v>7.9561040999999999E-2</v>
      </c>
      <c r="H2806" s="1">
        <v>0.99625991700000005</v>
      </c>
      <c r="I2806" s="1">
        <v>0.57507356099999996</v>
      </c>
      <c r="K2806" s="1">
        <v>1.045989249</v>
      </c>
      <c r="L2806" s="1" t="s">
        <v>2</v>
      </c>
      <c r="M2806" s="1" t="s">
        <v>1</v>
      </c>
      <c r="N2806" s="1">
        <v>34136.892460000003</v>
      </c>
      <c r="O2806" s="1">
        <v>31552.40034</v>
      </c>
      <c r="P2806" s="1">
        <v>37924.223050000001</v>
      </c>
      <c r="Q2806" s="1">
        <v>36862.817199999998</v>
      </c>
      <c r="R2806" s="3">
        <f>AVERAGE('VTA_Proteome Morphine vs Saline'!N2806:Q2806)</f>
        <v>35119.083262499997</v>
      </c>
      <c r="S2806" s="3">
        <f>_xlfn.STDEV.S('VTA_Proteome Morphine vs Saline'!N2806:Q2806)</f>
        <v>2863.2931573262235</v>
      </c>
      <c r="T2806" s="1">
        <v>39408.114780000004</v>
      </c>
      <c r="U2806" s="1">
        <v>39578.930180000003</v>
      </c>
      <c r="V2806" s="1">
        <v>37123.66908</v>
      </c>
      <c r="W2806" s="1">
        <v>30826.02002</v>
      </c>
      <c r="X2806" s="1">
        <f t="shared" ref="X2806:X2837" si="173">AVERAGE(T2806:W2806)</f>
        <v>36734.183514999997</v>
      </c>
      <c r="Y2806" s="1">
        <f t="shared" ref="Y2806:Y2837" si="174">_xlfn.STDEV.S(T2806:W2806)</f>
        <v>4094.7359250207714</v>
      </c>
    </row>
    <row r="2807" spans="1:25" x14ac:dyDescent="0.5">
      <c r="A2807" s="1" t="s">
        <v>5600</v>
      </c>
      <c r="B2807" s="1" t="s">
        <v>5601</v>
      </c>
      <c r="C2807" s="1">
        <v>131649</v>
      </c>
      <c r="D2807" s="1">
        <v>10</v>
      </c>
      <c r="E2807" s="1">
        <v>9</v>
      </c>
      <c r="F2807" s="1">
        <v>409.46</v>
      </c>
      <c r="G2807" s="1">
        <v>0.34421848100000002</v>
      </c>
      <c r="H2807" s="1">
        <v>0.977951083</v>
      </c>
      <c r="I2807" s="1">
        <v>0.11386001900000001</v>
      </c>
      <c r="K2807" s="1">
        <v>1.10444809</v>
      </c>
      <c r="L2807" s="1" t="s">
        <v>2</v>
      </c>
      <c r="M2807" s="1" t="s">
        <v>1</v>
      </c>
      <c r="N2807" s="1">
        <v>1215380.209</v>
      </c>
      <c r="O2807" s="1">
        <v>1011436.28</v>
      </c>
      <c r="P2807" s="1">
        <v>1211339.8019999999</v>
      </c>
      <c r="Q2807" s="1">
        <v>1049140.8319999999</v>
      </c>
      <c r="R2807" s="3">
        <f>AVERAGE('VTA_Proteome Morphine vs Saline'!N2807:Q2807)</f>
        <v>1121824.2807499999</v>
      </c>
      <c r="S2807" s="3">
        <f>_xlfn.STDEV.S('VTA_Proteome Morphine vs Saline'!N2807:Q2807)</f>
        <v>106824.05267097578</v>
      </c>
      <c r="T2807" s="1">
        <v>1336527.878</v>
      </c>
      <c r="U2807" s="1">
        <v>1199525.4140000001</v>
      </c>
      <c r="V2807" s="1">
        <v>1185115.82</v>
      </c>
      <c r="W2807" s="1">
        <v>1234817.6270000001</v>
      </c>
      <c r="X2807" s="1">
        <f t="shared" si="173"/>
        <v>1238996.6847500002</v>
      </c>
      <c r="Y2807" s="1">
        <f t="shared" si="174"/>
        <v>68290.86561972562</v>
      </c>
    </row>
    <row r="2808" spans="1:25" x14ac:dyDescent="0.5">
      <c r="A2808" s="1" t="s">
        <v>5602</v>
      </c>
      <c r="B2808" s="1" t="s">
        <v>5603</v>
      </c>
      <c r="C2808" s="1">
        <v>45010</v>
      </c>
      <c r="D2808" s="1">
        <v>1</v>
      </c>
      <c r="E2808" s="1">
        <v>1</v>
      </c>
      <c r="F2808" s="1">
        <v>57.33</v>
      </c>
      <c r="G2808" s="1">
        <v>5.2822269999999998E-2</v>
      </c>
      <c r="H2808" s="1">
        <v>0.99625991700000005</v>
      </c>
      <c r="I2808" s="1">
        <v>0.85993915399999998</v>
      </c>
      <c r="K2808" s="1">
        <v>1.076990318</v>
      </c>
      <c r="L2808" s="1" t="s">
        <v>1</v>
      </c>
      <c r="M2808" s="1" t="s">
        <v>2</v>
      </c>
      <c r="N2808" s="1">
        <v>40153.090519999998</v>
      </c>
      <c r="O2808" s="1">
        <v>20792.08095</v>
      </c>
      <c r="P2808" s="1">
        <v>58766.216070000002</v>
      </c>
      <c r="Q2808" s="1">
        <v>66619.564660000004</v>
      </c>
      <c r="R2808" s="3">
        <f>AVERAGE('VTA_Proteome Morphine vs Saline'!N2808:Q2808)</f>
        <v>46582.73805</v>
      </c>
      <c r="S2808" s="3">
        <f>_xlfn.STDEV.S('VTA_Proteome Morphine vs Saline'!N2808:Q2808)</f>
        <v>20464.684363335491</v>
      </c>
      <c r="T2808" s="1">
        <v>22634.525280000002</v>
      </c>
      <c r="U2808" s="1">
        <v>65885.922760000001</v>
      </c>
      <c r="V2808" s="1">
        <v>32407.005000000001</v>
      </c>
      <c r="W2808" s="1">
        <v>52083.342929999999</v>
      </c>
      <c r="X2808" s="1">
        <f t="shared" si="173"/>
        <v>43252.698992500002</v>
      </c>
      <c r="Y2808" s="1">
        <f t="shared" si="174"/>
        <v>19433.487042374472</v>
      </c>
    </row>
    <row r="2809" spans="1:25" x14ac:dyDescent="0.5">
      <c r="A2809" s="1" t="s">
        <v>5604</v>
      </c>
      <c r="B2809" s="1" t="s">
        <v>5605</v>
      </c>
      <c r="C2809" s="1">
        <v>51142</v>
      </c>
      <c r="D2809" s="1">
        <v>6</v>
      </c>
      <c r="E2809" s="1">
        <v>6</v>
      </c>
      <c r="F2809" s="1">
        <v>247.77</v>
      </c>
      <c r="G2809" s="1">
        <v>8.0502919000000006E-2</v>
      </c>
      <c r="H2809" s="1">
        <v>0.99625991700000005</v>
      </c>
      <c r="I2809" s="1">
        <v>0.56928399200000002</v>
      </c>
      <c r="K2809" s="1">
        <v>1.086814527</v>
      </c>
      <c r="L2809" s="1" t="s">
        <v>1</v>
      </c>
      <c r="M2809" s="1" t="s">
        <v>2</v>
      </c>
      <c r="N2809" s="1">
        <v>762769.2084</v>
      </c>
      <c r="O2809" s="1">
        <v>644438.66339999996</v>
      </c>
      <c r="P2809" s="1">
        <v>969144.15359999996</v>
      </c>
      <c r="Q2809" s="1">
        <v>859933.90729999996</v>
      </c>
      <c r="R2809" s="3">
        <f>AVERAGE('VTA_Proteome Morphine vs Saline'!N2809:Q2809)</f>
        <v>809071.48317499994</v>
      </c>
      <c r="S2809" s="3">
        <f>_xlfn.STDEV.S('VTA_Proteome Morphine vs Saline'!N2809:Q2809)</f>
        <v>138393.2946367815</v>
      </c>
      <c r="T2809" s="1">
        <v>743670.32900000003</v>
      </c>
      <c r="U2809" s="1">
        <v>738024.75089999998</v>
      </c>
      <c r="V2809" s="1">
        <v>1014137.088</v>
      </c>
      <c r="W2809" s="1">
        <v>481939.89140000002</v>
      </c>
      <c r="X2809" s="1">
        <f t="shared" si="173"/>
        <v>744443.01482499996</v>
      </c>
      <c r="Y2809" s="1">
        <f t="shared" si="174"/>
        <v>217320.48075656898</v>
      </c>
    </row>
    <row r="2810" spans="1:25" x14ac:dyDescent="0.5">
      <c r="A2810" s="1" t="s">
        <v>5606</v>
      </c>
      <c r="B2810" s="1" t="s">
        <v>5607</v>
      </c>
      <c r="C2810" s="1">
        <v>24745</v>
      </c>
      <c r="D2810" s="1">
        <v>6</v>
      </c>
      <c r="E2810" s="1">
        <v>6</v>
      </c>
      <c r="F2810" s="1">
        <v>276.45999999999998</v>
      </c>
      <c r="G2810" s="1">
        <v>0.36237291900000002</v>
      </c>
      <c r="H2810" s="1">
        <v>0.977951083</v>
      </c>
      <c r="I2810" s="1">
        <v>0.104911396</v>
      </c>
      <c r="K2810" s="1">
        <v>1.2593515900000001</v>
      </c>
      <c r="L2810" s="1" t="s">
        <v>2</v>
      </c>
      <c r="M2810" s="1" t="s">
        <v>1</v>
      </c>
      <c r="N2810" s="1">
        <v>319000.05290000001</v>
      </c>
      <c r="O2810" s="1">
        <v>381513.94699999999</v>
      </c>
      <c r="P2810" s="1">
        <v>493506.05959999998</v>
      </c>
      <c r="Q2810" s="1">
        <v>380910.10430000001</v>
      </c>
      <c r="R2810" s="3">
        <f>AVERAGE('VTA_Proteome Morphine vs Saline'!N2810:Q2810)</f>
        <v>393732.54095</v>
      </c>
      <c r="S2810" s="3">
        <f>_xlfn.STDEV.S('VTA_Proteome Morphine vs Saline'!N2810:Q2810)</f>
        <v>72694.357217287077</v>
      </c>
      <c r="T2810" s="1">
        <v>601236.32929999998</v>
      </c>
      <c r="U2810" s="1">
        <v>427196.15010000003</v>
      </c>
      <c r="V2810" s="1">
        <v>523745.0122</v>
      </c>
      <c r="W2810" s="1">
        <v>431213.31420000002</v>
      </c>
      <c r="X2810" s="1">
        <f t="shared" si="173"/>
        <v>495847.70145000005</v>
      </c>
      <c r="Y2810" s="1">
        <f t="shared" si="174"/>
        <v>83217.911423627869</v>
      </c>
    </row>
    <row r="2811" spans="1:25" x14ac:dyDescent="0.5">
      <c r="A2811" s="1" t="s">
        <v>5608</v>
      </c>
      <c r="B2811" s="1" t="s">
        <v>5609</v>
      </c>
      <c r="C2811" s="1">
        <v>63728</v>
      </c>
      <c r="D2811" s="1">
        <v>1</v>
      </c>
      <c r="E2811" s="1">
        <v>1</v>
      </c>
      <c r="F2811" s="1">
        <v>29.85</v>
      </c>
      <c r="G2811" s="1">
        <v>9.8152464999999994E-2</v>
      </c>
      <c r="H2811" s="1">
        <v>0.99316298999999997</v>
      </c>
      <c r="I2811" s="1">
        <v>0.47946751300000001</v>
      </c>
      <c r="K2811" s="1">
        <v>1.1309395980000001</v>
      </c>
      <c r="L2811" s="1" t="s">
        <v>2</v>
      </c>
      <c r="M2811" s="1" t="s">
        <v>1</v>
      </c>
      <c r="N2811" s="1">
        <v>148388.9515</v>
      </c>
      <c r="O2811" s="1">
        <v>111593.92720000001</v>
      </c>
      <c r="P2811" s="1">
        <v>29545.85298</v>
      </c>
      <c r="Q2811" s="1">
        <v>44627.507819999999</v>
      </c>
      <c r="R2811" s="3">
        <f>AVERAGE('VTA_Proteome Morphine vs Saline'!N2811:Q2811)</f>
        <v>83539.059875000006</v>
      </c>
      <c r="S2811" s="3">
        <f>_xlfn.STDEV.S('VTA_Proteome Morphine vs Saline'!N2811:Q2811)</f>
        <v>56041.530131777705</v>
      </c>
      <c r="T2811" s="1">
        <v>110180.0649</v>
      </c>
      <c r="U2811" s="1">
        <v>68852.100189999997</v>
      </c>
      <c r="V2811" s="1">
        <v>82198.076549999998</v>
      </c>
      <c r="W2811" s="1">
        <v>116680.2816</v>
      </c>
      <c r="X2811" s="1">
        <f t="shared" si="173"/>
        <v>94477.630810000002</v>
      </c>
      <c r="Y2811" s="1">
        <f t="shared" si="174"/>
        <v>22708.143993101683</v>
      </c>
    </row>
    <row r="2812" spans="1:25" x14ac:dyDescent="0.5">
      <c r="A2812" s="1" t="s">
        <v>5610</v>
      </c>
      <c r="B2812" s="1" t="s">
        <v>5611</v>
      </c>
      <c r="C2812" s="1">
        <v>24816</v>
      </c>
      <c r="D2812" s="1">
        <v>13</v>
      </c>
      <c r="E2812" s="1">
        <v>13</v>
      </c>
      <c r="F2812" s="1">
        <v>635.20000000000005</v>
      </c>
      <c r="G2812" s="1">
        <v>0.127839802</v>
      </c>
      <c r="H2812" s="1">
        <v>0.977951083</v>
      </c>
      <c r="I2812" s="1">
        <v>0.37673113899999999</v>
      </c>
      <c r="K2812" s="1">
        <v>1.2438528550000001</v>
      </c>
      <c r="L2812" s="1" t="s">
        <v>2</v>
      </c>
      <c r="M2812" s="1" t="s">
        <v>1</v>
      </c>
      <c r="N2812" s="1">
        <v>12857452.24</v>
      </c>
      <c r="O2812" s="1">
        <v>12911579.619999999</v>
      </c>
      <c r="P2812" s="1">
        <v>7468738.9919999996</v>
      </c>
      <c r="Q2812" s="1">
        <v>10272357.640000001</v>
      </c>
      <c r="R2812" s="3">
        <f>AVERAGE('VTA_Proteome Morphine vs Saline'!N2812:Q2812)</f>
        <v>10877532.123</v>
      </c>
      <c r="S2812" s="3">
        <f>_xlfn.STDEV.S('VTA_Proteome Morphine vs Saline'!N2812:Q2812)</f>
        <v>2584797.8421648657</v>
      </c>
      <c r="T2812" s="1">
        <v>19843247.010000002</v>
      </c>
      <c r="U2812" s="1">
        <v>13811490.130000001</v>
      </c>
      <c r="V2812" s="1">
        <v>11358382.539999999</v>
      </c>
      <c r="W2812" s="1">
        <v>9107077.8609999996</v>
      </c>
      <c r="X2812" s="1">
        <f t="shared" si="173"/>
        <v>13530049.38525</v>
      </c>
      <c r="Y2812" s="1">
        <f t="shared" si="174"/>
        <v>4626535.3175293468</v>
      </c>
    </row>
    <row r="2813" spans="1:25" x14ac:dyDescent="0.5">
      <c r="A2813" s="1" t="s">
        <v>5612</v>
      </c>
      <c r="B2813" s="1" t="s">
        <v>5613</v>
      </c>
      <c r="C2813" s="1">
        <v>17835</v>
      </c>
      <c r="D2813" s="1">
        <v>3</v>
      </c>
      <c r="E2813" s="1">
        <v>3</v>
      </c>
      <c r="F2813" s="1">
        <v>190.84</v>
      </c>
      <c r="G2813" s="1">
        <v>0.459944886</v>
      </c>
      <c r="H2813" s="1">
        <v>0.977951083</v>
      </c>
      <c r="I2813" s="1">
        <v>6.8833446000000006E-2</v>
      </c>
      <c r="K2813" s="1">
        <v>1.288453632</v>
      </c>
      <c r="L2813" s="1" t="s">
        <v>2</v>
      </c>
      <c r="M2813" s="1" t="s">
        <v>1</v>
      </c>
      <c r="N2813" s="1">
        <v>4898819.4139999999</v>
      </c>
      <c r="O2813" s="1">
        <v>6961649.2400000002</v>
      </c>
      <c r="P2813" s="1">
        <v>5805768.4850000003</v>
      </c>
      <c r="Q2813" s="1">
        <v>5995078.6270000003</v>
      </c>
      <c r="R2813" s="3">
        <f>AVERAGE('VTA_Proteome Morphine vs Saline'!N2813:Q2813)</f>
        <v>5915328.9414999997</v>
      </c>
      <c r="S2813" s="3">
        <f>_xlfn.STDEV.S('VTA_Proteome Morphine vs Saline'!N2813:Q2813)</f>
        <v>845860.76326963142</v>
      </c>
      <c r="T2813" s="1">
        <v>7508118.6260000002</v>
      </c>
      <c r="U2813" s="1">
        <v>6136172.3590000002</v>
      </c>
      <c r="V2813" s="1">
        <v>7456817.5970000001</v>
      </c>
      <c r="W2813" s="1">
        <v>9385399.6559999995</v>
      </c>
      <c r="X2813" s="1">
        <f t="shared" si="173"/>
        <v>7621627.0594999995</v>
      </c>
      <c r="Y2813" s="1">
        <f t="shared" si="174"/>
        <v>1336352.7182605476</v>
      </c>
    </row>
    <row r="2814" spans="1:25" x14ac:dyDescent="0.5">
      <c r="A2814" s="1" t="s">
        <v>5614</v>
      </c>
      <c r="B2814" s="1" t="s">
        <v>5615</v>
      </c>
      <c r="C2814" s="1">
        <v>24294</v>
      </c>
      <c r="D2814" s="1">
        <v>10</v>
      </c>
      <c r="E2814" s="1">
        <v>10</v>
      </c>
      <c r="F2814" s="1">
        <v>641.85</v>
      </c>
      <c r="G2814" s="1">
        <v>0.17386000300000001</v>
      </c>
      <c r="H2814" s="1">
        <v>0.977951083</v>
      </c>
      <c r="I2814" s="1">
        <v>0.27585638499999998</v>
      </c>
      <c r="K2814" s="1">
        <v>1.3295486910000001</v>
      </c>
      <c r="L2814" s="1" t="s">
        <v>2</v>
      </c>
      <c r="M2814" s="1" t="s">
        <v>1</v>
      </c>
      <c r="N2814" s="1">
        <v>15798358.09</v>
      </c>
      <c r="O2814" s="1">
        <v>20660343.530000001</v>
      </c>
      <c r="P2814" s="1">
        <v>14296283.08</v>
      </c>
      <c r="Q2814" s="1">
        <v>15597228.359999999</v>
      </c>
      <c r="R2814" s="3">
        <f>AVERAGE('VTA_Proteome Morphine vs Saline'!N2814:Q2814)</f>
        <v>16588053.265000001</v>
      </c>
      <c r="S2814" s="3">
        <f>_xlfn.STDEV.S('VTA_Proteome Morphine vs Saline'!N2814:Q2814)</f>
        <v>2795300.284707359</v>
      </c>
      <c r="T2814" s="1">
        <v>30918082.579999998</v>
      </c>
      <c r="U2814" s="1">
        <v>26720549.210000001</v>
      </c>
      <c r="V2814" s="1">
        <v>16168485.960000001</v>
      </c>
      <c r="W2814" s="1">
        <v>14411380.24</v>
      </c>
      <c r="X2814" s="1">
        <f t="shared" si="173"/>
        <v>22054624.497499999</v>
      </c>
      <c r="Y2814" s="1">
        <f t="shared" si="174"/>
        <v>8029062.8815033054</v>
      </c>
    </row>
    <row r="2815" spans="1:25" x14ac:dyDescent="0.5">
      <c r="A2815" s="1" t="s">
        <v>5616</v>
      </c>
      <c r="B2815" s="1" t="s">
        <v>5617</v>
      </c>
      <c r="C2815" s="1">
        <v>23461</v>
      </c>
      <c r="D2815" s="1">
        <v>3</v>
      </c>
      <c r="E2815" s="1">
        <v>3</v>
      </c>
      <c r="F2815" s="1">
        <v>114.36</v>
      </c>
      <c r="G2815" s="1">
        <v>6.6701198000000003E-2</v>
      </c>
      <c r="H2815" s="1">
        <v>0.99625991700000005</v>
      </c>
      <c r="I2815" s="1">
        <v>0.67081957400000003</v>
      </c>
      <c r="K2815" s="1">
        <v>1.099943753</v>
      </c>
      <c r="L2815" s="1" t="s">
        <v>1</v>
      </c>
      <c r="M2815" s="1" t="s">
        <v>2</v>
      </c>
      <c r="N2815" s="1">
        <v>853793.48250000004</v>
      </c>
      <c r="O2815" s="1">
        <v>1437507.3570000001</v>
      </c>
      <c r="P2815" s="1">
        <v>1709490.5319999999</v>
      </c>
      <c r="Q2815" s="1">
        <v>1562983.2150000001</v>
      </c>
      <c r="R2815" s="3">
        <f>AVERAGE('VTA_Proteome Morphine vs Saline'!N2815:Q2815)</f>
        <v>1390943.6466250001</v>
      </c>
      <c r="S2815" s="3">
        <f>_xlfn.STDEV.S('VTA_Proteome Morphine vs Saline'!N2815:Q2815)</f>
        <v>374952.53442365647</v>
      </c>
      <c r="T2815" s="1">
        <v>1245406.2679999999</v>
      </c>
      <c r="U2815" s="1">
        <v>1535798.6</v>
      </c>
      <c r="V2815" s="1">
        <v>1561943.699</v>
      </c>
      <c r="W2815" s="1">
        <v>715086.97770000005</v>
      </c>
      <c r="X2815" s="1">
        <f t="shared" si="173"/>
        <v>1264558.8861749999</v>
      </c>
      <c r="Y2815" s="1">
        <f t="shared" si="174"/>
        <v>393401.7921671372</v>
      </c>
    </row>
    <row r="2816" spans="1:25" x14ac:dyDescent="0.5">
      <c r="A2816" s="1" t="s">
        <v>5618</v>
      </c>
      <c r="B2816" s="1" t="s">
        <v>5619</v>
      </c>
      <c r="C2816" s="1">
        <v>23324</v>
      </c>
      <c r="D2816" s="1">
        <v>5</v>
      </c>
      <c r="E2816" s="1">
        <v>5</v>
      </c>
      <c r="F2816" s="1">
        <v>336.79</v>
      </c>
      <c r="G2816" s="1">
        <v>6.0627295999999997E-2</v>
      </c>
      <c r="H2816" s="1">
        <v>0.99625991700000005</v>
      </c>
      <c r="I2816" s="1">
        <v>0.73349335299999996</v>
      </c>
      <c r="K2816" s="1">
        <v>1.092749934</v>
      </c>
      <c r="L2816" s="1" t="s">
        <v>2</v>
      </c>
      <c r="M2816" s="1" t="s">
        <v>1</v>
      </c>
      <c r="N2816" s="1">
        <v>6866279.4850000003</v>
      </c>
      <c r="O2816" s="1">
        <v>11011801.859999999</v>
      </c>
      <c r="P2816" s="1">
        <v>9056305.5960000008</v>
      </c>
      <c r="Q2816" s="1">
        <v>8056548.5939999996</v>
      </c>
      <c r="R2816" s="3">
        <f>AVERAGE('VTA_Proteome Morphine vs Saline'!N2816:Q2816)</f>
        <v>8747733.8837499991</v>
      </c>
      <c r="S2816" s="3">
        <f>_xlfn.STDEV.S('VTA_Proteome Morphine vs Saline'!N2816:Q2816)</f>
        <v>1754881.5783431323</v>
      </c>
      <c r="T2816" s="1">
        <v>11999930.35</v>
      </c>
      <c r="U2816" s="1">
        <v>10909547.18</v>
      </c>
      <c r="V2816" s="1">
        <v>9527724.2300000004</v>
      </c>
      <c r="W2816" s="1">
        <v>5799140.7520000003</v>
      </c>
      <c r="X2816" s="1">
        <f t="shared" si="173"/>
        <v>9559085.6280000005</v>
      </c>
      <c r="Y2816" s="1">
        <f t="shared" si="174"/>
        <v>2703062.3601259263</v>
      </c>
    </row>
    <row r="2817" spans="1:25" x14ac:dyDescent="0.5">
      <c r="A2817" s="1" t="s">
        <v>5620</v>
      </c>
      <c r="B2817" s="1" t="s">
        <v>5621</v>
      </c>
      <c r="C2817" s="1">
        <v>24131</v>
      </c>
      <c r="D2817" s="1">
        <v>6</v>
      </c>
      <c r="E2817" s="1">
        <v>6</v>
      </c>
      <c r="F2817" s="1">
        <v>249.24</v>
      </c>
      <c r="G2817" s="1">
        <v>5.6263228999999998E-2</v>
      </c>
      <c r="H2817" s="1">
        <v>0.99625991700000005</v>
      </c>
      <c r="I2817" s="1">
        <v>0.79316481299999997</v>
      </c>
      <c r="K2817" s="1">
        <v>1.0453844779999999</v>
      </c>
      <c r="L2817" s="1" t="s">
        <v>2</v>
      </c>
      <c r="M2817" s="1" t="s">
        <v>1</v>
      </c>
      <c r="N2817" s="1">
        <v>1137472.71</v>
      </c>
      <c r="O2817" s="1">
        <v>1876256.2509999999</v>
      </c>
      <c r="P2817" s="1">
        <v>1944126.071</v>
      </c>
      <c r="Q2817" s="1">
        <v>1899847.976</v>
      </c>
      <c r="R2817" s="3">
        <f>AVERAGE('VTA_Proteome Morphine vs Saline'!N2817:Q2817)</f>
        <v>1714425.7519999999</v>
      </c>
      <c r="S2817" s="3">
        <f>_xlfn.STDEV.S('VTA_Proteome Morphine vs Saline'!N2817:Q2817)</f>
        <v>385662.87557116128</v>
      </c>
      <c r="T2817" s="1">
        <v>1581249.4339999999</v>
      </c>
      <c r="U2817" s="1">
        <v>2234599.1359999999</v>
      </c>
      <c r="V2817" s="1">
        <v>2012055.71</v>
      </c>
      <c r="W2817" s="1">
        <v>1341031.9990000001</v>
      </c>
      <c r="X2817" s="1">
        <f t="shared" si="173"/>
        <v>1792234.0697499998</v>
      </c>
      <c r="Y2817" s="1">
        <f t="shared" si="174"/>
        <v>405012.85186695692</v>
      </c>
    </row>
    <row r="2818" spans="1:25" x14ac:dyDescent="0.5">
      <c r="A2818" s="1" t="s">
        <v>5622</v>
      </c>
      <c r="B2818" s="1" t="s">
        <v>5623</v>
      </c>
      <c r="C2818" s="1">
        <v>21383</v>
      </c>
      <c r="D2818" s="1">
        <v>10</v>
      </c>
      <c r="E2818" s="1">
        <v>10</v>
      </c>
      <c r="F2818" s="1">
        <v>473.27</v>
      </c>
      <c r="G2818" s="1">
        <v>0.347261292</v>
      </c>
      <c r="H2818" s="1">
        <v>0.977951083</v>
      </c>
      <c r="I2818" s="1">
        <v>0.11229724200000001</v>
      </c>
      <c r="K2818" s="1">
        <v>1.267316994</v>
      </c>
      <c r="L2818" s="1" t="s">
        <v>2</v>
      </c>
      <c r="M2818" s="1" t="s">
        <v>1</v>
      </c>
      <c r="N2818" s="1">
        <v>11363704.41</v>
      </c>
      <c r="O2818" s="1">
        <v>17821345.16</v>
      </c>
      <c r="P2818" s="1">
        <v>16065172.390000001</v>
      </c>
      <c r="Q2818" s="1">
        <v>16832155.59</v>
      </c>
      <c r="R2818" s="3">
        <f>AVERAGE('VTA_Proteome Morphine vs Saline'!N2818:Q2818)</f>
        <v>15520594.387499999</v>
      </c>
      <c r="S2818" s="3">
        <f>_xlfn.STDEV.S('VTA_Proteome Morphine vs Saline'!N2818:Q2818)</f>
        <v>2862979.0074273814</v>
      </c>
      <c r="T2818" s="1">
        <v>24468075.41</v>
      </c>
      <c r="U2818" s="1">
        <v>17398727.760000002</v>
      </c>
      <c r="V2818" s="1">
        <v>19499278.879999999</v>
      </c>
      <c r="W2818" s="1">
        <v>17311970.039999999</v>
      </c>
      <c r="X2818" s="1">
        <f t="shared" si="173"/>
        <v>19669513.022500001</v>
      </c>
      <c r="Y2818" s="1">
        <f t="shared" si="174"/>
        <v>3355078.502445919</v>
      </c>
    </row>
    <row r="2819" spans="1:25" x14ac:dyDescent="0.5">
      <c r="A2819" s="1" t="s">
        <v>5624</v>
      </c>
      <c r="B2819" s="1" t="s">
        <v>5625</v>
      </c>
      <c r="C2819" s="1">
        <v>21645</v>
      </c>
      <c r="D2819" s="1">
        <v>10</v>
      </c>
      <c r="E2819" s="1">
        <v>10</v>
      </c>
      <c r="F2819" s="1">
        <v>710.77</v>
      </c>
      <c r="G2819" s="1">
        <v>0.39130588799999999</v>
      </c>
      <c r="H2819" s="1">
        <v>0.977951083</v>
      </c>
      <c r="I2819" s="1">
        <v>9.2327395000000007E-2</v>
      </c>
      <c r="K2819" s="1">
        <v>1.5024548879999999</v>
      </c>
      <c r="L2819" s="1" t="s">
        <v>2</v>
      </c>
      <c r="M2819" s="1" t="s">
        <v>1</v>
      </c>
      <c r="N2819" s="1">
        <v>9346554.9000000004</v>
      </c>
      <c r="O2819" s="1">
        <v>26576438.460000001</v>
      </c>
      <c r="P2819" s="1">
        <v>21561457.210000001</v>
      </c>
      <c r="Q2819" s="1">
        <v>22164554.219999999</v>
      </c>
      <c r="R2819" s="3">
        <f>AVERAGE('VTA_Proteome Morphine vs Saline'!N2819:Q2819)</f>
        <v>19912251.197499998</v>
      </c>
      <c r="S2819" s="3">
        <f>_xlfn.STDEV.S('VTA_Proteome Morphine vs Saline'!N2819:Q2819)</f>
        <v>7390040.1328973742</v>
      </c>
      <c r="T2819" s="1">
        <v>28794980.09</v>
      </c>
      <c r="U2819" s="1">
        <v>27845976.629999999</v>
      </c>
      <c r="V2819" s="1">
        <v>29270717.140000001</v>
      </c>
      <c r="W2819" s="1">
        <v>33757362.68</v>
      </c>
      <c r="X2819" s="1">
        <f t="shared" si="173"/>
        <v>29917259.134999998</v>
      </c>
      <c r="Y2819" s="1">
        <f t="shared" si="174"/>
        <v>2627681.6941926419</v>
      </c>
    </row>
    <row r="2820" spans="1:25" x14ac:dyDescent="0.5">
      <c r="A2820" s="1" t="s">
        <v>5626</v>
      </c>
      <c r="B2820" s="1" t="s">
        <v>5627</v>
      </c>
      <c r="C2820" s="1">
        <v>23451</v>
      </c>
      <c r="D2820" s="1">
        <v>7</v>
      </c>
      <c r="E2820" s="1">
        <v>7</v>
      </c>
      <c r="F2820" s="1">
        <v>444.37</v>
      </c>
      <c r="G2820" s="1">
        <v>0.167202672</v>
      </c>
      <c r="H2820" s="1">
        <v>0.977951083</v>
      </c>
      <c r="I2820" s="1">
        <v>0.28765450399999998</v>
      </c>
      <c r="K2820" s="1">
        <v>1.2806152669999999</v>
      </c>
      <c r="L2820" s="1" t="s">
        <v>2</v>
      </c>
      <c r="M2820" s="1" t="s">
        <v>1</v>
      </c>
      <c r="N2820" s="1">
        <v>2926706.8119999999</v>
      </c>
      <c r="O2820" s="1">
        <v>7734362.3420000002</v>
      </c>
      <c r="P2820" s="1">
        <v>10509509.060000001</v>
      </c>
      <c r="Q2820" s="1">
        <v>10346289.949999999</v>
      </c>
      <c r="R2820" s="3">
        <f>AVERAGE('VTA_Proteome Morphine vs Saline'!N2820:Q2820)</f>
        <v>7879217.0410000002</v>
      </c>
      <c r="S2820" s="3">
        <f>_xlfn.STDEV.S('VTA_Proteome Morphine vs Saline'!N2820:Q2820)</f>
        <v>3538042.0807610913</v>
      </c>
      <c r="T2820" s="1">
        <v>9601002.5010000002</v>
      </c>
      <c r="U2820" s="1">
        <v>9173037.7060000002</v>
      </c>
      <c r="V2820" s="1">
        <v>10092502.279999999</v>
      </c>
      <c r="W2820" s="1">
        <v>11494440.039999999</v>
      </c>
      <c r="X2820" s="1">
        <f t="shared" si="173"/>
        <v>10090245.631750001</v>
      </c>
      <c r="Y2820" s="1">
        <f t="shared" si="174"/>
        <v>1008694.9074037152</v>
      </c>
    </row>
    <row r="2821" spans="1:25" x14ac:dyDescent="0.5">
      <c r="A2821" s="1" t="s">
        <v>5628</v>
      </c>
      <c r="B2821" s="1" t="s">
        <v>5629</v>
      </c>
      <c r="C2821" s="1">
        <v>18454</v>
      </c>
      <c r="D2821" s="1">
        <v>4</v>
      </c>
      <c r="E2821" s="1">
        <v>4</v>
      </c>
      <c r="F2821" s="1">
        <v>221.46</v>
      </c>
      <c r="G2821" s="1">
        <v>6.0380995E-2</v>
      </c>
      <c r="H2821" s="1">
        <v>0.99625991700000005</v>
      </c>
      <c r="I2821" s="1">
        <v>0.73643929900000005</v>
      </c>
      <c r="K2821" s="1">
        <v>1.147425396</v>
      </c>
      <c r="L2821" s="1" t="s">
        <v>2</v>
      </c>
      <c r="M2821" s="1" t="s">
        <v>1</v>
      </c>
      <c r="N2821" s="1">
        <v>4188315.713</v>
      </c>
      <c r="O2821" s="1">
        <v>7275131.7079999996</v>
      </c>
      <c r="P2821" s="1">
        <v>4952026.7709999997</v>
      </c>
      <c r="Q2821" s="1">
        <v>5756169.6100000003</v>
      </c>
      <c r="R2821" s="3">
        <f>AVERAGE('VTA_Proteome Morphine vs Saline'!N2821:Q2821)</f>
        <v>5542910.9505000003</v>
      </c>
      <c r="S2821" s="3">
        <f>_xlfn.STDEV.S('VTA_Proteome Morphine vs Saline'!N2821:Q2821)</f>
        <v>1320371.2078561685</v>
      </c>
      <c r="T2821" s="1">
        <v>6640692.8329999996</v>
      </c>
      <c r="U2821" s="1">
        <v>6708609.858</v>
      </c>
      <c r="V2821" s="1">
        <v>8979545.1830000002</v>
      </c>
      <c r="W2821" s="1">
        <v>3111459.2919999999</v>
      </c>
      <c r="X2821" s="1">
        <f t="shared" si="173"/>
        <v>6360076.7914999994</v>
      </c>
      <c r="Y2821" s="1">
        <f t="shared" si="174"/>
        <v>2423176.3571337713</v>
      </c>
    </row>
    <row r="2822" spans="1:25" x14ac:dyDescent="0.5">
      <c r="A2822" s="1" t="s">
        <v>5630</v>
      </c>
      <c r="B2822" s="1" t="s">
        <v>5631</v>
      </c>
      <c r="C2822" s="1">
        <v>14780</v>
      </c>
      <c r="D2822" s="1">
        <v>1</v>
      </c>
      <c r="E2822" s="1">
        <v>1</v>
      </c>
      <c r="F2822" s="1">
        <v>63.93</v>
      </c>
      <c r="G2822" s="1">
        <v>0.138053974</v>
      </c>
      <c r="H2822" s="1">
        <v>0.977951083</v>
      </c>
      <c r="I2822" s="1">
        <v>0.34976252299999999</v>
      </c>
      <c r="K2822" s="1">
        <v>1.222700154</v>
      </c>
      <c r="L2822" s="1" t="s">
        <v>1</v>
      </c>
      <c r="M2822" s="1" t="s">
        <v>2</v>
      </c>
      <c r="N2822" s="1">
        <v>147329.524</v>
      </c>
      <c r="O2822" s="1">
        <v>126149.4504</v>
      </c>
      <c r="P2822" s="1">
        <v>310644.9362</v>
      </c>
      <c r="Q2822" s="1">
        <v>1218208.4180000001</v>
      </c>
      <c r="R2822" s="3">
        <f>AVERAGE('VTA_Proteome Morphine vs Saline'!N2822:Q2822)</f>
        <v>450583.08215000003</v>
      </c>
      <c r="S2822" s="3">
        <f>_xlfn.STDEV.S('VTA_Proteome Morphine vs Saline'!N2822:Q2822)</f>
        <v>518347.13042898162</v>
      </c>
      <c r="T2822" s="1">
        <v>142024.24280000001</v>
      </c>
      <c r="U2822" s="1">
        <v>91736.560830000002</v>
      </c>
      <c r="V2822" s="1">
        <v>1240298.33</v>
      </c>
      <c r="W2822" s="1">
        <v>0</v>
      </c>
      <c r="X2822" s="1">
        <f t="shared" si="173"/>
        <v>368514.78340750001</v>
      </c>
      <c r="Y2822" s="1">
        <f t="shared" si="174"/>
        <v>584155.75753307214</v>
      </c>
    </row>
    <row r="2823" spans="1:25" x14ac:dyDescent="0.5">
      <c r="A2823" s="1" t="s">
        <v>5632</v>
      </c>
      <c r="B2823" s="1" t="s">
        <v>5633</v>
      </c>
      <c r="C2823" s="1">
        <v>17684</v>
      </c>
      <c r="D2823" s="1">
        <v>12</v>
      </c>
      <c r="E2823" s="1">
        <v>12</v>
      </c>
      <c r="F2823" s="1">
        <v>580.46</v>
      </c>
      <c r="G2823" s="1">
        <v>0.35644580399999998</v>
      </c>
      <c r="H2823" s="1">
        <v>0.977951083</v>
      </c>
      <c r="I2823" s="1">
        <v>0.10773603900000001</v>
      </c>
      <c r="K2823" s="1">
        <v>1.2272452739999999</v>
      </c>
      <c r="L2823" s="1" t="s">
        <v>2</v>
      </c>
      <c r="M2823" s="1" t="s">
        <v>1</v>
      </c>
      <c r="N2823" s="1">
        <v>16824365.710000001</v>
      </c>
      <c r="O2823" s="1">
        <v>21301787.010000002</v>
      </c>
      <c r="P2823" s="1">
        <v>22652939.460000001</v>
      </c>
      <c r="Q2823" s="1">
        <v>20289316.16</v>
      </c>
      <c r="R2823" s="3">
        <f>AVERAGE('VTA_Proteome Morphine vs Saline'!N2823:Q2823)</f>
        <v>20267102.085000001</v>
      </c>
      <c r="S2823" s="3">
        <f>_xlfn.STDEV.S('VTA_Proteome Morphine vs Saline'!N2823:Q2823)</f>
        <v>2491031.9204997155</v>
      </c>
      <c r="T2823" s="1">
        <v>23663542.379999999</v>
      </c>
      <c r="U2823" s="1">
        <v>19855278.039999999</v>
      </c>
      <c r="V2823" s="1">
        <v>26525442.039999999</v>
      </c>
      <c r="W2823" s="1">
        <v>29446558.57</v>
      </c>
      <c r="X2823" s="1">
        <f t="shared" si="173"/>
        <v>24872705.2575</v>
      </c>
      <c r="Y2823" s="1">
        <f t="shared" si="174"/>
        <v>4094236.7519774875</v>
      </c>
    </row>
    <row r="2824" spans="1:25" x14ac:dyDescent="0.5">
      <c r="A2824" s="1" t="s">
        <v>5634</v>
      </c>
      <c r="B2824" s="1" t="s">
        <v>5635</v>
      </c>
      <c r="C2824" s="1">
        <v>17267</v>
      </c>
      <c r="D2824" s="1">
        <v>10</v>
      </c>
      <c r="E2824" s="1">
        <v>10</v>
      </c>
      <c r="F2824" s="1">
        <v>464.13</v>
      </c>
      <c r="G2824" s="1">
        <v>6.4610959999999995E-2</v>
      </c>
      <c r="H2824" s="1">
        <v>0.99625991700000005</v>
      </c>
      <c r="I2824" s="1">
        <v>0.69054606799999996</v>
      </c>
      <c r="K2824" s="1">
        <v>1.059718336</v>
      </c>
      <c r="L2824" s="1" t="s">
        <v>2</v>
      </c>
      <c r="M2824" s="1" t="s">
        <v>1</v>
      </c>
      <c r="N2824" s="1">
        <v>5439074.477</v>
      </c>
      <c r="O2824" s="1">
        <v>6924169.5029999996</v>
      </c>
      <c r="P2824" s="1">
        <v>9227896.909</v>
      </c>
      <c r="Q2824" s="1">
        <v>8619533.7919999994</v>
      </c>
      <c r="R2824" s="3">
        <f>AVERAGE('VTA_Proteome Morphine vs Saline'!N2824:Q2824)</f>
        <v>7552668.6702499995</v>
      </c>
      <c r="S2824" s="3">
        <f>_xlfn.STDEV.S('VTA_Proteome Morphine vs Saline'!N2824:Q2824)</f>
        <v>1713367.2944318443</v>
      </c>
      <c r="T2824" s="1">
        <v>6513135.9890000001</v>
      </c>
      <c r="U2824" s="1">
        <v>6838914.7439999999</v>
      </c>
      <c r="V2824" s="1">
        <v>9129102.3359999992</v>
      </c>
      <c r="W2824" s="1">
        <v>9533652.8239999991</v>
      </c>
      <c r="X2824" s="1">
        <f t="shared" si="173"/>
        <v>8003701.4732499998</v>
      </c>
      <c r="Y2824" s="1">
        <f t="shared" si="174"/>
        <v>1547664.0273882153</v>
      </c>
    </row>
    <row r="2825" spans="1:25" x14ac:dyDescent="0.5">
      <c r="A2825" s="1" t="s">
        <v>5636</v>
      </c>
      <c r="B2825" s="1" t="s">
        <v>5637</v>
      </c>
      <c r="C2825" s="1">
        <v>15788</v>
      </c>
      <c r="D2825" s="1">
        <v>7</v>
      </c>
      <c r="E2825" s="1">
        <v>7</v>
      </c>
      <c r="F2825" s="1">
        <v>317.41000000000003</v>
      </c>
      <c r="G2825" s="1">
        <v>5.2269424000000002E-2</v>
      </c>
      <c r="H2825" s="1">
        <v>0.99625991700000005</v>
      </c>
      <c r="I2825" s="1">
        <v>0.874226269</v>
      </c>
      <c r="K2825" s="1">
        <v>1.0679130139999999</v>
      </c>
      <c r="L2825" s="1" t="s">
        <v>1</v>
      </c>
      <c r="M2825" s="1" t="s">
        <v>2</v>
      </c>
      <c r="N2825" s="1">
        <v>3032746.9109999998</v>
      </c>
      <c r="O2825" s="1">
        <v>2913566.7480000001</v>
      </c>
      <c r="P2825" s="1">
        <v>7925768.7149999999</v>
      </c>
      <c r="Q2825" s="1">
        <v>9810787.5360000003</v>
      </c>
      <c r="R2825" s="3">
        <f>AVERAGE('VTA_Proteome Morphine vs Saline'!N2825:Q2825)</f>
        <v>5920717.4775</v>
      </c>
      <c r="S2825" s="3">
        <f>_xlfn.STDEV.S('VTA_Proteome Morphine vs Saline'!N2825:Q2825)</f>
        <v>3489804.4371158872</v>
      </c>
      <c r="T2825" s="1">
        <v>4582956.5719999997</v>
      </c>
      <c r="U2825" s="1">
        <v>2049157.581</v>
      </c>
      <c r="V2825" s="1">
        <v>10295818.23</v>
      </c>
      <c r="W2825" s="1">
        <v>5248845.6909999996</v>
      </c>
      <c r="X2825" s="1">
        <f t="shared" si="173"/>
        <v>5544194.5185000002</v>
      </c>
      <c r="Y2825" s="1">
        <f t="shared" si="174"/>
        <v>3454678.9725373699</v>
      </c>
    </row>
    <row r="2826" spans="1:25" x14ac:dyDescent="0.5">
      <c r="A2826" s="1" t="s">
        <v>5638</v>
      </c>
      <c r="B2826" s="1" t="s">
        <v>5639</v>
      </c>
      <c r="C2826" s="1">
        <v>16608</v>
      </c>
      <c r="D2826" s="1">
        <v>4</v>
      </c>
      <c r="E2826" s="1">
        <v>4</v>
      </c>
      <c r="F2826" s="1">
        <v>164.89</v>
      </c>
      <c r="G2826" s="1">
        <v>9.7545778E-2</v>
      </c>
      <c r="H2826" s="1">
        <v>0.99332116299999995</v>
      </c>
      <c r="I2826" s="1">
        <v>0.48208746899999999</v>
      </c>
      <c r="K2826" s="1">
        <v>1.1089307399999999</v>
      </c>
      <c r="L2826" s="1" t="s">
        <v>2</v>
      </c>
      <c r="M2826" s="1" t="s">
        <v>1</v>
      </c>
      <c r="N2826" s="1">
        <v>1347193.8130000001</v>
      </c>
      <c r="O2826" s="1">
        <v>2154333.8739999998</v>
      </c>
      <c r="P2826" s="1">
        <v>2743499.1359999999</v>
      </c>
      <c r="Q2826" s="1">
        <v>2366739.7519999999</v>
      </c>
      <c r="R2826" s="3">
        <f>AVERAGE('VTA_Proteome Morphine vs Saline'!N2826:Q2826)</f>
        <v>2152941.6437499998</v>
      </c>
      <c r="S2826" s="3">
        <f>_xlfn.STDEV.S('VTA_Proteome Morphine vs Saline'!N2826:Q2826)</f>
        <v>589830.28288010927</v>
      </c>
      <c r="T2826" s="1">
        <v>2347409.2390000001</v>
      </c>
      <c r="U2826" s="1">
        <v>1926518.933</v>
      </c>
      <c r="V2826" s="1">
        <v>2568025.0180000002</v>
      </c>
      <c r="W2826" s="1">
        <v>2707899.4920000001</v>
      </c>
      <c r="X2826" s="1">
        <f t="shared" si="173"/>
        <v>2387463.1705</v>
      </c>
      <c r="Y2826" s="1">
        <f t="shared" si="174"/>
        <v>341250.60411283711</v>
      </c>
    </row>
    <row r="2827" spans="1:25" x14ac:dyDescent="0.5">
      <c r="A2827" s="1" t="s">
        <v>5640</v>
      </c>
      <c r="B2827" s="1" t="s">
        <v>5641</v>
      </c>
      <c r="C2827" s="1">
        <v>15839</v>
      </c>
      <c r="D2827" s="1">
        <v>3</v>
      </c>
      <c r="E2827" s="1">
        <v>3</v>
      </c>
      <c r="F2827" s="1">
        <v>144.07</v>
      </c>
      <c r="G2827" s="1">
        <v>0.14432425600000001</v>
      </c>
      <c r="H2827" s="1">
        <v>0.977951083</v>
      </c>
      <c r="I2827" s="1">
        <v>0.33472421299999999</v>
      </c>
      <c r="K2827" s="1">
        <v>1.4260454579999999</v>
      </c>
      <c r="L2827" s="1" t="s">
        <v>2</v>
      </c>
      <c r="M2827" s="1" t="s">
        <v>1</v>
      </c>
      <c r="N2827" s="1">
        <v>572375.28189999994</v>
      </c>
      <c r="O2827" s="1">
        <v>1112969.575</v>
      </c>
      <c r="P2827" s="1">
        <v>2444488.4270000001</v>
      </c>
      <c r="Q2827" s="1">
        <v>2645011.923</v>
      </c>
      <c r="R2827" s="3">
        <f>AVERAGE('VTA_Proteome Morphine vs Saline'!N2827:Q2827)</f>
        <v>1693711.3017250001</v>
      </c>
      <c r="S2827" s="3">
        <f>_xlfn.STDEV.S('VTA_Proteome Morphine vs Saline'!N2827:Q2827)</f>
        <v>1010494.0353429271</v>
      </c>
      <c r="T2827" s="1">
        <v>1266388.943</v>
      </c>
      <c r="U2827" s="1">
        <v>1979443.808</v>
      </c>
      <c r="V2827" s="1">
        <v>2618634.0320000001</v>
      </c>
      <c r="W2827" s="1">
        <v>3796770.4550000001</v>
      </c>
      <c r="X2827" s="1">
        <f t="shared" si="173"/>
        <v>2415309.3095</v>
      </c>
      <c r="Y2827" s="1">
        <f t="shared" si="174"/>
        <v>1073898.2855718101</v>
      </c>
    </row>
    <row r="2828" spans="1:25" x14ac:dyDescent="0.5">
      <c r="A2828" s="1" t="s">
        <v>5642</v>
      </c>
      <c r="B2828" s="1" t="s">
        <v>5643</v>
      </c>
      <c r="C2828" s="1">
        <v>17315</v>
      </c>
      <c r="D2828" s="1">
        <v>3</v>
      </c>
      <c r="E2828" s="1">
        <v>3</v>
      </c>
      <c r="F2828" s="1">
        <v>92.62</v>
      </c>
      <c r="G2828" s="1">
        <v>7.5315531000000005E-2</v>
      </c>
      <c r="H2828" s="1">
        <v>0.99625991700000005</v>
      </c>
      <c r="I2828" s="1">
        <v>0.60290068900000005</v>
      </c>
      <c r="K2828" s="1">
        <v>1.186418615</v>
      </c>
      <c r="L2828" s="1" t="s">
        <v>2</v>
      </c>
      <c r="M2828" s="1" t="s">
        <v>1</v>
      </c>
      <c r="N2828" s="1">
        <v>658270.96459999995</v>
      </c>
      <c r="O2828" s="1">
        <v>1250658.1780000001</v>
      </c>
      <c r="P2828" s="1">
        <v>1910740.1270000001</v>
      </c>
      <c r="Q2828" s="1">
        <v>2178841.463</v>
      </c>
      <c r="R2828" s="3">
        <f>AVERAGE('VTA_Proteome Morphine vs Saline'!N2828:Q2828)</f>
        <v>1499627.6831499999</v>
      </c>
      <c r="S2828" s="3">
        <f>_xlfn.STDEV.S('VTA_Proteome Morphine vs Saline'!N2828:Q2828)</f>
        <v>683181.70900825178</v>
      </c>
      <c r="T2828" s="1">
        <v>1079744.2579999999</v>
      </c>
      <c r="U2828" s="1">
        <v>1640102.4010000001</v>
      </c>
      <c r="V2828" s="1">
        <v>1373801.558</v>
      </c>
      <c r="W2828" s="1">
        <v>3023096.58</v>
      </c>
      <c r="X2828" s="1">
        <f t="shared" si="173"/>
        <v>1779186.1992500001</v>
      </c>
      <c r="Y2828" s="1">
        <f t="shared" si="174"/>
        <v>860273.80812045629</v>
      </c>
    </row>
    <row r="2829" spans="1:25" x14ac:dyDescent="0.5">
      <c r="A2829" s="1" t="s">
        <v>5644</v>
      </c>
      <c r="B2829" s="1" t="s">
        <v>5645</v>
      </c>
      <c r="C2829" s="1">
        <v>46107</v>
      </c>
      <c r="D2829" s="1">
        <v>4</v>
      </c>
      <c r="E2829" s="1">
        <v>4</v>
      </c>
      <c r="F2829" s="1">
        <v>174.61</v>
      </c>
      <c r="G2829" s="1">
        <v>7.9833113999999997E-2</v>
      </c>
      <c r="H2829" s="1">
        <v>0.99625991700000005</v>
      </c>
      <c r="I2829" s="1">
        <v>0.57338791899999997</v>
      </c>
      <c r="K2829" s="1">
        <v>1.122906706</v>
      </c>
      <c r="L2829" s="1" t="s">
        <v>1</v>
      </c>
      <c r="M2829" s="1" t="s">
        <v>2</v>
      </c>
      <c r="N2829" s="1">
        <v>622341.66319999995</v>
      </c>
      <c r="O2829" s="1">
        <v>373876.03230000002</v>
      </c>
      <c r="P2829" s="1">
        <v>696784.91029999999</v>
      </c>
      <c r="Q2829" s="1">
        <v>651183.86869999999</v>
      </c>
      <c r="R2829" s="3">
        <f>AVERAGE('VTA_Proteome Morphine vs Saline'!N2829:Q2829)</f>
        <v>586046.618625</v>
      </c>
      <c r="S2829" s="3">
        <f>_xlfn.STDEV.S('VTA_Proteome Morphine vs Saline'!N2829:Q2829)</f>
        <v>144729.07857168393</v>
      </c>
      <c r="T2829" s="1">
        <v>516964.97779999999</v>
      </c>
      <c r="U2829" s="1">
        <v>441217.92540000001</v>
      </c>
      <c r="V2829" s="1">
        <v>748344.31169999996</v>
      </c>
      <c r="W2829" s="1">
        <v>381078.51559999998</v>
      </c>
      <c r="X2829" s="1">
        <f t="shared" si="173"/>
        <v>521901.43262500002</v>
      </c>
      <c r="Y2829" s="1">
        <f t="shared" si="174"/>
        <v>160874.34886433461</v>
      </c>
    </row>
    <row r="2830" spans="1:25" x14ac:dyDescent="0.5">
      <c r="A2830" s="1" t="s">
        <v>5646</v>
      </c>
      <c r="B2830" s="1" t="s">
        <v>5647</v>
      </c>
      <c r="C2830" s="1">
        <v>14454</v>
      </c>
      <c r="D2830" s="1">
        <v>5</v>
      </c>
      <c r="E2830" s="1">
        <v>5</v>
      </c>
      <c r="F2830" s="1">
        <v>241.28</v>
      </c>
      <c r="G2830" s="1">
        <v>5.3927682999999997E-2</v>
      </c>
      <c r="H2830" s="1">
        <v>0.99625991700000005</v>
      </c>
      <c r="I2830" s="1">
        <v>0.83523641800000004</v>
      </c>
      <c r="K2830" s="1">
        <v>1.1639394199999999</v>
      </c>
      <c r="L2830" s="1" t="s">
        <v>1</v>
      </c>
      <c r="M2830" s="1" t="s">
        <v>2</v>
      </c>
      <c r="N2830" s="1">
        <v>1191662.6189999999</v>
      </c>
      <c r="O2830" s="1">
        <v>726778.92570000002</v>
      </c>
      <c r="P2830" s="1">
        <v>4823050.2369999997</v>
      </c>
      <c r="Q2830" s="1">
        <v>8140196.4510000004</v>
      </c>
      <c r="R2830" s="3">
        <f>AVERAGE('VTA_Proteome Morphine vs Saline'!N2830:Q2830)</f>
        <v>3720422.0581750004</v>
      </c>
      <c r="S2830" s="3">
        <f>_xlfn.STDEV.S('VTA_Proteome Morphine vs Saline'!N2830:Q2830)</f>
        <v>3469232.2921189121</v>
      </c>
      <c r="T2830" s="1">
        <v>1602728.8359999999</v>
      </c>
      <c r="U2830" s="1">
        <v>393365.66729999997</v>
      </c>
      <c r="V2830" s="1">
        <v>7190697.4560000002</v>
      </c>
      <c r="W2830" s="1">
        <v>3598828.9879999999</v>
      </c>
      <c r="X2830" s="1">
        <f t="shared" si="173"/>
        <v>3196405.236825</v>
      </c>
      <c r="Y2830" s="1">
        <f t="shared" si="174"/>
        <v>2972829.7690102789</v>
      </c>
    </row>
    <row r="2831" spans="1:25" x14ac:dyDescent="0.5">
      <c r="A2831" s="1" t="s">
        <v>5648</v>
      </c>
      <c r="B2831" s="1" t="s">
        <v>5649</v>
      </c>
      <c r="C2831" s="1">
        <v>15850</v>
      </c>
      <c r="D2831" s="1">
        <v>6</v>
      </c>
      <c r="E2831" s="1">
        <v>6</v>
      </c>
      <c r="F2831" s="1">
        <v>229.37</v>
      </c>
      <c r="G2831" s="1">
        <v>6.7752902000000004E-2</v>
      </c>
      <c r="H2831" s="1">
        <v>0.99625991700000005</v>
      </c>
      <c r="I2831" s="1">
        <v>0.66147016000000003</v>
      </c>
      <c r="K2831" s="1">
        <v>1.0181405779999999</v>
      </c>
      <c r="L2831" s="1" t="s">
        <v>1</v>
      </c>
      <c r="M2831" s="1" t="s">
        <v>2</v>
      </c>
      <c r="N2831" s="1">
        <v>652410.30709999998</v>
      </c>
      <c r="O2831" s="1">
        <v>1565374.68</v>
      </c>
      <c r="P2831" s="1">
        <v>1567077.213</v>
      </c>
      <c r="Q2831" s="1">
        <v>1667165.0430000001</v>
      </c>
      <c r="R2831" s="3">
        <f>AVERAGE('VTA_Proteome Morphine vs Saline'!N2831:Q2831)</f>
        <v>1363006.8107750001</v>
      </c>
      <c r="S2831" s="3">
        <f>_xlfn.STDEV.S('VTA_Proteome Morphine vs Saline'!N2831:Q2831)</f>
        <v>476115.21883689339</v>
      </c>
      <c r="T2831" s="1">
        <v>1149074.1980000001</v>
      </c>
      <c r="U2831" s="1">
        <v>1251490.1669999999</v>
      </c>
      <c r="V2831" s="1">
        <v>2702884.844</v>
      </c>
      <c r="W2831" s="1">
        <v>251437.29759999999</v>
      </c>
      <c r="X2831" s="1">
        <f t="shared" si="173"/>
        <v>1338721.6266500002</v>
      </c>
      <c r="Y2831" s="1">
        <f t="shared" si="174"/>
        <v>1014347.7330308766</v>
      </c>
    </row>
    <row r="2832" spans="1:25" x14ac:dyDescent="0.5">
      <c r="A2832" s="1" t="s">
        <v>5650</v>
      </c>
      <c r="B2832" s="1" t="s">
        <v>5651</v>
      </c>
      <c r="C2832" s="1">
        <v>13499</v>
      </c>
      <c r="D2832" s="1">
        <v>4</v>
      </c>
      <c r="E2832" s="1">
        <v>4</v>
      </c>
      <c r="F2832" s="1">
        <v>157.63999999999999</v>
      </c>
      <c r="G2832" s="1">
        <v>6.2658435999999998E-2</v>
      </c>
      <c r="H2832" s="1">
        <v>0.99625991700000005</v>
      </c>
      <c r="I2832" s="1">
        <v>0.71058843599999999</v>
      </c>
      <c r="K2832" s="1">
        <v>1.1971364200000001</v>
      </c>
      <c r="L2832" s="1" t="s">
        <v>1</v>
      </c>
      <c r="M2832" s="1" t="s">
        <v>2</v>
      </c>
      <c r="N2832" s="1">
        <v>427243.42670000001</v>
      </c>
      <c r="O2832" s="1">
        <v>562300.00089999998</v>
      </c>
      <c r="P2832" s="1">
        <v>1288076.3289999999</v>
      </c>
      <c r="Q2832" s="1">
        <v>1708149.719</v>
      </c>
      <c r="R2832" s="3">
        <f>AVERAGE('VTA_Proteome Morphine vs Saline'!N2832:Q2832)</f>
        <v>996442.3689</v>
      </c>
      <c r="S2832" s="3">
        <f>_xlfn.STDEV.S('VTA_Proteome Morphine vs Saline'!N2832:Q2832)</f>
        <v>606642.33019801124</v>
      </c>
      <c r="T2832" s="1">
        <v>794713.36939999997</v>
      </c>
      <c r="U2832" s="1">
        <v>337410.16440000001</v>
      </c>
      <c r="V2832" s="1">
        <v>1593862.088</v>
      </c>
      <c r="W2832" s="1">
        <v>603433.9902</v>
      </c>
      <c r="X2832" s="1">
        <f t="shared" si="173"/>
        <v>832354.90299999993</v>
      </c>
      <c r="Y2832" s="1">
        <f t="shared" si="174"/>
        <v>541197.79392362409</v>
      </c>
    </row>
    <row r="2833" spans="1:25" x14ac:dyDescent="0.5">
      <c r="A2833" s="1" t="s">
        <v>5652</v>
      </c>
      <c r="B2833" s="1" t="s">
        <v>5653</v>
      </c>
      <c r="C2833" s="1">
        <v>14544</v>
      </c>
      <c r="D2833" s="1">
        <v>4</v>
      </c>
      <c r="E2833" s="1">
        <v>4</v>
      </c>
      <c r="F2833" s="1">
        <v>215.47</v>
      </c>
      <c r="G2833" s="1">
        <v>5.6259819000000003E-2</v>
      </c>
      <c r="H2833" s="1">
        <v>0.99625991700000005</v>
      </c>
      <c r="I2833" s="1">
        <v>0.79321935700000001</v>
      </c>
      <c r="K2833" s="1">
        <v>1.004104922</v>
      </c>
      <c r="L2833" s="1" t="s">
        <v>1</v>
      </c>
      <c r="M2833" s="1" t="s">
        <v>2</v>
      </c>
      <c r="N2833" s="1">
        <v>1831103.8929999999</v>
      </c>
      <c r="O2833" s="1">
        <v>4799046.0279999999</v>
      </c>
      <c r="P2833" s="1">
        <v>9886018.9010000005</v>
      </c>
      <c r="Q2833" s="1">
        <v>12768937.52</v>
      </c>
      <c r="R2833" s="3">
        <f>AVERAGE('VTA_Proteome Morphine vs Saline'!N2833:Q2833)</f>
        <v>7321276.5855</v>
      </c>
      <c r="S2833" s="3">
        <f>_xlfn.STDEV.S('VTA_Proteome Morphine vs Saline'!N2833:Q2833)</f>
        <v>4924718.468462714</v>
      </c>
      <c r="T2833" s="1">
        <v>5653315.3799999999</v>
      </c>
      <c r="U2833" s="1">
        <v>3662007.8220000002</v>
      </c>
      <c r="V2833" s="1">
        <v>12253142.890000001</v>
      </c>
      <c r="W2833" s="1">
        <v>7596918.6330000004</v>
      </c>
      <c r="X2833" s="1">
        <f t="shared" si="173"/>
        <v>7291346.1812500004</v>
      </c>
      <c r="Y2833" s="1">
        <f t="shared" si="174"/>
        <v>3677319.809045624</v>
      </c>
    </row>
    <row r="2834" spans="1:25" x14ac:dyDescent="0.5">
      <c r="A2834" s="1" t="s">
        <v>5654</v>
      </c>
      <c r="B2834" s="1" t="s">
        <v>5655</v>
      </c>
      <c r="C2834" s="1">
        <v>12546</v>
      </c>
      <c r="D2834" s="1">
        <v>1</v>
      </c>
      <c r="E2834" s="1">
        <v>1</v>
      </c>
      <c r="F2834" s="1">
        <v>44.04</v>
      </c>
      <c r="G2834" s="1">
        <v>0.191059594</v>
      </c>
      <c r="H2834" s="1">
        <v>0.977951083</v>
      </c>
      <c r="I2834" s="1">
        <v>0.24852073799999999</v>
      </c>
      <c r="K2834" s="1">
        <v>2.168585787</v>
      </c>
      <c r="L2834" s="1" t="s">
        <v>1</v>
      </c>
      <c r="M2834" s="1" t="s">
        <v>2</v>
      </c>
      <c r="N2834" s="1">
        <v>13648.53435</v>
      </c>
      <c r="O2834" s="1">
        <v>11208.9611</v>
      </c>
      <c r="P2834" s="1">
        <v>57900.420859999998</v>
      </c>
      <c r="Q2834" s="1">
        <v>64681.200779999999</v>
      </c>
      <c r="R2834" s="3">
        <f>AVERAGE('VTA_Proteome Morphine vs Saline'!N2834:Q2834)</f>
        <v>36859.779272500004</v>
      </c>
      <c r="S2834" s="3">
        <f>_xlfn.STDEV.S('VTA_Proteome Morphine vs Saline'!N2834:Q2834)</f>
        <v>28363.512105535367</v>
      </c>
      <c r="T2834" s="1">
        <v>340.67330240000001</v>
      </c>
      <c r="U2834" s="1">
        <v>16178.913500000001</v>
      </c>
      <c r="V2834" s="1">
        <v>44966.879979999998</v>
      </c>
      <c r="W2834" s="1">
        <v>6502.1357310000003</v>
      </c>
      <c r="X2834" s="1">
        <f t="shared" si="173"/>
        <v>16997.150628349998</v>
      </c>
      <c r="Y2834" s="1">
        <f t="shared" si="174"/>
        <v>19753.133478077572</v>
      </c>
    </row>
    <row r="2835" spans="1:25" x14ac:dyDescent="0.5">
      <c r="A2835" s="1" t="s">
        <v>5656</v>
      </c>
      <c r="B2835" s="1" t="s">
        <v>5657</v>
      </c>
      <c r="C2835" s="1">
        <v>12433</v>
      </c>
      <c r="D2835" s="1">
        <v>2</v>
      </c>
      <c r="E2835" s="1">
        <v>2</v>
      </c>
      <c r="F2835" s="1">
        <v>76.739999999999995</v>
      </c>
      <c r="G2835" s="1">
        <v>6.7851522999999997E-2</v>
      </c>
      <c r="H2835" s="1">
        <v>0.99625991700000005</v>
      </c>
      <c r="I2835" s="1">
        <v>0.660611434</v>
      </c>
      <c r="K2835" s="1">
        <v>1.1088573559999999</v>
      </c>
      <c r="L2835" s="1" t="s">
        <v>1</v>
      </c>
      <c r="M2835" s="1" t="s">
        <v>2</v>
      </c>
      <c r="N2835" s="1">
        <v>37889.485269999997</v>
      </c>
      <c r="O2835" s="1">
        <v>11454.209000000001</v>
      </c>
      <c r="P2835" s="1">
        <v>181900.35219999999</v>
      </c>
      <c r="Q2835" s="1">
        <v>210801.81890000001</v>
      </c>
      <c r="R2835" s="3">
        <f>AVERAGE('VTA_Proteome Morphine vs Saline'!N2835:Q2835)</f>
        <v>110511.4663425</v>
      </c>
      <c r="S2835" s="3">
        <f>_xlfn.STDEV.S('VTA_Proteome Morphine vs Saline'!N2835:Q2835)</f>
        <v>100400.56475139242</v>
      </c>
      <c r="T2835" s="1">
        <v>32353.036029999999</v>
      </c>
      <c r="U2835" s="1">
        <v>1844.069299</v>
      </c>
      <c r="V2835" s="1">
        <v>99323.544410000002</v>
      </c>
      <c r="W2835" s="1">
        <v>265129.2426</v>
      </c>
      <c r="X2835" s="1">
        <f t="shared" si="173"/>
        <v>99662.473084750003</v>
      </c>
      <c r="Y2835" s="1">
        <f t="shared" si="174"/>
        <v>117584.5328863152</v>
      </c>
    </row>
    <row r="2836" spans="1:25" x14ac:dyDescent="0.5">
      <c r="A2836" s="1" t="s">
        <v>5658</v>
      </c>
      <c r="B2836" s="1" t="s">
        <v>5659</v>
      </c>
      <c r="C2836" s="1">
        <v>47227</v>
      </c>
      <c r="D2836" s="1">
        <v>16</v>
      </c>
      <c r="E2836" s="1">
        <v>16</v>
      </c>
      <c r="F2836" s="1">
        <v>739.13</v>
      </c>
      <c r="G2836" s="1">
        <v>7.7086248999999996E-2</v>
      </c>
      <c r="H2836" s="1">
        <v>0.99625991700000005</v>
      </c>
      <c r="I2836" s="1">
        <v>0.59092966700000005</v>
      </c>
      <c r="K2836" s="1">
        <v>1.1832638790000001</v>
      </c>
      <c r="L2836" s="1" t="s">
        <v>1</v>
      </c>
      <c r="M2836" s="1" t="s">
        <v>2</v>
      </c>
      <c r="N2836" s="1">
        <v>3549580.943</v>
      </c>
      <c r="O2836" s="1">
        <v>8642064.4590000007</v>
      </c>
      <c r="P2836" s="1">
        <v>7776357.949</v>
      </c>
      <c r="Q2836" s="1">
        <v>7337886.9110000003</v>
      </c>
      <c r="R2836" s="3">
        <f>AVERAGE('VTA_Proteome Morphine vs Saline'!N2836:Q2836)</f>
        <v>6826472.5655000005</v>
      </c>
      <c r="S2836" s="3">
        <f>_xlfn.STDEV.S('VTA_Proteome Morphine vs Saline'!N2836:Q2836)</f>
        <v>2250793.897267045</v>
      </c>
      <c r="T2836" s="1">
        <v>6713280.0999999996</v>
      </c>
      <c r="U2836" s="1">
        <v>6136705.2120000003</v>
      </c>
      <c r="V2836" s="1">
        <v>4532471.2300000004</v>
      </c>
      <c r="W2836" s="1">
        <v>5694298.1409999998</v>
      </c>
      <c r="X2836" s="1">
        <f t="shared" si="173"/>
        <v>5769188.6707499996</v>
      </c>
      <c r="Y2836" s="1">
        <f t="shared" si="174"/>
        <v>924023.02543049154</v>
      </c>
    </row>
    <row r="2837" spans="1:25" x14ac:dyDescent="0.5">
      <c r="A2837" s="1" t="s">
        <v>5660</v>
      </c>
      <c r="B2837" s="1" t="s">
        <v>5661</v>
      </c>
      <c r="C2837" s="1">
        <v>34437</v>
      </c>
      <c r="D2837" s="1">
        <v>7</v>
      </c>
      <c r="E2837" s="1">
        <v>7</v>
      </c>
      <c r="F2837" s="1">
        <v>339.78</v>
      </c>
      <c r="G2837" s="1">
        <v>0.40506166100000002</v>
      </c>
      <c r="H2837" s="1">
        <v>0.977951083</v>
      </c>
      <c r="I2837" s="1">
        <v>8.6970248999999999E-2</v>
      </c>
      <c r="K2837" s="1">
        <v>2.224060894</v>
      </c>
      <c r="L2837" s="1" t="s">
        <v>1</v>
      </c>
      <c r="M2837" s="1" t="s">
        <v>2</v>
      </c>
      <c r="N2837" s="1">
        <v>1252801.659</v>
      </c>
      <c r="O2837" s="1">
        <v>1250755.827</v>
      </c>
      <c r="P2837" s="1">
        <v>4436471.9009999996</v>
      </c>
      <c r="Q2837" s="1">
        <v>1385906.7819999999</v>
      </c>
      <c r="R2837" s="3">
        <f>AVERAGE('VTA_Proteome Morphine vs Saline'!N2837:Q2837)</f>
        <v>2081484.0422499999</v>
      </c>
      <c r="S2837" s="3">
        <f>_xlfn.STDEV.S('VTA_Proteome Morphine vs Saline'!N2837:Q2837)</f>
        <v>1571264.819580938</v>
      </c>
      <c r="T2837" s="1">
        <v>874059.02630000003</v>
      </c>
      <c r="U2837" s="1">
        <v>932092.42720000003</v>
      </c>
      <c r="V2837" s="1">
        <v>1005536.018</v>
      </c>
      <c r="W2837" s="1">
        <v>931886.36270000006</v>
      </c>
      <c r="X2837" s="1">
        <f t="shared" si="173"/>
        <v>935893.45854999998</v>
      </c>
      <c r="Y2837" s="1">
        <f t="shared" si="174"/>
        <v>53864.297869434187</v>
      </c>
    </row>
    <row r="2838" spans="1:25" x14ac:dyDescent="0.5">
      <c r="A2838" s="1" t="s">
        <v>5662</v>
      </c>
      <c r="B2838" s="1" t="s">
        <v>5663</v>
      </c>
      <c r="C2838" s="1">
        <v>33541</v>
      </c>
      <c r="D2838" s="1">
        <v>15</v>
      </c>
      <c r="E2838" s="1">
        <v>15</v>
      </c>
      <c r="F2838" s="1">
        <v>739.53</v>
      </c>
      <c r="G2838" s="1">
        <v>6.6592796999999995E-2</v>
      </c>
      <c r="H2838" s="1">
        <v>0.99625991700000005</v>
      </c>
      <c r="I2838" s="1">
        <v>0.67180388899999999</v>
      </c>
      <c r="K2838" s="1">
        <v>1.056244084</v>
      </c>
      <c r="L2838" s="1" t="s">
        <v>1</v>
      </c>
      <c r="M2838" s="1" t="s">
        <v>2</v>
      </c>
      <c r="N2838" s="1">
        <v>6146920.6849999996</v>
      </c>
      <c r="O2838" s="1">
        <v>8582628.716</v>
      </c>
      <c r="P2838" s="1">
        <v>8769203.9330000002</v>
      </c>
      <c r="Q2838" s="1">
        <v>8798768.0920000002</v>
      </c>
      <c r="R2838" s="3">
        <f>AVERAGE('VTA_Proteome Morphine vs Saline'!N2838:Q2838)</f>
        <v>8074380.3564999998</v>
      </c>
      <c r="S2838" s="3">
        <f>_xlfn.STDEV.S('VTA_Proteome Morphine vs Saline'!N2838:Q2838)</f>
        <v>1288530.7620175311</v>
      </c>
      <c r="T2838" s="1">
        <v>6316832.6730000004</v>
      </c>
      <c r="U2838" s="1">
        <v>9610129.216</v>
      </c>
      <c r="V2838" s="1">
        <v>8145300.3380000005</v>
      </c>
      <c r="W2838" s="1">
        <v>6505444.1160000004</v>
      </c>
      <c r="X2838" s="1">
        <f t="shared" ref="X2838:X2869" si="175">AVERAGE(T2838:W2838)</f>
        <v>7644426.5857500006</v>
      </c>
      <c r="Y2838" s="1">
        <f t="shared" ref="Y2838:Y2868" si="176">_xlfn.STDEV.S(T2838:W2838)</f>
        <v>1546463.493462143</v>
      </c>
    </row>
    <row r="2839" spans="1:25" x14ac:dyDescent="0.5">
      <c r="A2839" s="1" t="s">
        <v>5664</v>
      </c>
      <c r="B2839" s="1" t="s">
        <v>5665</v>
      </c>
      <c r="C2839" s="1">
        <v>30310</v>
      </c>
      <c r="D2839" s="1">
        <v>17</v>
      </c>
      <c r="E2839" s="1">
        <v>17</v>
      </c>
      <c r="F2839" s="1">
        <v>756.92</v>
      </c>
      <c r="G2839" s="1">
        <v>5.3225556E-2</v>
      </c>
      <c r="H2839" s="1">
        <v>0.99625991700000005</v>
      </c>
      <c r="I2839" s="1">
        <v>0.850420391</v>
      </c>
      <c r="K2839" s="1">
        <v>1.0038349070000001</v>
      </c>
      <c r="L2839" s="1" t="s">
        <v>2</v>
      </c>
      <c r="M2839" s="1" t="s">
        <v>1</v>
      </c>
      <c r="N2839" s="1">
        <v>5651443.0149999997</v>
      </c>
      <c r="O2839" s="1">
        <v>11289734.539999999</v>
      </c>
      <c r="P2839" s="1">
        <v>12417412.59</v>
      </c>
      <c r="Q2839" s="1">
        <v>12061750.619999999</v>
      </c>
      <c r="R2839" s="3">
        <f>AVERAGE('VTA_Proteome Morphine vs Saline'!N2839:Q2839)</f>
        <v>10355085.19125</v>
      </c>
      <c r="S2839" s="3">
        <f>_xlfn.STDEV.S('VTA_Proteome Morphine vs Saline'!N2839:Q2839)</f>
        <v>3170894.7376958625</v>
      </c>
      <c r="T2839" s="1">
        <v>9543397.8800000008</v>
      </c>
      <c r="U2839" s="1">
        <v>12906285.67</v>
      </c>
      <c r="V2839" s="1">
        <v>10187375.949999999</v>
      </c>
      <c r="W2839" s="1">
        <v>8942124.3929999992</v>
      </c>
      <c r="X2839" s="1">
        <f t="shared" si="175"/>
        <v>10394795.97325</v>
      </c>
      <c r="Y2839" s="1">
        <f t="shared" si="176"/>
        <v>1749832.0868188324</v>
      </c>
    </row>
    <row r="2840" spans="1:25" x14ac:dyDescent="0.5">
      <c r="A2840" s="1" t="s">
        <v>5666</v>
      </c>
      <c r="B2840" s="1" t="s">
        <v>5667</v>
      </c>
      <c r="C2840" s="1">
        <v>29977</v>
      </c>
      <c r="D2840" s="1">
        <v>11</v>
      </c>
      <c r="E2840" s="1">
        <v>11</v>
      </c>
      <c r="F2840" s="1">
        <v>633.74</v>
      </c>
      <c r="G2840" s="1">
        <v>6.1517582000000001E-2</v>
      </c>
      <c r="H2840" s="1">
        <v>0.99625991700000005</v>
      </c>
      <c r="I2840" s="1">
        <v>0.72316340700000004</v>
      </c>
      <c r="K2840" s="1">
        <v>1.034490737</v>
      </c>
      <c r="L2840" s="1" t="s">
        <v>2</v>
      </c>
      <c r="M2840" s="1" t="s">
        <v>1</v>
      </c>
      <c r="N2840" s="1">
        <v>13745938.289999999</v>
      </c>
      <c r="O2840" s="1">
        <v>16728544.810000001</v>
      </c>
      <c r="P2840" s="1">
        <v>13622285.57</v>
      </c>
      <c r="Q2840" s="1">
        <v>17088312.09</v>
      </c>
      <c r="R2840" s="3">
        <f>AVERAGE('VTA_Proteome Morphine vs Saline'!N2840:Q2840)</f>
        <v>15296270.190000001</v>
      </c>
      <c r="S2840" s="3">
        <f>_xlfn.STDEV.S('VTA_Proteome Morphine vs Saline'!N2840:Q2840)</f>
        <v>1868027.3255144272</v>
      </c>
      <c r="T2840" s="1">
        <v>16103025.85</v>
      </c>
      <c r="U2840" s="1">
        <v>18621395.870000001</v>
      </c>
      <c r="V2840" s="1">
        <v>14807094.310000001</v>
      </c>
      <c r="W2840" s="1">
        <v>13763883.25</v>
      </c>
      <c r="X2840" s="1">
        <f t="shared" si="175"/>
        <v>15823849.82</v>
      </c>
      <c r="Y2840" s="1">
        <f t="shared" si="176"/>
        <v>2096143.8559276829</v>
      </c>
    </row>
    <row r="2841" spans="1:25" x14ac:dyDescent="0.5">
      <c r="A2841" s="1" t="s">
        <v>5668</v>
      </c>
      <c r="B2841" s="1" t="s">
        <v>5669</v>
      </c>
      <c r="C2841" s="1">
        <v>28007</v>
      </c>
      <c r="D2841" s="1">
        <v>10</v>
      </c>
      <c r="E2841" s="1">
        <v>10</v>
      </c>
      <c r="F2841" s="1">
        <v>512.92999999999995</v>
      </c>
      <c r="G2841" s="1">
        <v>0.16021856600000001</v>
      </c>
      <c r="H2841" s="1">
        <v>0.977951083</v>
      </c>
      <c r="I2841" s="1">
        <v>0.30087617500000002</v>
      </c>
      <c r="K2841" s="1">
        <v>1.0964371070000001</v>
      </c>
      <c r="L2841" s="1" t="s">
        <v>2</v>
      </c>
      <c r="M2841" s="1" t="s">
        <v>1</v>
      </c>
      <c r="N2841" s="1">
        <v>16057650</v>
      </c>
      <c r="O2841" s="1">
        <v>20074963.940000001</v>
      </c>
      <c r="P2841" s="1">
        <v>20447389.84</v>
      </c>
      <c r="Q2841" s="1">
        <v>20195677.870000001</v>
      </c>
      <c r="R2841" s="3">
        <f>AVERAGE('VTA_Proteome Morphine vs Saline'!N2841:Q2841)</f>
        <v>19193920.412500001</v>
      </c>
      <c r="S2841" s="3">
        <f>_xlfn.STDEV.S('VTA_Proteome Morphine vs Saline'!N2841:Q2841)</f>
        <v>2096595.1291722658</v>
      </c>
      <c r="T2841" s="1">
        <v>23003395.370000001</v>
      </c>
      <c r="U2841" s="1">
        <v>23226545.100000001</v>
      </c>
      <c r="V2841" s="1">
        <v>19029477.66</v>
      </c>
      <c r="W2841" s="1">
        <v>18920288.129999999</v>
      </c>
      <c r="X2841" s="1">
        <f t="shared" si="175"/>
        <v>21044926.564999998</v>
      </c>
      <c r="Y2841" s="1">
        <f t="shared" si="176"/>
        <v>2392431.2780487994</v>
      </c>
    </row>
    <row r="2842" spans="1:25" x14ac:dyDescent="0.5">
      <c r="A2842" s="1" t="s">
        <v>5670</v>
      </c>
      <c r="B2842" s="1" t="s">
        <v>5671</v>
      </c>
      <c r="C2842" s="1">
        <v>34194</v>
      </c>
      <c r="D2842" s="1">
        <v>12</v>
      </c>
      <c r="E2842" s="1">
        <v>12</v>
      </c>
      <c r="F2842" s="1">
        <v>611.54999999999995</v>
      </c>
      <c r="G2842" s="1">
        <v>7.9020172E-2</v>
      </c>
      <c r="H2842" s="1">
        <v>0.99625991700000005</v>
      </c>
      <c r="I2842" s="1">
        <v>0.57845731199999995</v>
      </c>
      <c r="K2842" s="1">
        <v>1.0391159910000001</v>
      </c>
      <c r="L2842" s="1" t="s">
        <v>2</v>
      </c>
      <c r="M2842" s="1" t="s">
        <v>1</v>
      </c>
      <c r="N2842" s="1">
        <v>31421945.879999999</v>
      </c>
      <c r="O2842" s="1">
        <v>29162418.02</v>
      </c>
      <c r="P2842" s="1">
        <v>40067292.219999999</v>
      </c>
      <c r="Q2842" s="1">
        <v>29804356.190000001</v>
      </c>
      <c r="R2842" s="3">
        <f>AVERAGE('VTA_Proteome Morphine vs Saline'!N2842:Q2842)</f>
        <v>32614003.077500001</v>
      </c>
      <c r="S2842" s="3">
        <f>_xlfn.STDEV.S('VTA_Proteome Morphine vs Saline'!N2842:Q2842)</f>
        <v>5058987.8581067808</v>
      </c>
      <c r="T2842" s="1">
        <v>35641510.490000002</v>
      </c>
      <c r="U2842" s="1">
        <v>34653202.369999997</v>
      </c>
      <c r="V2842" s="1">
        <v>33779707.030000001</v>
      </c>
      <c r="W2842" s="1">
        <v>31484508.579999998</v>
      </c>
      <c r="X2842" s="1">
        <f t="shared" si="175"/>
        <v>33889732.1175</v>
      </c>
      <c r="Y2842" s="1">
        <f t="shared" si="176"/>
        <v>1774713.1296855246</v>
      </c>
    </row>
    <row r="2843" spans="1:25" x14ac:dyDescent="0.5">
      <c r="A2843" s="1" t="s">
        <v>5672</v>
      </c>
      <c r="B2843" s="1" t="s">
        <v>5673</v>
      </c>
      <c r="C2843" s="1">
        <v>11491</v>
      </c>
      <c r="D2843" s="1">
        <v>2</v>
      </c>
      <c r="E2843" s="1">
        <v>2</v>
      </c>
      <c r="F2843" s="1">
        <v>62.94</v>
      </c>
      <c r="G2843" s="1">
        <v>0.119498285</v>
      </c>
      <c r="H2843" s="1">
        <v>0.98142714799999997</v>
      </c>
      <c r="I2843" s="1">
        <v>0.40142824199999999</v>
      </c>
      <c r="K2843" s="1">
        <v>1.146384098</v>
      </c>
      <c r="L2843" s="1" t="s">
        <v>2</v>
      </c>
      <c r="M2843" s="1" t="s">
        <v>1</v>
      </c>
      <c r="N2843" s="1">
        <v>807690.50060000003</v>
      </c>
      <c r="O2843" s="1">
        <v>597986.50309999997</v>
      </c>
      <c r="P2843" s="1">
        <v>1273588.777</v>
      </c>
      <c r="Q2843" s="1">
        <v>1038501.4</v>
      </c>
      <c r="R2843" s="3">
        <f>AVERAGE('VTA_Proteome Morphine vs Saline'!N2843:Q2843)</f>
        <v>929441.79517499998</v>
      </c>
      <c r="S2843" s="3">
        <f>_xlfn.STDEV.S('VTA_Proteome Morphine vs Saline'!N2843:Q2843)</f>
        <v>291557.38764952961</v>
      </c>
      <c r="T2843" s="1">
        <v>1020187.598</v>
      </c>
      <c r="U2843" s="1">
        <v>1017393.358</v>
      </c>
      <c r="V2843" s="1">
        <v>897431.89639999997</v>
      </c>
      <c r="W2843" s="1">
        <v>1326976.3230000001</v>
      </c>
      <c r="X2843" s="1">
        <f t="shared" si="175"/>
        <v>1065497.29385</v>
      </c>
      <c r="Y2843" s="1">
        <f t="shared" si="176"/>
        <v>183470.44965291931</v>
      </c>
    </row>
    <row r="2844" spans="1:25" x14ac:dyDescent="0.5">
      <c r="A2844" s="1" t="s">
        <v>5674</v>
      </c>
      <c r="B2844" s="1" t="s">
        <v>5675</v>
      </c>
      <c r="C2844" s="1">
        <v>11685</v>
      </c>
      <c r="D2844" s="1">
        <v>9</v>
      </c>
      <c r="E2844" s="1">
        <v>9</v>
      </c>
      <c r="F2844" s="1">
        <v>565.38</v>
      </c>
      <c r="G2844" s="1">
        <v>0.49694475300000002</v>
      </c>
      <c r="H2844" s="1">
        <v>0.977951083</v>
      </c>
      <c r="I2844" s="1">
        <v>5.8953207000000001E-2</v>
      </c>
      <c r="K2844" s="1">
        <v>1.4875921750000001</v>
      </c>
      <c r="L2844" s="1" t="s">
        <v>1</v>
      </c>
      <c r="M2844" s="1" t="s">
        <v>2</v>
      </c>
      <c r="N2844" s="1">
        <v>27389073.550000001</v>
      </c>
      <c r="O2844" s="1">
        <v>24008141.940000001</v>
      </c>
      <c r="P2844" s="1">
        <v>31388085.73</v>
      </c>
      <c r="Q2844" s="1">
        <v>40551988.229999997</v>
      </c>
      <c r="R2844" s="3">
        <f>AVERAGE('VTA_Proteome Morphine vs Saline'!N2844:Q2844)</f>
        <v>30834322.362499997</v>
      </c>
      <c r="S2844" s="3">
        <f>_xlfn.STDEV.S('VTA_Proteome Morphine vs Saline'!N2844:Q2844)</f>
        <v>7146238.2253442612</v>
      </c>
      <c r="T2844" s="1">
        <v>15632931.91</v>
      </c>
      <c r="U2844" s="1">
        <v>16491373.869999999</v>
      </c>
      <c r="V2844" s="1">
        <v>25197984.300000001</v>
      </c>
      <c r="W2844" s="1">
        <v>25588397.07</v>
      </c>
      <c r="X2844" s="1">
        <f t="shared" si="175"/>
        <v>20727671.787500001</v>
      </c>
      <c r="Y2844" s="1">
        <f t="shared" si="176"/>
        <v>5401016.5307576433</v>
      </c>
    </row>
    <row r="2845" spans="1:25" x14ac:dyDescent="0.5">
      <c r="A2845" s="1" t="s">
        <v>5676</v>
      </c>
      <c r="B2845" s="1" t="s">
        <v>5677</v>
      </c>
      <c r="C2845" s="1">
        <v>165262</v>
      </c>
      <c r="D2845" s="1">
        <v>17</v>
      </c>
      <c r="E2845" s="1">
        <v>16</v>
      </c>
      <c r="F2845" s="1">
        <v>682.89</v>
      </c>
      <c r="G2845" s="1">
        <v>0.50734734599999998</v>
      </c>
      <c r="H2845" s="1">
        <v>0.977951083</v>
      </c>
      <c r="I2845" s="1">
        <v>5.6451635E-2</v>
      </c>
      <c r="K2845" s="1">
        <v>1.1208093859999999</v>
      </c>
      <c r="L2845" s="1" t="s">
        <v>1</v>
      </c>
      <c r="M2845" s="1" t="s">
        <v>2</v>
      </c>
      <c r="N2845" s="1">
        <v>2925628.0249999999</v>
      </c>
      <c r="O2845" s="1">
        <v>2412893.659</v>
      </c>
      <c r="P2845" s="1">
        <v>2650015.923</v>
      </c>
      <c r="Q2845" s="1">
        <v>2492404.1340000001</v>
      </c>
      <c r="R2845" s="3">
        <f>AVERAGE('VTA_Proteome Morphine vs Saline'!N2845:Q2845)</f>
        <v>2620235.4352500001</v>
      </c>
      <c r="S2845" s="3">
        <f>_xlfn.STDEV.S('VTA_Proteome Morphine vs Saline'!N2845:Q2845)</f>
        <v>226187.94919462659</v>
      </c>
      <c r="T2845" s="1">
        <v>2191979.1150000002</v>
      </c>
      <c r="U2845" s="1">
        <v>2400726.514</v>
      </c>
      <c r="V2845" s="1">
        <v>2366078.5669999998</v>
      </c>
      <c r="W2845" s="1">
        <v>2392441.6860000002</v>
      </c>
      <c r="X2845" s="1">
        <f t="shared" si="175"/>
        <v>2337806.4705000003</v>
      </c>
      <c r="Y2845" s="1">
        <f t="shared" si="176"/>
        <v>98334.239034363418</v>
      </c>
    </row>
    <row r="2846" spans="1:25" x14ac:dyDescent="0.5">
      <c r="A2846" s="1" t="s">
        <v>5678</v>
      </c>
      <c r="B2846" s="1" t="s">
        <v>5679</v>
      </c>
      <c r="C2846" s="1">
        <v>32979</v>
      </c>
      <c r="D2846" s="1">
        <v>5</v>
      </c>
      <c r="E2846" s="1">
        <v>5</v>
      </c>
      <c r="F2846" s="1">
        <v>255.04</v>
      </c>
      <c r="G2846" s="1">
        <v>0.161296882</v>
      </c>
      <c r="H2846" s="1">
        <v>0.977951083</v>
      </c>
      <c r="I2846" s="1">
        <v>0.29877475199999998</v>
      </c>
      <c r="K2846" s="1">
        <v>1.1596869219999999</v>
      </c>
      <c r="L2846" s="1" t="s">
        <v>1</v>
      </c>
      <c r="M2846" s="1" t="s">
        <v>2</v>
      </c>
      <c r="N2846" s="1">
        <v>675196.21680000005</v>
      </c>
      <c r="O2846" s="1">
        <v>755393.01210000005</v>
      </c>
      <c r="P2846" s="1">
        <v>1053350.6370000001</v>
      </c>
      <c r="Q2846" s="1">
        <v>794320.04929999996</v>
      </c>
      <c r="R2846" s="3">
        <f>AVERAGE('VTA_Proteome Morphine vs Saline'!N2846:Q2846)</f>
        <v>819564.97880000004</v>
      </c>
      <c r="S2846" s="3">
        <f>_xlfn.STDEV.S('VTA_Proteome Morphine vs Saline'!N2846:Q2846)</f>
        <v>163557.75860230118</v>
      </c>
      <c r="T2846" s="1">
        <v>700504.022</v>
      </c>
      <c r="U2846" s="1">
        <v>890916.32109999994</v>
      </c>
      <c r="V2846" s="1">
        <v>606551.48840000003</v>
      </c>
      <c r="W2846" s="1">
        <v>628877.2548</v>
      </c>
      <c r="X2846" s="1">
        <f t="shared" si="175"/>
        <v>706712.2715749999</v>
      </c>
      <c r="Y2846" s="1">
        <f t="shared" si="176"/>
        <v>129177.07039407648</v>
      </c>
    </row>
    <row r="2847" spans="1:25" x14ac:dyDescent="0.5">
      <c r="A2847" s="1" t="s">
        <v>5680</v>
      </c>
      <c r="B2847" s="1" t="s">
        <v>5681</v>
      </c>
      <c r="C2847" s="1">
        <v>30057</v>
      </c>
      <c r="D2847" s="1">
        <v>5</v>
      </c>
      <c r="E2847" s="1">
        <v>5</v>
      </c>
      <c r="F2847" s="1">
        <v>234.86</v>
      </c>
      <c r="G2847" s="1">
        <v>8.9982093999999999E-2</v>
      </c>
      <c r="H2847" s="1">
        <v>0.99625991700000005</v>
      </c>
      <c r="I2847" s="1">
        <v>0.51722410600000002</v>
      </c>
      <c r="K2847" s="1">
        <v>1.1473061490000001</v>
      </c>
      <c r="L2847" s="1" t="s">
        <v>2</v>
      </c>
      <c r="M2847" s="1" t="s">
        <v>1</v>
      </c>
      <c r="N2847" s="1">
        <v>1050020.76</v>
      </c>
      <c r="O2847" s="1">
        <v>1158214.831</v>
      </c>
      <c r="P2847" s="1">
        <v>1022388.959</v>
      </c>
      <c r="Q2847" s="1">
        <v>1188887.03</v>
      </c>
      <c r="R2847" s="3">
        <f>AVERAGE('VTA_Proteome Morphine vs Saline'!N2847:Q2847)</f>
        <v>1104877.895</v>
      </c>
      <c r="S2847" s="3">
        <f>_xlfn.STDEV.S('VTA_Proteome Morphine vs Saline'!N2847:Q2847)</f>
        <v>81068.064670244101</v>
      </c>
      <c r="T2847" s="1">
        <v>1524832.449</v>
      </c>
      <c r="U2847" s="1">
        <v>1432638.602</v>
      </c>
      <c r="V2847" s="1">
        <v>1329531.7520000001</v>
      </c>
      <c r="W2847" s="1">
        <v>783530.00600000005</v>
      </c>
      <c r="X2847" s="1">
        <f t="shared" si="175"/>
        <v>1267633.2022500001</v>
      </c>
      <c r="Y2847" s="1">
        <f t="shared" si="176"/>
        <v>332448.27645617496</v>
      </c>
    </row>
    <row r="2848" spans="1:25" x14ac:dyDescent="0.5">
      <c r="A2848" s="1" t="s">
        <v>5682</v>
      </c>
      <c r="B2848" s="1" t="s">
        <v>5683</v>
      </c>
      <c r="C2848" s="1">
        <v>29921</v>
      </c>
      <c r="D2848" s="1">
        <v>5</v>
      </c>
      <c r="E2848" s="1">
        <v>5</v>
      </c>
      <c r="F2848" s="1">
        <v>225.03</v>
      </c>
      <c r="G2848" s="1">
        <v>0.19300002799999999</v>
      </c>
      <c r="H2848" s="1">
        <v>0.977951083</v>
      </c>
      <c r="I2848" s="1">
        <v>0.245689871</v>
      </c>
      <c r="K2848" s="1">
        <v>1.2254596499999999</v>
      </c>
      <c r="L2848" s="1" t="s">
        <v>2</v>
      </c>
      <c r="M2848" s="1" t="s">
        <v>1</v>
      </c>
      <c r="N2848" s="1">
        <v>690750.37899999996</v>
      </c>
      <c r="O2848" s="1">
        <v>661019.64040000003</v>
      </c>
      <c r="P2848" s="1">
        <v>432405.73210000002</v>
      </c>
      <c r="Q2848" s="1">
        <v>541208.07519999996</v>
      </c>
      <c r="R2848" s="3">
        <f>AVERAGE('VTA_Proteome Morphine vs Saline'!N2848:Q2848)</f>
        <v>581345.95667500002</v>
      </c>
      <c r="S2848" s="3">
        <f>_xlfn.STDEV.S('VTA_Proteome Morphine vs Saline'!N2848:Q2848)</f>
        <v>118478.49808907777</v>
      </c>
      <c r="T2848" s="1">
        <v>912107.7341</v>
      </c>
      <c r="U2848" s="1">
        <v>776548.14159999997</v>
      </c>
      <c r="V2848" s="1">
        <v>601291.02729999996</v>
      </c>
      <c r="W2848" s="1">
        <v>559717.14670000004</v>
      </c>
      <c r="X2848" s="1">
        <f t="shared" si="175"/>
        <v>712416.01242499996</v>
      </c>
      <c r="Y2848" s="1">
        <f t="shared" si="176"/>
        <v>162947.25078050804</v>
      </c>
    </row>
    <row r="2849" spans="1:25" x14ac:dyDescent="0.5">
      <c r="A2849" s="1" t="s">
        <v>5684</v>
      </c>
      <c r="B2849" s="1" t="s">
        <v>5685</v>
      </c>
      <c r="C2849" s="1">
        <v>22406</v>
      </c>
      <c r="D2849" s="1">
        <v>8</v>
      </c>
      <c r="E2849" s="1">
        <v>7</v>
      </c>
      <c r="F2849" s="1">
        <v>358.56</v>
      </c>
      <c r="G2849" s="1">
        <v>5.1353024999999997E-2</v>
      </c>
      <c r="H2849" s="1">
        <v>0.99625991700000005</v>
      </c>
      <c r="I2849" s="1">
        <v>0.90265642199999996</v>
      </c>
      <c r="K2849" s="1">
        <v>1.0040861720000001</v>
      </c>
      <c r="L2849" s="1" t="s">
        <v>1</v>
      </c>
      <c r="M2849" s="1" t="s">
        <v>2</v>
      </c>
      <c r="N2849" s="1">
        <v>1813719.0049999999</v>
      </c>
      <c r="O2849" s="1">
        <v>1982847.696</v>
      </c>
      <c r="P2849" s="1">
        <v>1994223.426</v>
      </c>
      <c r="Q2849" s="1">
        <v>1962287.6370000001</v>
      </c>
      <c r="R2849" s="3">
        <f>AVERAGE('VTA_Proteome Morphine vs Saline'!N2849:Q2849)</f>
        <v>1938269.4410000001</v>
      </c>
      <c r="S2849" s="3">
        <f>_xlfn.STDEV.S('VTA_Proteome Morphine vs Saline'!N2849:Q2849)</f>
        <v>84078.840190045827</v>
      </c>
      <c r="T2849" s="1">
        <v>1703148.919</v>
      </c>
      <c r="U2849" s="1">
        <v>1886219.095</v>
      </c>
      <c r="V2849" s="1">
        <v>2015412.9509999999</v>
      </c>
      <c r="W2849" s="1">
        <v>2116745.31</v>
      </c>
      <c r="X2849" s="1">
        <f t="shared" si="175"/>
        <v>1930381.5687500001</v>
      </c>
      <c r="Y2849" s="1">
        <f t="shared" si="176"/>
        <v>178462.67697585787</v>
      </c>
    </row>
    <row r="2850" spans="1:25" x14ac:dyDescent="0.5">
      <c r="A2850" s="1" t="s">
        <v>5686</v>
      </c>
      <c r="B2850" s="1" t="s">
        <v>5687</v>
      </c>
      <c r="C2850" s="1">
        <v>28876</v>
      </c>
      <c r="D2850" s="1">
        <v>4</v>
      </c>
      <c r="E2850" s="1">
        <v>4</v>
      </c>
      <c r="F2850" s="1">
        <v>251.99</v>
      </c>
      <c r="G2850" s="1">
        <v>5.0068743999999998E-2</v>
      </c>
      <c r="H2850" s="1">
        <v>0.99706243100000003</v>
      </c>
      <c r="I2850" s="1">
        <v>0.97798532299999996</v>
      </c>
      <c r="K2850" s="1">
        <v>1.022784825</v>
      </c>
      <c r="L2850" s="1" t="s">
        <v>2</v>
      </c>
      <c r="M2850" s="1" t="s">
        <v>1</v>
      </c>
      <c r="N2850" s="1">
        <v>401212.26439999999</v>
      </c>
      <c r="O2850" s="1">
        <v>301654.5747</v>
      </c>
      <c r="P2850" s="1">
        <v>312717.51069999998</v>
      </c>
      <c r="Q2850" s="1">
        <v>296915.46960000001</v>
      </c>
      <c r="R2850" s="3">
        <f>AVERAGE('VTA_Proteome Morphine vs Saline'!N2850:Q2850)</f>
        <v>328124.95484999998</v>
      </c>
      <c r="S2850" s="3">
        <f>_xlfn.STDEV.S('VTA_Proteome Morphine vs Saline'!N2850:Q2850)</f>
        <v>49172.679227895067</v>
      </c>
      <c r="T2850" s="1">
        <v>451296.76549999998</v>
      </c>
      <c r="U2850" s="1">
        <v>325814.07770000002</v>
      </c>
      <c r="V2850" s="1">
        <v>328875.2182</v>
      </c>
      <c r="W2850" s="1">
        <v>236418.83660000001</v>
      </c>
      <c r="X2850" s="1">
        <f t="shared" si="175"/>
        <v>335601.22450000001</v>
      </c>
      <c r="Y2850" s="1">
        <f t="shared" si="176"/>
        <v>88248.950286601204</v>
      </c>
    </row>
    <row r="2851" spans="1:25" x14ac:dyDescent="0.5">
      <c r="A2851" s="1" t="s">
        <v>5688</v>
      </c>
      <c r="B2851" s="1" t="s">
        <v>5689</v>
      </c>
      <c r="C2851" s="1">
        <v>20252</v>
      </c>
      <c r="D2851" s="1">
        <v>2</v>
      </c>
      <c r="E2851" s="1">
        <v>2</v>
      </c>
      <c r="F2851" s="1">
        <v>76.599999999999994</v>
      </c>
      <c r="G2851" s="1">
        <v>9.3470989000000004E-2</v>
      </c>
      <c r="H2851" s="1">
        <v>0.99625991700000005</v>
      </c>
      <c r="I2851" s="1">
        <v>0.50041795</v>
      </c>
      <c r="K2851" s="1">
        <v>1.1179288469999999</v>
      </c>
      <c r="L2851" s="1" t="s">
        <v>1</v>
      </c>
      <c r="M2851" s="1" t="s">
        <v>2</v>
      </c>
      <c r="N2851" s="1">
        <v>227856.94450000001</v>
      </c>
      <c r="O2851" s="1">
        <v>210405.09090000001</v>
      </c>
      <c r="P2851" s="1">
        <v>330864.00670000003</v>
      </c>
      <c r="Q2851" s="1">
        <v>286911.62030000001</v>
      </c>
      <c r="R2851" s="3">
        <f>AVERAGE('VTA_Proteome Morphine vs Saline'!N2851:Q2851)</f>
        <v>264009.41560000001</v>
      </c>
      <c r="S2851" s="3">
        <f>_xlfn.STDEV.S('VTA_Proteome Morphine vs Saline'!N2851:Q2851)</f>
        <v>55300.609172197197</v>
      </c>
      <c r="T2851" s="1">
        <v>185014.6085</v>
      </c>
      <c r="U2851" s="1">
        <v>178971.473</v>
      </c>
      <c r="V2851" s="1">
        <v>278690.5955</v>
      </c>
      <c r="W2851" s="1">
        <v>301960.9584</v>
      </c>
      <c r="X2851" s="1">
        <f t="shared" si="175"/>
        <v>236159.40884999998</v>
      </c>
      <c r="Y2851" s="1">
        <f t="shared" si="176"/>
        <v>63311.390156546506</v>
      </c>
    </row>
    <row r="2852" spans="1:25" x14ac:dyDescent="0.5">
      <c r="A2852" s="1" t="s">
        <v>5690</v>
      </c>
      <c r="B2852" s="1" t="s">
        <v>5691</v>
      </c>
      <c r="C2852" s="1">
        <v>24024</v>
      </c>
      <c r="D2852" s="1">
        <v>6</v>
      </c>
      <c r="E2852" s="1">
        <v>6</v>
      </c>
      <c r="F2852" s="1">
        <v>244.66</v>
      </c>
      <c r="G2852" s="1">
        <v>5.0006069E-2</v>
      </c>
      <c r="H2852" s="1">
        <v>0.99959859299999998</v>
      </c>
      <c r="I2852" s="1">
        <v>0.99345784800000003</v>
      </c>
      <c r="K2852" s="1">
        <v>1.004481116</v>
      </c>
      <c r="L2852" s="1" t="s">
        <v>2</v>
      </c>
      <c r="M2852" s="1" t="s">
        <v>1</v>
      </c>
      <c r="N2852" s="1">
        <v>1649203.442</v>
      </c>
      <c r="O2852" s="1">
        <v>1797067.9820000001</v>
      </c>
      <c r="P2852" s="1">
        <v>2259833.6740000001</v>
      </c>
      <c r="Q2852" s="1">
        <v>2277162.1919999998</v>
      </c>
      <c r="R2852" s="3">
        <f>AVERAGE('VTA_Proteome Morphine vs Saline'!N2852:Q2852)</f>
        <v>1995816.8225</v>
      </c>
      <c r="S2852" s="3">
        <f>_xlfn.STDEV.S('VTA_Proteome Morphine vs Saline'!N2852:Q2852)</f>
        <v>320677.43500117416</v>
      </c>
      <c r="T2852" s="1">
        <v>1769862.7279999999</v>
      </c>
      <c r="U2852" s="1">
        <v>1628324.3540000001</v>
      </c>
      <c r="V2852" s="1">
        <v>2157427.5729999999</v>
      </c>
      <c r="W2852" s="1">
        <v>2463426.5830000001</v>
      </c>
      <c r="X2852" s="1">
        <f t="shared" si="175"/>
        <v>2004760.3095</v>
      </c>
      <c r="Y2852" s="1">
        <f t="shared" si="176"/>
        <v>378841.63189856487</v>
      </c>
    </row>
    <row r="2853" spans="1:25" x14ac:dyDescent="0.5">
      <c r="A2853" s="1" t="s">
        <v>5692</v>
      </c>
      <c r="B2853" s="1" t="s">
        <v>5693</v>
      </c>
      <c r="C2853" s="1">
        <v>17040</v>
      </c>
      <c r="D2853" s="1">
        <v>3</v>
      </c>
      <c r="E2853" s="1">
        <v>3</v>
      </c>
      <c r="F2853" s="1">
        <v>179.48</v>
      </c>
      <c r="G2853" s="1">
        <v>5.1637064000000003E-2</v>
      </c>
      <c r="H2853" s="1">
        <v>0.99625991700000005</v>
      </c>
      <c r="I2853" s="1">
        <v>0.89300341299999997</v>
      </c>
      <c r="K2853" s="1">
        <v>1.024107892</v>
      </c>
      <c r="L2853" s="1" t="s">
        <v>1</v>
      </c>
      <c r="M2853" s="1" t="s">
        <v>2</v>
      </c>
      <c r="N2853" s="1">
        <v>792910.15029999998</v>
      </c>
      <c r="O2853" s="1">
        <v>719176.25159999996</v>
      </c>
      <c r="P2853" s="1">
        <v>1549213.8049999999</v>
      </c>
      <c r="Q2853" s="1">
        <v>1802037.36</v>
      </c>
      <c r="R2853" s="3">
        <f>AVERAGE('VTA_Proteome Morphine vs Saline'!N2853:Q2853)</f>
        <v>1215834.391725</v>
      </c>
      <c r="S2853" s="3">
        <f>_xlfn.STDEV.S('VTA_Proteome Morphine vs Saline'!N2853:Q2853)</f>
        <v>541697.94022971264</v>
      </c>
      <c r="T2853" s="1">
        <v>1100576.074</v>
      </c>
      <c r="U2853" s="1">
        <v>471728.42830000003</v>
      </c>
      <c r="V2853" s="1">
        <v>1410059.781</v>
      </c>
      <c r="W2853" s="1">
        <v>1766488.4569999999</v>
      </c>
      <c r="X2853" s="1">
        <f t="shared" si="175"/>
        <v>1187213.1850749999</v>
      </c>
      <c r="Y2853" s="1">
        <f t="shared" si="176"/>
        <v>549134.12817269168</v>
      </c>
    </row>
    <row r="2854" spans="1:25" x14ac:dyDescent="0.5">
      <c r="A2854" s="1" t="s">
        <v>5694</v>
      </c>
      <c r="B2854" s="1" t="s">
        <v>5695</v>
      </c>
      <c r="C2854" s="1">
        <v>24985</v>
      </c>
      <c r="D2854" s="1">
        <v>4</v>
      </c>
      <c r="E2854" s="1">
        <v>4</v>
      </c>
      <c r="F2854" s="1">
        <v>174.76</v>
      </c>
      <c r="G2854" s="1">
        <v>6.0135727999999999E-2</v>
      </c>
      <c r="H2854" s="1">
        <v>0.99625991700000005</v>
      </c>
      <c r="I2854" s="1">
        <v>0.73941324799999997</v>
      </c>
      <c r="K2854" s="1">
        <v>1.0375828410000001</v>
      </c>
      <c r="L2854" s="1" t="s">
        <v>2</v>
      </c>
      <c r="M2854" s="1" t="s">
        <v>1</v>
      </c>
      <c r="N2854" s="1">
        <v>606555.16949999996</v>
      </c>
      <c r="O2854" s="1">
        <v>593879.26659999997</v>
      </c>
      <c r="P2854" s="1">
        <v>679093.13699999999</v>
      </c>
      <c r="Q2854" s="1">
        <v>692511.92169999995</v>
      </c>
      <c r="R2854" s="3">
        <f>AVERAGE('VTA_Proteome Morphine vs Saline'!N2854:Q2854)</f>
        <v>643009.8737</v>
      </c>
      <c r="S2854" s="3">
        <f>_xlfn.STDEV.S('VTA_Proteome Morphine vs Saline'!N2854:Q2854)</f>
        <v>49984.052986579292</v>
      </c>
      <c r="T2854" s="1">
        <v>574811.44420000003</v>
      </c>
      <c r="U2854" s="1">
        <v>591765.32140000002</v>
      </c>
      <c r="V2854" s="1">
        <v>798961.51910000003</v>
      </c>
      <c r="W2854" s="1">
        <v>703165.76029999997</v>
      </c>
      <c r="X2854" s="1">
        <f t="shared" si="175"/>
        <v>667176.01124999998</v>
      </c>
      <c r="Y2854" s="1">
        <f t="shared" si="176"/>
        <v>104691.08129150125</v>
      </c>
    </row>
    <row r="2855" spans="1:25" x14ac:dyDescent="0.5">
      <c r="A2855" s="1" t="s">
        <v>5696</v>
      </c>
      <c r="B2855" s="1" t="s">
        <v>5697</v>
      </c>
      <c r="C2855" s="1">
        <v>48335</v>
      </c>
      <c r="D2855" s="1">
        <v>9</v>
      </c>
      <c r="E2855" s="1">
        <v>9</v>
      </c>
      <c r="F2855" s="1">
        <v>482.94</v>
      </c>
      <c r="G2855" s="1">
        <v>5.1894990000000002E-2</v>
      </c>
      <c r="H2855" s="1">
        <v>0.99625991700000005</v>
      </c>
      <c r="I2855" s="1">
        <v>0.88495895700000005</v>
      </c>
      <c r="K2855" s="1">
        <v>1.0065529090000001</v>
      </c>
      <c r="L2855" s="1" t="s">
        <v>1</v>
      </c>
      <c r="M2855" s="1" t="s">
        <v>2</v>
      </c>
      <c r="N2855" s="1">
        <v>1343350.0109999999</v>
      </c>
      <c r="O2855" s="1">
        <v>853198.49829999998</v>
      </c>
      <c r="P2855" s="1">
        <v>895723.24100000004</v>
      </c>
      <c r="Q2855" s="1">
        <v>856709.18310000002</v>
      </c>
      <c r="R2855" s="3">
        <f>AVERAGE('VTA_Proteome Morphine vs Saline'!N2855:Q2855)</f>
        <v>987245.23334999999</v>
      </c>
      <c r="S2855" s="3">
        <f>_xlfn.STDEV.S('VTA_Proteome Morphine vs Saline'!N2855:Q2855)</f>
        <v>238184.15518341033</v>
      </c>
      <c r="T2855" s="1">
        <v>1058980.8430000001</v>
      </c>
      <c r="U2855" s="1">
        <v>1422289.1259999999</v>
      </c>
      <c r="V2855" s="1">
        <v>670783.36410000001</v>
      </c>
      <c r="W2855" s="1">
        <v>771218.75569999998</v>
      </c>
      <c r="X2855" s="1">
        <f t="shared" si="175"/>
        <v>980818.02220000001</v>
      </c>
      <c r="Y2855" s="1">
        <f t="shared" si="176"/>
        <v>337174.28914748016</v>
      </c>
    </row>
    <row r="2856" spans="1:25" x14ac:dyDescent="0.5">
      <c r="A2856" s="1" t="s">
        <v>5698</v>
      </c>
      <c r="B2856" s="1" t="s">
        <v>5699</v>
      </c>
      <c r="C2856" s="1">
        <v>44809</v>
      </c>
      <c r="D2856" s="1">
        <v>4</v>
      </c>
      <c r="E2856" s="1">
        <v>4</v>
      </c>
      <c r="F2856" s="1">
        <v>149.66999999999999</v>
      </c>
      <c r="G2856" s="1">
        <v>0.114387554</v>
      </c>
      <c r="H2856" s="1">
        <v>0.98654470999999999</v>
      </c>
      <c r="I2856" s="1">
        <v>0.41796069899999999</v>
      </c>
      <c r="K2856" s="1">
        <v>1.1397696669999999</v>
      </c>
      <c r="L2856" s="1" t="s">
        <v>1</v>
      </c>
      <c r="M2856" s="1" t="s">
        <v>2</v>
      </c>
      <c r="N2856" s="1">
        <v>405479.69689999998</v>
      </c>
      <c r="O2856" s="1">
        <v>376580.67229999998</v>
      </c>
      <c r="P2856" s="1">
        <v>329470.48149999999</v>
      </c>
      <c r="Q2856" s="1">
        <v>348336.2072</v>
      </c>
      <c r="R2856" s="3">
        <f>AVERAGE('VTA_Proteome Morphine vs Saline'!N2856:Q2856)</f>
        <v>364966.76447499997</v>
      </c>
      <c r="S2856" s="3">
        <f>_xlfn.STDEV.S('VTA_Proteome Morphine vs Saline'!N2856:Q2856)</f>
        <v>33230.217618700306</v>
      </c>
      <c r="T2856" s="1">
        <v>365330.52529999998</v>
      </c>
      <c r="U2856" s="1">
        <v>464566.46279999998</v>
      </c>
      <c r="V2856" s="1">
        <v>167097.1298</v>
      </c>
      <c r="W2856" s="1">
        <v>283849.81109999999</v>
      </c>
      <c r="X2856" s="1">
        <f t="shared" si="175"/>
        <v>320210.98225</v>
      </c>
      <c r="Y2856" s="1">
        <f t="shared" si="176"/>
        <v>126016.22185171527</v>
      </c>
    </row>
    <row r="2857" spans="1:25" x14ac:dyDescent="0.5">
      <c r="A2857" s="1" t="s">
        <v>5700</v>
      </c>
      <c r="B2857" s="1" t="s">
        <v>5701</v>
      </c>
      <c r="C2857" s="1">
        <v>24382</v>
      </c>
      <c r="D2857" s="1">
        <v>5</v>
      </c>
      <c r="E2857" s="1">
        <v>5</v>
      </c>
      <c r="F2857" s="1">
        <v>214.63</v>
      </c>
      <c r="G2857" s="1">
        <v>0.12596563899999999</v>
      </c>
      <c r="H2857" s="1">
        <v>0.977951083</v>
      </c>
      <c r="I2857" s="1">
        <v>0.38205328300000002</v>
      </c>
      <c r="K2857" s="1">
        <v>1.1052089270000001</v>
      </c>
      <c r="L2857" s="1" t="s">
        <v>2</v>
      </c>
      <c r="M2857" s="1" t="s">
        <v>1</v>
      </c>
      <c r="N2857" s="1">
        <v>2003361.2860000001</v>
      </c>
      <c r="O2857" s="1">
        <v>2138479.4350000001</v>
      </c>
      <c r="P2857" s="1">
        <v>1970362.5209999999</v>
      </c>
      <c r="Q2857" s="1">
        <v>1715235.4650000001</v>
      </c>
      <c r="R2857" s="3">
        <f>AVERAGE('VTA_Proteome Morphine vs Saline'!N2857:Q2857)</f>
        <v>1956859.6767499999</v>
      </c>
      <c r="S2857" s="3">
        <f>_xlfn.STDEV.S('VTA_Proteome Morphine vs Saline'!N2857:Q2857)</f>
        <v>176741.54647985921</v>
      </c>
      <c r="T2857" s="1">
        <v>2241996.2209999999</v>
      </c>
      <c r="U2857" s="1">
        <v>2110264.6009999998</v>
      </c>
      <c r="V2857" s="1">
        <v>1709638.7520000001</v>
      </c>
      <c r="W2857" s="1">
        <v>2589055.5630000001</v>
      </c>
      <c r="X2857" s="1">
        <f t="shared" si="175"/>
        <v>2162738.78425</v>
      </c>
      <c r="Y2857" s="1">
        <f t="shared" si="176"/>
        <v>363355.15970679896</v>
      </c>
    </row>
    <row r="2858" spans="1:25" x14ac:dyDescent="0.5">
      <c r="A2858" s="1" t="s">
        <v>5702</v>
      </c>
      <c r="B2858" s="1" t="s">
        <v>5703</v>
      </c>
      <c r="C2858" s="1">
        <v>31654</v>
      </c>
      <c r="D2858" s="1">
        <v>6</v>
      </c>
      <c r="E2858" s="1">
        <v>6</v>
      </c>
      <c r="F2858" s="1">
        <v>256.95</v>
      </c>
      <c r="G2858" s="1">
        <v>5.9784003000000002E-2</v>
      </c>
      <c r="H2858" s="1">
        <v>0.99625991700000005</v>
      </c>
      <c r="I2858" s="1">
        <v>0.74375126000000003</v>
      </c>
      <c r="K2858" s="1">
        <v>1.0197701729999999</v>
      </c>
      <c r="L2858" s="1" t="s">
        <v>1</v>
      </c>
      <c r="M2858" s="1" t="s">
        <v>2</v>
      </c>
      <c r="N2858" s="1">
        <v>836235.22</v>
      </c>
      <c r="O2858" s="1">
        <v>832532.61</v>
      </c>
      <c r="P2858" s="1">
        <v>784491.3885</v>
      </c>
      <c r="Q2858" s="1">
        <v>838793.12760000001</v>
      </c>
      <c r="R2858" s="3">
        <f>AVERAGE('VTA_Proteome Morphine vs Saline'!N2858:Q2858)</f>
        <v>823013.08652499993</v>
      </c>
      <c r="S2858" s="3">
        <f>_xlfn.STDEV.S('VTA_Proteome Morphine vs Saline'!N2858:Q2858)</f>
        <v>25809.41078934689</v>
      </c>
      <c r="T2858" s="1">
        <v>915529.8149</v>
      </c>
      <c r="U2858" s="1">
        <v>934682.23490000004</v>
      </c>
      <c r="V2858" s="1">
        <v>727799.32449999999</v>
      </c>
      <c r="W2858" s="1">
        <v>650218.3138</v>
      </c>
      <c r="X2858" s="1">
        <f t="shared" si="175"/>
        <v>807057.42202500009</v>
      </c>
      <c r="Y2858" s="1">
        <f t="shared" si="176"/>
        <v>140160.27108219356</v>
      </c>
    </row>
    <row r="2859" spans="1:25" x14ac:dyDescent="0.5">
      <c r="A2859" s="1" t="s">
        <v>5704</v>
      </c>
      <c r="B2859" s="1" t="s">
        <v>5705</v>
      </c>
      <c r="C2859" s="1">
        <v>35378</v>
      </c>
      <c r="D2859" s="1">
        <v>8</v>
      </c>
      <c r="E2859" s="1">
        <v>7</v>
      </c>
      <c r="F2859" s="1">
        <v>322.89999999999998</v>
      </c>
      <c r="G2859" s="1">
        <v>0.101066741</v>
      </c>
      <c r="H2859" s="1">
        <v>0.99094768200000005</v>
      </c>
      <c r="I2859" s="1">
        <v>0.46724681000000001</v>
      </c>
      <c r="K2859" s="1">
        <v>1.093560954</v>
      </c>
      <c r="L2859" s="1" t="s">
        <v>2</v>
      </c>
      <c r="M2859" s="1" t="s">
        <v>1</v>
      </c>
      <c r="N2859" s="1">
        <v>1641171.915</v>
      </c>
      <c r="O2859" s="1">
        <v>1474628.4779999999</v>
      </c>
      <c r="P2859" s="1">
        <v>893009.55969999998</v>
      </c>
      <c r="Q2859" s="1">
        <v>1604494.9950000001</v>
      </c>
      <c r="R2859" s="3">
        <f>AVERAGE('VTA_Proteome Morphine vs Saline'!N2859:Q2859)</f>
        <v>1403326.2369250001</v>
      </c>
      <c r="S2859" s="3">
        <f>_xlfn.STDEV.S('VTA_Proteome Morphine vs Saline'!N2859:Q2859)</f>
        <v>347633.21496498567</v>
      </c>
      <c r="T2859" s="1">
        <v>1676971.5290000001</v>
      </c>
      <c r="U2859" s="1">
        <v>1513798.3689999999</v>
      </c>
      <c r="V2859" s="1">
        <v>1558494.8330000001</v>
      </c>
      <c r="W2859" s="1">
        <v>1389226.3810000001</v>
      </c>
      <c r="X2859" s="1">
        <f t="shared" si="175"/>
        <v>1534622.7780000002</v>
      </c>
      <c r="Y2859" s="1">
        <f t="shared" si="176"/>
        <v>118893.24369921662</v>
      </c>
    </row>
    <row r="2860" spans="1:25" x14ac:dyDescent="0.5">
      <c r="A2860" s="1" t="s">
        <v>5706</v>
      </c>
      <c r="B2860" s="1" t="s">
        <v>5707</v>
      </c>
      <c r="C2860" s="1">
        <v>52280</v>
      </c>
      <c r="D2860" s="1">
        <v>18</v>
      </c>
      <c r="E2860" s="1">
        <v>17</v>
      </c>
      <c r="F2860" s="1">
        <v>950.89</v>
      </c>
      <c r="G2860" s="1">
        <v>7.6003696999999995E-2</v>
      </c>
      <c r="H2860" s="1">
        <v>0.99625991700000005</v>
      </c>
      <c r="I2860" s="1">
        <v>0.59818228100000004</v>
      </c>
      <c r="K2860" s="1">
        <v>1.12979988</v>
      </c>
      <c r="L2860" s="1" t="s">
        <v>1</v>
      </c>
      <c r="M2860" s="1" t="s">
        <v>2</v>
      </c>
      <c r="N2860" s="1">
        <v>2705123.2749999999</v>
      </c>
      <c r="O2860" s="1">
        <v>3142614.077</v>
      </c>
      <c r="P2860" s="1">
        <v>5432638.5899999999</v>
      </c>
      <c r="Q2860" s="1">
        <v>4095329.2560000001</v>
      </c>
      <c r="R2860" s="3">
        <f>AVERAGE('VTA_Proteome Morphine vs Saline'!N2860:Q2860)</f>
        <v>3843926.2994999997</v>
      </c>
      <c r="S2860" s="3">
        <f>_xlfn.STDEV.S('VTA_Proteome Morphine vs Saline'!N2860:Q2860)</f>
        <v>1207741.8806131473</v>
      </c>
      <c r="T2860" s="1">
        <v>3129591.2379999999</v>
      </c>
      <c r="U2860" s="1">
        <v>3023590.8990000002</v>
      </c>
      <c r="V2860" s="1">
        <v>3771842.2489999998</v>
      </c>
      <c r="W2860" s="1">
        <v>3684204.534</v>
      </c>
      <c r="X2860" s="1">
        <f t="shared" si="175"/>
        <v>3402307.23</v>
      </c>
      <c r="Y2860" s="1">
        <f t="shared" si="176"/>
        <v>380272.837108851</v>
      </c>
    </row>
    <row r="2861" spans="1:25" x14ac:dyDescent="0.5">
      <c r="A2861" s="1" t="s">
        <v>5708</v>
      </c>
      <c r="B2861" s="1" t="s">
        <v>5709</v>
      </c>
      <c r="C2861" s="1">
        <v>42178</v>
      </c>
      <c r="D2861" s="1">
        <v>17</v>
      </c>
      <c r="E2861" s="1">
        <v>4</v>
      </c>
      <c r="F2861" s="1">
        <v>924.5</v>
      </c>
      <c r="G2861" s="1">
        <v>0.11367113</v>
      </c>
      <c r="H2861" s="1">
        <v>0.98654470999999999</v>
      </c>
      <c r="I2861" s="1">
        <v>0.42037275699999999</v>
      </c>
      <c r="K2861" s="1">
        <v>1.3528412240000001</v>
      </c>
      <c r="L2861" s="1" t="s">
        <v>2</v>
      </c>
      <c r="M2861" s="1" t="s">
        <v>1</v>
      </c>
      <c r="N2861" s="1">
        <v>407219.81209999998</v>
      </c>
      <c r="O2861" s="1">
        <v>783205.43799999997</v>
      </c>
      <c r="P2861" s="1">
        <v>331279.6888</v>
      </c>
      <c r="Q2861" s="1">
        <v>475016.58639999997</v>
      </c>
      <c r="R2861" s="3">
        <f>AVERAGE('VTA_Proteome Morphine vs Saline'!N2861:Q2861)</f>
        <v>499180.38132499997</v>
      </c>
      <c r="S2861" s="3">
        <f>_xlfn.STDEV.S('VTA_Proteome Morphine vs Saline'!N2861:Q2861)</f>
        <v>198243.54604625003</v>
      </c>
      <c r="T2861" s="1">
        <v>802003.38870000001</v>
      </c>
      <c r="U2861" s="1">
        <v>879491.04180000001</v>
      </c>
      <c r="V2861" s="1">
        <v>290444.80530000001</v>
      </c>
      <c r="W2861" s="1">
        <v>729307.95550000004</v>
      </c>
      <c r="X2861" s="1">
        <f t="shared" si="175"/>
        <v>675311.79782500002</v>
      </c>
      <c r="Y2861" s="1">
        <f t="shared" si="176"/>
        <v>263804.28973486071</v>
      </c>
    </row>
    <row r="2862" spans="1:25" x14ac:dyDescent="0.5">
      <c r="A2862" s="1" t="s">
        <v>5710</v>
      </c>
      <c r="B2862" s="1" t="s">
        <v>5711</v>
      </c>
      <c r="C2862" s="1">
        <v>25647</v>
      </c>
      <c r="D2862" s="1">
        <v>5</v>
      </c>
      <c r="E2862" s="1">
        <v>5</v>
      </c>
      <c r="F2862" s="1">
        <v>176.77</v>
      </c>
      <c r="G2862" s="1">
        <v>0.12730449199999999</v>
      </c>
      <c r="H2862" s="1">
        <v>0.977951083</v>
      </c>
      <c r="I2862" s="1">
        <v>0.37823859500000001</v>
      </c>
      <c r="K2862" s="1">
        <v>1.2055425820000001</v>
      </c>
      <c r="L2862" s="1" t="s">
        <v>2</v>
      </c>
      <c r="M2862" s="1" t="s">
        <v>1</v>
      </c>
      <c r="N2862" s="1">
        <v>612736.41520000005</v>
      </c>
      <c r="O2862" s="1">
        <v>724676.27020000003</v>
      </c>
      <c r="P2862" s="1">
        <v>1301709.96</v>
      </c>
      <c r="Q2862" s="1">
        <v>1107555.4580000001</v>
      </c>
      <c r="R2862" s="3">
        <f>AVERAGE('VTA_Proteome Morphine vs Saline'!N2862:Q2862)</f>
        <v>936669.52584999998</v>
      </c>
      <c r="S2862" s="3">
        <f>_xlfn.STDEV.S('VTA_Proteome Morphine vs Saline'!N2862:Q2862)</f>
        <v>322660.97842145246</v>
      </c>
      <c r="T2862" s="1">
        <v>1515621.16</v>
      </c>
      <c r="U2862" s="1">
        <v>806977.31640000001</v>
      </c>
      <c r="V2862" s="1">
        <v>1068822.8859999999</v>
      </c>
      <c r="W2862" s="1">
        <v>1125358.6340000001</v>
      </c>
      <c r="X2862" s="1">
        <f t="shared" si="175"/>
        <v>1129194.9991000001</v>
      </c>
      <c r="Y2862" s="1">
        <f t="shared" si="176"/>
        <v>292579.85953115352</v>
      </c>
    </row>
    <row r="2863" spans="1:25" x14ac:dyDescent="0.5">
      <c r="A2863" s="1" t="s">
        <v>5712</v>
      </c>
      <c r="B2863" s="1" t="s">
        <v>5713</v>
      </c>
      <c r="C2863" s="1">
        <v>148983</v>
      </c>
      <c r="D2863" s="1">
        <v>16</v>
      </c>
      <c r="E2863" s="1">
        <v>16</v>
      </c>
      <c r="F2863" s="1">
        <v>625.69000000000005</v>
      </c>
      <c r="G2863" s="1">
        <v>0.23345797900000001</v>
      </c>
      <c r="H2863" s="1">
        <v>0.977951083</v>
      </c>
      <c r="I2863" s="1">
        <v>0.19583440199999999</v>
      </c>
      <c r="K2863" s="1">
        <v>1.086934496</v>
      </c>
      <c r="L2863" s="1" t="s">
        <v>1</v>
      </c>
      <c r="M2863" s="1" t="s">
        <v>2</v>
      </c>
      <c r="N2863" s="1">
        <v>1327648.0149999999</v>
      </c>
      <c r="O2863" s="1">
        <v>1388878.6880000001</v>
      </c>
      <c r="P2863" s="1">
        <v>1357719.406</v>
      </c>
      <c r="Q2863" s="1">
        <v>1170863.3770000001</v>
      </c>
      <c r="R2863" s="3">
        <f>AVERAGE('VTA_Proteome Morphine vs Saline'!N2863:Q2863)</f>
        <v>1311277.3714999999</v>
      </c>
      <c r="S2863" s="3">
        <f>_xlfn.STDEV.S('VTA_Proteome Morphine vs Saline'!N2863:Q2863)</f>
        <v>96889.825250268099</v>
      </c>
      <c r="T2863" s="1">
        <v>1083375.6710000001</v>
      </c>
      <c r="U2863" s="1">
        <v>1226767.3929999999</v>
      </c>
      <c r="V2863" s="1">
        <v>1180532.544</v>
      </c>
      <c r="W2863" s="1">
        <v>1334922.9040000001</v>
      </c>
      <c r="X2863" s="1">
        <f t="shared" si="175"/>
        <v>1206399.628</v>
      </c>
      <c r="Y2863" s="1">
        <f t="shared" si="176"/>
        <v>104462.23935864466</v>
      </c>
    </row>
    <row r="2864" spans="1:25" x14ac:dyDescent="0.5">
      <c r="A2864" s="1" t="s">
        <v>5714</v>
      </c>
      <c r="B2864" s="1" t="s">
        <v>5715</v>
      </c>
      <c r="C2864" s="1">
        <v>24056</v>
      </c>
      <c r="D2864" s="1">
        <v>1</v>
      </c>
      <c r="E2864" s="1">
        <v>1</v>
      </c>
      <c r="F2864" s="1">
        <v>44.51</v>
      </c>
      <c r="G2864" s="1">
        <v>5.8421290000000001E-2</v>
      </c>
      <c r="H2864" s="1">
        <v>0.99625991700000005</v>
      </c>
      <c r="I2864" s="1">
        <v>0.76145786100000001</v>
      </c>
      <c r="K2864" s="1">
        <v>1.0472908729999999</v>
      </c>
      <c r="L2864" s="1" t="s">
        <v>1</v>
      </c>
      <c r="M2864" s="1" t="s">
        <v>2</v>
      </c>
      <c r="N2864" s="1">
        <v>74132.713229999994</v>
      </c>
      <c r="O2864" s="1">
        <v>48035.531060000001</v>
      </c>
      <c r="P2864" s="1">
        <v>53900.441879999998</v>
      </c>
      <c r="Q2864" s="1">
        <v>49866.582190000001</v>
      </c>
      <c r="R2864" s="3">
        <f>AVERAGE('VTA_Proteome Morphine vs Saline'!N2864:Q2864)</f>
        <v>56483.817089999997</v>
      </c>
      <c r="S2864" s="3">
        <f>_xlfn.STDEV.S('VTA_Proteome Morphine vs Saline'!N2864:Q2864)</f>
        <v>12018.301280444763</v>
      </c>
      <c r="T2864" s="1">
        <v>53602.874040000002</v>
      </c>
      <c r="U2864" s="1">
        <v>49537.725449999998</v>
      </c>
      <c r="V2864" s="1">
        <v>65405.857450000003</v>
      </c>
      <c r="W2864" s="1">
        <v>47186.606590000003</v>
      </c>
      <c r="X2864" s="1">
        <f t="shared" si="175"/>
        <v>53933.265882500003</v>
      </c>
      <c r="Y2864" s="1">
        <f t="shared" si="176"/>
        <v>8094.6011502951815</v>
      </c>
    </row>
    <row r="2865" spans="1:25" x14ac:dyDescent="0.5">
      <c r="A2865" s="1" t="s">
        <v>5716</v>
      </c>
      <c r="B2865" s="1" t="s">
        <v>5717</v>
      </c>
      <c r="C2865" s="1">
        <v>25454</v>
      </c>
      <c r="D2865" s="1">
        <v>1</v>
      </c>
      <c r="E2865" s="1">
        <v>1</v>
      </c>
      <c r="F2865" s="1">
        <v>58.86</v>
      </c>
      <c r="G2865" s="1">
        <v>9.6421457000000002E-2</v>
      </c>
      <c r="H2865" s="1">
        <v>0.99371272200000005</v>
      </c>
      <c r="I2865" s="1">
        <v>0.48701530500000001</v>
      </c>
      <c r="K2865" s="1">
        <v>1.058279864</v>
      </c>
      <c r="L2865" s="1" t="s">
        <v>2</v>
      </c>
      <c r="M2865" s="1" t="s">
        <v>1</v>
      </c>
      <c r="N2865" s="1">
        <v>301191.48430000001</v>
      </c>
      <c r="O2865" s="1">
        <v>364621.7108</v>
      </c>
      <c r="P2865" s="1">
        <v>376715.59940000001</v>
      </c>
      <c r="Q2865" s="1">
        <v>331878.55910000001</v>
      </c>
      <c r="R2865" s="3">
        <f>AVERAGE('VTA_Proteome Morphine vs Saline'!N2865:Q2865)</f>
        <v>343601.83840000001</v>
      </c>
      <c r="S2865" s="3">
        <f>_xlfn.STDEV.S('VTA_Proteome Morphine vs Saline'!N2865:Q2865)</f>
        <v>34031.503129260476</v>
      </c>
      <c r="T2865" s="1">
        <v>405896.25329999998</v>
      </c>
      <c r="U2865" s="1">
        <v>345284.04849999998</v>
      </c>
      <c r="V2865" s="1">
        <v>316690.85430000001</v>
      </c>
      <c r="W2865" s="1">
        <v>386636.4706</v>
      </c>
      <c r="X2865" s="1">
        <f t="shared" si="175"/>
        <v>363626.90667499998</v>
      </c>
      <c r="Y2865" s="1">
        <f t="shared" si="176"/>
        <v>40230.963012336513</v>
      </c>
    </row>
    <row r="2866" spans="1:25" x14ac:dyDescent="0.5">
      <c r="A2866" s="1" t="s">
        <v>5718</v>
      </c>
      <c r="B2866" s="1" t="s">
        <v>5719</v>
      </c>
      <c r="C2866" s="1">
        <v>19275</v>
      </c>
      <c r="D2866" s="1">
        <v>1</v>
      </c>
      <c r="E2866" s="1">
        <v>1</v>
      </c>
      <c r="F2866" s="1">
        <v>27.3</v>
      </c>
      <c r="G2866" s="1">
        <v>9.7791349999999999E-2</v>
      </c>
      <c r="H2866" s="1">
        <v>0.99332116299999995</v>
      </c>
      <c r="I2866" s="1">
        <v>0.48102371999999999</v>
      </c>
      <c r="K2866" s="1">
        <v>1.2946577450000001</v>
      </c>
      <c r="L2866" s="1" t="s">
        <v>1</v>
      </c>
      <c r="M2866" s="1" t="s">
        <v>2</v>
      </c>
      <c r="N2866" s="1">
        <v>1578709.6429999999</v>
      </c>
      <c r="O2866" s="1">
        <v>651940.97690000001</v>
      </c>
      <c r="P2866" s="1">
        <v>1117430.6299999999</v>
      </c>
      <c r="Q2866" s="1">
        <v>2069576.395</v>
      </c>
      <c r="R2866" s="3">
        <f>AVERAGE('VTA_Proteome Morphine vs Saline'!N2866:Q2866)</f>
        <v>1354414.4112249999</v>
      </c>
      <c r="S2866" s="3">
        <f>_xlfn.STDEV.S('VTA_Proteome Morphine vs Saline'!N2866:Q2866)</f>
        <v>608658.42980828299</v>
      </c>
      <c r="T2866" s="1">
        <v>772472.05579999997</v>
      </c>
      <c r="U2866" s="1">
        <v>981135.50950000004</v>
      </c>
      <c r="V2866" s="1">
        <v>646948.86600000004</v>
      </c>
      <c r="W2866" s="1">
        <v>1784068.94</v>
      </c>
      <c r="X2866" s="1">
        <f t="shared" si="175"/>
        <v>1046156.3428249999</v>
      </c>
      <c r="Y2866" s="1">
        <f t="shared" si="176"/>
        <v>510885.63898169302</v>
      </c>
    </row>
    <row r="2867" spans="1:25" x14ac:dyDescent="0.5">
      <c r="A2867" s="1" t="s">
        <v>5720</v>
      </c>
      <c r="B2867" s="1" t="s">
        <v>5721</v>
      </c>
      <c r="C2867" s="1">
        <v>20480</v>
      </c>
      <c r="D2867" s="1">
        <v>1</v>
      </c>
      <c r="E2867" s="1">
        <v>1</v>
      </c>
      <c r="F2867" s="1">
        <v>28.49</v>
      </c>
      <c r="G2867" s="1">
        <v>0.135611438</v>
      </c>
      <c r="H2867" s="1">
        <v>0.977951083</v>
      </c>
      <c r="I2867" s="1">
        <v>0.35591768400000001</v>
      </c>
      <c r="K2867" s="1" t="s">
        <v>486</v>
      </c>
      <c r="L2867" s="1" t="s">
        <v>2</v>
      </c>
      <c r="M2867" s="1" t="s">
        <v>1</v>
      </c>
      <c r="N2867" s="1">
        <v>0</v>
      </c>
      <c r="O2867" s="1">
        <v>0</v>
      </c>
      <c r="P2867" s="1">
        <v>0</v>
      </c>
      <c r="Q2867" s="1">
        <v>0</v>
      </c>
      <c r="R2867" s="3">
        <f>AVERAGE('VTA_Proteome Morphine vs Saline'!N2867:Q2867)</f>
        <v>0</v>
      </c>
      <c r="S2867" s="3">
        <f>_xlfn.STDEV.S('VTA_Proteome Morphine vs Saline'!N2867:Q2867)</f>
        <v>0</v>
      </c>
      <c r="T2867" s="1">
        <v>0</v>
      </c>
      <c r="U2867" s="1">
        <v>0</v>
      </c>
      <c r="V2867" s="1">
        <v>0</v>
      </c>
      <c r="W2867" s="1">
        <v>8797.6642339999999</v>
      </c>
      <c r="X2867" s="1">
        <f t="shared" si="175"/>
        <v>2199.4160585</v>
      </c>
      <c r="Y2867" s="1">
        <f t="shared" si="176"/>
        <v>4398.8321169999999</v>
      </c>
    </row>
    <row r="2868" spans="1:25" x14ac:dyDescent="0.5">
      <c r="A2868" s="1" t="s">
        <v>5722</v>
      </c>
      <c r="B2868" s="1" t="s">
        <v>5723</v>
      </c>
      <c r="C2868" s="1">
        <v>26296</v>
      </c>
      <c r="D2868" s="1">
        <v>1</v>
      </c>
      <c r="E2868" s="1">
        <v>1</v>
      </c>
      <c r="F2868" s="1">
        <v>26.1</v>
      </c>
      <c r="G2868" s="1">
        <v>0.15859635699999999</v>
      </c>
      <c r="H2868" s="1">
        <v>0.977951083</v>
      </c>
      <c r="I2868" s="1">
        <v>0.30408069999999998</v>
      </c>
      <c r="K2868" s="1">
        <v>1.616852143</v>
      </c>
      <c r="L2868" s="1" t="s">
        <v>2</v>
      </c>
      <c r="M2868" s="1" t="s">
        <v>1</v>
      </c>
      <c r="N2868" s="1">
        <v>321574.00060000003</v>
      </c>
      <c r="O2868" s="1">
        <v>390687.39779999998</v>
      </c>
      <c r="P2868" s="1">
        <v>398.51092879999999</v>
      </c>
      <c r="Q2868" s="1">
        <v>91785.086089999997</v>
      </c>
      <c r="R2868" s="3">
        <f>AVERAGE('VTA_Proteome Morphine vs Saline'!N2868:Q2868)</f>
        <v>201111.24885470001</v>
      </c>
      <c r="S2868" s="3">
        <f>_xlfn.STDEV.S('VTA_Proteome Morphine vs Saline'!N2868:Q2868)</f>
        <v>185011.89496673361</v>
      </c>
      <c r="T2868" s="1">
        <v>522697.62359999999</v>
      </c>
      <c r="U2868" s="1">
        <v>397182.76260000002</v>
      </c>
      <c r="V2868" s="1">
        <v>223171.4938</v>
      </c>
      <c r="W2868" s="1">
        <v>157616.73449999999</v>
      </c>
      <c r="X2868" s="1">
        <f t="shared" si="175"/>
        <v>325167.15362500004</v>
      </c>
      <c r="Y2868" s="1">
        <f t="shared" si="176"/>
        <v>166012.84295367502</v>
      </c>
    </row>
    <row r="2869" spans="1:25" x14ac:dyDescent="0.5">
      <c r="A2869" s="1" t="s">
        <v>5724</v>
      </c>
      <c r="B2869" s="1" t="s">
        <v>5725</v>
      </c>
      <c r="C2869" s="1">
        <v>88355</v>
      </c>
      <c r="D2869" s="1">
        <v>1</v>
      </c>
      <c r="E2869" s="1">
        <v>0</v>
      </c>
      <c r="F2869" s="1">
        <v>32.81</v>
      </c>
      <c r="K2869" s="1">
        <v>1</v>
      </c>
      <c r="L2869" s="1" t="s">
        <v>364</v>
      </c>
      <c r="M2869" s="1" t="s">
        <v>364</v>
      </c>
      <c r="R2869" s="3"/>
      <c r="S2869" s="3"/>
    </row>
    <row r="2870" spans="1:25" x14ac:dyDescent="0.5">
      <c r="A2870" s="1" t="s">
        <v>5726</v>
      </c>
      <c r="B2870" s="1" t="s">
        <v>5727</v>
      </c>
      <c r="C2870" s="1">
        <v>55579</v>
      </c>
      <c r="D2870" s="1">
        <v>1</v>
      </c>
      <c r="E2870" s="1">
        <v>1</v>
      </c>
      <c r="F2870" s="1">
        <v>35.83</v>
      </c>
      <c r="G2870" s="1">
        <v>0.203309773</v>
      </c>
      <c r="H2870" s="1">
        <v>0.977951083</v>
      </c>
      <c r="I2870" s="1">
        <v>0.23140633499999999</v>
      </c>
      <c r="K2870" s="1">
        <v>5.074869552</v>
      </c>
      <c r="L2870" s="1" t="s">
        <v>2</v>
      </c>
      <c r="M2870" s="1" t="s">
        <v>1</v>
      </c>
      <c r="N2870" s="1">
        <v>621.24187270000004</v>
      </c>
      <c r="O2870" s="1">
        <v>588.43623149999996</v>
      </c>
      <c r="P2870" s="1">
        <v>2526.5759109999999</v>
      </c>
      <c r="Q2870" s="1">
        <v>9696.4716449999996</v>
      </c>
      <c r="R2870" s="3">
        <f>AVERAGE('VTA_Proteome Morphine vs Saline'!N2870:Q2870)</f>
        <v>3358.1814150499999</v>
      </c>
      <c r="S2870" s="3">
        <f>_xlfn.STDEV.S('VTA_Proteome Morphine vs Saline'!N2870:Q2870)</f>
        <v>4321.5667372579637</v>
      </c>
      <c r="T2870" s="1">
        <v>14396.87492</v>
      </c>
      <c r="U2870" s="1">
        <v>1673.756873</v>
      </c>
      <c r="V2870" s="1">
        <v>2023.0173070000001</v>
      </c>
      <c r="W2870" s="1">
        <v>50075.681349999999</v>
      </c>
      <c r="X2870" s="1">
        <f>AVERAGE(T2870:W2870)</f>
        <v>17042.332612500002</v>
      </c>
      <c r="Y2870" s="1">
        <f>_xlfn.STDEV.S(T2870:W2870)</f>
        <v>22803.315020137419</v>
      </c>
    </row>
    <row r="2871" spans="1:25" x14ac:dyDescent="0.5">
      <c r="A2871" s="1" t="s">
        <v>5728</v>
      </c>
      <c r="B2871" s="1" t="s">
        <v>5729</v>
      </c>
      <c r="C2871" s="1">
        <v>33265</v>
      </c>
      <c r="D2871" s="1">
        <v>1</v>
      </c>
      <c r="E2871" s="1">
        <v>0</v>
      </c>
      <c r="F2871" s="1">
        <v>35.590000000000003</v>
      </c>
      <c r="K2871" s="1">
        <v>1</v>
      </c>
      <c r="L2871" s="1" t="s">
        <v>364</v>
      </c>
      <c r="M2871" s="1" t="s">
        <v>364</v>
      </c>
      <c r="R2871" s="3"/>
      <c r="S2871" s="3"/>
    </row>
    <row r="2872" spans="1:25" x14ac:dyDescent="0.5">
      <c r="A2872" s="1" t="s">
        <v>5730</v>
      </c>
      <c r="B2872" s="1" t="s">
        <v>5731</v>
      </c>
      <c r="C2872" s="1">
        <v>34218</v>
      </c>
      <c r="D2872" s="1">
        <v>4</v>
      </c>
      <c r="E2872" s="1">
        <v>4</v>
      </c>
      <c r="F2872" s="1">
        <v>159.66999999999999</v>
      </c>
      <c r="G2872" s="1">
        <v>5.4242299000000001E-2</v>
      </c>
      <c r="H2872" s="1">
        <v>0.99625991700000005</v>
      </c>
      <c r="I2872" s="1">
        <v>0.82890149700000004</v>
      </c>
      <c r="K2872" s="1">
        <v>1.26826803</v>
      </c>
      <c r="L2872" s="1" t="s">
        <v>2</v>
      </c>
      <c r="M2872" s="1" t="s">
        <v>1</v>
      </c>
      <c r="N2872" s="1">
        <v>424630.88419999997</v>
      </c>
      <c r="O2872" s="1">
        <v>395858.17609999998</v>
      </c>
      <c r="P2872" s="1">
        <v>576152.83810000005</v>
      </c>
      <c r="Q2872" s="1">
        <v>553293.62390000001</v>
      </c>
      <c r="R2872" s="3">
        <f>AVERAGE('VTA_Proteome Morphine vs Saline'!N2872:Q2872)</f>
        <v>487483.88057500002</v>
      </c>
      <c r="S2872" s="3">
        <f>_xlfn.STDEV.S('VTA_Proteome Morphine vs Saline'!N2872:Q2872)</f>
        <v>90441.279695590973</v>
      </c>
      <c r="T2872" s="1">
        <v>375881.0368</v>
      </c>
      <c r="U2872" s="1">
        <v>227352.7953</v>
      </c>
      <c r="V2872" s="1">
        <v>877442.6666</v>
      </c>
      <c r="W2872" s="1">
        <v>992364.38489999995</v>
      </c>
      <c r="X2872" s="1">
        <f t="shared" ref="X2872:X2903" si="177">AVERAGE(T2872:W2872)</f>
        <v>618260.22089999996</v>
      </c>
      <c r="Y2872" s="1">
        <f t="shared" ref="Y2872:Y2903" si="178">_xlfn.STDEV.S(T2872:W2872)</f>
        <v>373579.86649683246</v>
      </c>
    </row>
    <row r="2873" spans="1:25" x14ac:dyDescent="0.5">
      <c r="A2873" s="1" t="s">
        <v>5732</v>
      </c>
      <c r="B2873" s="1" t="s">
        <v>5733</v>
      </c>
      <c r="C2873" s="1">
        <v>92281</v>
      </c>
      <c r="D2873" s="1">
        <v>11</v>
      </c>
      <c r="E2873" s="1">
        <v>11</v>
      </c>
      <c r="F2873" s="1">
        <v>599.70000000000005</v>
      </c>
      <c r="G2873" s="1">
        <v>0.19755061400000001</v>
      </c>
      <c r="H2873" s="1">
        <v>0.977951083</v>
      </c>
      <c r="I2873" s="1">
        <v>0.239232427</v>
      </c>
      <c r="K2873" s="1">
        <v>1.284118753</v>
      </c>
      <c r="L2873" s="1" t="s">
        <v>1</v>
      </c>
      <c r="M2873" s="1" t="s">
        <v>2</v>
      </c>
      <c r="N2873" s="1">
        <v>1756627.4029999999</v>
      </c>
      <c r="O2873" s="1">
        <v>1750546.118</v>
      </c>
      <c r="P2873" s="1">
        <v>1191038.43</v>
      </c>
      <c r="Q2873" s="1">
        <v>1032288.238</v>
      </c>
      <c r="R2873" s="3">
        <f>AVERAGE('VTA_Proteome Morphine vs Saline'!N2873:Q2873)</f>
        <v>1432625.0472499998</v>
      </c>
      <c r="S2873" s="3">
        <f>_xlfn.STDEV.S('VTA_Proteome Morphine vs Saline'!N2873:Q2873)</f>
        <v>376246.81094247493</v>
      </c>
      <c r="T2873" s="1">
        <v>1321071.7150000001</v>
      </c>
      <c r="U2873" s="1">
        <v>1397693.5730000001</v>
      </c>
      <c r="V2873" s="1">
        <v>949614.15500000003</v>
      </c>
      <c r="W2873" s="1">
        <v>794214.20380000002</v>
      </c>
      <c r="X2873" s="1">
        <f t="shared" si="177"/>
        <v>1115648.4117000001</v>
      </c>
      <c r="Y2873" s="1">
        <f t="shared" si="178"/>
        <v>290192.76981439337</v>
      </c>
    </row>
    <row r="2874" spans="1:25" x14ac:dyDescent="0.5">
      <c r="A2874" s="1" t="s">
        <v>5734</v>
      </c>
      <c r="B2874" s="1" t="s">
        <v>5735</v>
      </c>
      <c r="C2874" s="1">
        <v>34191</v>
      </c>
      <c r="D2874" s="1">
        <v>21</v>
      </c>
      <c r="E2874" s="1">
        <v>17</v>
      </c>
      <c r="F2874" s="1">
        <v>1927.35</v>
      </c>
      <c r="G2874" s="1">
        <v>6.9683439999999999E-2</v>
      </c>
      <c r="H2874" s="1">
        <v>0.99625991700000005</v>
      </c>
      <c r="I2874" s="1">
        <v>0.64517858699999997</v>
      </c>
      <c r="K2874" s="1">
        <v>1.0328179390000001</v>
      </c>
      <c r="L2874" s="1" t="s">
        <v>2</v>
      </c>
      <c r="M2874" s="1" t="s">
        <v>1</v>
      </c>
      <c r="N2874" s="1">
        <v>37078527.049999997</v>
      </c>
      <c r="O2874" s="1">
        <v>38181659.170000002</v>
      </c>
      <c r="P2874" s="1">
        <v>42603306.109999999</v>
      </c>
      <c r="Q2874" s="1">
        <v>37947022.18</v>
      </c>
      <c r="R2874" s="3">
        <f>AVERAGE('VTA_Proteome Morphine vs Saline'!N2874:Q2874)</f>
        <v>38952628.627499998</v>
      </c>
      <c r="S2874" s="3">
        <f>_xlfn.STDEV.S('VTA_Proteome Morphine vs Saline'!N2874:Q2874)</f>
        <v>2479606.2211348494</v>
      </c>
      <c r="T2874" s="1">
        <v>45548644.229999997</v>
      </c>
      <c r="U2874" s="1">
        <v>41275136.509999998</v>
      </c>
      <c r="V2874" s="1">
        <v>38572777.899999999</v>
      </c>
      <c r="W2874" s="1">
        <v>35527335.890000001</v>
      </c>
      <c r="X2874" s="1">
        <f t="shared" si="177"/>
        <v>40230973.632499993</v>
      </c>
      <c r="Y2874" s="1">
        <f t="shared" si="178"/>
        <v>4252125.6565870186</v>
      </c>
    </row>
    <row r="2875" spans="1:25" x14ac:dyDescent="0.5">
      <c r="A2875" s="1" t="s">
        <v>5736</v>
      </c>
      <c r="B2875" s="1" t="s">
        <v>5737</v>
      </c>
      <c r="C2875" s="1">
        <v>37455</v>
      </c>
      <c r="D2875" s="1">
        <v>25</v>
      </c>
      <c r="E2875" s="1">
        <v>21</v>
      </c>
      <c r="F2875" s="1">
        <v>2273.4699999999998</v>
      </c>
      <c r="G2875" s="1">
        <v>5.0595787000000003E-2</v>
      </c>
      <c r="H2875" s="1">
        <v>0.99625991700000005</v>
      </c>
      <c r="I2875" s="1">
        <v>0.93527863099999997</v>
      </c>
      <c r="K2875" s="1">
        <v>1.005020129</v>
      </c>
      <c r="L2875" s="1" t="s">
        <v>2</v>
      </c>
      <c r="M2875" s="1" t="s">
        <v>1</v>
      </c>
      <c r="N2875" s="1">
        <v>88435495.879999995</v>
      </c>
      <c r="O2875" s="1">
        <v>98815172.129999995</v>
      </c>
      <c r="P2875" s="1">
        <v>125131007.59999999</v>
      </c>
      <c r="Q2875" s="1">
        <v>100539911</v>
      </c>
      <c r="R2875" s="3">
        <f>AVERAGE('VTA_Proteome Morphine vs Saline'!N2875:Q2875)</f>
        <v>103230396.6525</v>
      </c>
      <c r="S2875" s="3">
        <f>_xlfn.STDEV.S('VTA_Proteome Morphine vs Saline'!N2875:Q2875)</f>
        <v>15548405.806515599</v>
      </c>
      <c r="T2875" s="1">
        <v>118064586.8</v>
      </c>
      <c r="U2875" s="1">
        <v>106272632.7</v>
      </c>
      <c r="V2875" s="1">
        <v>101896626.3</v>
      </c>
      <c r="W2875" s="1">
        <v>88760660.379999995</v>
      </c>
      <c r="X2875" s="1">
        <f t="shared" si="177"/>
        <v>103748626.545</v>
      </c>
      <c r="Y2875" s="1">
        <f t="shared" si="178"/>
        <v>12102153.524116827</v>
      </c>
    </row>
    <row r="2876" spans="1:25" x14ac:dyDescent="0.5">
      <c r="A2876" s="1" t="s">
        <v>5738</v>
      </c>
      <c r="B2876" s="1" t="s">
        <v>5739</v>
      </c>
      <c r="C2876" s="1">
        <v>39628</v>
      </c>
      <c r="D2876" s="1">
        <v>21</v>
      </c>
      <c r="E2876" s="1">
        <v>20</v>
      </c>
      <c r="F2876" s="1">
        <v>1738.49</v>
      </c>
      <c r="G2876" s="1">
        <v>5.7043591999999997E-2</v>
      </c>
      <c r="H2876" s="1">
        <v>0.99625991700000005</v>
      </c>
      <c r="I2876" s="1">
        <v>0.78108765999999996</v>
      </c>
      <c r="K2876" s="1">
        <v>1.018432424</v>
      </c>
      <c r="L2876" s="1" t="s">
        <v>1</v>
      </c>
      <c r="M2876" s="1" t="s">
        <v>2</v>
      </c>
      <c r="N2876" s="1">
        <v>50691785.229999997</v>
      </c>
      <c r="O2876" s="1">
        <v>46855766.049999997</v>
      </c>
      <c r="P2876" s="1">
        <v>50913998.590000004</v>
      </c>
      <c r="Q2876" s="1">
        <v>43499978.840000004</v>
      </c>
      <c r="R2876" s="3">
        <f>AVERAGE('VTA_Proteome Morphine vs Saline'!N2876:Q2876)</f>
        <v>47990382.177500002</v>
      </c>
      <c r="S2876" s="3">
        <f>_xlfn.STDEV.S('VTA_Proteome Morphine vs Saline'!N2876:Q2876)</f>
        <v>3525912.9914444336</v>
      </c>
      <c r="T2876" s="1">
        <v>53891675.649999999</v>
      </c>
      <c r="U2876" s="1">
        <v>54230249.460000001</v>
      </c>
      <c r="V2876" s="1">
        <v>40662738.960000001</v>
      </c>
      <c r="W2876" s="1">
        <v>39702587.700000003</v>
      </c>
      <c r="X2876" s="1">
        <f t="shared" si="177"/>
        <v>47121812.942499995</v>
      </c>
      <c r="Y2876" s="1">
        <f t="shared" si="178"/>
        <v>8023412.6303813308</v>
      </c>
    </row>
    <row r="2877" spans="1:25" x14ac:dyDescent="0.5">
      <c r="A2877" s="1" t="s">
        <v>5740</v>
      </c>
      <c r="B2877" s="1" t="s">
        <v>5741</v>
      </c>
      <c r="C2877" s="1">
        <v>180636</v>
      </c>
      <c r="D2877" s="1">
        <v>17</v>
      </c>
      <c r="E2877" s="1">
        <v>17</v>
      </c>
      <c r="F2877" s="1">
        <v>694.55</v>
      </c>
      <c r="G2877" s="1">
        <v>5.2129500000000002E-2</v>
      </c>
      <c r="H2877" s="1">
        <v>0.99625991700000005</v>
      </c>
      <c r="I2877" s="1">
        <v>0.87812159199999995</v>
      </c>
      <c r="K2877" s="1">
        <v>1.0096542449999999</v>
      </c>
      <c r="L2877" s="1" t="s">
        <v>2</v>
      </c>
      <c r="M2877" s="1" t="s">
        <v>1</v>
      </c>
      <c r="N2877" s="1">
        <v>2214112.665</v>
      </c>
      <c r="O2877" s="1">
        <v>1851631.0589999999</v>
      </c>
      <c r="P2877" s="1">
        <v>2143635.8990000002</v>
      </c>
      <c r="Q2877" s="1">
        <v>1864269.365</v>
      </c>
      <c r="R2877" s="3">
        <f>AVERAGE('VTA_Proteome Morphine vs Saline'!N2877:Q2877)</f>
        <v>2018412.247</v>
      </c>
      <c r="S2877" s="3">
        <f>_xlfn.STDEV.S('VTA_Proteome Morphine vs Saline'!N2877:Q2877)</f>
        <v>187577.19243691754</v>
      </c>
      <c r="T2877" s="1">
        <v>2207592.6529999999</v>
      </c>
      <c r="U2877" s="1">
        <v>2009238.848</v>
      </c>
      <c r="V2877" s="1">
        <v>2123195.2250000001</v>
      </c>
      <c r="W2877" s="1">
        <v>1811567.246</v>
      </c>
      <c r="X2877" s="1">
        <f t="shared" si="177"/>
        <v>2037898.493</v>
      </c>
      <c r="Y2877" s="1">
        <f t="shared" si="178"/>
        <v>171385.38351532628</v>
      </c>
    </row>
    <row r="2878" spans="1:25" x14ac:dyDescent="0.5">
      <c r="A2878" s="1" t="s">
        <v>5742</v>
      </c>
      <c r="B2878" s="1" t="s">
        <v>5743</v>
      </c>
      <c r="C2878" s="1">
        <v>102516</v>
      </c>
      <c r="D2878" s="1">
        <v>1</v>
      </c>
      <c r="E2878" s="1">
        <v>1</v>
      </c>
      <c r="F2878" s="1">
        <v>26.52</v>
      </c>
      <c r="G2878" s="1">
        <v>0.14439114</v>
      </c>
      <c r="H2878" s="1">
        <v>0.977951083</v>
      </c>
      <c r="I2878" s="1">
        <v>0.33456941400000001</v>
      </c>
      <c r="K2878" s="1">
        <v>1.7573422990000001</v>
      </c>
      <c r="L2878" s="1" t="s">
        <v>2</v>
      </c>
      <c r="M2878" s="1" t="s">
        <v>1</v>
      </c>
      <c r="N2878" s="1">
        <v>7198.5929999999998</v>
      </c>
      <c r="O2878" s="1">
        <v>18373.816900000002</v>
      </c>
      <c r="P2878" s="1">
        <v>17214.587049999998</v>
      </c>
      <c r="Q2878" s="1">
        <v>7986.994729</v>
      </c>
      <c r="R2878" s="3">
        <f>AVERAGE('VTA_Proteome Morphine vs Saline'!N2878:Q2878)</f>
        <v>12693.49791975</v>
      </c>
      <c r="S2878" s="3">
        <f>_xlfn.STDEV.S('VTA_Proteome Morphine vs Saline'!N2878:Q2878)</f>
        <v>5917.5282847566741</v>
      </c>
      <c r="T2878" s="1">
        <v>33784.550969999997</v>
      </c>
      <c r="U2878" s="1">
        <v>6183.952628</v>
      </c>
      <c r="V2878" s="1">
        <v>28611.100020000002</v>
      </c>
      <c r="W2878" s="1">
        <v>20647.679639999998</v>
      </c>
      <c r="X2878" s="1">
        <f t="shared" si="177"/>
        <v>22306.820814499999</v>
      </c>
      <c r="Y2878" s="1">
        <f t="shared" si="178"/>
        <v>12030.265358940187</v>
      </c>
    </row>
    <row r="2879" spans="1:25" x14ac:dyDescent="0.5">
      <c r="A2879" s="1" t="s">
        <v>5744</v>
      </c>
      <c r="B2879" s="1" t="s">
        <v>5745</v>
      </c>
      <c r="C2879" s="1">
        <v>159527</v>
      </c>
      <c r="D2879" s="1">
        <v>34</v>
      </c>
      <c r="E2879" s="1">
        <v>27</v>
      </c>
      <c r="F2879" s="1">
        <v>1501.34</v>
      </c>
      <c r="G2879" s="1">
        <v>0.19602499600000001</v>
      </c>
      <c r="H2879" s="1">
        <v>0.977951083</v>
      </c>
      <c r="I2879" s="1">
        <v>0.24136959199999999</v>
      </c>
      <c r="K2879" s="1">
        <v>1.049836939</v>
      </c>
      <c r="L2879" s="1" t="s">
        <v>1</v>
      </c>
      <c r="M2879" s="1" t="s">
        <v>2</v>
      </c>
      <c r="N2879" s="1">
        <v>3046200.227</v>
      </c>
      <c r="O2879" s="1">
        <v>2734958.0189999999</v>
      </c>
      <c r="P2879" s="1">
        <v>3085246.4270000001</v>
      </c>
      <c r="Q2879" s="1">
        <v>2829790.5049999999</v>
      </c>
      <c r="R2879" s="3">
        <f>AVERAGE('VTA_Proteome Morphine vs Saline'!N2879:Q2879)</f>
        <v>2924048.7944999998</v>
      </c>
      <c r="S2879" s="3">
        <f>_xlfn.STDEV.S('VTA_Proteome Morphine vs Saline'!N2879:Q2879)</f>
        <v>168864.43843515863</v>
      </c>
      <c r="T2879" s="1">
        <v>2790356.7850000001</v>
      </c>
      <c r="U2879" s="1">
        <v>2963444.67</v>
      </c>
      <c r="V2879" s="1">
        <v>2726671.0060000001</v>
      </c>
      <c r="W2879" s="1">
        <v>2660491.1919999998</v>
      </c>
      <c r="X2879" s="1">
        <f t="shared" si="177"/>
        <v>2785240.9132499998</v>
      </c>
      <c r="Y2879" s="1">
        <f t="shared" si="178"/>
        <v>130096.98696331895</v>
      </c>
    </row>
    <row r="2880" spans="1:25" x14ac:dyDescent="0.5">
      <c r="A2880" s="1" t="s">
        <v>5746</v>
      </c>
      <c r="B2880" s="1" t="s">
        <v>5747</v>
      </c>
      <c r="C2880" s="1">
        <v>160287</v>
      </c>
      <c r="D2880" s="1">
        <v>61</v>
      </c>
      <c r="E2880" s="1">
        <v>53</v>
      </c>
      <c r="F2880" s="1">
        <v>3103</v>
      </c>
      <c r="G2880" s="1">
        <v>0.113035687</v>
      </c>
      <c r="H2880" s="1">
        <v>0.98654470999999999</v>
      </c>
      <c r="I2880" s="1">
        <v>0.42253263000000002</v>
      </c>
      <c r="K2880" s="1">
        <v>1.0452530040000001</v>
      </c>
      <c r="L2880" s="1" t="s">
        <v>2</v>
      </c>
      <c r="M2880" s="1" t="s">
        <v>1</v>
      </c>
      <c r="N2880" s="1">
        <v>20111737.370000001</v>
      </c>
      <c r="O2880" s="1">
        <v>18000048.100000001</v>
      </c>
      <c r="P2880" s="1">
        <v>19498682.190000001</v>
      </c>
      <c r="Q2880" s="1">
        <v>17829094.77</v>
      </c>
      <c r="R2880" s="3">
        <f>AVERAGE('VTA_Proteome Morphine vs Saline'!N2880:Q2880)</f>
        <v>18859890.607499998</v>
      </c>
      <c r="S2880" s="3">
        <f>_xlfn.STDEV.S('VTA_Proteome Morphine vs Saline'!N2880:Q2880)</f>
        <v>1122058.2573951322</v>
      </c>
      <c r="T2880" s="1">
        <v>21796818.329999998</v>
      </c>
      <c r="U2880" s="1">
        <v>20169717.059999999</v>
      </c>
      <c r="V2880" s="1">
        <v>18321532.670000002</v>
      </c>
      <c r="W2880" s="1">
        <v>18565361.219999999</v>
      </c>
      <c r="X2880" s="1">
        <f t="shared" si="177"/>
        <v>19713357.32</v>
      </c>
      <c r="Y2880" s="1">
        <f t="shared" si="178"/>
        <v>1612879.9184942348</v>
      </c>
    </row>
    <row r="2881" spans="1:25" x14ac:dyDescent="0.5">
      <c r="A2881" s="1" t="s">
        <v>5748</v>
      </c>
      <c r="B2881" s="1" t="s">
        <v>5749</v>
      </c>
      <c r="C2881" s="1">
        <v>32185</v>
      </c>
      <c r="D2881" s="1">
        <v>12</v>
      </c>
      <c r="E2881" s="1">
        <v>11</v>
      </c>
      <c r="F2881" s="1">
        <v>754.37</v>
      </c>
      <c r="G2881" s="1">
        <v>5.2544685000000001E-2</v>
      </c>
      <c r="H2881" s="1">
        <v>0.99625991700000005</v>
      </c>
      <c r="I2881" s="1">
        <v>0.86691076300000003</v>
      </c>
      <c r="K2881" s="1">
        <v>1.0167067320000001</v>
      </c>
      <c r="L2881" s="1" t="s">
        <v>2</v>
      </c>
      <c r="M2881" s="1" t="s">
        <v>1</v>
      </c>
      <c r="N2881" s="1">
        <v>7669595.0650000004</v>
      </c>
      <c r="O2881" s="1">
        <v>8065475.9819999998</v>
      </c>
      <c r="P2881" s="1">
        <v>9554579.0559999999</v>
      </c>
      <c r="Q2881" s="1">
        <v>7502986.4289999995</v>
      </c>
      <c r="R2881" s="3">
        <f>AVERAGE('VTA_Proteome Morphine vs Saline'!N2881:Q2881)</f>
        <v>8198159.1329999994</v>
      </c>
      <c r="S2881" s="3">
        <f>_xlfn.STDEV.S('VTA_Proteome Morphine vs Saline'!N2881:Q2881)</f>
        <v>934545.32410828804</v>
      </c>
      <c r="T2881" s="1">
        <v>9568981.0299999993</v>
      </c>
      <c r="U2881" s="1">
        <v>8894149.1239999998</v>
      </c>
      <c r="V2881" s="1">
        <v>7638489.3020000001</v>
      </c>
      <c r="W2881" s="1">
        <v>7238874.8810000001</v>
      </c>
      <c r="X2881" s="1">
        <f t="shared" si="177"/>
        <v>8335123.5842500003</v>
      </c>
      <c r="Y2881" s="1">
        <f t="shared" si="178"/>
        <v>1083508.8513880444</v>
      </c>
    </row>
    <row r="2882" spans="1:25" x14ac:dyDescent="0.5">
      <c r="A2882" s="1" t="s">
        <v>5750</v>
      </c>
      <c r="B2882" s="1" t="s">
        <v>5751</v>
      </c>
      <c r="C2882" s="1">
        <v>261489</v>
      </c>
      <c r="D2882" s="1">
        <v>2</v>
      </c>
      <c r="E2882" s="1">
        <v>1</v>
      </c>
      <c r="F2882" s="1">
        <v>72.58</v>
      </c>
      <c r="G2882" s="1">
        <v>0.302633765</v>
      </c>
      <c r="H2882" s="1">
        <v>0.977951083</v>
      </c>
      <c r="I2882" s="1">
        <v>0.138188164</v>
      </c>
      <c r="K2882" s="1">
        <v>1.771459296</v>
      </c>
      <c r="L2882" s="1" t="s">
        <v>1</v>
      </c>
      <c r="M2882" s="1" t="s">
        <v>2</v>
      </c>
      <c r="N2882" s="1">
        <v>1181000.2109999999</v>
      </c>
      <c r="O2882" s="1">
        <v>810316.40489999996</v>
      </c>
      <c r="P2882" s="1">
        <v>945377.15489999996</v>
      </c>
      <c r="Q2882" s="1">
        <v>2190171.3489999999</v>
      </c>
      <c r="R2882" s="3">
        <f>AVERAGE('VTA_Proteome Morphine vs Saline'!N2882:Q2882)</f>
        <v>1281716.2799499999</v>
      </c>
      <c r="S2882" s="3">
        <f>_xlfn.STDEV.S('VTA_Proteome Morphine vs Saline'!N2882:Q2882)</f>
        <v>624706.91481791064</v>
      </c>
      <c r="T2882" s="1">
        <v>334310.7512</v>
      </c>
      <c r="U2882" s="1">
        <v>421307.598</v>
      </c>
      <c r="V2882" s="1">
        <v>1672548.439</v>
      </c>
      <c r="W2882" s="1">
        <v>465981.06559999997</v>
      </c>
      <c r="X2882" s="1">
        <f t="shared" si="177"/>
        <v>723536.96345000004</v>
      </c>
      <c r="Y2882" s="1">
        <f t="shared" si="178"/>
        <v>635032.139576599</v>
      </c>
    </row>
    <row r="2883" spans="1:25" x14ac:dyDescent="0.5">
      <c r="A2883" s="1" t="s">
        <v>5752</v>
      </c>
      <c r="B2883" s="1" t="s">
        <v>5753</v>
      </c>
      <c r="C2883" s="1">
        <v>75785</v>
      </c>
      <c r="D2883" s="1">
        <v>41</v>
      </c>
      <c r="E2883" s="1">
        <v>41</v>
      </c>
      <c r="F2883" s="1">
        <v>2519.62</v>
      </c>
      <c r="G2883" s="1">
        <v>0.13336706000000001</v>
      </c>
      <c r="H2883" s="1">
        <v>0.977951083</v>
      </c>
      <c r="I2883" s="1">
        <v>0.36173056799999997</v>
      </c>
      <c r="K2883" s="1">
        <v>1.2037592539999999</v>
      </c>
      <c r="L2883" s="1" t="s">
        <v>2</v>
      </c>
      <c r="M2883" s="1" t="s">
        <v>1</v>
      </c>
      <c r="N2883" s="1">
        <v>65914648.409999996</v>
      </c>
      <c r="O2883" s="1">
        <v>55001169.210000001</v>
      </c>
      <c r="P2883" s="1">
        <v>46305874.229999997</v>
      </c>
      <c r="Q2883" s="1">
        <v>49128468.619999997</v>
      </c>
      <c r="R2883" s="3">
        <f>AVERAGE('VTA_Proteome Morphine vs Saline'!N2883:Q2883)</f>
        <v>54087540.1175</v>
      </c>
      <c r="S2883" s="3">
        <f>_xlfn.STDEV.S('VTA_Proteome Morphine vs Saline'!N2883:Q2883)</f>
        <v>8676825.8939772062</v>
      </c>
      <c r="T2883" s="1">
        <v>91264804.719999999</v>
      </c>
      <c r="U2883" s="1">
        <v>69101032.859999999</v>
      </c>
      <c r="V2883" s="1">
        <v>49926817.100000001</v>
      </c>
      <c r="W2883" s="1">
        <v>50140853.130000003</v>
      </c>
      <c r="X2883" s="1">
        <f t="shared" si="177"/>
        <v>65108376.952499993</v>
      </c>
      <c r="Y2883" s="1">
        <f t="shared" si="178"/>
        <v>19618074.520573165</v>
      </c>
    </row>
    <row r="2884" spans="1:25" x14ac:dyDescent="0.5">
      <c r="A2884" s="1" t="s">
        <v>5754</v>
      </c>
      <c r="B2884" s="1" t="s">
        <v>5755</v>
      </c>
      <c r="C2884" s="1">
        <v>24555</v>
      </c>
      <c r="D2884" s="1">
        <v>2</v>
      </c>
      <c r="E2884" s="1">
        <v>2</v>
      </c>
      <c r="F2884" s="1">
        <v>68.650000000000006</v>
      </c>
      <c r="G2884" s="1">
        <v>5.0205252999999998E-2</v>
      </c>
      <c r="H2884" s="1">
        <v>0.99625991700000005</v>
      </c>
      <c r="I2884" s="1">
        <v>0.96197357900000002</v>
      </c>
      <c r="K2884" s="1">
        <v>1.0539869070000001</v>
      </c>
      <c r="L2884" s="1" t="s">
        <v>2</v>
      </c>
      <c r="M2884" s="1" t="s">
        <v>1</v>
      </c>
      <c r="N2884" s="1">
        <v>389336.435</v>
      </c>
      <c r="O2884" s="1">
        <v>377228.39740000002</v>
      </c>
      <c r="P2884" s="1">
        <v>235622.2978</v>
      </c>
      <c r="Q2884" s="1">
        <v>265723.65769999998</v>
      </c>
      <c r="R2884" s="3">
        <f>AVERAGE('VTA_Proteome Morphine vs Saline'!N2884:Q2884)</f>
        <v>316977.69697499997</v>
      </c>
      <c r="S2884" s="3">
        <f>_xlfn.STDEV.S('VTA_Proteome Morphine vs Saline'!N2884:Q2884)</f>
        <v>77699.445273010409</v>
      </c>
      <c r="T2884" s="1">
        <v>455561.87800000003</v>
      </c>
      <c r="U2884" s="1">
        <v>364894.81670000002</v>
      </c>
      <c r="V2884" s="1">
        <v>377921.34259999997</v>
      </c>
      <c r="W2884" s="1">
        <v>137983.3327</v>
      </c>
      <c r="X2884" s="1">
        <f t="shared" si="177"/>
        <v>334090.34249999997</v>
      </c>
      <c r="Y2884" s="1">
        <f t="shared" si="178"/>
        <v>136727.66780469101</v>
      </c>
    </row>
    <row r="2885" spans="1:25" x14ac:dyDescent="0.5">
      <c r="A2885" s="1" t="s">
        <v>5756</v>
      </c>
      <c r="B2885" s="1" t="s">
        <v>5757</v>
      </c>
      <c r="C2885" s="1">
        <v>154662</v>
      </c>
      <c r="D2885" s="1">
        <v>3</v>
      </c>
      <c r="E2885" s="1">
        <v>3</v>
      </c>
      <c r="F2885" s="1">
        <v>130.44</v>
      </c>
      <c r="G2885" s="1">
        <v>5.0831873E-2</v>
      </c>
      <c r="H2885" s="1">
        <v>0.99625991700000005</v>
      </c>
      <c r="I2885" s="1">
        <v>0.92356960600000004</v>
      </c>
      <c r="K2885" s="1">
        <v>1.0064997609999999</v>
      </c>
      <c r="L2885" s="1" t="s">
        <v>2</v>
      </c>
      <c r="M2885" s="1" t="s">
        <v>1</v>
      </c>
      <c r="N2885" s="1">
        <v>13898.224899999999</v>
      </c>
      <c r="O2885" s="1">
        <v>16025.551589999999</v>
      </c>
      <c r="P2885" s="1">
        <v>21604.381730000001</v>
      </c>
      <c r="Q2885" s="1">
        <v>32124.151760000001</v>
      </c>
      <c r="R2885" s="3">
        <f>AVERAGE('VTA_Proteome Morphine vs Saline'!N2885:Q2885)</f>
        <v>20913.077494999998</v>
      </c>
      <c r="S2885" s="3">
        <f>_xlfn.STDEV.S('VTA_Proteome Morphine vs Saline'!N2885:Q2885)</f>
        <v>8149.8906766144</v>
      </c>
      <c r="T2885" s="1">
        <v>15631.075699999999</v>
      </c>
      <c r="U2885" s="1">
        <v>15861.64698</v>
      </c>
      <c r="V2885" s="1">
        <v>29172.499749999999</v>
      </c>
      <c r="W2885" s="1">
        <v>23530.807570000001</v>
      </c>
      <c r="X2885" s="1">
        <f t="shared" si="177"/>
        <v>21049.0075</v>
      </c>
      <c r="Y2885" s="1">
        <f t="shared" si="178"/>
        <v>6542.505943881346</v>
      </c>
    </row>
    <row r="2886" spans="1:25" x14ac:dyDescent="0.5">
      <c r="A2886" s="1" t="s">
        <v>5758</v>
      </c>
      <c r="B2886" s="1" t="s">
        <v>5759</v>
      </c>
      <c r="C2886" s="1">
        <v>74599</v>
      </c>
      <c r="D2886" s="1">
        <v>14</v>
      </c>
      <c r="E2886" s="1">
        <v>14</v>
      </c>
      <c r="F2886" s="1">
        <v>746.92</v>
      </c>
      <c r="G2886" s="1">
        <v>0.19245466899999999</v>
      </c>
      <c r="H2886" s="1">
        <v>0.977951083</v>
      </c>
      <c r="I2886" s="1">
        <v>0.24648071499999999</v>
      </c>
      <c r="K2886" s="1">
        <v>1.2454362830000001</v>
      </c>
      <c r="L2886" s="1" t="s">
        <v>2</v>
      </c>
      <c r="M2886" s="1" t="s">
        <v>1</v>
      </c>
      <c r="N2886" s="1">
        <v>1373348.57</v>
      </c>
      <c r="O2886" s="1">
        <v>1682318.101</v>
      </c>
      <c r="P2886" s="1">
        <v>1157580.487</v>
      </c>
      <c r="Q2886" s="1">
        <v>1185040.443</v>
      </c>
      <c r="R2886" s="3">
        <f>AVERAGE('VTA_Proteome Morphine vs Saline'!N2886:Q2886)</f>
        <v>1349571.9002499999</v>
      </c>
      <c r="S2886" s="3">
        <f>_xlfn.STDEV.S('VTA_Proteome Morphine vs Saline'!N2886:Q2886)</f>
        <v>241672.4141784363</v>
      </c>
      <c r="T2886" s="1">
        <v>2302294.5389999999</v>
      </c>
      <c r="U2886" s="1">
        <v>1763138.9809999999</v>
      </c>
      <c r="V2886" s="1">
        <v>1383967</v>
      </c>
      <c r="W2886" s="1">
        <v>1273822.7250000001</v>
      </c>
      <c r="X2886" s="1">
        <f t="shared" si="177"/>
        <v>1680805.8112499998</v>
      </c>
      <c r="Y2886" s="1">
        <f t="shared" si="178"/>
        <v>464318.67717451887</v>
      </c>
    </row>
    <row r="2887" spans="1:25" x14ac:dyDescent="0.5">
      <c r="A2887" s="1" t="s">
        <v>5760</v>
      </c>
      <c r="B2887" s="1" t="s">
        <v>5761</v>
      </c>
      <c r="C2887" s="1">
        <v>166284</v>
      </c>
      <c r="D2887" s="1">
        <v>28</v>
      </c>
      <c r="E2887" s="1">
        <v>28</v>
      </c>
      <c r="F2887" s="1">
        <v>1365.69</v>
      </c>
      <c r="G2887" s="1">
        <v>5.9416863E-2</v>
      </c>
      <c r="H2887" s="1">
        <v>0.99625991700000005</v>
      </c>
      <c r="I2887" s="1">
        <v>0.74837580800000003</v>
      </c>
      <c r="K2887" s="1">
        <v>1.0155689450000001</v>
      </c>
      <c r="L2887" s="1" t="s">
        <v>2</v>
      </c>
      <c r="M2887" s="1" t="s">
        <v>1</v>
      </c>
      <c r="N2887" s="1">
        <v>5521553.9390000002</v>
      </c>
      <c r="O2887" s="1">
        <v>5789222.642</v>
      </c>
      <c r="P2887" s="1">
        <v>5840993.6119999997</v>
      </c>
      <c r="Q2887" s="1">
        <v>5857700.9510000004</v>
      </c>
      <c r="R2887" s="3">
        <f>AVERAGE('VTA_Proteome Morphine vs Saline'!N2887:Q2887)</f>
        <v>5752367.7860000003</v>
      </c>
      <c r="S2887" s="3">
        <f>_xlfn.STDEV.S('VTA_Proteome Morphine vs Saline'!N2887:Q2887)</f>
        <v>156613.03166384288</v>
      </c>
      <c r="T2887" s="1">
        <v>6499982.5580000002</v>
      </c>
      <c r="U2887" s="1">
        <v>5526018.5429999996</v>
      </c>
      <c r="V2887" s="1">
        <v>5547095.5180000002</v>
      </c>
      <c r="W2887" s="1">
        <v>5794607.7280000001</v>
      </c>
      <c r="X2887" s="1">
        <f t="shared" si="177"/>
        <v>5841926.0867499998</v>
      </c>
      <c r="Y2887" s="1">
        <f t="shared" si="178"/>
        <v>455338.6969778295</v>
      </c>
    </row>
    <row r="2888" spans="1:25" x14ac:dyDescent="0.5">
      <c r="A2888" s="1" t="s">
        <v>5762</v>
      </c>
      <c r="B2888" s="1" t="s">
        <v>5763</v>
      </c>
      <c r="C2888" s="1">
        <v>104493</v>
      </c>
      <c r="D2888" s="1">
        <v>2</v>
      </c>
      <c r="E2888" s="1">
        <v>1</v>
      </c>
      <c r="F2888" s="1">
        <v>77.86</v>
      </c>
      <c r="G2888" s="1">
        <v>0.191930661</v>
      </c>
      <c r="H2888" s="1">
        <v>0.977951083</v>
      </c>
      <c r="I2888" s="1">
        <v>0.247244098</v>
      </c>
      <c r="K2888" s="1">
        <v>1.994335215</v>
      </c>
      <c r="L2888" s="1" t="s">
        <v>1</v>
      </c>
      <c r="M2888" s="1" t="s">
        <v>2</v>
      </c>
      <c r="N2888" s="1">
        <v>20421.776620000001</v>
      </c>
      <c r="O2888" s="1">
        <v>31042.01095</v>
      </c>
      <c r="P2888" s="1">
        <v>12543.436760000001</v>
      </c>
      <c r="Q2888" s="1">
        <v>56693.941890000002</v>
      </c>
      <c r="R2888" s="3">
        <f>AVERAGE('VTA_Proteome Morphine vs Saline'!N2888:Q2888)</f>
        <v>30175.291555</v>
      </c>
      <c r="S2888" s="3">
        <f>_xlfn.STDEV.S('VTA_Proteome Morphine vs Saline'!N2888:Q2888)</f>
        <v>19235.413306355003</v>
      </c>
      <c r="T2888" s="1">
        <v>20591.600139999999</v>
      </c>
      <c r="U2888" s="1">
        <v>26739.430250000001</v>
      </c>
      <c r="V2888" s="1">
        <v>12254.098669999999</v>
      </c>
      <c r="W2888" s="1">
        <v>936.87612230000002</v>
      </c>
      <c r="X2888" s="1">
        <f t="shared" si="177"/>
        <v>15130.501295574999</v>
      </c>
      <c r="Y2888" s="1">
        <f t="shared" si="178"/>
        <v>11170.250962285316</v>
      </c>
    </row>
    <row r="2889" spans="1:25" x14ac:dyDescent="0.5">
      <c r="A2889" s="1" t="s">
        <v>5764</v>
      </c>
      <c r="B2889" s="1" t="s">
        <v>5765</v>
      </c>
      <c r="C2889" s="1">
        <v>68262</v>
      </c>
      <c r="D2889" s="1">
        <v>26</v>
      </c>
      <c r="E2889" s="1">
        <v>26</v>
      </c>
      <c r="F2889" s="1">
        <v>1603.29</v>
      </c>
      <c r="G2889" s="1">
        <v>5.8408074999999997E-2</v>
      </c>
      <c r="H2889" s="1">
        <v>0.99625991700000005</v>
      </c>
      <c r="I2889" s="1">
        <v>0.76163725000000004</v>
      </c>
      <c r="K2889" s="1">
        <v>1.073720996</v>
      </c>
      <c r="L2889" s="1" t="s">
        <v>1</v>
      </c>
      <c r="M2889" s="1" t="s">
        <v>2</v>
      </c>
      <c r="N2889" s="1">
        <v>14131054.4</v>
      </c>
      <c r="O2889" s="1">
        <v>14224591.289999999</v>
      </c>
      <c r="P2889" s="1">
        <v>25354926.649999999</v>
      </c>
      <c r="Q2889" s="1">
        <v>19324806.149999999</v>
      </c>
      <c r="R2889" s="3">
        <f>AVERAGE('VTA_Proteome Morphine vs Saline'!N2889:Q2889)</f>
        <v>18258844.622499999</v>
      </c>
      <c r="S2889" s="3">
        <f>_xlfn.STDEV.S('VTA_Proteome Morphine vs Saline'!N2889:Q2889)</f>
        <v>5316781.8020199807</v>
      </c>
      <c r="T2889" s="1">
        <v>15326402.380000001</v>
      </c>
      <c r="U2889" s="1">
        <v>13955921.630000001</v>
      </c>
      <c r="V2889" s="1">
        <v>20698521.010000002</v>
      </c>
      <c r="W2889" s="1">
        <v>18039971.18</v>
      </c>
      <c r="X2889" s="1">
        <f t="shared" si="177"/>
        <v>17005204.050000001</v>
      </c>
      <c r="Y2889" s="1">
        <f t="shared" si="178"/>
        <v>2990419.786834158</v>
      </c>
    </row>
    <row r="2890" spans="1:25" x14ac:dyDescent="0.5">
      <c r="A2890" s="1" t="s">
        <v>5766</v>
      </c>
      <c r="B2890" s="1" t="s">
        <v>5767</v>
      </c>
      <c r="C2890" s="1">
        <v>69035</v>
      </c>
      <c r="D2890" s="1">
        <v>7</v>
      </c>
      <c r="E2890" s="1">
        <v>7</v>
      </c>
      <c r="F2890" s="1">
        <v>413.46</v>
      </c>
      <c r="G2890" s="1">
        <v>0.13457487500000001</v>
      </c>
      <c r="H2890" s="1">
        <v>0.977951083</v>
      </c>
      <c r="I2890" s="1">
        <v>0.35858325000000002</v>
      </c>
      <c r="K2890" s="1">
        <v>1.364316163</v>
      </c>
      <c r="L2890" s="1" t="s">
        <v>1</v>
      </c>
      <c r="M2890" s="1" t="s">
        <v>2</v>
      </c>
      <c r="N2890" s="1">
        <v>732195.22699999996</v>
      </c>
      <c r="O2890" s="1">
        <v>436011.1287</v>
      </c>
      <c r="P2890" s="1">
        <v>1317966.287</v>
      </c>
      <c r="Q2890" s="1">
        <v>819993.66319999995</v>
      </c>
      <c r="R2890" s="3">
        <f>AVERAGE('VTA_Proteome Morphine vs Saline'!N2890:Q2890)</f>
        <v>826541.57647499989</v>
      </c>
      <c r="S2890" s="3">
        <f>_xlfn.STDEV.S('VTA_Proteome Morphine vs Saline'!N2890:Q2890)</f>
        <v>366495.28672796435</v>
      </c>
      <c r="T2890" s="1">
        <v>625733.11589999998</v>
      </c>
      <c r="U2890" s="1">
        <v>470008.73489999998</v>
      </c>
      <c r="V2890" s="1">
        <v>861226.04390000005</v>
      </c>
      <c r="W2890" s="1">
        <v>466345.99329999997</v>
      </c>
      <c r="X2890" s="1">
        <f t="shared" si="177"/>
        <v>605828.47200000007</v>
      </c>
      <c r="Y2890" s="1">
        <f t="shared" si="178"/>
        <v>185765.51297393726</v>
      </c>
    </row>
    <row r="2891" spans="1:25" x14ac:dyDescent="0.5">
      <c r="A2891" s="1" t="s">
        <v>5768</v>
      </c>
      <c r="B2891" s="1" t="s">
        <v>5769</v>
      </c>
      <c r="C2891" s="1">
        <v>36543</v>
      </c>
      <c r="D2891" s="1">
        <v>5</v>
      </c>
      <c r="E2891" s="1">
        <v>1</v>
      </c>
      <c r="F2891" s="1">
        <v>223.43</v>
      </c>
      <c r="G2891" s="1">
        <v>0.132299371</v>
      </c>
      <c r="H2891" s="1">
        <v>0.977951083</v>
      </c>
      <c r="I2891" s="1">
        <v>0.36455061799999999</v>
      </c>
      <c r="K2891" s="1">
        <v>1.2989024250000001</v>
      </c>
      <c r="L2891" s="1" t="s">
        <v>2</v>
      </c>
      <c r="M2891" s="1" t="s">
        <v>1</v>
      </c>
      <c r="N2891" s="1">
        <v>21320.83135</v>
      </c>
      <c r="O2891" s="1">
        <v>20606.3469</v>
      </c>
      <c r="P2891" s="1">
        <v>0</v>
      </c>
      <c r="Q2891" s="1">
        <v>26536.222959999999</v>
      </c>
      <c r="R2891" s="3">
        <f>AVERAGE('VTA_Proteome Morphine vs Saline'!N2891:Q2891)</f>
        <v>17115.850302499999</v>
      </c>
      <c r="S2891" s="3">
        <f>_xlfn.STDEV.S('VTA_Proteome Morphine vs Saline'!N2891:Q2891)</f>
        <v>11712.6880588354</v>
      </c>
      <c r="T2891" s="1">
        <v>24995.683140000001</v>
      </c>
      <c r="U2891" s="1">
        <v>25446.024310000001</v>
      </c>
      <c r="V2891" s="1">
        <v>24344.326209999999</v>
      </c>
      <c r="W2891" s="1">
        <v>14141.24423</v>
      </c>
      <c r="X2891" s="1">
        <f t="shared" si="177"/>
        <v>22231.819472499999</v>
      </c>
      <c r="Y2891" s="1">
        <f t="shared" si="178"/>
        <v>5412.6440729238102</v>
      </c>
    </row>
    <row r="2892" spans="1:25" x14ac:dyDescent="0.5">
      <c r="A2892" s="1" t="s">
        <v>5770</v>
      </c>
      <c r="B2892" s="1" t="s">
        <v>5771</v>
      </c>
      <c r="C2892" s="1">
        <v>43164</v>
      </c>
      <c r="D2892" s="1">
        <v>5</v>
      </c>
      <c r="E2892" s="1">
        <v>1</v>
      </c>
      <c r="F2892" s="1">
        <v>233.29</v>
      </c>
      <c r="G2892" s="1">
        <v>0.17224413599999999</v>
      </c>
      <c r="H2892" s="1">
        <v>0.977951083</v>
      </c>
      <c r="I2892" s="1">
        <v>0.27865199000000002</v>
      </c>
      <c r="K2892" s="1">
        <v>1.2720337930000001</v>
      </c>
      <c r="L2892" s="1" t="s">
        <v>1</v>
      </c>
      <c r="M2892" s="1" t="s">
        <v>2</v>
      </c>
      <c r="N2892" s="1">
        <v>69442.892129999993</v>
      </c>
      <c r="O2892" s="1">
        <v>75857.688479999997</v>
      </c>
      <c r="P2892" s="1">
        <v>81379.140230000005</v>
      </c>
      <c r="Q2892" s="1">
        <v>64827.130709999998</v>
      </c>
      <c r="R2892" s="3">
        <f>AVERAGE('VTA_Proteome Morphine vs Saline'!N2892:Q2892)</f>
        <v>72876.712887500005</v>
      </c>
      <c r="S2892" s="3">
        <f>_xlfn.STDEV.S('VTA_Proteome Morphine vs Saline'!N2892:Q2892)</f>
        <v>7251.7672426458921</v>
      </c>
      <c r="T2892" s="1">
        <v>78088.119749999998</v>
      </c>
      <c r="U2892" s="1">
        <v>63340.889479999998</v>
      </c>
      <c r="V2892" s="1">
        <v>23392.321680000001</v>
      </c>
      <c r="W2892" s="1">
        <v>64344.634019999998</v>
      </c>
      <c r="X2892" s="1">
        <f t="shared" si="177"/>
        <v>57291.491232499997</v>
      </c>
      <c r="Y2892" s="1">
        <f t="shared" si="178"/>
        <v>23579.620412422246</v>
      </c>
    </row>
    <row r="2893" spans="1:25" x14ac:dyDescent="0.5">
      <c r="A2893" s="1" t="s">
        <v>5772</v>
      </c>
      <c r="B2893" s="1" t="s">
        <v>5773</v>
      </c>
      <c r="C2893" s="1">
        <v>23894</v>
      </c>
      <c r="D2893" s="1">
        <v>11</v>
      </c>
      <c r="E2893" s="1">
        <v>10</v>
      </c>
      <c r="F2893" s="1">
        <v>661.23</v>
      </c>
      <c r="G2893" s="1">
        <v>0.170014163</v>
      </c>
      <c r="H2893" s="1">
        <v>0.977951083</v>
      </c>
      <c r="I2893" s="1">
        <v>0.28258070600000001</v>
      </c>
      <c r="K2893" s="1">
        <v>1.196125237</v>
      </c>
      <c r="L2893" s="1" t="s">
        <v>2</v>
      </c>
      <c r="M2893" s="1" t="s">
        <v>1</v>
      </c>
      <c r="N2893" s="1">
        <v>8081088.5650000004</v>
      </c>
      <c r="O2893" s="1">
        <v>8577746.7300000004</v>
      </c>
      <c r="P2893" s="1">
        <v>10419957.039999999</v>
      </c>
      <c r="Q2893" s="1">
        <v>9572894.9230000004</v>
      </c>
      <c r="R2893" s="3">
        <f>AVERAGE('VTA_Proteome Morphine vs Saline'!N2893:Q2893)</f>
        <v>9162921.8145000003</v>
      </c>
      <c r="S2893" s="3">
        <f>_xlfn.STDEV.S('VTA_Proteome Morphine vs Saline'!N2893:Q2893)</f>
        <v>1042594.2910330775</v>
      </c>
      <c r="T2893" s="1">
        <v>10439861.42</v>
      </c>
      <c r="U2893" s="1">
        <v>7742651.1239999998</v>
      </c>
      <c r="V2893" s="1">
        <v>11617427.23</v>
      </c>
      <c r="W2893" s="1">
        <v>14040068.35</v>
      </c>
      <c r="X2893" s="1">
        <f t="shared" si="177"/>
        <v>10960002.030999999</v>
      </c>
      <c r="Y2893" s="1">
        <f t="shared" si="178"/>
        <v>2616671.5203163279</v>
      </c>
    </row>
    <row r="2894" spans="1:25" x14ac:dyDescent="0.5">
      <c r="A2894" s="1" t="s">
        <v>5774</v>
      </c>
      <c r="B2894" s="1" t="s">
        <v>5775</v>
      </c>
      <c r="C2894" s="1">
        <v>85861</v>
      </c>
      <c r="D2894" s="1">
        <v>13</v>
      </c>
      <c r="E2894" s="1">
        <v>13</v>
      </c>
      <c r="F2894" s="1">
        <v>845.18</v>
      </c>
      <c r="G2894" s="1">
        <v>9.6169226999999996E-2</v>
      </c>
      <c r="H2894" s="1">
        <v>0.99371272200000005</v>
      </c>
      <c r="I2894" s="1">
        <v>0.48813402</v>
      </c>
      <c r="K2894" s="1">
        <v>1.178604027</v>
      </c>
      <c r="L2894" s="1" t="s">
        <v>1</v>
      </c>
      <c r="M2894" s="1" t="s">
        <v>2</v>
      </c>
      <c r="N2894" s="1">
        <v>2941193.4980000001</v>
      </c>
      <c r="O2894" s="1">
        <v>2826690.1660000002</v>
      </c>
      <c r="P2894" s="1">
        <v>1632099.814</v>
      </c>
      <c r="Q2894" s="1">
        <v>1730129.2749999999</v>
      </c>
      <c r="R2894" s="3">
        <f>AVERAGE('VTA_Proteome Morphine vs Saline'!N2894:Q2894)</f>
        <v>2282528.1882500001</v>
      </c>
      <c r="S2894" s="3">
        <f>_xlfn.STDEV.S('VTA_Proteome Morphine vs Saline'!N2894:Q2894)</f>
        <v>697173.78935387719</v>
      </c>
      <c r="T2894" s="1">
        <v>2150198.054</v>
      </c>
      <c r="U2894" s="1">
        <v>2665428.5109999999</v>
      </c>
      <c r="V2894" s="1">
        <v>1683373.507</v>
      </c>
      <c r="W2894" s="1">
        <v>1247547.997</v>
      </c>
      <c r="X2894" s="1">
        <f t="shared" si="177"/>
        <v>1936637.01725</v>
      </c>
      <c r="Y2894" s="1">
        <f t="shared" si="178"/>
        <v>609844.63628953497</v>
      </c>
    </row>
    <row r="2895" spans="1:25" x14ac:dyDescent="0.5">
      <c r="A2895" s="1" t="s">
        <v>5776</v>
      </c>
      <c r="B2895" s="1" t="s">
        <v>5777</v>
      </c>
      <c r="C2895" s="1">
        <v>29134</v>
      </c>
      <c r="D2895" s="1">
        <v>4</v>
      </c>
      <c r="E2895" s="1">
        <v>4</v>
      </c>
      <c r="F2895" s="1">
        <v>190.16</v>
      </c>
      <c r="G2895" s="1">
        <v>0.128316131</v>
      </c>
      <c r="H2895" s="1">
        <v>0.977951083</v>
      </c>
      <c r="I2895" s="1">
        <v>0.37539816999999998</v>
      </c>
      <c r="K2895" s="1">
        <v>1.16294181</v>
      </c>
      <c r="L2895" s="1" t="s">
        <v>2</v>
      </c>
      <c r="M2895" s="1" t="s">
        <v>1</v>
      </c>
      <c r="N2895" s="1">
        <v>831256.14179999998</v>
      </c>
      <c r="O2895" s="1">
        <v>1087462.1189999999</v>
      </c>
      <c r="P2895" s="1">
        <v>630339.70050000004</v>
      </c>
      <c r="Q2895" s="1">
        <v>724866.19759999996</v>
      </c>
      <c r="R2895" s="3">
        <f>AVERAGE('VTA_Proteome Morphine vs Saline'!N2895:Q2895)</f>
        <v>818481.03972499992</v>
      </c>
      <c r="S2895" s="3">
        <f>_xlfn.STDEV.S('VTA_Proteome Morphine vs Saline'!N2895:Q2895)</f>
        <v>197209.64008928507</v>
      </c>
      <c r="T2895" s="1">
        <v>1194787.7749999999</v>
      </c>
      <c r="U2895" s="1">
        <v>982725.77879999997</v>
      </c>
      <c r="V2895" s="1">
        <v>930984.49560000002</v>
      </c>
      <c r="W2895" s="1">
        <v>698885.23629999999</v>
      </c>
      <c r="X2895" s="1">
        <f t="shared" si="177"/>
        <v>951845.82142499997</v>
      </c>
      <c r="Y2895" s="1">
        <f t="shared" si="178"/>
        <v>203632.52614802544</v>
      </c>
    </row>
    <row r="2896" spans="1:25" x14ac:dyDescent="0.5">
      <c r="A2896" s="1" t="s">
        <v>5778</v>
      </c>
      <c r="B2896" s="1" t="s">
        <v>5779</v>
      </c>
      <c r="C2896" s="1">
        <v>18904</v>
      </c>
      <c r="D2896" s="1">
        <v>9</v>
      </c>
      <c r="E2896" s="1">
        <v>9</v>
      </c>
      <c r="F2896" s="1">
        <v>554.57000000000005</v>
      </c>
      <c r="G2896" s="1">
        <v>0.17690592599999999</v>
      </c>
      <c r="H2896" s="1">
        <v>0.977951083</v>
      </c>
      <c r="I2896" s="1">
        <v>0.27069985400000002</v>
      </c>
      <c r="K2896" s="1">
        <v>1.1517451249999999</v>
      </c>
      <c r="L2896" s="1" t="s">
        <v>2</v>
      </c>
      <c r="M2896" s="1" t="s">
        <v>1</v>
      </c>
      <c r="N2896" s="1">
        <v>14280954.810000001</v>
      </c>
      <c r="O2896" s="1">
        <v>17282239.41</v>
      </c>
      <c r="P2896" s="1">
        <v>19694953.489999998</v>
      </c>
      <c r="Q2896" s="1">
        <v>18984437.800000001</v>
      </c>
      <c r="R2896" s="3">
        <f>AVERAGE('VTA_Proteome Morphine vs Saline'!N2896:Q2896)</f>
        <v>17560646.377499998</v>
      </c>
      <c r="S2896" s="3">
        <f>_xlfn.STDEV.S('VTA_Proteome Morphine vs Saline'!N2896:Q2896)</f>
        <v>2409449.1820563469</v>
      </c>
      <c r="T2896" s="1">
        <v>19574907.510000002</v>
      </c>
      <c r="U2896" s="1">
        <v>16305242.34</v>
      </c>
      <c r="V2896" s="1">
        <v>20040773.460000001</v>
      </c>
      <c r="W2896" s="1">
        <v>24980632.100000001</v>
      </c>
      <c r="X2896" s="1">
        <f t="shared" si="177"/>
        <v>20225388.852499999</v>
      </c>
      <c r="Y2896" s="1">
        <f t="shared" si="178"/>
        <v>3579436.4473777618</v>
      </c>
    </row>
    <row r="2897" spans="1:25" x14ac:dyDescent="0.5">
      <c r="A2897" s="1" t="s">
        <v>5780</v>
      </c>
      <c r="B2897" s="1" t="s">
        <v>5781</v>
      </c>
      <c r="C2897" s="1">
        <v>18419</v>
      </c>
      <c r="D2897" s="1">
        <v>11</v>
      </c>
      <c r="E2897" s="1">
        <v>10</v>
      </c>
      <c r="F2897" s="1">
        <v>466.2</v>
      </c>
      <c r="G2897" s="1">
        <v>5.0297803000000002E-2</v>
      </c>
      <c r="H2897" s="1">
        <v>0.99625991700000005</v>
      </c>
      <c r="I2897" s="1">
        <v>0.95420680499999999</v>
      </c>
      <c r="K2897" s="1">
        <v>1.0139081459999999</v>
      </c>
      <c r="L2897" s="1" t="s">
        <v>1</v>
      </c>
      <c r="M2897" s="1" t="s">
        <v>2</v>
      </c>
      <c r="N2897" s="1">
        <v>10046968.49</v>
      </c>
      <c r="O2897" s="1">
        <v>14044441.060000001</v>
      </c>
      <c r="P2897" s="1">
        <v>15165308.83</v>
      </c>
      <c r="Q2897" s="1">
        <v>14351799.619999999</v>
      </c>
      <c r="R2897" s="3">
        <f>AVERAGE('VTA_Proteome Morphine vs Saline'!N2897:Q2897)</f>
        <v>13402129.5</v>
      </c>
      <c r="S2897" s="3">
        <f>_xlfn.STDEV.S('VTA_Proteome Morphine vs Saline'!N2897:Q2897)</f>
        <v>2286215.5213141995</v>
      </c>
      <c r="T2897" s="1">
        <v>12046722.74</v>
      </c>
      <c r="U2897" s="1">
        <v>12467359.960000001</v>
      </c>
      <c r="V2897" s="1">
        <v>15546384.02</v>
      </c>
      <c r="W2897" s="1">
        <v>12812683.779999999</v>
      </c>
      <c r="X2897" s="1">
        <f t="shared" si="177"/>
        <v>13218287.625</v>
      </c>
      <c r="Y2897" s="1">
        <f t="shared" si="178"/>
        <v>1583351.2919667417</v>
      </c>
    </row>
    <row r="2898" spans="1:25" x14ac:dyDescent="0.5">
      <c r="A2898" s="1" t="s">
        <v>5782</v>
      </c>
      <c r="B2898" s="1" t="s">
        <v>5783</v>
      </c>
      <c r="C2898" s="1">
        <v>17212</v>
      </c>
      <c r="D2898" s="1">
        <v>8</v>
      </c>
      <c r="E2898" s="1">
        <v>8</v>
      </c>
      <c r="F2898" s="1">
        <v>512.24</v>
      </c>
      <c r="G2898" s="1">
        <v>0.105559471</v>
      </c>
      <c r="H2898" s="1">
        <v>0.99063050699999999</v>
      </c>
      <c r="I2898" s="1">
        <v>0.449500071</v>
      </c>
      <c r="K2898" s="1">
        <v>1.2113777269999999</v>
      </c>
      <c r="L2898" s="1" t="s">
        <v>2</v>
      </c>
      <c r="M2898" s="1" t="s">
        <v>1</v>
      </c>
      <c r="N2898" s="1">
        <v>11890087.91</v>
      </c>
      <c r="O2898" s="1">
        <v>12067270.859999999</v>
      </c>
      <c r="P2898" s="1">
        <v>17319983.350000001</v>
      </c>
      <c r="Q2898" s="1">
        <v>18247322.530000001</v>
      </c>
      <c r="R2898" s="3">
        <f>AVERAGE('VTA_Proteome Morphine vs Saline'!N2898:Q2898)</f>
        <v>14881166.162500001</v>
      </c>
      <c r="S2898" s="3">
        <f>_xlfn.STDEV.S('VTA_Proteome Morphine vs Saline'!N2898:Q2898)</f>
        <v>3373593.2302969387</v>
      </c>
      <c r="T2898" s="1">
        <v>16194588.130000001</v>
      </c>
      <c r="U2898" s="1">
        <v>10862975.609999999</v>
      </c>
      <c r="V2898" s="1">
        <v>21353174.850000001</v>
      </c>
      <c r="W2898" s="1">
        <v>23696114.359999999</v>
      </c>
      <c r="X2898" s="1">
        <f t="shared" si="177"/>
        <v>18026713.237500001</v>
      </c>
      <c r="Y2898" s="1">
        <f t="shared" si="178"/>
        <v>5712071.286682602</v>
      </c>
    </row>
    <row r="2899" spans="1:25" x14ac:dyDescent="0.5">
      <c r="A2899" s="1" t="s">
        <v>5784</v>
      </c>
      <c r="B2899" s="1" t="s">
        <v>5785</v>
      </c>
      <c r="C2899" s="1">
        <v>16249</v>
      </c>
      <c r="D2899" s="1">
        <v>6</v>
      </c>
      <c r="E2899" s="1">
        <v>6</v>
      </c>
      <c r="F2899" s="1">
        <v>320.33</v>
      </c>
      <c r="G2899" s="1">
        <v>5.2669813000000003E-2</v>
      </c>
      <c r="H2899" s="1">
        <v>0.99625991700000005</v>
      </c>
      <c r="I2899" s="1">
        <v>0.86372152400000002</v>
      </c>
      <c r="K2899" s="1">
        <v>1.2916236759999999</v>
      </c>
      <c r="L2899" s="1" t="s">
        <v>1</v>
      </c>
      <c r="M2899" s="1" t="s">
        <v>2</v>
      </c>
      <c r="N2899" s="1">
        <v>251718.11350000001</v>
      </c>
      <c r="O2899" s="1">
        <v>128474.9016</v>
      </c>
      <c r="P2899" s="1">
        <v>2329173.6630000002</v>
      </c>
      <c r="Q2899" s="1">
        <v>5594246.1830000002</v>
      </c>
      <c r="R2899" s="3">
        <f>AVERAGE('VTA_Proteome Morphine vs Saline'!N2899:Q2899)</f>
        <v>2075903.2152750001</v>
      </c>
      <c r="S2899" s="3">
        <f>_xlfn.STDEV.S('VTA_Proteome Morphine vs Saline'!N2899:Q2899)</f>
        <v>2553625.6238710028</v>
      </c>
      <c r="T2899" s="1">
        <v>292319.56060000003</v>
      </c>
      <c r="U2899" s="1">
        <v>73973.962159999995</v>
      </c>
      <c r="V2899" s="1">
        <v>4206760.2620000001</v>
      </c>
      <c r="W2899" s="1">
        <v>1855763.6939999999</v>
      </c>
      <c r="X2899" s="1">
        <f t="shared" si="177"/>
        <v>1607204.3696900001</v>
      </c>
      <c r="Y2899" s="1">
        <f t="shared" si="178"/>
        <v>1906059.6456822767</v>
      </c>
    </row>
    <row r="2900" spans="1:25" x14ac:dyDescent="0.5">
      <c r="A2900" s="1" t="s">
        <v>5786</v>
      </c>
      <c r="B2900" s="1" t="s">
        <v>5787</v>
      </c>
      <c r="C2900" s="1">
        <v>17029</v>
      </c>
      <c r="D2900" s="1">
        <v>6</v>
      </c>
      <c r="E2900" s="1">
        <v>6</v>
      </c>
      <c r="F2900" s="1">
        <v>207.04</v>
      </c>
      <c r="G2900" s="1">
        <v>6.7652112E-2</v>
      </c>
      <c r="H2900" s="1">
        <v>0.99625991700000005</v>
      </c>
      <c r="I2900" s="1">
        <v>0.66235087800000003</v>
      </c>
      <c r="K2900" s="1">
        <v>1.30710628</v>
      </c>
      <c r="L2900" s="1" t="s">
        <v>2</v>
      </c>
      <c r="M2900" s="1" t="s">
        <v>1</v>
      </c>
      <c r="N2900" s="1">
        <v>2598537.4950000001</v>
      </c>
      <c r="O2900" s="1">
        <v>3622711.4330000002</v>
      </c>
      <c r="P2900" s="1">
        <v>6324292.3590000002</v>
      </c>
      <c r="Q2900" s="1">
        <v>6458027.8799999999</v>
      </c>
      <c r="R2900" s="3">
        <f>AVERAGE('VTA_Proteome Morphine vs Saline'!N2900:Q2900)</f>
        <v>4750892.2917499999</v>
      </c>
      <c r="S2900" s="3">
        <f>_xlfn.STDEV.S('VTA_Proteome Morphine vs Saline'!N2900:Q2900)</f>
        <v>1940388.5271971186</v>
      </c>
      <c r="T2900" s="1">
        <v>4508982.8279999997</v>
      </c>
      <c r="U2900" s="1">
        <v>2533227.1690000002</v>
      </c>
      <c r="V2900" s="1">
        <v>5736194.0140000004</v>
      </c>
      <c r="W2900" s="1">
        <v>12061280.59</v>
      </c>
      <c r="X2900" s="1">
        <f t="shared" si="177"/>
        <v>6209921.1502499999</v>
      </c>
      <c r="Y2900" s="1">
        <f t="shared" si="178"/>
        <v>4118013.0524574467</v>
      </c>
    </row>
    <row r="2901" spans="1:25" x14ac:dyDescent="0.5">
      <c r="A2901" s="1" t="s">
        <v>5788</v>
      </c>
      <c r="B2901" s="1" t="s">
        <v>5789</v>
      </c>
      <c r="C2901" s="1">
        <v>14830</v>
      </c>
      <c r="D2901" s="1">
        <v>3</v>
      </c>
      <c r="E2901" s="1">
        <v>3</v>
      </c>
      <c r="F2901" s="1">
        <v>102.26</v>
      </c>
      <c r="G2901" s="1">
        <v>7.3519600000000004E-2</v>
      </c>
      <c r="H2901" s="1">
        <v>0.99625991700000005</v>
      </c>
      <c r="I2901" s="1">
        <v>0.61563749000000001</v>
      </c>
      <c r="K2901" s="1">
        <v>1.1977187810000001</v>
      </c>
      <c r="L2901" s="1" t="s">
        <v>2</v>
      </c>
      <c r="M2901" s="1" t="s">
        <v>1</v>
      </c>
      <c r="N2901" s="1">
        <v>18248.449929999999</v>
      </c>
      <c r="O2901" s="1">
        <v>23257.623370000001</v>
      </c>
      <c r="P2901" s="1">
        <v>61977.177969999997</v>
      </c>
      <c r="Q2901" s="1">
        <v>118377.0557</v>
      </c>
      <c r="R2901" s="3">
        <f>AVERAGE('VTA_Proteome Morphine vs Saline'!N2901:Q2901)</f>
        <v>55465.076742500001</v>
      </c>
      <c r="S2901" s="3">
        <f>_xlfn.STDEV.S('VTA_Proteome Morphine vs Saline'!N2901:Q2901)</f>
        <v>46269.939567674621</v>
      </c>
      <c r="T2901" s="1">
        <v>27376.125639999998</v>
      </c>
      <c r="U2901" s="1">
        <v>28955.266899999999</v>
      </c>
      <c r="V2901" s="1">
        <v>207278.15059999999</v>
      </c>
      <c r="W2901" s="1">
        <v>2116.7131989999998</v>
      </c>
      <c r="X2901" s="1">
        <f t="shared" si="177"/>
        <v>66431.564084749989</v>
      </c>
      <c r="Y2901" s="1">
        <f t="shared" si="178"/>
        <v>94699.456352268171</v>
      </c>
    </row>
    <row r="2902" spans="1:25" x14ac:dyDescent="0.5">
      <c r="A2902" s="1" t="s">
        <v>5790</v>
      </c>
      <c r="B2902" s="1" t="s">
        <v>5791</v>
      </c>
      <c r="C2902" s="1">
        <v>16435</v>
      </c>
      <c r="D2902" s="1">
        <v>9</v>
      </c>
      <c r="E2902" s="1">
        <v>8</v>
      </c>
      <c r="F2902" s="1">
        <v>342.75</v>
      </c>
      <c r="G2902" s="1">
        <v>5.4589659999999998E-2</v>
      </c>
      <c r="H2902" s="1">
        <v>0.99625991700000005</v>
      </c>
      <c r="I2902" s="1">
        <v>0.82219138199999997</v>
      </c>
      <c r="K2902" s="1">
        <v>1.291239488</v>
      </c>
      <c r="L2902" s="1" t="s">
        <v>1</v>
      </c>
      <c r="M2902" s="1" t="s">
        <v>2</v>
      </c>
      <c r="N2902" s="1">
        <v>239140.12479999999</v>
      </c>
      <c r="O2902" s="1">
        <v>219039.18789999999</v>
      </c>
      <c r="P2902" s="1">
        <v>1513119.2520000001</v>
      </c>
      <c r="Q2902" s="1">
        <v>3906922.25</v>
      </c>
      <c r="R2902" s="3">
        <f>AVERAGE('VTA_Proteome Morphine vs Saline'!N2902:Q2902)</f>
        <v>1469555.203675</v>
      </c>
      <c r="S2902" s="3">
        <f>_xlfn.STDEV.S('VTA_Proteome Morphine vs Saline'!N2902:Q2902)</f>
        <v>1734009.5652225865</v>
      </c>
      <c r="T2902" s="1">
        <v>299387.45270000002</v>
      </c>
      <c r="U2902" s="1">
        <v>167458.06219999999</v>
      </c>
      <c r="V2902" s="1">
        <v>3336626.8280000002</v>
      </c>
      <c r="W2902" s="1">
        <v>748913.8493</v>
      </c>
      <c r="X2902" s="1">
        <f t="shared" si="177"/>
        <v>1138096.5480500001</v>
      </c>
      <c r="Y2902" s="1">
        <f t="shared" si="178"/>
        <v>1486670.8424865894</v>
      </c>
    </row>
    <row r="2903" spans="1:25" x14ac:dyDescent="0.5">
      <c r="A2903" s="1" t="s">
        <v>5792</v>
      </c>
      <c r="B2903" s="1" t="s">
        <v>5793</v>
      </c>
      <c r="C2903" s="1">
        <v>15500</v>
      </c>
      <c r="D2903" s="1">
        <v>4</v>
      </c>
      <c r="E2903" s="1">
        <v>4</v>
      </c>
      <c r="F2903" s="1">
        <v>220</v>
      </c>
      <c r="G2903" s="1">
        <v>9.3417093000000007E-2</v>
      </c>
      <c r="H2903" s="1">
        <v>0.99625991700000005</v>
      </c>
      <c r="I2903" s="1">
        <v>0.50066940999999998</v>
      </c>
      <c r="K2903" s="1">
        <v>1.4877478749999999</v>
      </c>
      <c r="L2903" s="1" t="s">
        <v>2</v>
      </c>
      <c r="M2903" s="1" t="s">
        <v>1</v>
      </c>
      <c r="N2903" s="1">
        <v>3416669.1940000001</v>
      </c>
      <c r="O2903" s="1">
        <v>1749718.9240000001</v>
      </c>
      <c r="P2903" s="1">
        <v>9110994.5280000009</v>
      </c>
      <c r="Q2903" s="1">
        <v>5990288.5599999996</v>
      </c>
      <c r="R2903" s="3">
        <f>AVERAGE('VTA_Proteome Morphine vs Saline'!N2903:Q2903)</f>
        <v>5066917.8015000001</v>
      </c>
      <c r="S2903" s="3">
        <f>_xlfn.STDEV.S('VTA_Proteome Morphine vs Saline'!N2903:Q2903)</f>
        <v>3211142.0080149462</v>
      </c>
      <c r="T2903" s="1">
        <v>5067094.4220000003</v>
      </c>
      <c r="U2903" s="1">
        <v>2303431.2629999998</v>
      </c>
      <c r="V2903" s="1">
        <v>9491358.4079999998</v>
      </c>
      <c r="W2903" s="1">
        <v>13291300.68</v>
      </c>
      <c r="X2903" s="1">
        <f t="shared" si="177"/>
        <v>7538296.1932500005</v>
      </c>
      <c r="Y2903" s="1">
        <f t="shared" si="178"/>
        <v>4845002.9814727763</v>
      </c>
    </row>
    <row r="2904" spans="1:25" x14ac:dyDescent="0.5">
      <c r="A2904" s="1" t="s">
        <v>5794</v>
      </c>
      <c r="B2904" s="1" t="s">
        <v>5795</v>
      </c>
      <c r="C2904" s="1">
        <v>17708</v>
      </c>
      <c r="D2904" s="1">
        <v>12</v>
      </c>
      <c r="E2904" s="1">
        <v>12</v>
      </c>
      <c r="F2904" s="1">
        <v>679.46</v>
      </c>
      <c r="G2904" s="1">
        <v>5.1000021999999999E-2</v>
      </c>
      <c r="H2904" s="1">
        <v>0.99625991700000005</v>
      </c>
      <c r="I2904" s="1">
        <v>0.91623665099999996</v>
      </c>
      <c r="K2904" s="1">
        <v>1.071595783</v>
      </c>
      <c r="L2904" s="1" t="s">
        <v>2</v>
      </c>
      <c r="M2904" s="1" t="s">
        <v>1</v>
      </c>
      <c r="N2904" s="1">
        <v>14850117.869999999</v>
      </c>
      <c r="O2904" s="1">
        <v>16112153.039999999</v>
      </c>
      <c r="P2904" s="1">
        <v>33773733.659999996</v>
      </c>
      <c r="Q2904" s="1">
        <v>37859166.189999998</v>
      </c>
      <c r="R2904" s="3">
        <f>AVERAGE('VTA_Proteome Morphine vs Saline'!N2904:Q2904)</f>
        <v>25648792.689999998</v>
      </c>
      <c r="S2904" s="3">
        <f>_xlfn.STDEV.S('VTA_Proteome Morphine vs Saline'!N2904:Q2904)</f>
        <v>11869663.860131571</v>
      </c>
      <c r="T2904" s="1">
        <v>20781646.859999999</v>
      </c>
      <c r="U2904" s="1">
        <v>11551165.640000001</v>
      </c>
      <c r="V2904" s="1">
        <v>38150542.789999999</v>
      </c>
      <c r="W2904" s="1">
        <v>39457197.020000003</v>
      </c>
      <c r="X2904" s="1">
        <f t="shared" ref="X2904:X2935" si="179">AVERAGE(T2904:W2904)</f>
        <v>27485138.077500001</v>
      </c>
      <c r="Y2904" s="1">
        <f t="shared" ref="Y2904:Y2935" si="180">_xlfn.STDEV.S(T2904:W2904)</f>
        <v>13612608.434171382</v>
      </c>
    </row>
    <row r="2905" spans="1:25" x14ac:dyDescent="0.5">
      <c r="A2905" s="1" t="s">
        <v>5796</v>
      </c>
      <c r="B2905" s="1" t="s">
        <v>5797</v>
      </c>
      <c r="C2905" s="1">
        <v>16076</v>
      </c>
      <c r="D2905" s="1">
        <v>6</v>
      </c>
      <c r="E2905" s="1">
        <v>5</v>
      </c>
      <c r="F2905" s="1">
        <v>240.68</v>
      </c>
      <c r="G2905" s="1">
        <v>7.8105411E-2</v>
      </c>
      <c r="H2905" s="1">
        <v>0.99625991700000005</v>
      </c>
      <c r="I2905" s="1">
        <v>0.58428228599999998</v>
      </c>
      <c r="K2905" s="1">
        <v>1.5477479119999999</v>
      </c>
      <c r="L2905" s="1" t="s">
        <v>1</v>
      </c>
      <c r="M2905" s="1" t="s">
        <v>2</v>
      </c>
      <c r="N2905" s="1">
        <v>160487.33910000001</v>
      </c>
      <c r="O2905" s="1">
        <v>78151.304560000004</v>
      </c>
      <c r="P2905" s="1">
        <v>604184.73230000003</v>
      </c>
      <c r="Q2905" s="1">
        <v>1548243.679</v>
      </c>
      <c r="R2905" s="3">
        <f>AVERAGE('VTA_Proteome Morphine vs Saline'!N2905:Q2905)</f>
        <v>597766.76374000008</v>
      </c>
      <c r="S2905" s="3">
        <f>_xlfn.STDEV.S('VTA_Proteome Morphine vs Saline'!N2905:Q2905)</f>
        <v>674453.1309129725</v>
      </c>
      <c r="T2905" s="1">
        <v>155094.95569999999</v>
      </c>
      <c r="U2905" s="1">
        <v>46101.697399999997</v>
      </c>
      <c r="V2905" s="1">
        <v>1189992.55</v>
      </c>
      <c r="W2905" s="1">
        <v>153679.33540000001</v>
      </c>
      <c r="X2905" s="1">
        <f t="shared" si="179"/>
        <v>386217.13462500001</v>
      </c>
      <c r="Y2905" s="1">
        <f t="shared" si="180"/>
        <v>538276.48368332454</v>
      </c>
    </row>
    <row r="2906" spans="1:25" x14ac:dyDescent="0.5">
      <c r="A2906" s="1" t="s">
        <v>5798</v>
      </c>
      <c r="B2906" s="1" t="s">
        <v>5799</v>
      </c>
      <c r="C2906" s="1">
        <v>31212</v>
      </c>
      <c r="D2906" s="1">
        <v>12</v>
      </c>
      <c r="E2906" s="1">
        <v>12</v>
      </c>
      <c r="F2906" s="1">
        <v>586.03</v>
      </c>
      <c r="G2906" s="1">
        <v>5.3879089999999998E-2</v>
      </c>
      <c r="H2906" s="1">
        <v>0.99625991700000005</v>
      </c>
      <c r="I2906" s="1">
        <v>0.83623857300000004</v>
      </c>
      <c r="K2906" s="1">
        <v>1.0078825259999999</v>
      </c>
      <c r="L2906" s="1" t="s">
        <v>1</v>
      </c>
      <c r="M2906" s="1" t="s">
        <v>2</v>
      </c>
      <c r="N2906" s="1">
        <v>15652275.380000001</v>
      </c>
      <c r="O2906" s="1">
        <v>14837796.43</v>
      </c>
      <c r="P2906" s="1">
        <v>14705553.34</v>
      </c>
      <c r="Q2906" s="1">
        <v>15073379.560000001</v>
      </c>
      <c r="R2906" s="3">
        <f>AVERAGE('VTA_Proteome Morphine vs Saline'!N2906:Q2906)</f>
        <v>15067251.177500002</v>
      </c>
      <c r="S2906" s="3">
        <f>_xlfn.STDEV.S('VTA_Proteome Morphine vs Saline'!N2906:Q2906)</f>
        <v>418634.95688777743</v>
      </c>
      <c r="T2906" s="1">
        <v>15327745.109999999</v>
      </c>
      <c r="U2906" s="1">
        <v>15826657.01</v>
      </c>
      <c r="V2906" s="1">
        <v>15802408.689999999</v>
      </c>
      <c r="W2906" s="1">
        <v>12840837.369999999</v>
      </c>
      <c r="X2906" s="1">
        <f t="shared" si="179"/>
        <v>14949412.044999998</v>
      </c>
      <c r="Y2906" s="1">
        <f t="shared" si="180"/>
        <v>1424357.7585614691</v>
      </c>
    </row>
    <row r="2907" spans="1:25" x14ac:dyDescent="0.5">
      <c r="A2907" s="1" t="s">
        <v>5800</v>
      </c>
      <c r="B2907" s="1" t="s">
        <v>5801</v>
      </c>
      <c r="C2907" s="1">
        <v>13364</v>
      </c>
      <c r="D2907" s="1">
        <v>3</v>
      </c>
      <c r="E2907" s="1">
        <v>3</v>
      </c>
      <c r="F2907" s="1">
        <v>197.09</v>
      </c>
      <c r="G2907" s="1">
        <v>5.1282385E-2</v>
      </c>
      <c r="H2907" s="1">
        <v>0.99625991700000005</v>
      </c>
      <c r="I2907" s="1">
        <v>0.90521433699999998</v>
      </c>
      <c r="K2907" s="1">
        <v>1.4012933030000001</v>
      </c>
      <c r="L2907" s="1" t="s">
        <v>1</v>
      </c>
      <c r="M2907" s="1" t="s">
        <v>2</v>
      </c>
      <c r="N2907" s="1">
        <v>206522.02549999999</v>
      </c>
      <c r="O2907" s="1">
        <v>127542.2647</v>
      </c>
      <c r="P2907" s="1">
        <v>1240284.5419999999</v>
      </c>
      <c r="Q2907" s="1">
        <v>2815082.41</v>
      </c>
      <c r="R2907" s="3">
        <f>AVERAGE('VTA_Proteome Morphine vs Saline'!N2907:Q2907)</f>
        <v>1097357.8105500001</v>
      </c>
      <c r="S2907" s="3">
        <f>_xlfn.STDEV.S('VTA_Proteome Morphine vs Saline'!N2907:Q2907)</f>
        <v>1252349.3174851586</v>
      </c>
      <c r="T2907" s="1">
        <v>393138.4816</v>
      </c>
      <c r="U2907" s="1">
        <v>102902.5929</v>
      </c>
      <c r="V2907" s="1">
        <v>1885518.3740000001</v>
      </c>
      <c r="W2907" s="1">
        <v>750854.89399999997</v>
      </c>
      <c r="X2907" s="1">
        <f t="shared" si="179"/>
        <v>783103.58562499995</v>
      </c>
      <c r="Y2907" s="1">
        <f t="shared" si="180"/>
        <v>781260.63013583503</v>
      </c>
    </row>
    <row r="2908" spans="1:25" x14ac:dyDescent="0.5">
      <c r="A2908" s="1" t="s">
        <v>5802</v>
      </c>
      <c r="B2908" s="1" t="s">
        <v>5803</v>
      </c>
      <c r="C2908" s="1">
        <v>15798</v>
      </c>
      <c r="D2908" s="1">
        <v>5</v>
      </c>
      <c r="E2908" s="1">
        <v>5</v>
      </c>
      <c r="F2908" s="1">
        <v>184.03</v>
      </c>
      <c r="G2908" s="1">
        <v>5.0778009999999998E-2</v>
      </c>
      <c r="H2908" s="1">
        <v>0.99625991700000005</v>
      </c>
      <c r="I2908" s="1">
        <v>0.92607511600000003</v>
      </c>
      <c r="K2908" s="1">
        <v>1.137785676</v>
      </c>
      <c r="L2908" s="1" t="s">
        <v>1</v>
      </c>
      <c r="M2908" s="1" t="s">
        <v>2</v>
      </c>
      <c r="N2908" s="1">
        <v>453653.85590000002</v>
      </c>
      <c r="O2908" s="1">
        <v>390098.05499999999</v>
      </c>
      <c r="P2908" s="1">
        <v>2294708.7740000002</v>
      </c>
      <c r="Q2908" s="1">
        <v>3016769.2990000001</v>
      </c>
      <c r="R2908" s="3">
        <f>AVERAGE('VTA_Proteome Morphine vs Saline'!N2908:Q2908)</f>
        <v>1538807.4959750001</v>
      </c>
      <c r="S2908" s="3">
        <f>_xlfn.STDEV.S('VTA_Proteome Morphine vs Saline'!N2908:Q2908)</f>
        <v>1323234.62717613</v>
      </c>
      <c r="T2908" s="1">
        <v>745992.80149999994</v>
      </c>
      <c r="U2908" s="1">
        <v>266021.9314</v>
      </c>
      <c r="V2908" s="1">
        <v>2637990.406</v>
      </c>
      <c r="W2908" s="1">
        <v>1759827.409</v>
      </c>
      <c r="X2908" s="1">
        <f t="shared" si="179"/>
        <v>1352458.1369749999</v>
      </c>
      <c r="Y2908" s="1">
        <f t="shared" si="180"/>
        <v>1059353.0683726668</v>
      </c>
    </row>
    <row r="2909" spans="1:25" x14ac:dyDescent="0.5">
      <c r="A2909" s="1" t="s">
        <v>5804</v>
      </c>
      <c r="B2909" s="1" t="s">
        <v>5805</v>
      </c>
      <c r="C2909" s="1">
        <v>15413</v>
      </c>
      <c r="D2909" s="1">
        <v>4</v>
      </c>
      <c r="E2909" s="1">
        <v>4</v>
      </c>
      <c r="F2909" s="1">
        <v>176.3</v>
      </c>
      <c r="G2909" s="1">
        <v>6.3148959000000005E-2</v>
      </c>
      <c r="H2909" s="1">
        <v>0.99625991700000005</v>
      </c>
      <c r="I2909" s="1">
        <v>0.70538823299999998</v>
      </c>
      <c r="K2909" s="1">
        <v>1.1630181319999999</v>
      </c>
      <c r="L2909" s="1" t="s">
        <v>2</v>
      </c>
      <c r="M2909" s="1" t="s">
        <v>1</v>
      </c>
      <c r="N2909" s="1">
        <v>1111826.1569999999</v>
      </c>
      <c r="O2909" s="1">
        <v>1286165.4439999999</v>
      </c>
      <c r="P2909" s="1">
        <v>3120081.6150000002</v>
      </c>
      <c r="Q2909" s="1">
        <v>3645992.92</v>
      </c>
      <c r="R2909" s="3">
        <f>AVERAGE('VTA_Proteome Morphine vs Saline'!N2909:Q2909)</f>
        <v>2291016.534</v>
      </c>
      <c r="S2909" s="3">
        <f>_xlfn.STDEV.S('VTA_Proteome Morphine vs Saline'!N2909:Q2909)</f>
        <v>1281083.6003731047</v>
      </c>
      <c r="T2909" s="1">
        <v>2076546.145</v>
      </c>
      <c r="U2909" s="1">
        <v>1090740.541</v>
      </c>
      <c r="V2909" s="1">
        <v>3716189.804</v>
      </c>
      <c r="W2909" s="1">
        <v>3774498.5890000002</v>
      </c>
      <c r="X2909" s="1">
        <f t="shared" si="179"/>
        <v>2664493.76975</v>
      </c>
      <c r="Y2909" s="1">
        <f t="shared" si="180"/>
        <v>1311558.472665963</v>
      </c>
    </row>
    <row r="2910" spans="1:25" x14ac:dyDescent="0.5">
      <c r="A2910" s="1" t="s">
        <v>5806</v>
      </c>
      <c r="B2910" s="1" t="s">
        <v>5807</v>
      </c>
      <c r="C2910" s="1">
        <v>13734</v>
      </c>
      <c r="D2910" s="1">
        <v>6</v>
      </c>
      <c r="E2910" s="1">
        <v>5</v>
      </c>
      <c r="F2910" s="1">
        <v>311.08</v>
      </c>
      <c r="G2910" s="1">
        <v>6.5136625000000004E-2</v>
      </c>
      <c r="H2910" s="1">
        <v>0.99625991700000005</v>
      </c>
      <c r="I2910" s="1">
        <v>0.68543024299999999</v>
      </c>
      <c r="K2910" s="1">
        <v>1.178062124</v>
      </c>
      <c r="L2910" s="1" t="s">
        <v>2</v>
      </c>
      <c r="M2910" s="1" t="s">
        <v>1</v>
      </c>
      <c r="N2910" s="1">
        <v>9544003.7899999991</v>
      </c>
      <c r="O2910" s="1">
        <v>7550909.0109999999</v>
      </c>
      <c r="P2910" s="1">
        <v>15773178.859999999</v>
      </c>
      <c r="Q2910" s="1">
        <v>16417454.810000001</v>
      </c>
      <c r="R2910" s="3">
        <f>AVERAGE('VTA_Proteome Morphine vs Saline'!N2910:Q2910)</f>
        <v>12321386.61775</v>
      </c>
      <c r="S2910" s="3">
        <f>_xlfn.STDEV.S('VTA_Proteome Morphine vs Saline'!N2910:Q2910)</f>
        <v>4440869.1449461123</v>
      </c>
      <c r="T2910" s="1">
        <v>13020344.560000001</v>
      </c>
      <c r="U2910" s="1">
        <v>6653099.0109999999</v>
      </c>
      <c r="V2910" s="1">
        <v>18522305.91</v>
      </c>
      <c r="W2910" s="1">
        <v>19865686.09</v>
      </c>
      <c r="X2910" s="1">
        <f t="shared" si="179"/>
        <v>14515358.892750002</v>
      </c>
      <c r="Y2910" s="1">
        <f t="shared" si="180"/>
        <v>6020294.1185068637</v>
      </c>
    </row>
    <row r="2911" spans="1:25" x14ac:dyDescent="0.5">
      <c r="A2911" s="1" t="s">
        <v>5808</v>
      </c>
      <c r="B2911" s="1" t="s">
        <v>5809</v>
      </c>
      <c r="C2911" s="1">
        <v>13007</v>
      </c>
      <c r="D2911" s="1">
        <v>1</v>
      </c>
      <c r="E2911" s="1">
        <v>1</v>
      </c>
      <c r="F2911" s="1">
        <v>45.53</v>
      </c>
      <c r="G2911" s="1">
        <v>0.12812615299999999</v>
      </c>
      <c r="H2911" s="1">
        <v>0.977951083</v>
      </c>
      <c r="I2911" s="1">
        <v>0.375928865</v>
      </c>
      <c r="K2911" s="1">
        <v>1.4366782730000001</v>
      </c>
      <c r="L2911" s="1" t="s">
        <v>1</v>
      </c>
      <c r="M2911" s="1" t="s">
        <v>2</v>
      </c>
      <c r="N2911" s="1">
        <v>154363.33180000001</v>
      </c>
      <c r="O2911" s="1">
        <v>141393.25339999999</v>
      </c>
      <c r="P2911" s="1">
        <v>466020.0048</v>
      </c>
      <c r="Q2911" s="1">
        <v>1049016.243</v>
      </c>
      <c r="R2911" s="3">
        <f>AVERAGE('VTA_Proteome Morphine vs Saline'!N2911:Q2911)</f>
        <v>452698.20825000003</v>
      </c>
      <c r="S2911" s="3">
        <f>_xlfn.STDEV.S('VTA_Proteome Morphine vs Saline'!N2911:Q2911)</f>
        <v>424926.3239088314</v>
      </c>
      <c r="T2911" s="1">
        <v>2117.3944510000001</v>
      </c>
      <c r="U2911" s="1">
        <v>79294.372300000003</v>
      </c>
      <c r="V2911" s="1">
        <v>813846.42460000003</v>
      </c>
      <c r="W2911" s="1">
        <v>365144.27069999999</v>
      </c>
      <c r="X2911" s="1">
        <f t="shared" si="179"/>
        <v>315100.61551275</v>
      </c>
      <c r="Y2911" s="1">
        <f t="shared" si="180"/>
        <v>367339.457228549</v>
      </c>
    </row>
    <row r="2912" spans="1:25" x14ac:dyDescent="0.5">
      <c r="A2912" s="1" t="s">
        <v>5810</v>
      </c>
      <c r="B2912" s="1" t="s">
        <v>5811</v>
      </c>
      <c r="C2912" s="1">
        <v>17939</v>
      </c>
      <c r="D2912" s="1">
        <v>6</v>
      </c>
      <c r="E2912" s="1">
        <v>6</v>
      </c>
      <c r="F2912" s="1">
        <v>464.95</v>
      </c>
      <c r="G2912" s="1">
        <v>0.50928317199999995</v>
      </c>
      <c r="H2912" s="1">
        <v>0.977951083</v>
      </c>
      <c r="I2912" s="1">
        <v>5.5998276E-2</v>
      </c>
      <c r="K2912" s="1">
        <v>1.1751390580000001</v>
      </c>
      <c r="L2912" s="1" t="s">
        <v>2</v>
      </c>
      <c r="M2912" s="1" t="s">
        <v>1</v>
      </c>
      <c r="N2912" s="1">
        <v>122785356.09999999</v>
      </c>
      <c r="O2912" s="1">
        <v>134669143.69999999</v>
      </c>
      <c r="P2912" s="1">
        <v>151249800.5</v>
      </c>
      <c r="Q2912" s="1">
        <v>140733653.59999999</v>
      </c>
      <c r="R2912" s="3">
        <f>AVERAGE('VTA_Proteome Morphine vs Saline'!N2912:Q2912)</f>
        <v>137359488.47499999</v>
      </c>
      <c r="S2912" s="3">
        <f>_xlfn.STDEV.S('VTA_Proteome Morphine vs Saline'!N2912:Q2912)</f>
        <v>11887935.732428052</v>
      </c>
      <c r="T2912" s="1">
        <v>182428274.80000001</v>
      </c>
      <c r="U2912" s="1">
        <v>142921411.80000001</v>
      </c>
      <c r="V2912" s="1">
        <v>154572974.90000001</v>
      </c>
      <c r="W2912" s="1">
        <v>165743338.19999999</v>
      </c>
      <c r="X2912" s="1">
        <f t="shared" si="179"/>
        <v>161416499.92500001</v>
      </c>
      <c r="Y2912" s="1">
        <f t="shared" si="180"/>
        <v>16823776.155340426</v>
      </c>
    </row>
    <row r="2913" spans="1:25" x14ac:dyDescent="0.5">
      <c r="A2913" s="1" t="s">
        <v>5812</v>
      </c>
      <c r="B2913" s="1" t="s">
        <v>5813</v>
      </c>
      <c r="C2913" s="1">
        <v>26657</v>
      </c>
      <c r="D2913" s="1">
        <v>18</v>
      </c>
      <c r="E2913" s="1">
        <v>17</v>
      </c>
      <c r="F2913" s="1">
        <v>774.71</v>
      </c>
      <c r="G2913" s="1">
        <v>0.50449843500000002</v>
      </c>
      <c r="H2913" s="1">
        <v>0.977951083</v>
      </c>
      <c r="I2913" s="1">
        <v>5.7125674000000001E-2</v>
      </c>
      <c r="K2913" s="1">
        <v>1.1838311699999999</v>
      </c>
      <c r="L2913" s="1" t="s">
        <v>1</v>
      </c>
      <c r="M2913" s="1" t="s">
        <v>2</v>
      </c>
      <c r="N2913" s="1">
        <v>20183797.219999999</v>
      </c>
      <c r="O2913" s="1">
        <v>17997870.219999999</v>
      </c>
      <c r="P2913" s="1">
        <v>23960177.829999998</v>
      </c>
      <c r="Q2913" s="1">
        <v>20825848.329999998</v>
      </c>
      <c r="R2913" s="3">
        <f>AVERAGE('VTA_Proteome Morphine vs Saline'!N2913:Q2913)</f>
        <v>20741923.399999999</v>
      </c>
      <c r="S2913" s="3">
        <f>_xlfn.STDEV.S('VTA_Proteome Morphine vs Saline'!N2913:Q2913)</f>
        <v>2463435.1123015028</v>
      </c>
      <c r="T2913" s="1">
        <v>16848522.760000002</v>
      </c>
      <c r="U2913" s="1">
        <v>18453341.129999999</v>
      </c>
      <c r="V2913" s="1">
        <v>18829385.390000001</v>
      </c>
      <c r="W2913" s="1">
        <v>15952809.76</v>
      </c>
      <c r="X2913" s="1">
        <f t="shared" si="179"/>
        <v>17521014.760000002</v>
      </c>
      <c r="Y2913" s="1">
        <f t="shared" si="180"/>
        <v>1353092.578470147</v>
      </c>
    </row>
    <row r="2914" spans="1:25" x14ac:dyDescent="0.5">
      <c r="A2914" s="1" t="s">
        <v>5814</v>
      </c>
      <c r="B2914" s="1" t="s">
        <v>5815</v>
      </c>
      <c r="C2914" s="1">
        <v>29926</v>
      </c>
      <c r="D2914" s="1">
        <v>22</v>
      </c>
      <c r="E2914" s="1">
        <v>22</v>
      </c>
      <c r="F2914" s="1">
        <v>1266.3599999999999</v>
      </c>
      <c r="G2914" s="1">
        <v>5.9677784999999997E-2</v>
      </c>
      <c r="H2914" s="1">
        <v>0.99625991700000005</v>
      </c>
      <c r="I2914" s="1">
        <v>0.74507884499999999</v>
      </c>
      <c r="K2914" s="1">
        <v>1.020143399</v>
      </c>
      <c r="L2914" s="1" t="s">
        <v>2</v>
      </c>
      <c r="M2914" s="1" t="s">
        <v>1</v>
      </c>
      <c r="N2914" s="1">
        <v>24833913.390000001</v>
      </c>
      <c r="O2914" s="1">
        <v>25318607.940000001</v>
      </c>
      <c r="P2914" s="1">
        <v>24451701.309999999</v>
      </c>
      <c r="Q2914" s="1">
        <v>26702707.030000001</v>
      </c>
      <c r="R2914" s="3">
        <f>AVERAGE('VTA_Proteome Morphine vs Saline'!N2914:Q2914)</f>
        <v>25326732.4175</v>
      </c>
      <c r="S2914" s="3">
        <f>_xlfn.STDEV.S('VTA_Proteome Morphine vs Saline'!N2914:Q2914)</f>
        <v>983517.86534153344</v>
      </c>
      <c r="T2914" s="1">
        <v>26602327.800000001</v>
      </c>
      <c r="U2914" s="1">
        <v>28759832.780000001</v>
      </c>
      <c r="V2914" s="1">
        <v>24888325.960000001</v>
      </c>
      <c r="W2914" s="1">
        <v>23097109.059999999</v>
      </c>
      <c r="X2914" s="1">
        <f t="shared" si="179"/>
        <v>25836898.899999999</v>
      </c>
      <c r="Y2914" s="1">
        <f t="shared" si="180"/>
        <v>2417689.1761676441</v>
      </c>
    </row>
    <row r="2915" spans="1:25" x14ac:dyDescent="0.5">
      <c r="A2915" s="1" t="s">
        <v>5816</v>
      </c>
      <c r="B2915" s="1" t="s">
        <v>5817</v>
      </c>
      <c r="C2915" s="1">
        <v>29579</v>
      </c>
      <c r="D2915" s="1">
        <v>18</v>
      </c>
      <c r="E2915" s="1">
        <v>16</v>
      </c>
      <c r="F2915" s="1">
        <v>929.37</v>
      </c>
      <c r="G2915" s="1">
        <v>0.23071226</v>
      </c>
      <c r="H2915" s="1">
        <v>0.977951083</v>
      </c>
      <c r="I2915" s="1">
        <v>0.198743953</v>
      </c>
      <c r="K2915" s="1">
        <v>1.1029098319999999</v>
      </c>
      <c r="L2915" s="1" t="s">
        <v>2</v>
      </c>
      <c r="M2915" s="1" t="s">
        <v>1</v>
      </c>
      <c r="N2915" s="1">
        <v>17036913.800000001</v>
      </c>
      <c r="O2915" s="1">
        <v>16786818.399999999</v>
      </c>
      <c r="P2915" s="1">
        <v>15141936.779999999</v>
      </c>
      <c r="Q2915" s="1">
        <v>17539038.93</v>
      </c>
      <c r="R2915" s="3">
        <f>AVERAGE('VTA_Proteome Morphine vs Saline'!N2915:Q2915)</f>
        <v>16626176.977500001</v>
      </c>
      <c r="S2915" s="3">
        <f>_xlfn.STDEV.S('VTA_Proteome Morphine vs Saline'!N2915:Q2915)</f>
        <v>1037753.3926993723</v>
      </c>
      <c r="T2915" s="1">
        <v>19869924.370000001</v>
      </c>
      <c r="U2915" s="1">
        <v>19078399.25</v>
      </c>
      <c r="V2915" s="1">
        <v>18987580.829999998</v>
      </c>
      <c r="W2915" s="1">
        <v>15412791.800000001</v>
      </c>
      <c r="X2915" s="1">
        <f t="shared" si="179"/>
        <v>18337174.0625</v>
      </c>
      <c r="Y2915" s="1">
        <f t="shared" si="180"/>
        <v>1989453.7662517792</v>
      </c>
    </row>
    <row r="2916" spans="1:25" x14ac:dyDescent="0.5">
      <c r="A2916" s="1" t="s">
        <v>5818</v>
      </c>
      <c r="B2916" s="1" t="s">
        <v>5819</v>
      </c>
      <c r="C2916" s="1">
        <v>28663</v>
      </c>
      <c r="D2916" s="1">
        <v>15</v>
      </c>
      <c r="E2916" s="1">
        <v>15</v>
      </c>
      <c r="F2916" s="1">
        <v>957.54</v>
      </c>
      <c r="G2916" s="1">
        <v>6.1248745E-2</v>
      </c>
      <c r="H2916" s="1">
        <v>0.99625991700000005</v>
      </c>
      <c r="I2916" s="1">
        <v>0.72623211200000004</v>
      </c>
      <c r="K2916" s="1">
        <v>1.033947605</v>
      </c>
      <c r="L2916" s="1" t="s">
        <v>2</v>
      </c>
      <c r="M2916" s="1" t="s">
        <v>1</v>
      </c>
      <c r="N2916" s="1">
        <v>7177886.0839999998</v>
      </c>
      <c r="O2916" s="1">
        <v>11373331.140000001</v>
      </c>
      <c r="P2916" s="1">
        <v>14039863.300000001</v>
      </c>
      <c r="Q2916" s="1">
        <v>12878014.619999999</v>
      </c>
      <c r="R2916" s="3">
        <f>AVERAGE('VTA_Proteome Morphine vs Saline'!N2916:Q2916)</f>
        <v>11367273.786</v>
      </c>
      <c r="S2916" s="3">
        <f>_xlfn.STDEV.S('VTA_Proteome Morphine vs Saline'!N2916:Q2916)</f>
        <v>2998670.7381251515</v>
      </c>
      <c r="T2916" s="1">
        <v>11930055.09</v>
      </c>
      <c r="U2916" s="1">
        <v>13653389.99</v>
      </c>
      <c r="V2916" s="1">
        <v>11033286.08</v>
      </c>
      <c r="W2916" s="1">
        <v>10395930.84</v>
      </c>
      <c r="X2916" s="1">
        <f t="shared" si="179"/>
        <v>11753165.5</v>
      </c>
      <c r="Y2916" s="1">
        <f t="shared" si="180"/>
        <v>1414502.8974980339</v>
      </c>
    </row>
    <row r="2917" spans="1:25" x14ac:dyDescent="0.5">
      <c r="A2917" s="1" t="s">
        <v>5820</v>
      </c>
      <c r="B2917" s="1" t="s">
        <v>5821</v>
      </c>
      <c r="C2917" s="1">
        <v>24190</v>
      </c>
      <c r="D2917" s="1">
        <v>10</v>
      </c>
      <c r="E2917" s="1">
        <v>10</v>
      </c>
      <c r="F2917" s="1">
        <v>562.78</v>
      </c>
      <c r="G2917" s="1">
        <v>6.7972540999999997E-2</v>
      </c>
      <c r="H2917" s="1">
        <v>0.99625991700000005</v>
      </c>
      <c r="I2917" s="1">
        <v>0.65956175900000003</v>
      </c>
      <c r="K2917" s="1">
        <v>1.12697056</v>
      </c>
      <c r="L2917" s="1" t="s">
        <v>2</v>
      </c>
      <c r="M2917" s="1" t="s">
        <v>1</v>
      </c>
      <c r="N2917" s="1">
        <v>17290274.82</v>
      </c>
      <c r="O2917" s="1">
        <v>20727114.809999999</v>
      </c>
      <c r="P2917" s="1">
        <v>16630308.18</v>
      </c>
      <c r="Q2917" s="1">
        <v>15202798.390000001</v>
      </c>
      <c r="R2917" s="3">
        <f>AVERAGE('VTA_Proteome Morphine vs Saline'!N2917:Q2917)</f>
        <v>17462624.049999997</v>
      </c>
      <c r="S2917" s="3">
        <f>_xlfn.STDEV.S('VTA_Proteome Morphine vs Saline'!N2917:Q2917)</f>
        <v>2344224.5270917416</v>
      </c>
      <c r="T2917" s="1">
        <v>27497737.690000001</v>
      </c>
      <c r="U2917" s="1">
        <v>22053685.789999999</v>
      </c>
      <c r="V2917" s="1">
        <v>16502997.91</v>
      </c>
      <c r="W2917" s="1">
        <v>12665031.4</v>
      </c>
      <c r="X2917" s="1">
        <f t="shared" si="179"/>
        <v>19679863.197500002</v>
      </c>
      <c r="Y2917" s="1">
        <f t="shared" si="180"/>
        <v>6482142.9965530429</v>
      </c>
    </row>
    <row r="2918" spans="1:25" x14ac:dyDescent="0.5">
      <c r="A2918" s="1" t="s">
        <v>5822</v>
      </c>
      <c r="B2918" s="1" t="s">
        <v>5823</v>
      </c>
      <c r="C2918" s="1">
        <v>22578</v>
      </c>
      <c r="D2918" s="1">
        <v>16</v>
      </c>
      <c r="E2918" s="1">
        <v>14</v>
      </c>
      <c r="F2918" s="1">
        <v>711.77</v>
      </c>
      <c r="G2918" s="1">
        <v>0.315991733</v>
      </c>
      <c r="H2918" s="1">
        <v>0.977951083</v>
      </c>
      <c r="I2918" s="1">
        <v>0.129718368</v>
      </c>
      <c r="K2918" s="1">
        <v>1.243190247</v>
      </c>
      <c r="L2918" s="1" t="s">
        <v>2</v>
      </c>
      <c r="M2918" s="1" t="s">
        <v>1</v>
      </c>
      <c r="N2918" s="1">
        <v>13579348.960000001</v>
      </c>
      <c r="O2918" s="1">
        <v>22894181.09</v>
      </c>
      <c r="P2918" s="1">
        <v>23782428.68</v>
      </c>
      <c r="Q2918" s="1">
        <v>20722780.170000002</v>
      </c>
      <c r="R2918" s="3">
        <f>AVERAGE('VTA_Proteome Morphine vs Saline'!N2918:Q2918)</f>
        <v>20244684.725000001</v>
      </c>
      <c r="S2918" s="3">
        <f>_xlfn.STDEV.S('VTA_Proteome Morphine vs Saline'!N2918:Q2918)</f>
        <v>4625679.7480300041</v>
      </c>
      <c r="T2918" s="1">
        <v>24011553.489999998</v>
      </c>
      <c r="U2918" s="1">
        <v>22781280.829999998</v>
      </c>
      <c r="V2918" s="1">
        <v>26644900.510000002</v>
      </c>
      <c r="W2918" s="1">
        <v>27234243.620000001</v>
      </c>
      <c r="X2918" s="1">
        <f t="shared" si="179"/>
        <v>25167994.612500001</v>
      </c>
      <c r="Y2918" s="1">
        <f t="shared" si="180"/>
        <v>2120093.9240553752</v>
      </c>
    </row>
    <row r="2919" spans="1:25" x14ac:dyDescent="0.5">
      <c r="A2919" s="1" t="s">
        <v>5824</v>
      </c>
      <c r="B2919" s="1" t="s">
        <v>5825</v>
      </c>
      <c r="C2919" s="1">
        <v>23640</v>
      </c>
      <c r="D2919" s="1">
        <v>8</v>
      </c>
      <c r="E2919" s="1">
        <v>8</v>
      </c>
      <c r="F2919" s="1">
        <v>419.6</v>
      </c>
      <c r="G2919" s="1">
        <v>0.113849292</v>
      </c>
      <c r="H2919" s="1">
        <v>0.98654470999999999</v>
      </c>
      <c r="I2919" s="1">
        <v>0.41977065099999999</v>
      </c>
      <c r="K2919" s="1">
        <v>1.216780803</v>
      </c>
      <c r="L2919" s="1" t="s">
        <v>2</v>
      </c>
      <c r="M2919" s="1" t="s">
        <v>1</v>
      </c>
      <c r="N2919" s="1">
        <v>2581593.0639999998</v>
      </c>
      <c r="O2919" s="1">
        <v>2194361.091</v>
      </c>
      <c r="P2919" s="1">
        <v>1081327.355</v>
      </c>
      <c r="Q2919" s="1">
        <v>1878874.6259999999</v>
      </c>
      <c r="R2919" s="3">
        <f>AVERAGE('VTA_Proteome Morphine vs Saline'!N2919:Q2919)</f>
        <v>1934039.034</v>
      </c>
      <c r="S2919" s="3">
        <f>_xlfn.STDEV.S('VTA_Proteome Morphine vs Saline'!N2919:Q2919)</f>
        <v>636986.16273378639</v>
      </c>
      <c r="T2919" s="1">
        <v>3374219.6940000001</v>
      </c>
      <c r="U2919" s="1">
        <v>2331473.1349999998</v>
      </c>
      <c r="V2919" s="1">
        <v>2078114.2039999999</v>
      </c>
      <c r="W2919" s="1">
        <v>1629399.2390000001</v>
      </c>
      <c r="X2919" s="1">
        <f t="shared" si="179"/>
        <v>2353301.568</v>
      </c>
      <c r="Y2919" s="1">
        <f t="shared" si="180"/>
        <v>739935.35026592703</v>
      </c>
    </row>
    <row r="2920" spans="1:25" x14ac:dyDescent="0.5">
      <c r="A2920" s="1" t="s">
        <v>5826</v>
      </c>
      <c r="B2920" s="1" t="s">
        <v>5827</v>
      </c>
      <c r="C2920" s="1">
        <v>38645</v>
      </c>
      <c r="D2920" s="1">
        <v>2</v>
      </c>
      <c r="E2920" s="1">
        <v>2</v>
      </c>
      <c r="F2920" s="1">
        <v>61</v>
      </c>
      <c r="G2920" s="1">
        <v>0.272994189</v>
      </c>
      <c r="H2920" s="1">
        <v>0.977951083</v>
      </c>
      <c r="I2920" s="1">
        <v>0.159682666</v>
      </c>
      <c r="K2920" s="1">
        <v>1.1601315480000001</v>
      </c>
      <c r="L2920" s="1" t="s">
        <v>2</v>
      </c>
      <c r="M2920" s="1" t="s">
        <v>1</v>
      </c>
      <c r="N2920" s="1">
        <v>445470.87640000001</v>
      </c>
      <c r="O2920" s="1">
        <v>431270.81650000002</v>
      </c>
      <c r="P2920" s="1">
        <v>380662.10629999998</v>
      </c>
      <c r="Q2920" s="1">
        <v>398286.81660000002</v>
      </c>
      <c r="R2920" s="3">
        <f>AVERAGE('VTA_Proteome Morphine vs Saline'!N2920:Q2920)</f>
        <v>413922.65395000001</v>
      </c>
      <c r="S2920" s="3">
        <f>_xlfn.STDEV.S('VTA_Proteome Morphine vs Saline'!N2920:Q2920)</f>
        <v>29704.054286856106</v>
      </c>
      <c r="T2920" s="1">
        <v>428743.11609999998</v>
      </c>
      <c r="U2920" s="1">
        <v>485570.50900000002</v>
      </c>
      <c r="V2920" s="1">
        <v>590984.83299999998</v>
      </c>
      <c r="W2920" s="1">
        <v>415520.4584</v>
      </c>
      <c r="X2920" s="1">
        <f t="shared" si="179"/>
        <v>480204.72912499995</v>
      </c>
      <c r="Y2920" s="1">
        <f t="shared" si="180"/>
        <v>79861.078343547895</v>
      </c>
    </row>
    <row r="2921" spans="1:25" x14ac:dyDescent="0.5">
      <c r="A2921" s="1" t="s">
        <v>5828</v>
      </c>
      <c r="B2921" s="1" t="s">
        <v>5829</v>
      </c>
      <c r="C2921" s="1">
        <v>32803</v>
      </c>
      <c r="D2921" s="1">
        <v>13</v>
      </c>
      <c r="E2921" s="1">
        <v>13</v>
      </c>
      <c r="F2921" s="1">
        <v>916.06</v>
      </c>
      <c r="G2921" s="1">
        <v>7.3398239000000004E-2</v>
      </c>
      <c r="H2921" s="1">
        <v>0.99625991700000005</v>
      </c>
      <c r="I2921" s="1">
        <v>0.61652139800000005</v>
      </c>
      <c r="K2921" s="1">
        <v>1.0930057280000001</v>
      </c>
      <c r="L2921" s="1" t="s">
        <v>2</v>
      </c>
      <c r="M2921" s="1" t="s">
        <v>1</v>
      </c>
      <c r="N2921" s="1">
        <v>22837692.140000001</v>
      </c>
      <c r="O2921" s="1">
        <v>25716236.390000001</v>
      </c>
      <c r="P2921" s="1">
        <v>23017786.050000001</v>
      </c>
      <c r="Q2921" s="1">
        <v>23284949.170000002</v>
      </c>
      <c r="R2921" s="3">
        <f>AVERAGE('VTA_Proteome Morphine vs Saline'!N2921:Q2921)</f>
        <v>23714165.9375</v>
      </c>
      <c r="S2921" s="3">
        <f>_xlfn.STDEV.S('VTA_Proteome Morphine vs Saline'!N2921:Q2921)</f>
        <v>1347301.5494802052</v>
      </c>
      <c r="T2921" s="1">
        <v>29904837.68</v>
      </c>
      <c r="U2921" s="1">
        <v>32770457.350000001</v>
      </c>
      <c r="V2921" s="1">
        <v>20017752.949999999</v>
      </c>
      <c r="W2921" s="1">
        <v>20985828.850000001</v>
      </c>
      <c r="X2921" s="1">
        <f t="shared" si="179"/>
        <v>25919719.207500003</v>
      </c>
      <c r="Y2921" s="1">
        <f t="shared" si="180"/>
        <v>6376787.6474356716</v>
      </c>
    </row>
    <row r="2922" spans="1:25" x14ac:dyDescent="0.5">
      <c r="A2922" s="1" t="s">
        <v>5830</v>
      </c>
      <c r="B2922" s="1" t="s">
        <v>5831</v>
      </c>
      <c r="C2922" s="1">
        <v>28179</v>
      </c>
      <c r="D2922" s="1">
        <v>4</v>
      </c>
      <c r="E2922" s="1">
        <v>4</v>
      </c>
      <c r="F2922" s="1">
        <v>239.72</v>
      </c>
      <c r="G2922" s="1">
        <v>7.3801294000000003E-2</v>
      </c>
      <c r="H2922" s="1">
        <v>0.99625991700000005</v>
      </c>
      <c r="I2922" s="1">
        <v>0.61359750199999996</v>
      </c>
      <c r="K2922" s="1">
        <v>1.054743317</v>
      </c>
      <c r="L2922" s="1" t="s">
        <v>1</v>
      </c>
      <c r="M2922" s="1" t="s">
        <v>2</v>
      </c>
      <c r="N2922" s="1">
        <v>818085.0368</v>
      </c>
      <c r="O2922" s="1">
        <v>851045.97320000001</v>
      </c>
      <c r="P2922" s="1">
        <v>861843.17330000002</v>
      </c>
      <c r="Q2922" s="1">
        <v>695404.82669999998</v>
      </c>
      <c r="R2922" s="3">
        <f>AVERAGE('VTA_Proteome Morphine vs Saline'!N2922:Q2922)</f>
        <v>806594.75250000006</v>
      </c>
      <c r="S2922" s="3">
        <f>_xlfn.STDEV.S('VTA_Proteome Morphine vs Saline'!N2922:Q2922)</f>
        <v>76427.580657156141</v>
      </c>
      <c r="T2922" s="1">
        <v>915329.14379999996</v>
      </c>
      <c r="U2922" s="1">
        <v>972318.16040000005</v>
      </c>
      <c r="V2922" s="1">
        <v>580008.12749999994</v>
      </c>
      <c r="W2922" s="1">
        <v>591267.96499999997</v>
      </c>
      <c r="X2922" s="1">
        <f t="shared" si="179"/>
        <v>764730.84917499998</v>
      </c>
      <c r="Y2922" s="1">
        <f t="shared" si="180"/>
        <v>208153.94480601139</v>
      </c>
    </row>
    <row r="2923" spans="1:25" x14ac:dyDescent="0.5">
      <c r="A2923" s="1" t="s">
        <v>5832</v>
      </c>
      <c r="B2923" s="1" t="s">
        <v>5833</v>
      </c>
      <c r="C2923" s="1">
        <v>17948</v>
      </c>
      <c r="D2923" s="1">
        <v>1</v>
      </c>
      <c r="E2923" s="1">
        <v>1</v>
      </c>
      <c r="F2923" s="1">
        <v>28.44</v>
      </c>
      <c r="G2923" s="1">
        <v>0.142449504</v>
      </c>
      <c r="H2923" s="1">
        <v>0.977951083</v>
      </c>
      <c r="I2923" s="1">
        <v>0.33911016100000002</v>
      </c>
      <c r="K2923" s="1">
        <v>1.4273282329999999</v>
      </c>
      <c r="L2923" s="1" t="s">
        <v>1</v>
      </c>
      <c r="M2923" s="1" t="s">
        <v>2</v>
      </c>
      <c r="N2923" s="1">
        <v>51580.944360000001</v>
      </c>
      <c r="O2923" s="1">
        <v>41584.801270000004</v>
      </c>
      <c r="P2923" s="1">
        <v>49981.09304</v>
      </c>
      <c r="Q2923" s="1">
        <v>44363.403169999998</v>
      </c>
      <c r="R2923" s="3">
        <f>AVERAGE('VTA_Proteome Morphine vs Saline'!N2923:Q2923)</f>
        <v>46877.560460000001</v>
      </c>
      <c r="S2923" s="3">
        <f>_xlfn.STDEV.S('VTA_Proteome Morphine vs Saline'!N2923:Q2923)</f>
        <v>4693.5424186886912</v>
      </c>
      <c r="T2923" s="1">
        <v>33599.898589999997</v>
      </c>
      <c r="U2923" s="1">
        <v>33609.628570000001</v>
      </c>
      <c r="V2923" s="1">
        <v>64161.966419999997</v>
      </c>
      <c r="W2923" s="1">
        <v>0</v>
      </c>
      <c r="X2923" s="1">
        <f t="shared" si="179"/>
        <v>32842.873395000002</v>
      </c>
      <c r="Y2923" s="1">
        <f t="shared" si="180"/>
        <v>26208.783015068668</v>
      </c>
    </row>
    <row r="2924" spans="1:25" x14ac:dyDescent="0.5">
      <c r="A2924" s="1" t="s">
        <v>5834</v>
      </c>
      <c r="B2924" s="1" t="s">
        <v>5835</v>
      </c>
      <c r="C2924" s="1">
        <v>29694</v>
      </c>
      <c r="D2924" s="1">
        <v>4</v>
      </c>
      <c r="E2924" s="1">
        <v>4</v>
      </c>
      <c r="F2924" s="1">
        <v>192.23</v>
      </c>
      <c r="G2924" s="1">
        <v>0.17884196199999999</v>
      </c>
      <c r="H2924" s="1">
        <v>0.977951083</v>
      </c>
      <c r="I2924" s="1">
        <v>0.26749684600000001</v>
      </c>
      <c r="K2924" s="1">
        <v>1.1509930070000001</v>
      </c>
      <c r="L2924" s="1" t="s">
        <v>1</v>
      </c>
      <c r="M2924" s="1" t="s">
        <v>2</v>
      </c>
      <c r="N2924" s="1">
        <v>926705.31929999997</v>
      </c>
      <c r="O2924" s="1">
        <v>882458.64190000005</v>
      </c>
      <c r="P2924" s="1">
        <v>1315358.2560000001</v>
      </c>
      <c r="Q2924" s="1">
        <v>1163458.405</v>
      </c>
      <c r="R2924" s="3">
        <f>AVERAGE('VTA_Proteome Morphine vs Saline'!N2924:Q2924)</f>
        <v>1071995.15555</v>
      </c>
      <c r="S2924" s="3">
        <f>_xlfn.STDEV.S('VTA_Proteome Morphine vs Saline'!N2924:Q2924)</f>
        <v>203817.19847675457</v>
      </c>
      <c r="T2924" s="1">
        <v>916191.52780000004</v>
      </c>
      <c r="U2924" s="1">
        <v>1068258.9950000001</v>
      </c>
      <c r="V2924" s="1">
        <v>836813.03029999998</v>
      </c>
      <c r="W2924" s="1">
        <v>904198.37190000003</v>
      </c>
      <c r="X2924" s="1">
        <f t="shared" si="179"/>
        <v>931365.48125000007</v>
      </c>
      <c r="Y2924" s="1">
        <f t="shared" si="180"/>
        <v>97721.203398940415</v>
      </c>
    </row>
    <row r="2925" spans="1:25" x14ac:dyDescent="0.5">
      <c r="A2925" s="1" t="s">
        <v>5836</v>
      </c>
      <c r="B2925" s="1" t="s">
        <v>5837</v>
      </c>
      <c r="C2925" s="1">
        <v>19762</v>
      </c>
      <c r="D2925" s="1">
        <v>4</v>
      </c>
      <c r="E2925" s="1">
        <v>4</v>
      </c>
      <c r="F2925" s="1">
        <v>176.45</v>
      </c>
      <c r="G2925" s="1">
        <v>7.2744353999999997E-2</v>
      </c>
      <c r="H2925" s="1">
        <v>0.99625991700000005</v>
      </c>
      <c r="I2925" s="1">
        <v>0.62133709100000001</v>
      </c>
      <c r="K2925" s="1">
        <v>1.0837446879999999</v>
      </c>
      <c r="L2925" s="1" t="s">
        <v>1</v>
      </c>
      <c r="M2925" s="1" t="s">
        <v>2</v>
      </c>
      <c r="N2925" s="1">
        <v>444699.17050000001</v>
      </c>
      <c r="O2925" s="1">
        <v>449423.10379999998</v>
      </c>
      <c r="P2925" s="1">
        <v>684551.88410000002</v>
      </c>
      <c r="Q2925" s="1">
        <v>634213.57949999999</v>
      </c>
      <c r="R2925" s="3">
        <f>AVERAGE('VTA_Proteome Morphine vs Saline'!N2925:Q2925)</f>
        <v>553221.93447500002</v>
      </c>
      <c r="S2925" s="3">
        <f>_xlfn.STDEV.S('VTA_Proteome Morphine vs Saline'!N2925:Q2925)</f>
        <v>124309.54613736273</v>
      </c>
      <c r="T2925" s="1">
        <v>486021.3309</v>
      </c>
      <c r="U2925" s="1">
        <v>490256.38309999998</v>
      </c>
      <c r="V2925" s="1">
        <v>454956.85519999999</v>
      </c>
      <c r="W2925" s="1">
        <v>610655.70449999999</v>
      </c>
      <c r="X2925" s="1">
        <f t="shared" si="179"/>
        <v>510472.56842499995</v>
      </c>
      <c r="Y2925" s="1">
        <f t="shared" si="180"/>
        <v>68617.811910857054</v>
      </c>
    </row>
    <row r="2926" spans="1:25" x14ac:dyDescent="0.5">
      <c r="A2926" s="1" t="s">
        <v>5838</v>
      </c>
      <c r="B2926" s="1" t="s">
        <v>5839</v>
      </c>
      <c r="C2926" s="1">
        <v>23336</v>
      </c>
      <c r="D2926" s="1">
        <v>6</v>
      </c>
      <c r="E2926" s="1">
        <v>6</v>
      </c>
      <c r="F2926" s="1">
        <v>316.43</v>
      </c>
      <c r="G2926" s="1">
        <v>7.1483524000000007E-2</v>
      </c>
      <c r="H2926" s="1">
        <v>0.99625991700000005</v>
      </c>
      <c r="I2926" s="1">
        <v>0.63088749399999999</v>
      </c>
      <c r="K2926" s="1">
        <v>1.0804159090000001</v>
      </c>
      <c r="L2926" s="1" t="s">
        <v>2</v>
      </c>
      <c r="M2926" s="1" t="s">
        <v>1</v>
      </c>
      <c r="N2926" s="1">
        <v>2378907.0610000002</v>
      </c>
      <c r="O2926" s="1">
        <v>2428165.318</v>
      </c>
      <c r="P2926" s="1">
        <v>1698463.3470000001</v>
      </c>
      <c r="Q2926" s="1">
        <v>1495818.4750000001</v>
      </c>
      <c r="R2926" s="3">
        <f>AVERAGE('VTA_Proteome Morphine vs Saline'!N2926:Q2926)</f>
        <v>2000338.5502500003</v>
      </c>
      <c r="S2926" s="3">
        <f>_xlfn.STDEV.S('VTA_Proteome Morphine vs Saline'!N2926:Q2926)</f>
        <v>473293.07523717161</v>
      </c>
      <c r="T2926" s="1">
        <v>2350259.83</v>
      </c>
      <c r="U2926" s="1">
        <v>2622005.2149999999</v>
      </c>
      <c r="V2926" s="1">
        <v>1586228.4750000001</v>
      </c>
      <c r="W2926" s="1">
        <v>2086296.851</v>
      </c>
      <c r="X2926" s="1">
        <f t="shared" si="179"/>
        <v>2161197.5927499998</v>
      </c>
      <c r="Y2926" s="1">
        <f t="shared" si="180"/>
        <v>441319.15955031529</v>
      </c>
    </row>
    <row r="2927" spans="1:25" x14ac:dyDescent="0.5">
      <c r="A2927" s="1" t="s">
        <v>5840</v>
      </c>
      <c r="B2927" s="1" t="s">
        <v>5841</v>
      </c>
      <c r="C2927" s="1">
        <v>43935</v>
      </c>
      <c r="D2927" s="1">
        <v>3</v>
      </c>
      <c r="E2927" s="1">
        <v>3</v>
      </c>
      <c r="F2927" s="1">
        <v>91.56</v>
      </c>
      <c r="G2927" s="1">
        <v>7.7627098000000005E-2</v>
      </c>
      <c r="H2927" s="1">
        <v>0.99625991700000005</v>
      </c>
      <c r="I2927" s="1">
        <v>0.58738084999999995</v>
      </c>
      <c r="K2927" s="1">
        <v>1.090962532</v>
      </c>
      <c r="L2927" s="1" t="s">
        <v>2</v>
      </c>
      <c r="M2927" s="1" t="s">
        <v>1</v>
      </c>
      <c r="N2927" s="1">
        <v>333629.27710000001</v>
      </c>
      <c r="O2927" s="1">
        <v>182903.016</v>
      </c>
      <c r="P2927" s="1">
        <v>219903.57939999999</v>
      </c>
      <c r="Q2927" s="1">
        <v>216159.84229999999</v>
      </c>
      <c r="R2927" s="3">
        <f>AVERAGE('VTA_Proteome Morphine vs Saline'!N2927:Q2927)</f>
        <v>238148.92870000002</v>
      </c>
      <c r="S2927" s="3">
        <f>_xlfn.STDEV.S('VTA_Proteome Morphine vs Saline'!N2927:Q2927)</f>
        <v>65790.122086391842</v>
      </c>
      <c r="T2927" s="1">
        <v>247510.96160000001</v>
      </c>
      <c r="U2927" s="1">
        <v>273541.00429999997</v>
      </c>
      <c r="V2927" s="1">
        <v>324440.00540000002</v>
      </c>
      <c r="W2927" s="1">
        <v>193754.26209999999</v>
      </c>
      <c r="X2927" s="1">
        <f t="shared" si="179"/>
        <v>259811.55835000001</v>
      </c>
      <c r="Y2927" s="1">
        <f t="shared" si="180"/>
        <v>54406.50978959223</v>
      </c>
    </row>
    <row r="2928" spans="1:25" x14ac:dyDescent="0.5">
      <c r="A2928" s="1" t="s">
        <v>5842</v>
      </c>
      <c r="B2928" s="1" t="s">
        <v>5843</v>
      </c>
      <c r="C2928" s="1">
        <v>55214</v>
      </c>
      <c r="D2928" s="1">
        <v>28</v>
      </c>
      <c r="E2928" s="1">
        <v>28</v>
      </c>
      <c r="F2928" s="1">
        <v>1493.91</v>
      </c>
      <c r="G2928" s="1">
        <v>5.1708606999999997E-2</v>
      </c>
      <c r="H2928" s="1">
        <v>0.99625991700000005</v>
      </c>
      <c r="I2928" s="1">
        <v>0.89071051800000001</v>
      </c>
      <c r="K2928" s="1">
        <v>1.007155853</v>
      </c>
      <c r="L2928" s="1" t="s">
        <v>2</v>
      </c>
      <c r="M2928" s="1" t="s">
        <v>1</v>
      </c>
      <c r="N2928" s="1">
        <v>11517611.390000001</v>
      </c>
      <c r="O2928" s="1">
        <v>14546007.810000001</v>
      </c>
      <c r="P2928" s="1">
        <v>17082159.960000001</v>
      </c>
      <c r="Q2928" s="1">
        <v>17275167.43</v>
      </c>
      <c r="R2928" s="3">
        <f>AVERAGE('VTA_Proteome Morphine vs Saline'!N2928:Q2928)</f>
        <v>15105236.647500001</v>
      </c>
      <c r="S2928" s="3">
        <f>_xlfn.STDEV.S('VTA_Proteome Morphine vs Saline'!N2928:Q2928)</f>
        <v>2695713.7128715096</v>
      </c>
      <c r="T2928" s="1">
        <v>15058685.49</v>
      </c>
      <c r="U2928" s="1">
        <v>13074441.310000001</v>
      </c>
      <c r="V2928" s="1">
        <v>15798800.6</v>
      </c>
      <c r="W2928" s="1">
        <v>16921382.59</v>
      </c>
      <c r="X2928" s="1">
        <f t="shared" si="179"/>
        <v>15213327.497499999</v>
      </c>
      <c r="Y2928" s="1">
        <f t="shared" si="180"/>
        <v>1618536.2961976964</v>
      </c>
    </row>
    <row r="2929" spans="1:25" x14ac:dyDescent="0.5">
      <c r="A2929" s="1" t="s">
        <v>5844</v>
      </c>
      <c r="B2929" s="1" t="s">
        <v>5845</v>
      </c>
      <c r="C2929" s="1">
        <v>33790</v>
      </c>
      <c r="D2929" s="1">
        <v>2</v>
      </c>
      <c r="E2929" s="1">
        <v>2</v>
      </c>
      <c r="F2929" s="1">
        <v>78.81</v>
      </c>
      <c r="G2929" s="1">
        <v>6.2570312000000003E-2</v>
      </c>
      <c r="H2929" s="1">
        <v>0.99625991700000005</v>
      </c>
      <c r="I2929" s="1">
        <v>0.71153529999999998</v>
      </c>
      <c r="K2929" s="1">
        <v>1.286223841</v>
      </c>
      <c r="L2929" s="1" t="s">
        <v>1</v>
      </c>
      <c r="M2929" s="1" t="s">
        <v>2</v>
      </c>
      <c r="N2929" s="1">
        <v>14169.766369999999</v>
      </c>
      <c r="O2929" s="1">
        <v>41888.589800000002</v>
      </c>
      <c r="P2929" s="1">
        <v>76824.163409999994</v>
      </c>
      <c r="Q2929" s="1">
        <v>115732.2548</v>
      </c>
      <c r="R2929" s="3">
        <f>AVERAGE('VTA_Proteome Morphine vs Saline'!N2929:Q2929)</f>
        <v>62153.693594999997</v>
      </c>
      <c r="S2929" s="3">
        <f>_xlfn.STDEV.S('VTA_Proteome Morphine vs Saline'!N2929:Q2929)</f>
        <v>43965.958836153288</v>
      </c>
      <c r="T2929" s="1">
        <v>44661.46153</v>
      </c>
      <c r="U2929" s="1">
        <v>36790.48214</v>
      </c>
      <c r="V2929" s="1">
        <v>99723.788499999995</v>
      </c>
      <c r="W2929" s="1">
        <v>12114.70962</v>
      </c>
      <c r="X2929" s="1">
        <f t="shared" si="179"/>
        <v>48322.610447500003</v>
      </c>
      <c r="Y2929" s="1">
        <f t="shared" si="180"/>
        <v>36966.142987945219</v>
      </c>
    </row>
    <row r="2930" spans="1:25" x14ac:dyDescent="0.5">
      <c r="A2930" s="1" t="s">
        <v>5846</v>
      </c>
      <c r="B2930" s="1" t="s">
        <v>5847</v>
      </c>
      <c r="C2930" s="1">
        <v>61115</v>
      </c>
      <c r="D2930" s="1">
        <v>3</v>
      </c>
      <c r="E2930" s="1">
        <v>3</v>
      </c>
      <c r="F2930" s="1">
        <v>129.72</v>
      </c>
      <c r="G2930" s="1">
        <v>5.4425754E-2</v>
      </c>
      <c r="H2930" s="1">
        <v>0.99625991700000005</v>
      </c>
      <c r="I2930" s="1">
        <v>0.82532254800000004</v>
      </c>
      <c r="K2930" s="1">
        <v>1.0286380260000001</v>
      </c>
      <c r="L2930" s="1" t="s">
        <v>2</v>
      </c>
      <c r="M2930" s="1" t="s">
        <v>1</v>
      </c>
      <c r="N2930" s="1">
        <v>415441.32539999997</v>
      </c>
      <c r="O2930" s="1">
        <v>409272.30989999999</v>
      </c>
      <c r="P2930" s="1">
        <v>624278.25989999995</v>
      </c>
      <c r="Q2930" s="1">
        <v>445902.65950000001</v>
      </c>
      <c r="R2930" s="3">
        <f>AVERAGE('VTA_Proteome Morphine vs Saline'!N2930:Q2930)</f>
        <v>473723.63867499999</v>
      </c>
      <c r="S2930" s="3">
        <f>_xlfn.STDEV.S('VTA_Proteome Morphine vs Saline'!N2930:Q2930)</f>
        <v>101639.07168014887</v>
      </c>
      <c r="T2930" s="1">
        <v>550635.75820000004</v>
      </c>
      <c r="U2930" s="1">
        <v>369664.77439999999</v>
      </c>
      <c r="V2930" s="1">
        <v>481781.1102</v>
      </c>
      <c r="W2930" s="1">
        <v>547078.95169999998</v>
      </c>
      <c r="X2930" s="1">
        <f t="shared" si="179"/>
        <v>487290.14862500003</v>
      </c>
      <c r="Y2930" s="1">
        <f t="shared" si="180"/>
        <v>84564.46336278769</v>
      </c>
    </row>
    <row r="2931" spans="1:25" x14ac:dyDescent="0.5">
      <c r="A2931" s="1" t="s">
        <v>5848</v>
      </c>
      <c r="B2931" s="1" t="s">
        <v>5849</v>
      </c>
      <c r="C2931" s="1">
        <v>82951</v>
      </c>
      <c r="D2931" s="1">
        <v>31</v>
      </c>
      <c r="E2931" s="1">
        <v>30</v>
      </c>
      <c r="F2931" s="1">
        <v>1672.49</v>
      </c>
      <c r="G2931" s="1">
        <v>7.5090332999999995E-2</v>
      </c>
      <c r="H2931" s="1">
        <v>0.99625991700000005</v>
      </c>
      <c r="I2931" s="1">
        <v>0.60446367700000003</v>
      </c>
      <c r="K2931" s="1">
        <v>1.0297754720000001</v>
      </c>
      <c r="L2931" s="1" t="s">
        <v>2</v>
      </c>
      <c r="M2931" s="1" t="s">
        <v>1</v>
      </c>
      <c r="N2931" s="1">
        <v>43954887.960000001</v>
      </c>
      <c r="O2931" s="1">
        <v>41461048.799999997</v>
      </c>
      <c r="P2931" s="1">
        <v>46871755.32</v>
      </c>
      <c r="Q2931" s="1">
        <v>43539427.789999999</v>
      </c>
      <c r="R2931" s="3">
        <f>AVERAGE('VTA_Proteome Morphine vs Saline'!N2931:Q2931)</f>
        <v>43956779.967499994</v>
      </c>
      <c r="S2931" s="3">
        <f>_xlfn.STDEV.S('VTA_Proteome Morphine vs Saline'!N2931:Q2931)</f>
        <v>2228597.5998274339</v>
      </c>
      <c r="T2931" s="1">
        <v>48286577.280000001</v>
      </c>
      <c r="U2931" s="1">
        <v>39736522.789999999</v>
      </c>
      <c r="V2931" s="1">
        <v>46986573.219999999</v>
      </c>
      <c r="W2931" s="1">
        <v>46052782.039999999</v>
      </c>
      <c r="X2931" s="1">
        <f t="shared" si="179"/>
        <v>45265613.832499996</v>
      </c>
      <c r="Y2931" s="1">
        <f t="shared" si="180"/>
        <v>3798175.1279488574</v>
      </c>
    </row>
    <row r="2932" spans="1:25" x14ac:dyDescent="0.5">
      <c r="A2932" s="1" t="s">
        <v>5850</v>
      </c>
      <c r="B2932" s="1" t="s">
        <v>5851</v>
      </c>
      <c r="C2932" s="1">
        <v>101454</v>
      </c>
      <c r="D2932" s="1">
        <v>21</v>
      </c>
      <c r="E2932" s="1">
        <v>20</v>
      </c>
      <c r="F2932" s="1">
        <v>1101.49</v>
      </c>
      <c r="G2932" s="1">
        <v>5.3569656E-2</v>
      </c>
      <c r="H2932" s="1">
        <v>0.99625991700000005</v>
      </c>
      <c r="I2932" s="1">
        <v>0.84278205900000003</v>
      </c>
      <c r="K2932" s="1">
        <v>1.0132036099999999</v>
      </c>
      <c r="L2932" s="1" t="s">
        <v>1</v>
      </c>
      <c r="M2932" s="1" t="s">
        <v>2</v>
      </c>
      <c r="N2932" s="1">
        <v>8531068.1339999996</v>
      </c>
      <c r="O2932" s="1">
        <v>6866828.1730000004</v>
      </c>
      <c r="P2932" s="1">
        <v>7598471.0769999996</v>
      </c>
      <c r="Q2932" s="1">
        <v>7413646.716</v>
      </c>
      <c r="R2932" s="3">
        <f>AVERAGE('VTA_Proteome Morphine vs Saline'!N2932:Q2932)</f>
        <v>7602503.5250000004</v>
      </c>
      <c r="S2932" s="3">
        <f>_xlfn.STDEV.S('VTA_Proteome Morphine vs Saline'!N2932:Q2932)</f>
        <v>692611.87100476911</v>
      </c>
      <c r="T2932" s="1">
        <v>8137290.6579999998</v>
      </c>
      <c r="U2932" s="1">
        <v>6672114.3859999999</v>
      </c>
      <c r="V2932" s="1">
        <v>8499279.1760000009</v>
      </c>
      <c r="W2932" s="1">
        <v>6705040.3550000004</v>
      </c>
      <c r="X2932" s="1">
        <f t="shared" si="179"/>
        <v>7503431.1437499998</v>
      </c>
      <c r="Y2932" s="1">
        <f t="shared" si="180"/>
        <v>952541.61596196261</v>
      </c>
    </row>
    <row r="2933" spans="1:25" x14ac:dyDescent="0.5">
      <c r="A2933" s="1" t="s">
        <v>5852</v>
      </c>
      <c r="B2933" s="1" t="s">
        <v>5853</v>
      </c>
      <c r="C2933" s="1">
        <v>126310</v>
      </c>
      <c r="D2933" s="1">
        <v>59</v>
      </c>
      <c r="E2933" s="1">
        <v>58</v>
      </c>
      <c r="F2933" s="1">
        <v>4153.95</v>
      </c>
      <c r="G2933" s="1">
        <v>0.16923537699999999</v>
      </c>
      <c r="H2933" s="1">
        <v>0.977951083</v>
      </c>
      <c r="I2933" s="1">
        <v>0.28397249099999999</v>
      </c>
      <c r="K2933" s="1">
        <v>1.064482908</v>
      </c>
      <c r="L2933" s="1" t="s">
        <v>2</v>
      </c>
      <c r="M2933" s="1" t="s">
        <v>1</v>
      </c>
      <c r="N2933" s="1">
        <v>130637584.8</v>
      </c>
      <c r="O2933" s="1">
        <v>122247649.09999999</v>
      </c>
      <c r="P2933" s="1">
        <v>122331907.5</v>
      </c>
      <c r="Q2933" s="1">
        <v>115455277.90000001</v>
      </c>
      <c r="R2933" s="3">
        <f>AVERAGE('VTA_Proteome Morphine vs Saline'!N2933:Q2933)</f>
        <v>122668104.82499999</v>
      </c>
      <c r="S2933" s="3">
        <f>_xlfn.STDEV.S('VTA_Proteome Morphine vs Saline'!N2933:Q2933)</f>
        <v>6213621.9974062704</v>
      </c>
      <c r="T2933" s="1">
        <v>136637105.09999999</v>
      </c>
      <c r="U2933" s="1">
        <v>128774946</v>
      </c>
      <c r="V2933" s="1">
        <v>115359615.2</v>
      </c>
      <c r="W2933" s="1">
        <v>141540737.69999999</v>
      </c>
      <c r="X2933" s="1">
        <f t="shared" si="179"/>
        <v>130578101</v>
      </c>
      <c r="Y2933" s="1">
        <f t="shared" si="180"/>
        <v>11427227.89508797</v>
      </c>
    </row>
    <row r="2934" spans="1:25" x14ac:dyDescent="0.5">
      <c r="A2934" s="1" t="s">
        <v>5854</v>
      </c>
      <c r="B2934" s="1" t="s">
        <v>5855</v>
      </c>
      <c r="C2934" s="1">
        <v>50819</v>
      </c>
      <c r="D2934" s="1">
        <v>1</v>
      </c>
      <c r="E2934" s="1">
        <v>1</v>
      </c>
      <c r="F2934" s="1">
        <v>39.4</v>
      </c>
      <c r="G2934" s="1">
        <v>7.3710238999999997E-2</v>
      </c>
      <c r="H2934" s="1">
        <v>0.99625991700000005</v>
      </c>
      <c r="I2934" s="1">
        <v>0.61425513700000001</v>
      </c>
      <c r="K2934" s="1">
        <v>1.1770414360000001</v>
      </c>
      <c r="L2934" s="1" t="s">
        <v>1</v>
      </c>
      <c r="M2934" s="1" t="s">
        <v>2</v>
      </c>
      <c r="N2934" s="1">
        <v>22477.986130000001</v>
      </c>
      <c r="O2934" s="1">
        <v>18201.78026</v>
      </c>
      <c r="P2934" s="1">
        <v>43124.354610000002</v>
      </c>
      <c r="Q2934" s="1">
        <v>43763.002359999999</v>
      </c>
      <c r="R2934" s="3">
        <f>AVERAGE('VTA_Proteome Morphine vs Saline'!N2934:Q2934)</f>
        <v>31891.780840000003</v>
      </c>
      <c r="S2934" s="3">
        <f>_xlfn.STDEV.S('VTA_Proteome Morphine vs Saline'!N2934:Q2934)</f>
        <v>13455.262422782476</v>
      </c>
      <c r="T2934" s="1">
        <v>24665.36061</v>
      </c>
      <c r="U2934" s="1">
        <v>12478.177159999999</v>
      </c>
      <c r="V2934" s="1">
        <v>42968.878649999999</v>
      </c>
      <c r="W2934" s="1">
        <v>28267.050439999999</v>
      </c>
      <c r="X2934" s="1">
        <f t="shared" si="179"/>
        <v>27094.866714999996</v>
      </c>
      <c r="Y2934" s="1">
        <f t="shared" si="180"/>
        <v>12555.322683483102</v>
      </c>
    </row>
    <row r="2935" spans="1:25" x14ac:dyDescent="0.5">
      <c r="A2935" s="1" t="s">
        <v>5856</v>
      </c>
      <c r="B2935" s="1" t="s">
        <v>5857</v>
      </c>
      <c r="C2935" s="1">
        <v>17351</v>
      </c>
      <c r="D2935" s="1">
        <v>2</v>
      </c>
      <c r="E2935" s="1">
        <v>2</v>
      </c>
      <c r="F2935" s="1">
        <v>86.92</v>
      </c>
      <c r="G2935" s="1">
        <v>5.4989352999999998E-2</v>
      </c>
      <c r="H2935" s="1">
        <v>0.99625991700000005</v>
      </c>
      <c r="I2935" s="1">
        <v>0.81479844899999998</v>
      </c>
      <c r="K2935" s="1">
        <v>1.0164643010000001</v>
      </c>
      <c r="L2935" s="1" t="s">
        <v>1</v>
      </c>
      <c r="M2935" s="1" t="s">
        <v>2</v>
      </c>
      <c r="N2935" s="1">
        <v>445032.86820000003</v>
      </c>
      <c r="O2935" s="1">
        <v>535009.86430000002</v>
      </c>
      <c r="P2935" s="1">
        <v>555083.34459999995</v>
      </c>
      <c r="Q2935" s="1">
        <v>474169.71269999997</v>
      </c>
      <c r="R2935" s="3">
        <f>AVERAGE('VTA_Proteome Morphine vs Saline'!N2935:Q2935)</f>
        <v>502323.94744999998</v>
      </c>
      <c r="S2935" s="3">
        <f>_xlfn.STDEV.S('VTA_Proteome Morphine vs Saline'!N2935:Q2935)</f>
        <v>51403.15114836322</v>
      </c>
      <c r="T2935" s="1">
        <v>465252.71860000002</v>
      </c>
      <c r="U2935" s="1">
        <v>478803.5355</v>
      </c>
      <c r="V2935" s="1">
        <v>397916.29320000001</v>
      </c>
      <c r="W2935" s="1">
        <v>634777.43610000005</v>
      </c>
      <c r="X2935" s="1">
        <f t="shared" si="179"/>
        <v>494187.49585000001</v>
      </c>
      <c r="Y2935" s="1">
        <f t="shared" si="180"/>
        <v>100179.1118110181</v>
      </c>
    </row>
    <row r="2936" spans="1:25" x14ac:dyDescent="0.5">
      <c r="A2936" s="1" t="s">
        <v>5858</v>
      </c>
      <c r="B2936" s="1" t="s">
        <v>5859</v>
      </c>
      <c r="C2936" s="1">
        <v>52873</v>
      </c>
      <c r="D2936" s="1">
        <v>37</v>
      </c>
      <c r="E2936" s="1">
        <v>37</v>
      </c>
      <c r="F2936" s="1">
        <v>2106.0700000000002</v>
      </c>
      <c r="G2936" s="1">
        <v>5.0221164999999998E-2</v>
      </c>
      <c r="H2936" s="1">
        <v>0.99625991700000005</v>
      </c>
      <c r="I2936" s="1">
        <v>0.96052874799999999</v>
      </c>
      <c r="K2936" s="1">
        <v>1.0034391600000001</v>
      </c>
      <c r="L2936" s="1" t="s">
        <v>1</v>
      </c>
      <c r="M2936" s="1" t="s">
        <v>2</v>
      </c>
      <c r="N2936" s="1">
        <v>48888168.68</v>
      </c>
      <c r="O2936" s="1">
        <v>57986969.259999998</v>
      </c>
      <c r="P2936" s="1">
        <v>78407433.049999997</v>
      </c>
      <c r="Q2936" s="1">
        <v>63963441.659999996</v>
      </c>
      <c r="R2936" s="3">
        <f>AVERAGE('VTA_Proteome Morphine vs Saline'!N2936:Q2936)</f>
        <v>62311503.162500001</v>
      </c>
      <c r="S2936" s="3">
        <f>_xlfn.STDEV.S('VTA_Proteome Morphine vs Saline'!N2936:Q2936)</f>
        <v>12392139.46884317</v>
      </c>
      <c r="T2936" s="1">
        <v>56363668.079999998</v>
      </c>
      <c r="U2936" s="1">
        <v>56102201.119999997</v>
      </c>
      <c r="V2936" s="1">
        <v>64103582.579999998</v>
      </c>
      <c r="W2936" s="1">
        <v>71822301.849999994</v>
      </c>
      <c r="X2936" s="1">
        <f t="shared" ref="X2936:X2967" si="181">AVERAGE(T2936:W2936)</f>
        <v>62097938.407499991</v>
      </c>
      <c r="Y2936" s="1">
        <f t="shared" ref="Y2936:Y2945" si="182">_xlfn.STDEV.S(T2936:W2936)</f>
        <v>7470309.5589157036</v>
      </c>
    </row>
    <row r="2937" spans="1:25" x14ac:dyDescent="0.5">
      <c r="A2937" s="1" t="s">
        <v>5860</v>
      </c>
      <c r="B2937" s="1" t="s">
        <v>5861</v>
      </c>
      <c r="C2937" s="1">
        <v>44764</v>
      </c>
      <c r="D2937" s="1">
        <v>7</v>
      </c>
      <c r="E2937" s="1">
        <v>7</v>
      </c>
      <c r="F2937" s="1">
        <v>245.76</v>
      </c>
      <c r="G2937" s="1">
        <v>7.7652789E-2</v>
      </c>
      <c r="H2937" s="1">
        <v>0.99625991700000005</v>
      </c>
      <c r="I2937" s="1">
        <v>0.58721347800000001</v>
      </c>
      <c r="K2937" s="1">
        <v>1.0598276600000001</v>
      </c>
      <c r="L2937" s="1" t="s">
        <v>2</v>
      </c>
      <c r="M2937" s="1" t="s">
        <v>1</v>
      </c>
      <c r="N2937" s="1">
        <v>169037.1973</v>
      </c>
      <c r="O2937" s="1">
        <v>181002.6439</v>
      </c>
      <c r="P2937" s="1">
        <v>109068.3573</v>
      </c>
      <c r="Q2937" s="1">
        <v>146132.10550000001</v>
      </c>
      <c r="R2937" s="3">
        <f>AVERAGE('VTA_Proteome Morphine vs Saline'!N2937:Q2937)</f>
        <v>151310.076</v>
      </c>
      <c r="S2937" s="3">
        <f>_xlfn.STDEV.S('VTA_Proteome Morphine vs Saline'!N2937:Q2937)</f>
        <v>31660.035772299383</v>
      </c>
      <c r="T2937" s="1">
        <v>144385.8137</v>
      </c>
      <c r="U2937" s="1">
        <v>149110.7934</v>
      </c>
      <c r="V2937" s="1">
        <v>163819.33480000001</v>
      </c>
      <c r="W2937" s="1">
        <v>184134.47339999999</v>
      </c>
      <c r="X2937" s="1">
        <f t="shared" si="181"/>
        <v>160362.603825</v>
      </c>
      <c r="Y2937" s="1">
        <f t="shared" si="182"/>
        <v>17878.402544809673</v>
      </c>
    </row>
    <row r="2938" spans="1:25" x14ac:dyDescent="0.5">
      <c r="A2938" s="1" t="s">
        <v>5862</v>
      </c>
      <c r="B2938" s="1" t="s">
        <v>5863</v>
      </c>
      <c r="C2938" s="1">
        <v>50747</v>
      </c>
      <c r="D2938" s="1">
        <v>5</v>
      </c>
      <c r="E2938" s="1">
        <v>5</v>
      </c>
      <c r="F2938" s="1">
        <v>210.59</v>
      </c>
      <c r="G2938" s="1">
        <v>0.33430744099999998</v>
      </c>
      <c r="H2938" s="1">
        <v>0.977951083</v>
      </c>
      <c r="I2938" s="1">
        <v>0.119138849</v>
      </c>
      <c r="K2938" s="1">
        <v>1.2179601309999999</v>
      </c>
      <c r="L2938" s="1" t="s">
        <v>1</v>
      </c>
      <c r="M2938" s="1" t="s">
        <v>2</v>
      </c>
      <c r="N2938" s="1">
        <v>761887.88959999999</v>
      </c>
      <c r="O2938" s="1">
        <v>682143.54460000002</v>
      </c>
      <c r="P2938" s="1">
        <v>627669.06129999994</v>
      </c>
      <c r="Q2938" s="1">
        <v>572168.96900000004</v>
      </c>
      <c r="R2938" s="3">
        <f>AVERAGE('VTA_Proteome Morphine vs Saline'!N2938:Q2938)</f>
        <v>660967.36612499994</v>
      </c>
      <c r="S2938" s="3">
        <f>_xlfn.STDEV.S('VTA_Proteome Morphine vs Saline'!N2938:Q2938)</f>
        <v>80885.340718536434</v>
      </c>
      <c r="T2938" s="1">
        <v>611065.34329999995</v>
      </c>
      <c r="U2938" s="1">
        <v>648435.90370000002</v>
      </c>
      <c r="V2938" s="1">
        <v>469334.70309999998</v>
      </c>
      <c r="W2938" s="1">
        <v>441899.69059999997</v>
      </c>
      <c r="X2938" s="1">
        <f t="shared" si="181"/>
        <v>542683.91017499997</v>
      </c>
      <c r="Y2938" s="1">
        <f t="shared" si="182"/>
        <v>102301.95440396619</v>
      </c>
    </row>
    <row r="2939" spans="1:25" x14ac:dyDescent="0.5">
      <c r="A2939" s="1" t="s">
        <v>5864</v>
      </c>
      <c r="B2939" s="1" t="s">
        <v>5865</v>
      </c>
      <c r="C2939" s="1">
        <v>42568</v>
      </c>
      <c r="D2939" s="1">
        <v>1</v>
      </c>
      <c r="E2939" s="1">
        <v>1</v>
      </c>
      <c r="F2939" s="1">
        <v>28.76</v>
      </c>
      <c r="G2939" s="1">
        <v>0.27589669700000002</v>
      </c>
      <c r="H2939" s="1">
        <v>0.977951083</v>
      </c>
      <c r="I2939" s="1">
        <v>0.15739312</v>
      </c>
      <c r="K2939" s="1">
        <v>2.5932881550000002</v>
      </c>
      <c r="L2939" s="1" t="s">
        <v>2</v>
      </c>
      <c r="M2939" s="1" t="s">
        <v>1</v>
      </c>
      <c r="N2939" s="1">
        <v>0</v>
      </c>
      <c r="O2939" s="1">
        <v>2075.0351249999999</v>
      </c>
      <c r="P2939" s="1">
        <v>0</v>
      </c>
      <c r="Q2939" s="1">
        <v>1001.036871</v>
      </c>
      <c r="R2939" s="3">
        <f>AVERAGE('VTA_Proteome Morphine vs Saline'!N2939:Q2939)</f>
        <v>769.01799899999992</v>
      </c>
      <c r="S2939" s="3">
        <f>_xlfn.STDEV.S('VTA_Proteome Morphine vs Saline'!N2939:Q2939)</f>
        <v>990.33510421832807</v>
      </c>
      <c r="T2939" s="1">
        <v>2772.838385</v>
      </c>
      <c r="U2939" s="1">
        <v>1345.9090369999999</v>
      </c>
      <c r="V2939" s="1">
        <v>3657.8849009999999</v>
      </c>
      <c r="W2939" s="1">
        <v>200.50874780000001</v>
      </c>
      <c r="X2939" s="1">
        <f t="shared" si="181"/>
        <v>1994.2852676999998</v>
      </c>
      <c r="Y2939" s="1">
        <f t="shared" si="182"/>
        <v>1528.8050492955535</v>
      </c>
    </row>
    <row r="2940" spans="1:25" x14ac:dyDescent="0.5">
      <c r="A2940" s="1" t="s">
        <v>5866</v>
      </c>
      <c r="B2940" s="1" t="s">
        <v>5867</v>
      </c>
      <c r="C2940" s="1">
        <v>50182</v>
      </c>
      <c r="D2940" s="1">
        <v>15</v>
      </c>
      <c r="E2940" s="1">
        <v>15</v>
      </c>
      <c r="F2940" s="1">
        <v>972.34</v>
      </c>
      <c r="G2940" s="1">
        <v>5.4200940000000003E-2</v>
      </c>
      <c r="H2940" s="1">
        <v>0.99625991700000005</v>
      </c>
      <c r="I2940" s="1">
        <v>0.82971968399999996</v>
      </c>
      <c r="K2940" s="1">
        <v>1.0220345710000001</v>
      </c>
      <c r="L2940" s="1" t="s">
        <v>2</v>
      </c>
      <c r="M2940" s="1" t="s">
        <v>1</v>
      </c>
      <c r="N2940" s="1">
        <v>4140124.7560000001</v>
      </c>
      <c r="O2940" s="1">
        <v>4392447.9819999998</v>
      </c>
      <c r="P2940" s="1">
        <v>5843551.8930000002</v>
      </c>
      <c r="Q2940" s="1">
        <v>5399416.3219999997</v>
      </c>
      <c r="R2940" s="3">
        <f>AVERAGE('VTA_Proteome Morphine vs Saline'!N2940:Q2940)</f>
        <v>4943885.2382500004</v>
      </c>
      <c r="S2940" s="3">
        <f>_xlfn.STDEV.S('VTA_Proteome Morphine vs Saline'!N2940:Q2940)</f>
        <v>809737.12160979863</v>
      </c>
      <c r="T2940" s="1">
        <v>4929544.7640000004</v>
      </c>
      <c r="U2940" s="1">
        <v>4123769.821</v>
      </c>
      <c r="V2940" s="1">
        <v>5597119.3899999997</v>
      </c>
      <c r="W2940" s="1">
        <v>5560852.5429999996</v>
      </c>
      <c r="X2940" s="1">
        <f t="shared" si="181"/>
        <v>5052821.6294999998</v>
      </c>
      <c r="Y2940" s="1">
        <f t="shared" si="182"/>
        <v>691059.55112459452</v>
      </c>
    </row>
    <row r="2941" spans="1:25" x14ac:dyDescent="0.5">
      <c r="A2941" s="1" t="s">
        <v>5868</v>
      </c>
      <c r="B2941" s="1" t="s">
        <v>5869</v>
      </c>
      <c r="C2941" s="1">
        <v>27765</v>
      </c>
      <c r="D2941" s="1">
        <v>4</v>
      </c>
      <c r="E2941" s="1">
        <v>4</v>
      </c>
      <c r="F2941" s="1">
        <v>186.22</v>
      </c>
      <c r="G2941" s="1">
        <v>5.5879499999999999E-2</v>
      </c>
      <c r="H2941" s="1">
        <v>0.99625991700000005</v>
      </c>
      <c r="I2941" s="1">
        <v>0.79940711600000003</v>
      </c>
      <c r="K2941" s="1">
        <v>1.055455324</v>
      </c>
      <c r="L2941" s="1" t="s">
        <v>1</v>
      </c>
      <c r="M2941" s="1" t="s">
        <v>2</v>
      </c>
      <c r="N2941" s="1">
        <v>694854.87269999995</v>
      </c>
      <c r="O2941" s="1">
        <v>1284773.1340000001</v>
      </c>
      <c r="P2941" s="1">
        <v>1104183.963</v>
      </c>
      <c r="Q2941" s="1">
        <v>805642.52819999994</v>
      </c>
      <c r="R2941" s="3">
        <f>AVERAGE('VTA_Proteome Morphine vs Saline'!N2941:Q2941)</f>
        <v>972363.62447500008</v>
      </c>
      <c r="S2941" s="3">
        <f>_xlfn.STDEV.S('VTA_Proteome Morphine vs Saline'!N2941:Q2941)</f>
        <v>270667.89893727243</v>
      </c>
      <c r="T2941" s="1">
        <v>998045.67070000002</v>
      </c>
      <c r="U2941" s="1">
        <v>1243690.17</v>
      </c>
      <c r="V2941" s="1">
        <v>741359.18559999997</v>
      </c>
      <c r="W2941" s="1">
        <v>702001.26340000005</v>
      </c>
      <c r="X2941" s="1">
        <f t="shared" si="181"/>
        <v>921274.07242500002</v>
      </c>
      <c r="Y2941" s="1">
        <f t="shared" si="182"/>
        <v>251857.06896052256</v>
      </c>
    </row>
    <row r="2942" spans="1:25" x14ac:dyDescent="0.5">
      <c r="A2942" s="1" t="s">
        <v>5870</v>
      </c>
      <c r="B2942" s="1" t="s">
        <v>5871</v>
      </c>
      <c r="C2942" s="1">
        <v>21102</v>
      </c>
      <c r="D2942" s="1">
        <v>3</v>
      </c>
      <c r="E2942" s="1">
        <v>3</v>
      </c>
      <c r="F2942" s="1">
        <v>103.57</v>
      </c>
      <c r="G2942" s="1">
        <v>0.17291109900000001</v>
      </c>
      <c r="H2942" s="1">
        <v>0.977951083</v>
      </c>
      <c r="I2942" s="1">
        <v>0.27749293800000002</v>
      </c>
      <c r="K2942" s="1">
        <v>1.193794027</v>
      </c>
      <c r="L2942" s="1" t="s">
        <v>1</v>
      </c>
      <c r="M2942" s="1" t="s">
        <v>2</v>
      </c>
      <c r="N2942" s="1">
        <v>1018777.897</v>
      </c>
      <c r="O2942" s="1">
        <v>1296958.334</v>
      </c>
      <c r="P2942" s="1">
        <v>905443.68039999995</v>
      </c>
      <c r="Q2942" s="1">
        <v>793286.82140000002</v>
      </c>
      <c r="R2942" s="3">
        <f>AVERAGE('VTA_Proteome Morphine vs Saline'!N2942:Q2942)</f>
        <v>1003616.6832000001</v>
      </c>
      <c r="S2942" s="3">
        <f>_xlfn.STDEV.S('VTA_Proteome Morphine vs Saline'!N2942:Q2942)</f>
        <v>216144.84012773604</v>
      </c>
      <c r="T2942" s="1">
        <v>984868.39639999997</v>
      </c>
      <c r="U2942" s="1">
        <v>999406.72160000005</v>
      </c>
      <c r="V2942" s="1">
        <v>687306.73179999995</v>
      </c>
      <c r="W2942" s="1">
        <v>691198.19499999995</v>
      </c>
      <c r="X2942" s="1">
        <f t="shared" si="181"/>
        <v>840695.01119999995</v>
      </c>
      <c r="Y2942" s="1">
        <f t="shared" si="182"/>
        <v>174978.69806479357</v>
      </c>
    </row>
    <row r="2943" spans="1:25" x14ac:dyDescent="0.5">
      <c r="A2943" s="1" t="s">
        <v>5872</v>
      </c>
      <c r="B2943" s="1" t="s">
        <v>5873</v>
      </c>
      <c r="C2943" s="1">
        <v>87126</v>
      </c>
      <c r="D2943" s="1">
        <v>1</v>
      </c>
      <c r="E2943" s="1">
        <v>1</v>
      </c>
      <c r="F2943" s="1">
        <v>26.59</v>
      </c>
      <c r="G2943" s="1">
        <v>8.9933499E-2</v>
      </c>
      <c r="H2943" s="1">
        <v>0.99625991700000005</v>
      </c>
      <c r="I2943" s="1">
        <v>0.51746608299999997</v>
      </c>
      <c r="K2943" s="1">
        <v>41.673083210000001</v>
      </c>
      <c r="L2943" s="1" t="s">
        <v>2</v>
      </c>
      <c r="M2943" s="1" t="s">
        <v>1</v>
      </c>
      <c r="N2943" s="1">
        <v>25875.040809999999</v>
      </c>
      <c r="O2943" s="1">
        <v>14495.37304</v>
      </c>
      <c r="P2943" s="1">
        <v>23255.770789999999</v>
      </c>
      <c r="Q2943" s="1">
        <v>2663.6672199999998</v>
      </c>
      <c r="R2943" s="3">
        <f>AVERAGE('VTA_Proteome Morphine vs Saline'!N2943:Q2943)</f>
        <v>16572.462964999999</v>
      </c>
      <c r="S2943" s="3">
        <f>_xlfn.STDEV.S('VTA_Proteome Morphine vs Saline'!N2943:Q2943)</f>
        <v>10471.762979216343</v>
      </c>
      <c r="T2943" s="1">
        <v>129.93569830000001</v>
      </c>
      <c r="U2943" s="1">
        <v>0</v>
      </c>
      <c r="V2943" s="1">
        <v>13099.455679999999</v>
      </c>
      <c r="W2943" s="1">
        <v>2749273.1209999998</v>
      </c>
      <c r="X2943" s="1">
        <f t="shared" si="181"/>
        <v>690625.6280945749</v>
      </c>
      <c r="Y2943" s="1">
        <f t="shared" si="182"/>
        <v>1372445.4177065808</v>
      </c>
    </row>
    <row r="2944" spans="1:25" x14ac:dyDescent="0.5">
      <c r="A2944" s="1" t="s">
        <v>5874</v>
      </c>
      <c r="B2944" s="1" t="s">
        <v>5875</v>
      </c>
      <c r="C2944" s="1">
        <v>18852</v>
      </c>
      <c r="D2944" s="1">
        <v>2</v>
      </c>
      <c r="E2944" s="1">
        <v>1</v>
      </c>
      <c r="F2944" s="1">
        <v>73.39</v>
      </c>
      <c r="G2944" s="1">
        <v>0.27408887700000001</v>
      </c>
      <c r="H2944" s="1">
        <v>0.977951083</v>
      </c>
      <c r="I2944" s="1">
        <v>0.15881403499999999</v>
      </c>
      <c r="K2944" s="1">
        <v>1.322198107</v>
      </c>
      <c r="L2944" s="1" t="s">
        <v>1</v>
      </c>
      <c r="M2944" s="1" t="s">
        <v>2</v>
      </c>
      <c r="N2944" s="1">
        <v>400143.2438</v>
      </c>
      <c r="O2944" s="1">
        <v>304507.40039999998</v>
      </c>
      <c r="P2944" s="1">
        <v>292979.79840000003</v>
      </c>
      <c r="Q2944" s="1">
        <v>265116.02789999999</v>
      </c>
      <c r="R2944" s="3">
        <f>AVERAGE('VTA_Proteome Morphine vs Saline'!N2944:Q2944)</f>
        <v>315686.61762499996</v>
      </c>
      <c r="S2944" s="3">
        <f>_xlfn.STDEV.S('VTA_Proteome Morphine vs Saline'!N2944:Q2944)</f>
        <v>58682.424362207501</v>
      </c>
      <c r="T2944" s="1">
        <v>200608.90340000001</v>
      </c>
      <c r="U2944" s="1">
        <v>164555.76579999999</v>
      </c>
      <c r="V2944" s="1">
        <v>214789.12109999999</v>
      </c>
      <c r="W2944" s="1">
        <v>375081.96669999999</v>
      </c>
      <c r="X2944" s="1">
        <f t="shared" si="181"/>
        <v>238758.93925</v>
      </c>
      <c r="Y2944" s="1">
        <f t="shared" si="182"/>
        <v>93309.621120019146</v>
      </c>
    </row>
    <row r="2945" spans="1:25" x14ac:dyDescent="0.5">
      <c r="A2945" s="1" t="s">
        <v>5876</v>
      </c>
      <c r="B2945" s="1" t="s">
        <v>5877</v>
      </c>
      <c r="C2945" s="1">
        <v>565122</v>
      </c>
      <c r="D2945" s="1">
        <v>1</v>
      </c>
      <c r="E2945" s="1">
        <v>1</v>
      </c>
      <c r="F2945" s="1">
        <v>27.87</v>
      </c>
      <c r="G2945" s="1">
        <v>0.411864813</v>
      </c>
      <c r="H2945" s="1">
        <v>0.977951083</v>
      </c>
      <c r="I2945" s="1">
        <v>8.4453689999999998E-2</v>
      </c>
      <c r="K2945" s="1">
        <v>1.2523034340000001</v>
      </c>
      <c r="L2945" s="1" t="s">
        <v>1</v>
      </c>
      <c r="M2945" s="1" t="s">
        <v>2</v>
      </c>
      <c r="N2945" s="1">
        <v>61069.228329999998</v>
      </c>
      <c r="O2945" s="1">
        <v>62143.760520000003</v>
      </c>
      <c r="P2945" s="1">
        <v>74814.616039999994</v>
      </c>
      <c r="Q2945" s="1">
        <v>84829.324989999994</v>
      </c>
      <c r="R2945" s="3">
        <f>AVERAGE('VTA_Proteome Morphine vs Saline'!N2945:Q2945)</f>
        <v>70714.232469999988</v>
      </c>
      <c r="S2945" s="3">
        <f>_xlfn.STDEV.S('VTA_Proteome Morphine vs Saline'!N2945:Q2945)</f>
        <v>11292.004200253756</v>
      </c>
      <c r="T2945" s="1">
        <v>59813.190190000001</v>
      </c>
      <c r="U2945" s="1">
        <v>45721.219420000001</v>
      </c>
      <c r="V2945" s="1">
        <v>55562.159399999997</v>
      </c>
      <c r="W2945" s="1">
        <v>64772.754820000002</v>
      </c>
      <c r="X2945" s="1">
        <f t="shared" si="181"/>
        <v>56467.330957500002</v>
      </c>
      <c r="Y2945" s="1">
        <f t="shared" si="182"/>
        <v>8092.652804949832</v>
      </c>
    </row>
    <row r="2946" spans="1:25" x14ac:dyDescent="0.5">
      <c r="A2946" s="1" t="s">
        <v>5878</v>
      </c>
      <c r="B2946" s="1" t="s">
        <v>5879</v>
      </c>
      <c r="C2946" s="1">
        <v>562594</v>
      </c>
      <c r="D2946" s="1">
        <v>1</v>
      </c>
      <c r="E2946" s="1">
        <v>0</v>
      </c>
      <c r="F2946" s="1">
        <v>25.16</v>
      </c>
      <c r="K2946" s="1">
        <v>1</v>
      </c>
      <c r="L2946" s="1" t="s">
        <v>364</v>
      </c>
      <c r="M2946" s="1" t="s">
        <v>364</v>
      </c>
      <c r="R2946" s="3"/>
      <c r="S2946" s="3"/>
    </row>
    <row r="2947" spans="1:25" x14ac:dyDescent="0.5">
      <c r="A2947" s="1" t="s">
        <v>5880</v>
      </c>
      <c r="B2947" s="1" t="s">
        <v>5881</v>
      </c>
      <c r="C2947" s="1">
        <v>10737</v>
      </c>
      <c r="D2947" s="1">
        <v>2</v>
      </c>
      <c r="E2947" s="1">
        <v>2</v>
      </c>
      <c r="F2947" s="1">
        <v>117.61</v>
      </c>
      <c r="G2947" s="1">
        <v>5.2409797000000001E-2</v>
      </c>
      <c r="H2947" s="1">
        <v>0.99625991700000005</v>
      </c>
      <c r="I2947" s="1">
        <v>0.87044142199999996</v>
      </c>
      <c r="K2947" s="1">
        <v>1.066740005</v>
      </c>
      <c r="L2947" s="1" t="s">
        <v>2</v>
      </c>
      <c r="M2947" s="1" t="s">
        <v>1</v>
      </c>
      <c r="N2947" s="1">
        <v>367319.20209999999</v>
      </c>
      <c r="O2947" s="1">
        <v>229579.59359999999</v>
      </c>
      <c r="P2947" s="1">
        <v>351873.34749999997</v>
      </c>
      <c r="Q2947" s="1">
        <v>293163.5429</v>
      </c>
      <c r="R2947" s="3">
        <f>AVERAGE('VTA_Proteome Morphine vs Saline'!N2947:Q2947)</f>
        <v>310483.92152500001</v>
      </c>
      <c r="S2947" s="3">
        <f>_xlfn.STDEV.S('VTA_Proteome Morphine vs Saline'!N2947:Q2947)</f>
        <v>62686.62667929598</v>
      </c>
      <c r="T2947" s="1">
        <v>257500.5981</v>
      </c>
      <c r="U2947" s="1">
        <v>247236.17329999999</v>
      </c>
      <c r="V2947" s="1">
        <v>302917.13390000002</v>
      </c>
      <c r="W2947" s="1">
        <v>517168.57449999999</v>
      </c>
      <c r="X2947" s="1">
        <f>AVERAGE(T2947:W2947)</f>
        <v>331205.61994999996</v>
      </c>
      <c r="Y2947" s="1">
        <f>_xlfn.STDEV.S(T2947:W2947)</f>
        <v>126314.1020427287</v>
      </c>
    </row>
    <row r="2948" spans="1:25" x14ac:dyDescent="0.5">
      <c r="A2948" s="1" t="s">
        <v>5882</v>
      </c>
      <c r="B2948" s="1" t="s">
        <v>5883</v>
      </c>
      <c r="C2948" s="1">
        <v>120519</v>
      </c>
      <c r="D2948" s="1">
        <v>1</v>
      </c>
      <c r="E2948" s="1">
        <v>1</v>
      </c>
      <c r="F2948" s="1">
        <v>52.46</v>
      </c>
      <c r="G2948" s="1">
        <v>5.2107937999999999E-2</v>
      </c>
      <c r="H2948" s="1">
        <v>0.99625991700000005</v>
      </c>
      <c r="I2948" s="1">
        <v>0.87873347599999996</v>
      </c>
      <c r="K2948" s="1">
        <v>1.0083932499999999</v>
      </c>
      <c r="L2948" s="1" t="s">
        <v>2</v>
      </c>
      <c r="M2948" s="1" t="s">
        <v>1</v>
      </c>
      <c r="N2948" s="1">
        <v>225470.44320000001</v>
      </c>
      <c r="O2948" s="1">
        <v>166199.6146</v>
      </c>
      <c r="P2948" s="1">
        <v>181247.2169</v>
      </c>
      <c r="Q2948" s="1">
        <v>210121.24100000001</v>
      </c>
      <c r="R2948" s="3">
        <f>AVERAGE('VTA_Proteome Morphine vs Saline'!N2948:Q2948)</f>
        <v>195759.628925</v>
      </c>
      <c r="S2948" s="3">
        <f>_xlfn.STDEV.S('VTA_Proteome Morphine vs Saline'!N2948:Q2948)</f>
        <v>26915.874720778433</v>
      </c>
      <c r="T2948" s="1">
        <v>210277.79990000001</v>
      </c>
      <c r="U2948" s="1">
        <v>209282.42319999999</v>
      </c>
      <c r="V2948" s="1">
        <v>194417.36060000001</v>
      </c>
      <c r="W2948" s="1">
        <v>175633.1697</v>
      </c>
      <c r="X2948" s="1">
        <f>AVERAGE(T2948:W2948)</f>
        <v>197402.68835000001</v>
      </c>
      <c r="Y2948" s="1">
        <f>_xlfn.STDEV.S(T2948:W2948)</f>
        <v>16224.679982040385</v>
      </c>
    </row>
    <row r="2949" spans="1:25" x14ac:dyDescent="0.5">
      <c r="A2949" s="1" t="s">
        <v>5884</v>
      </c>
      <c r="B2949" s="1" t="s">
        <v>5885</v>
      </c>
      <c r="C2949" s="1">
        <v>120550</v>
      </c>
      <c r="D2949" s="1">
        <v>5</v>
      </c>
      <c r="E2949" s="1">
        <v>3</v>
      </c>
      <c r="F2949" s="1">
        <v>155.69999999999999</v>
      </c>
      <c r="G2949" s="1">
        <v>0.36145591999999999</v>
      </c>
      <c r="H2949" s="1">
        <v>0.977951083</v>
      </c>
      <c r="I2949" s="1">
        <v>0.105342517</v>
      </c>
      <c r="K2949" s="1">
        <v>1.3119530020000001</v>
      </c>
      <c r="L2949" s="1" t="s">
        <v>1</v>
      </c>
      <c r="M2949" s="1" t="s">
        <v>2</v>
      </c>
      <c r="N2949" s="1">
        <v>70812.682090000002</v>
      </c>
      <c r="O2949" s="1">
        <v>88746.395940000002</v>
      </c>
      <c r="P2949" s="1">
        <v>117879.66160000001</v>
      </c>
      <c r="Q2949" s="1">
        <v>116444.17359999999</v>
      </c>
      <c r="R2949" s="3">
        <f>AVERAGE('VTA_Proteome Morphine vs Saline'!N2949:Q2949)</f>
        <v>98470.728307500001</v>
      </c>
      <c r="S2949" s="3">
        <f>_xlfn.STDEV.S('VTA_Proteome Morphine vs Saline'!N2949:Q2949)</f>
        <v>22798.25715413483</v>
      </c>
      <c r="T2949" s="1">
        <v>67269.75073</v>
      </c>
      <c r="U2949" s="1">
        <v>75311.417749999993</v>
      </c>
      <c r="V2949" s="1">
        <v>86718.24768</v>
      </c>
      <c r="W2949" s="1">
        <v>70926.97365</v>
      </c>
      <c r="X2949" s="1">
        <f t="shared" ref="X2949:X3012" si="183">AVERAGE(T2949:W2949)</f>
        <v>75056.597452499991</v>
      </c>
      <c r="Y2949" s="1">
        <f t="shared" ref="Y2949:Y3012" si="184">_xlfn.STDEV.S(T2949:W2949)</f>
        <v>8440.9279514054288</v>
      </c>
    </row>
    <row r="2950" spans="1:25" x14ac:dyDescent="0.5">
      <c r="A2950" s="1" t="s">
        <v>5886</v>
      </c>
      <c r="B2950" s="1" t="s">
        <v>5887</v>
      </c>
      <c r="C2950" s="1">
        <v>126165</v>
      </c>
      <c r="D2950" s="1">
        <v>33</v>
      </c>
      <c r="E2950" s="1">
        <v>30</v>
      </c>
      <c r="F2950" s="1">
        <v>1939.35</v>
      </c>
      <c r="G2950" s="1">
        <v>0.17762640099999999</v>
      </c>
      <c r="H2950" s="1">
        <v>0.977951083</v>
      </c>
      <c r="I2950" s="1">
        <v>0.26950123799999998</v>
      </c>
      <c r="K2950" s="1">
        <v>1.1305998939999999</v>
      </c>
      <c r="L2950" s="1" t="s">
        <v>1</v>
      </c>
      <c r="M2950" s="1" t="s">
        <v>2</v>
      </c>
      <c r="N2950" s="1">
        <v>21941739.18</v>
      </c>
      <c r="O2950" s="1">
        <v>17327576.539999999</v>
      </c>
      <c r="P2950" s="1">
        <v>24659492.77</v>
      </c>
      <c r="Q2950" s="1">
        <v>20330848.899999999</v>
      </c>
      <c r="R2950" s="3">
        <f>AVERAGE('VTA_Proteome Morphine vs Saline'!N2950:Q2950)</f>
        <v>21064914.347499996</v>
      </c>
      <c r="S2950" s="3">
        <f>_xlfn.STDEV.S('VTA_Proteome Morphine vs Saline'!N2950:Q2950)</f>
        <v>3065744.1614815015</v>
      </c>
      <c r="T2950" s="1">
        <v>21322463.010000002</v>
      </c>
      <c r="U2950" s="1">
        <v>15448735.93</v>
      </c>
      <c r="V2950" s="1">
        <v>18928982.34</v>
      </c>
      <c r="W2950" s="1">
        <v>18826322.600000001</v>
      </c>
      <c r="X2950" s="1">
        <f t="shared" si="183"/>
        <v>18631625.969999999</v>
      </c>
      <c r="Y2950" s="1">
        <f t="shared" si="184"/>
        <v>2415072.1570366174</v>
      </c>
    </row>
    <row r="2951" spans="1:25" x14ac:dyDescent="0.5">
      <c r="A2951" s="1" t="s">
        <v>5888</v>
      </c>
      <c r="B2951" s="1" t="s">
        <v>5889</v>
      </c>
      <c r="C2951" s="1">
        <v>95943</v>
      </c>
      <c r="D2951" s="1">
        <v>2</v>
      </c>
      <c r="E2951" s="1">
        <v>2</v>
      </c>
      <c r="F2951" s="1">
        <v>60.14</v>
      </c>
      <c r="G2951" s="1">
        <v>6.8272197000000007E-2</v>
      </c>
      <c r="H2951" s="1">
        <v>0.99625991700000005</v>
      </c>
      <c r="I2951" s="1">
        <v>0.65698168099999998</v>
      </c>
      <c r="K2951" s="1">
        <v>1.103719009</v>
      </c>
      <c r="L2951" s="1" t="s">
        <v>2</v>
      </c>
      <c r="M2951" s="1" t="s">
        <v>1</v>
      </c>
      <c r="N2951" s="1">
        <v>20567.189869999998</v>
      </c>
      <c r="O2951" s="1">
        <v>13547.094349999999</v>
      </c>
      <c r="P2951" s="1">
        <v>29297.920279999998</v>
      </c>
      <c r="Q2951" s="1">
        <v>15878.33437</v>
      </c>
      <c r="R2951" s="3">
        <f>AVERAGE('VTA_Proteome Morphine vs Saline'!N2951:Q2951)</f>
        <v>19822.634717500001</v>
      </c>
      <c r="S2951" s="3">
        <f>_xlfn.STDEV.S('VTA_Proteome Morphine vs Saline'!N2951:Q2951)</f>
        <v>6958.8148177077182</v>
      </c>
      <c r="T2951" s="1">
        <v>28545.417659999999</v>
      </c>
      <c r="U2951" s="1">
        <v>13579.03369</v>
      </c>
      <c r="V2951" s="1">
        <v>23429.577850000001</v>
      </c>
      <c r="W2951" s="1">
        <v>21960.445810000001</v>
      </c>
      <c r="X2951" s="1">
        <f t="shared" si="183"/>
        <v>21878.618752500002</v>
      </c>
      <c r="Y2951" s="1">
        <f t="shared" si="184"/>
        <v>6211.3200334060239</v>
      </c>
    </row>
    <row r="2952" spans="1:25" x14ac:dyDescent="0.5">
      <c r="A2952" s="1" t="s">
        <v>5890</v>
      </c>
      <c r="B2952" s="1" t="s">
        <v>5891</v>
      </c>
      <c r="C2952" s="1">
        <v>46137</v>
      </c>
      <c r="D2952" s="1">
        <v>16</v>
      </c>
      <c r="E2952" s="1">
        <v>16</v>
      </c>
      <c r="F2952" s="1">
        <v>849.71</v>
      </c>
      <c r="G2952" s="1">
        <v>0.145466764</v>
      </c>
      <c r="H2952" s="1">
        <v>0.977951083</v>
      </c>
      <c r="I2952" s="1">
        <v>0.33209550999999998</v>
      </c>
      <c r="K2952" s="1">
        <v>1.0645607589999999</v>
      </c>
      <c r="L2952" s="1" t="s">
        <v>2</v>
      </c>
      <c r="M2952" s="1" t="s">
        <v>1</v>
      </c>
      <c r="N2952" s="1">
        <v>5431899.8090000004</v>
      </c>
      <c r="O2952" s="1">
        <v>6381108.6670000004</v>
      </c>
      <c r="P2952" s="1">
        <v>6004614.6440000003</v>
      </c>
      <c r="Q2952" s="1">
        <v>6693204.8600000003</v>
      </c>
      <c r="R2952" s="3">
        <f>AVERAGE('VTA_Proteome Morphine vs Saline'!N2952:Q2952)</f>
        <v>6127706.9950000001</v>
      </c>
      <c r="S2952" s="3">
        <f>_xlfn.STDEV.S('VTA_Proteome Morphine vs Saline'!N2952:Q2952)</f>
        <v>542616.99495927431</v>
      </c>
      <c r="T2952" s="1">
        <v>6933161.5350000001</v>
      </c>
      <c r="U2952" s="1">
        <v>6967969.2039999999</v>
      </c>
      <c r="V2952" s="1">
        <v>5930926.7000000002</v>
      </c>
      <c r="W2952" s="1">
        <v>6261208.2079999996</v>
      </c>
      <c r="X2952" s="1">
        <f t="shared" si="183"/>
        <v>6523316.41175</v>
      </c>
      <c r="Y2952" s="1">
        <f t="shared" si="184"/>
        <v>511636.39816046087</v>
      </c>
    </row>
    <row r="2953" spans="1:25" x14ac:dyDescent="0.5">
      <c r="A2953" s="1" t="s">
        <v>5892</v>
      </c>
      <c r="B2953" s="1" t="s">
        <v>5893</v>
      </c>
      <c r="C2953" s="1">
        <v>58057</v>
      </c>
      <c r="D2953" s="1">
        <v>1</v>
      </c>
      <c r="E2953" s="1">
        <v>1</v>
      </c>
      <c r="F2953" s="1">
        <v>25.7</v>
      </c>
      <c r="G2953" s="1">
        <v>0.25186851900000001</v>
      </c>
      <c r="H2953" s="1">
        <v>0.977951083</v>
      </c>
      <c r="I2953" s="1">
        <v>0.177757417</v>
      </c>
      <c r="K2953" s="1">
        <v>1.690778997</v>
      </c>
      <c r="L2953" s="1" t="s">
        <v>1</v>
      </c>
      <c r="M2953" s="1" t="s">
        <v>2</v>
      </c>
      <c r="N2953" s="1">
        <v>1276395.3470000001</v>
      </c>
      <c r="O2953" s="1">
        <v>1037581.737</v>
      </c>
      <c r="P2953" s="1">
        <v>562565.85320000001</v>
      </c>
      <c r="Q2953" s="1">
        <v>1115013.419</v>
      </c>
      <c r="R2953" s="3">
        <f>AVERAGE('VTA_Proteome Morphine vs Saline'!N2953:Q2953)</f>
        <v>997889.08904999983</v>
      </c>
      <c r="S2953" s="3">
        <f>_xlfn.STDEV.S('VTA_Proteome Morphine vs Saline'!N2953:Q2953)</f>
        <v>306792.91080235626</v>
      </c>
      <c r="T2953" s="1">
        <v>157708.35519999999</v>
      </c>
      <c r="U2953" s="1">
        <v>975286.77509999997</v>
      </c>
      <c r="V2953" s="1">
        <v>174685.50589999999</v>
      </c>
      <c r="W2953" s="1">
        <v>1053098.841</v>
      </c>
      <c r="X2953" s="1">
        <f t="shared" si="183"/>
        <v>590194.8692999999</v>
      </c>
      <c r="Y2953" s="1">
        <f t="shared" si="184"/>
        <v>490669.09381637699</v>
      </c>
    </row>
    <row r="2954" spans="1:25" x14ac:dyDescent="0.5">
      <c r="A2954" s="1" t="s">
        <v>5894</v>
      </c>
      <c r="B2954" s="1" t="s">
        <v>5895</v>
      </c>
      <c r="C2954" s="1">
        <v>42718</v>
      </c>
      <c r="D2954" s="1">
        <v>1</v>
      </c>
      <c r="E2954" s="1">
        <v>1</v>
      </c>
      <c r="F2954" s="1">
        <v>25.78</v>
      </c>
      <c r="G2954" s="1">
        <v>0.389353108</v>
      </c>
      <c r="H2954" s="1">
        <v>0.977951083</v>
      </c>
      <c r="I2954" s="1">
        <v>9.3118560000000003E-2</v>
      </c>
      <c r="K2954" s="1">
        <v>1.38528505</v>
      </c>
      <c r="L2954" s="1" t="s">
        <v>1</v>
      </c>
      <c r="M2954" s="1" t="s">
        <v>2</v>
      </c>
      <c r="N2954" s="1">
        <v>32539.678800000002</v>
      </c>
      <c r="O2954" s="1">
        <v>34501.068059999998</v>
      </c>
      <c r="P2954" s="1">
        <v>54698.441619999998</v>
      </c>
      <c r="Q2954" s="1">
        <v>41272.07503</v>
      </c>
      <c r="R2954" s="3">
        <f>AVERAGE('VTA_Proteome Morphine vs Saline'!N2954:Q2954)</f>
        <v>40752.815877499997</v>
      </c>
      <c r="S2954" s="3">
        <f>_xlfn.STDEV.S('VTA_Proteome Morphine vs Saline'!N2954:Q2954)</f>
        <v>10021.478248321704</v>
      </c>
      <c r="T2954" s="1">
        <v>26790.898730000001</v>
      </c>
      <c r="U2954" s="1">
        <v>24696.277740000001</v>
      </c>
      <c r="V2954" s="1">
        <v>40432.793389999999</v>
      </c>
      <c r="W2954" s="1">
        <v>25753.47465</v>
      </c>
      <c r="X2954" s="1">
        <f t="shared" si="183"/>
        <v>29418.361127500004</v>
      </c>
      <c r="Y2954" s="1">
        <f t="shared" si="184"/>
        <v>7392.5805401303578</v>
      </c>
    </row>
    <row r="2955" spans="1:25" x14ac:dyDescent="0.5">
      <c r="A2955" s="1" t="s">
        <v>5896</v>
      </c>
      <c r="B2955" s="1" t="s">
        <v>5897</v>
      </c>
      <c r="C2955" s="1">
        <v>70702</v>
      </c>
      <c r="D2955" s="1">
        <v>2</v>
      </c>
      <c r="E2955" s="1">
        <v>2</v>
      </c>
      <c r="F2955" s="1">
        <v>86.35</v>
      </c>
      <c r="G2955" s="1">
        <v>5.3128735000000003E-2</v>
      </c>
      <c r="H2955" s="1">
        <v>0.99625991700000005</v>
      </c>
      <c r="I2955" s="1">
        <v>0.85264603299999997</v>
      </c>
      <c r="K2955" s="1">
        <v>1.0308267710000001</v>
      </c>
      <c r="L2955" s="1" t="s">
        <v>1</v>
      </c>
      <c r="M2955" s="1" t="s">
        <v>2</v>
      </c>
      <c r="N2955" s="1">
        <v>333180.65730000002</v>
      </c>
      <c r="O2955" s="1">
        <v>217518.2164</v>
      </c>
      <c r="P2955" s="1">
        <v>386700.16149999999</v>
      </c>
      <c r="Q2955" s="1">
        <v>311315.0675</v>
      </c>
      <c r="R2955" s="3">
        <f>AVERAGE('VTA_Proteome Morphine vs Saline'!N2955:Q2955)</f>
        <v>312178.52567500004</v>
      </c>
      <c r="S2955" s="3">
        <f>_xlfn.STDEV.S('VTA_Proteome Morphine vs Saline'!N2955:Q2955)</f>
        <v>70606.617845841931</v>
      </c>
      <c r="T2955" s="1">
        <v>392870.9388</v>
      </c>
      <c r="U2955" s="1">
        <v>237991.04610000001</v>
      </c>
      <c r="V2955" s="1">
        <v>345022.47440000001</v>
      </c>
      <c r="W2955" s="1">
        <v>235486.97339999999</v>
      </c>
      <c r="X2955" s="1">
        <f t="shared" si="183"/>
        <v>302842.858175</v>
      </c>
      <c r="Y2955" s="1">
        <f t="shared" si="184"/>
        <v>78796.675203005827</v>
      </c>
    </row>
    <row r="2956" spans="1:25" x14ac:dyDescent="0.5">
      <c r="A2956" s="1" t="s">
        <v>5898</v>
      </c>
      <c r="B2956" s="1" t="s">
        <v>5899</v>
      </c>
      <c r="C2956" s="1">
        <v>55765</v>
      </c>
      <c r="D2956" s="1">
        <v>1</v>
      </c>
      <c r="E2956" s="1">
        <v>1</v>
      </c>
      <c r="F2956" s="1">
        <v>51.99</v>
      </c>
      <c r="G2956" s="1">
        <v>7.6503716999999999E-2</v>
      </c>
      <c r="H2956" s="1">
        <v>0.99625991700000005</v>
      </c>
      <c r="I2956" s="1">
        <v>0.59480711500000005</v>
      </c>
      <c r="K2956" s="1">
        <v>1.084755916</v>
      </c>
      <c r="L2956" s="1" t="s">
        <v>2</v>
      </c>
      <c r="M2956" s="1" t="s">
        <v>1</v>
      </c>
      <c r="N2956" s="1">
        <v>45953.2114</v>
      </c>
      <c r="O2956" s="1">
        <v>30425.028429999998</v>
      </c>
      <c r="P2956" s="1">
        <v>60771.747439999999</v>
      </c>
      <c r="Q2956" s="1">
        <v>48900.860460000004</v>
      </c>
      <c r="R2956" s="3">
        <f>AVERAGE('VTA_Proteome Morphine vs Saline'!N2956:Q2956)</f>
        <v>46512.711932500002</v>
      </c>
      <c r="S2956" s="3">
        <f>_xlfn.STDEV.S('VTA_Proteome Morphine vs Saline'!N2956:Q2956)</f>
        <v>12491.996748799113</v>
      </c>
      <c r="T2956" s="1">
        <v>58948.857239999998</v>
      </c>
      <c r="U2956" s="1">
        <v>48078.016790000001</v>
      </c>
      <c r="V2956" s="1">
        <v>56348.29623</v>
      </c>
      <c r="W2956" s="1">
        <v>38444.587420000003</v>
      </c>
      <c r="X2956" s="1">
        <f t="shared" si="183"/>
        <v>50454.939420000002</v>
      </c>
      <c r="Y2956" s="1">
        <f t="shared" si="184"/>
        <v>9251.6054602394088</v>
      </c>
    </row>
    <row r="2957" spans="1:25" x14ac:dyDescent="0.5">
      <c r="A2957" s="1" t="s">
        <v>5900</v>
      </c>
      <c r="B2957" s="1" t="s">
        <v>5901</v>
      </c>
      <c r="C2957" s="1">
        <v>74159</v>
      </c>
      <c r="D2957" s="1">
        <v>3</v>
      </c>
      <c r="E2957" s="1">
        <v>3</v>
      </c>
      <c r="F2957" s="1">
        <v>113.4</v>
      </c>
      <c r="G2957" s="1">
        <v>7.9291792999999999E-2</v>
      </c>
      <c r="H2957" s="1">
        <v>0.99625991700000005</v>
      </c>
      <c r="I2957" s="1">
        <v>0.57675251599999999</v>
      </c>
      <c r="K2957" s="1">
        <v>1.074414354</v>
      </c>
      <c r="L2957" s="1" t="s">
        <v>1</v>
      </c>
      <c r="M2957" s="1" t="s">
        <v>2</v>
      </c>
      <c r="N2957" s="1">
        <v>379326.9019</v>
      </c>
      <c r="O2957" s="1">
        <v>343197.22009999998</v>
      </c>
      <c r="P2957" s="1">
        <v>283666.42239999998</v>
      </c>
      <c r="Q2957" s="1">
        <v>303837.88559999998</v>
      </c>
      <c r="R2957" s="3">
        <f>AVERAGE('VTA_Proteome Morphine vs Saline'!N2957:Q2957)</f>
        <v>327507.10749999998</v>
      </c>
      <c r="S2957" s="3">
        <f>_xlfn.STDEV.S('VTA_Proteome Morphine vs Saline'!N2957:Q2957)</f>
        <v>42480.224655902159</v>
      </c>
      <c r="T2957" s="1">
        <v>365571.70860000001</v>
      </c>
      <c r="U2957" s="1">
        <v>330795.23639999999</v>
      </c>
      <c r="V2957" s="1">
        <v>332361.02720000001</v>
      </c>
      <c r="W2957" s="1">
        <v>190567.38190000001</v>
      </c>
      <c r="X2957" s="1">
        <f t="shared" si="183"/>
        <v>304823.83852500003</v>
      </c>
      <c r="Y2957" s="1">
        <f t="shared" si="184"/>
        <v>77840.974357668558</v>
      </c>
    </row>
    <row r="2958" spans="1:25" x14ac:dyDescent="0.5">
      <c r="A2958" s="1" t="s">
        <v>5902</v>
      </c>
      <c r="B2958" s="1" t="s">
        <v>5903</v>
      </c>
      <c r="C2958" s="1">
        <v>38036</v>
      </c>
      <c r="D2958" s="1">
        <v>6</v>
      </c>
      <c r="E2958" s="1">
        <v>6</v>
      </c>
      <c r="F2958" s="1">
        <v>257.62</v>
      </c>
      <c r="G2958" s="1">
        <v>5.7625347E-2</v>
      </c>
      <c r="H2958" s="1">
        <v>0.99625991700000005</v>
      </c>
      <c r="I2958" s="1">
        <v>0.77255857500000003</v>
      </c>
      <c r="K2958" s="1">
        <v>1.0397069269999999</v>
      </c>
      <c r="L2958" s="1" t="s">
        <v>1</v>
      </c>
      <c r="M2958" s="1" t="s">
        <v>2</v>
      </c>
      <c r="N2958" s="1">
        <v>391073.75510000001</v>
      </c>
      <c r="O2958" s="1">
        <v>266349.3639</v>
      </c>
      <c r="P2958" s="1">
        <v>271137.35729999997</v>
      </c>
      <c r="Q2958" s="1">
        <v>320062.69640000002</v>
      </c>
      <c r="R2958" s="3">
        <f>AVERAGE('VTA_Proteome Morphine vs Saline'!N2958:Q2958)</f>
        <v>312155.793175</v>
      </c>
      <c r="S2958" s="3">
        <f>_xlfn.STDEV.S('VTA_Proteome Morphine vs Saline'!N2958:Q2958)</f>
        <v>57940.500738724251</v>
      </c>
      <c r="T2958" s="1">
        <v>292173.67509999999</v>
      </c>
      <c r="U2958" s="1">
        <v>328934.76439999999</v>
      </c>
      <c r="V2958" s="1">
        <v>347897.7537</v>
      </c>
      <c r="W2958" s="1">
        <v>231931.4363</v>
      </c>
      <c r="X2958" s="1">
        <f t="shared" si="183"/>
        <v>300234.40737500001</v>
      </c>
      <c r="Y2958" s="1">
        <f t="shared" si="184"/>
        <v>51074.378243044863</v>
      </c>
    </row>
    <row r="2959" spans="1:25" x14ac:dyDescent="0.5">
      <c r="A2959" s="1" t="s">
        <v>5904</v>
      </c>
      <c r="B2959" s="1" t="s">
        <v>5905</v>
      </c>
      <c r="C2959" s="1">
        <v>35077</v>
      </c>
      <c r="D2959" s="1">
        <v>4</v>
      </c>
      <c r="E2959" s="1">
        <v>4</v>
      </c>
      <c r="F2959" s="1">
        <v>146.28</v>
      </c>
      <c r="G2959" s="1">
        <v>0.292184324</v>
      </c>
      <c r="H2959" s="1">
        <v>0.977951083</v>
      </c>
      <c r="I2959" s="1">
        <v>0.14531156100000001</v>
      </c>
      <c r="K2959" s="1">
        <v>1.393937204</v>
      </c>
      <c r="L2959" s="1" t="s">
        <v>1</v>
      </c>
      <c r="M2959" s="1" t="s">
        <v>2</v>
      </c>
      <c r="N2959" s="1">
        <v>155832.08290000001</v>
      </c>
      <c r="O2959" s="1">
        <v>149241.52369999999</v>
      </c>
      <c r="P2959" s="1">
        <v>242966.27470000001</v>
      </c>
      <c r="Q2959" s="1">
        <v>162604.21419999999</v>
      </c>
      <c r="R2959" s="3">
        <f>AVERAGE('VTA_Proteome Morphine vs Saline'!N2959:Q2959)</f>
        <v>177661.02387500001</v>
      </c>
      <c r="S2959" s="3">
        <f>_xlfn.STDEV.S('VTA_Proteome Morphine vs Saline'!N2959:Q2959)</f>
        <v>43877.3060445913</v>
      </c>
      <c r="T2959" s="1">
        <v>80612.063250000007</v>
      </c>
      <c r="U2959" s="1">
        <v>142688.7236</v>
      </c>
      <c r="V2959" s="1">
        <v>186378.2457</v>
      </c>
      <c r="W2959" s="1">
        <v>100131.663</v>
      </c>
      <c r="X2959" s="1">
        <f t="shared" si="183"/>
        <v>127452.6738875</v>
      </c>
      <c r="Y2959" s="1">
        <f t="shared" si="184"/>
        <v>47063.222247952901</v>
      </c>
    </row>
    <row r="2960" spans="1:25" x14ac:dyDescent="0.5">
      <c r="A2960" s="1" t="s">
        <v>5906</v>
      </c>
      <c r="B2960" s="1" t="s">
        <v>5907</v>
      </c>
      <c r="C2960" s="1">
        <v>33753</v>
      </c>
      <c r="D2960" s="1">
        <v>5</v>
      </c>
      <c r="E2960" s="1">
        <v>5</v>
      </c>
      <c r="F2960" s="1">
        <v>201.4</v>
      </c>
      <c r="G2960" s="1">
        <v>8.6704128000000005E-2</v>
      </c>
      <c r="H2960" s="1">
        <v>0.99625991700000005</v>
      </c>
      <c r="I2960" s="1">
        <v>0.534074724</v>
      </c>
      <c r="K2960" s="1">
        <v>1.0589063219999999</v>
      </c>
      <c r="L2960" s="1" t="s">
        <v>1</v>
      </c>
      <c r="M2960" s="1" t="s">
        <v>2</v>
      </c>
      <c r="N2960" s="1">
        <v>406099.82020000002</v>
      </c>
      <c r="O2960" s="1">
        <v>443285.22639999999</v>
      </c>
      <c r="P2960" s="1">
        <v>413716.23719999997</v>
      </c>
      <c r="Q2960" s="1">
        <v>481315.09610000002</v>
      </c>
      <c r="R2960" s="3">
        <f>AVERAGE('VTA_Proteome Morphine vs Saline'!N2960:Q2960)</f>
        <v>436104.09497499996</v>
      </c>
      <c r="S2960" s="3">
        <f>_xlfn.STDEV.S('VTA_Proteome Morphine vs Saline'!N2960:Q2960)</f>
        <v>34142.231677670621</v>
      </c>
      <c r="T2960" s="1">
        <v>385470.93839999998</v>
      </c>
      <c r="U2960" s="1">
        <v>510013.20140000002</v>
      </c>
      <c r="V2960" s="1">
        <v>431293.0514</v>
      </c>
      <c r="W2960" s="1">
        <v>320598.35489999998</v>
      </c>
      <c r="X2960" s="1">
        <f t="shared" si="183"/>
        <v>411843.88652499998</v>
      </c>
      <c r="Y2960" s="1">
        <f t="shared" si="184"/>
        <v>79659.198739996078</v>
      </c>
    </row>
    <row r="2961" spans="1:25" x14ac:dyDescent="0.5">
      <c r="A2961" s="1" t="s">
        <v>5908</v>
      </c>
      <c r="B2961" s="1" t="s">
        <v>5909</v>
      </c>
      <c r="C2961" s="1">
        <v>71238</v>
      </c>
      <c r="D2961" s="1">
        <v>4</v>
      </c>
      <c r="E2961" s="1">
        <v>4</v>
      </c>
      <c r="F2961" s="1">
        <v>202.86</v>
      </c>
      <c r="G2961" s="1">
        <v>0.16461600200000001</v>
      </c>
      <c r="H2961" s="1">
        <v>0.977951083</v>
      </c>
      <c r="I2961" s="1">
        <v>0.29244587300000002</v>
      </c>
      <c r="K2961" s="1">
        <v>1.1991421229999999</v>
      </c>
      <c r="L2961" s="1" t="s">
        <v>1</v>
      </c>
      <c r="M2961" s="1" t="s">
        <v>2</v>
      </c>
      <c r="N2961" s="1">
        <v>557469.65430000005</v>
      </c>
      <c r="O2961" s="1">
        <v>383310.772</v>
      </c>
      <c r="P2961" s="1">
        <v>642147.82070000004</v>
      </c>
      <c r="Q2961" s="1">
        <v>534623.55240000004</v>
      </c>
      <c r="R2961" s="3">
        <f>AVERAGE('VTA_Proteome Morphine vs Saline'!N2961:Q2961)</f>
        <v>529387.94984999998</v>
      </c>
      <c r="S2961" s="3">
        <f>_xlfn.STDEV.S('VTA_Proteome Morphine vs Saline'!N2961:Q2961)</f>
        <v>107810.51900071124</v>
      </c>
      <c r="T2961" s="1">
        <v>545647.16200000001</v>
      </c>
      <c r="U2961" s="1">
        <v>351868.55249999999</v>
      </c>
      <c r="V2961" s="1">
        <v>513966.4105</v>
      </c>
      <c r="W2961" s="1">
        <v>354406.8039</v>
      </c>
      <c r="X2961" s="1">
        <f t="shared" si="183"/>
        <v>441472.23222499999</v>
      </c>
      <c r="Y2961" s="1">
        <f t="shared" si="184"/>
        <v>102821.9012128412</v>
      </c>
    </row>
    <row r="2962" spans="1:25" x14ac:dyDescent="0.5">
      <c r="A2962" s="1" t="s">
        <v>5910</v>
      </c>
      <c r="B2962" s="1" t="s">
        <v>5911</v>
      </c>
      <c r="C2962" s="1">
        <v>76217</v>
      </c>
      <c r="D2962" s="1">
        <v>1</v>
      </c>
      <c r="E2962" s="1">
        <v>1</v>
      </c>
      <c r="F2962" s="1">
        <v>25.39</v>
      </c>
      <c r="G2962" s="1">
        <v>0.13141686499999999</v>
      </c>
      <c r="H2962" s="1">
        <v>0.977951083</v>
      </c>
      <c r="I2962" s="1">
        <v>0.36690893499999999</v>
      </c>
      <c r="K2962" s="1">
        <v>1.320246134</v>
      </c>
      <c r="L2962" s="1" t="s">
        <v>2</v>
      </c>
      <c r="M2962" s="1" t="s">
        <v>1</v>
      </c>
      <c r="N2962" s="1">
        <v>520558.1972</v>
      </c>
      <c r="O2962" s="1">
        <v>538473.35190000001</v>
      </c>
      <c r="P2962" s="1">
        <v>2074.3679160000002</v>
      </c>
      <c r="Q2962" s="1">
        <v>464404.58490000002</v>
      </c>
      <c r="R2962" s="3">
        <f>AVERAGE('VTA_Proteome Morphine vs Saline'!N2962:Q2962)</f>
        <v>381377.62547900004</v>
      </c>
      <c r="S2962" s="3">
        <f>_xlfn.STDEV.S('VTA_Proteome Morphine vs Saline'!N2962:Q2962)</f>
        <v>254829.83602980114</v>
      </c>
      <c r="T2962" s="1">
        <v>567567.60789999994</v>
      </c>
      <c r="U2962" s="1">
        <v>637659.07660000003</v>
      </c>
      <c r="V2962" s="1">
        <v>428198.9742</v>
      </c>
      <c r="W2962" s="1">
        <v>380623.68440000003</v>
      </c>
      <c r="X2962" s="1">
        <f t="shared" si="183"/>
        <v>503512.33577500004</v>
      </c>
      <c r="Y2962" s="1">
        <f t="shared" si="184"/>
        <v>119543.78420962245</v>
      </c>
    </row>
    <row r="2963" spans="1:25" x14ac:dyDescent="0.5">
      <c r="A2963" s="1" t="s">
        <v>5912</v>
      </c>
      <c r="B2963" s="1" t="s">
        <v>5913</v>
      </c>
      <c r="C2963" s="1">
        <v>49984</v>
      </c>
      <c r="D2963" s="1">
        <v>1</v>
      </c>
      <c r="E2963" s="1">
        <v>1</v>
      </c>
      <c r="F2963" s="1">
        <v>65.33</v>
      </c>
      <c r="G2963" s="1">
        <v>8.2764084000000002E-2</v>
      </c>
      <c r="H2963" s="1">
        <v>0.99625991700000005</v>
      </c>
      <c r="I2963" s="1">
        <v>0.55588838200000001</v>
      </c>
      <c r="K2963" s="1">
        <v>1.237996571</v>
      </c>
      <c r="L2963" s="1" t="s">
        <v>1</v>
      </c>
      <c r="M2963" s="1" t="s">
        <v>2</v>
      </c>
      <c r="N2963" s="1">
        <v>21399.226180000001</v>
      </c>
      <c r="O2963" s="1">
        <v>19367.08858</v>
      </c>
      <c r="P2963" s="1">
        <v>54905.94412</v>
      </c>
      <c r="Q2963" s="1">
        <v>37995.781139999999</v>
      </c>
      <c r="R2963" s="3">
        <f>AVERAGE('VTA_Proteome Morphine vs Saline'!N2963:Q2963)</f>
        <v>33417.010005000004</v>
      </c>
      <c r="S2963" s="3">
        <f>_xlfn.STDEV.S('VTA_Proteome Morphine vs Saline'!N2963:Q2963)</f>
        <v>16578.770105354866</v>
      </c>
      <c r="T2963" s="1">
        <v>16701.44728</v>
      </c>
      <c r="U2963" s="1">
        <v>17799.620190000001</v>
      </c>
      <c r="V2963" s="1">
        <v>47417.920680000003</v>
      </c>
      <c r="W2963" s="1">
        <v>26052.264080000001</v>
      </c>
      <c r="X2963" s="1">
        <f t="shared" si="183"/>
        <v>26992.813057500003</v>
      </c>
      <c r="Y2963" s="1">
        <f t="shared" si="184"/>
        <v>14241.917689636397</v>
      </c>
    </row>
    <row r="2964" spans="1:25" x14ac:dyDescent="0.5">
      <c r="A2964" s="1" t="s">
        <v>5914</v>
      </c>
      <c r="B2964" s="1" t="s">
        <v>5915</v>
      </c>
      <c r="C2964" s="1">
        <v>55600</v>
      </c>
      <c r="D2964" s="1">
        <v>3</v>
      </c>
      <c r="E2964" s="1">
        <v>3</v>
      </c>
      <c r="F2964" s="1">
        <v>140.18</v>
      </c>
      <c r="G2964" s="1">
        <v>0.25056503099999999</v>
      </c>
      <c r="H2964" s="1">
        <v>0.977951083</v>
      </c>
      <c r="I2964" s="1">
        <v>0.17896073400000001</v>
      </c>
      <c r="K2964" s="1">
        <v>1.174279898</v>
      </c>
      <c r="L2964" s="1" t="s">
        <v>1</v>
      </c>
      <c r="M2964" s="1" t="s">
        <v>2</v>
      </c>
      <c r="N2964" s="1">
        <v>524039.9902</v>
      </c>
      <c r="O2964" s="1">
        <v>423153.38549999997</v>
      </c>
      <c r="P2964" s="1">
        <v>599449.16359999997</v>
      </c>
      <c r="Q2964" s="1">
        <v>509487.6974</v>
      </c>
      <c r="R2964" s="3">
        <f>AVERAGE('VTA_Proteome Morphine vs Saline'!N2964:Q2964)</f>
        <v>514032.55917499994</v>
      </c>
      <c r="S2964" s="3">
        <f>_xlfn.STDEV.S('VTA_Proteome Morphine vs Saline'!N2964:Q2964)</f>
        <v>72286.063579876733</v>
      </c>
      <c r="T2964" s="1">
        <v>468734.84139999998</v>
      </c>
      <c r="U2964" s="1">
        <v>342939.68819999998</v>
      </c>
      <c r="V2964" s="1">
        <v>474381.64779999998</v>
      </c>
      <c r="W2964" s="1">
        <v>464914.98379999999</v>
      </c>
      <c r="X2964" s="1">
        <f t="shared" si="183"/>
        <v>437742.79029999999</v>
      </c>
      <c r="Y2964" s="1">
        <f t="shared" si="184"/>
        <v>63321.584991940952</v>
      </c>
    </row>
    <row r="2965" spans="1:25" x14ac:dyDescent="0.5">
      <c r="A2965" s="1" t="s">
        <v>5916</v>
      </c>
      <c r="B2965" s="1" t="s">
        <v>5917</v>
      </c>
      <c r="C2965" s="1">
        <v>83179</v>
      </c>
      <c r="D2965" s="1">
        <v>2</v>
      </c>
      <c r="E2965" s="1">
        <v>2</v>
      </c>
      <c r="F2965" s="1">
        <v>82</v>
      </c>
      <c r="G2965" s="1">
        <v>0.112257833</v>
      </c>
      <c r="H2965" s="1">
        <v>0.98654470999999999</v>
      </c>
      <c r="I2965" s="1">
        <v>0.42520319299999998</v>
      </c>
      <c r="K2965" s="1">
        <v>1.2380138249999999</v>
      </c>
      <c r="L2965" s="1" t="s">
        <v>2</v>
      </c>
      <c r="M2965" s="1" t="s">
        <v>1</v>
      </c>
      <c r="N2965" s="1">
        <v>157636.671</v>
      </c>
      <c r="O2965" s="1">
        <v>219961.58559999999</v>
      </c>
      <c r="P2965" s="1">
        <v>17864.866880000001</v>
      </c>
      <c r="Q2965" s="1">
        <v>137946.6888</v>
      </c>
      <c r="R2965" s="3">
        <f>AVERAGE('VTA_Proteome Morphine vs Saline'!N2965:Q2965)</f>
        <v>133352.45306999999</v>
      </c>
      <c r="S2965" s="3">
        <f>_xlfn.STDEV.S('VTA_Proteome Morphine vs Saline'!N2965:Q2965)</f>
        <v>84556.400593541373</v>
      </c>
      <c r="T2965" s="1">
        <v>158673.40349999999</v>
      </c>
      <c r="U2965" s="1">
        <v>196448.2352</v>
      </c>
      <c r="V2965" s="1">
        <v>101934.8431</v>
      </c>
      <c r="W2965" s="1">
        <v>203312.24</v>
      </c>
      <c r="X2965" s="1">
        <f t="shared" si="183"/>
        <v>165092.18044999999</v>
      </c>
      <c r="Y2965" s="1">
        <f t="shared" si="184"/>
        <v>46454.368578803966</v>
      </c>
    </row>
    <row r="2966" spans="1:25" x14ac:dyDescent="0.5">
      <c r="A2966" s="1" t="s">
        <v>5918</v>
      </c>
      <c r="B2966" s="1" t="s">
        <v>5919</v>
      </c>
      <c r="C2966" s="1">
        <v>125558</v>
      </c>
      <c r="D2966" s="1">
        <v>7</v>
      </c>
      <c r="E2966" s="1">
        <v>2</v>
      </c>
      <c r="F2966" s="1">
        <v>361.89</v>
      </c>
      <c r="G2966" s="1">
        <v>5.0040782999999998E-2</v>
      </c>
      <c r="H2966" s="1">
        <v>0.99770195299999997</v>
      </c>
      <c r="I2966" s="1">
        <v>0.98304235100000004</v>
      </c>
      <c r="K2966" s="1">
        <v>1.011424624</v>
      </c>
      <c r="L2966" s="1" t="s">
        <v>2</v>
      </c>
      <c r="M2966" s="1" t="s">
        <v>1</v>
      </c>
      <c r="N2966" s="1">
        <v>109367.25290000001</v>
      </c>
      <c r="O2966" s="1">
        <v>93063.57531</v>
      </c>
      <c r="P2966" s="1">
        <v>119737.2784</v>
      </c>
      <c r="Q2966" s="1">
        <v>170386.31940000001</v>
      </c>
      <c r="R2966" s="3">
        <f>AVERAGE('VTA_Proteome Morphine vs Saline'!N2966:Q2966)</f>
        <v>123138.60650250001</v>
      </c>
      <c r="S2966" s="3">
        <f>_xlfn.STDEV.S('VTA_Proteome Morphine vs Saline'!N2966:Q2966)</f>
        <v>33357.023689074173</v>
      </c>
      <c r="T2966" s="1">
        <v>122554.9904</v>
      </c>
      <c r="U2966" s="1">
        <v>72280.38291</v>
      </c>
      <c r="V2966" s="1">
        <v>148579.65359999999</v>
      </c>
      <c r="W2966" s="1">
        <v>154766.64840000001</v>
      </c>
      <c r="X2966" s="1">
        <f t="shared" si="183"/>
        <v>124545.41882750001</v>
      </c>
      <c r="Y2966" s="1">
        <f t="shared" si="184"/>
        <v>37534.708127971149</v>
      </c>
    </row>
    <row r="2967" spans="1:25" x14ac:dyDescent="0.5">
      <c r="A2967" s="1" t="s">
        <v>5920</v>
      </c>
      <c r="B2967" s="1" t="s">
        <v>5921</v>
      </c>
      <c r="C2967" s="1">
        <v>121266</v>
      </c>
      <c r="D2967" s="1">
        <v>37</v>
      </c>
      <c r="E2967" s="1">
        <v>36</v>
      </c>
      <c r="F2967" s="1">
        <v>2141.02</v>
      </c>
      <c r="G2967" s="1">
        <v>6.6844872999999999E-2</v>
      </c>
      <c r="H2967" s="1">
        <v>0.99625991700000005</v>
      </c>
      <c r="I2967" s="1">
        <v>0.66952106</v>
      </c>
      <c r="K2967" s="1">
        <v>1.0931553039999999</v>
      </c>
      <c r="L2967" s="1" t="s">
        <v>1</v>
      </c>
      <c r="M2967" s="1" t="s">
        <v>2</v>
      </c>
      <c r="N2967" s="1">
        <v>31318464.079999998</v>
      </c>
      <c r="O2967" s="1">
        <v>18706504.010000002</v>
      </c>
      <c r="P2967" s="1">
        <v>35869383.670000002</v>
      </c>
      <c r="Q2967" s="1">
        <v>27975937.030000001</v>
      </c>
      <c r="R2967" s="3">
        <f>AVERAGE('VTA_Proteome Morphine vs Saline'!N2967:Q2967)</f>
        <v>28467572.197500002</v>
      </c>
      <c r="S2967" s="3">
        <f>_xlfn.STDEV.S('VTA_Proteome Morphine vs Saline'!N2967:Q2967)</f>
        <v>7267153.3835260766</v>
      </c>
      <c r="T2967" s="1">
        <v>32222936.5</v>
      </c>
      <c r="U2967" s="1">
        <v>20894019.010000002</v>
      </c>
      <c r="V2967" s="1">
        <v>30377340.109999999</v>
      </c>
      <c r="W2967" s="1">
        <v>20672320.359999999</v>
      </c>
      <c r="X2967" s="1">
        <f t="shared" si="183"/>
        <v>26041653.995000001</v>
      </c>
      <c r="Y2967" s="1">
        <f t="shared" si="184"/>
        <v>6119213.3785632122</v>
      </c>
    </row>
    <row r="2968" spans="1:25" x14ac:dyDescent="0.5">
      <c r="A2968" s="1" t="s">
        <v>5922</v>
      </c>
      <c r="B2968" s="1" t="s">
        <v>5923</v>
      </c>
      <c r="C2968" s="1">
        <v>123865</v>
      </c>
      <c r="D2968" s="1">
        <v>1</v>
      </c>
      <c r="E2968" s="1">
        <v>1</v>
      </c>
      <c r="F2968" s="1">
        <v>49.69</v>
      </c>
      <c r="G2968" s="1">
        <v>0.40646004499999999</v>
      </c>
      <c r="H2968" s="1">
        <v>0.977951083</v>
      </c>
      <c r="I2968" s="1">
        <v>8.6446031000000007E-2</v>
      </c>
      <c r="K2968" s="1">
        <v>1.45662848</v>
      </c>
      <c r="L2968" s="1" t="s">
        <v>2</v>
      </c>
      <c r="M2968" s="1" t="s">
        <v>1</v>
      </c>
      <c r="N2968" s="1">
        <v>372776.22019999998</v>
      </c>
      <c r="O2968" s="1">
        <v>326820.55719999998</v>
      </c>
      <c r="P2968" s="1">
        <v>372230.59830000001</v>
      </c>
      <c r="Q2968" s="1">
        <v>363468.57789999997</v>
      </c>
      <c r="R2968" s="3">
        <f>AVERAGE('VTA_Proteome Morphine vs Saline'!N2968:Q2968)</f>
        <v>358823.98839999997</v>
      </c>
      <c r="S2968" s="3">
        <f>_xlfn.STDEV.S('VTA_Proteome Morphine vs Saline'!N2968:Q2968)</f>
        <v>21757.709602256346</v>
      </c>
      <c r="T2968" s="1">
        <v>733210.14199999999</v>
      </c>
      <c r="U2968" s="1">
        <v>480285.00809999998</v>
      </c>
      <c r="V2968" s="1">
        <v>334383.13419999997</v>
      </c>
      <c r="W2968" s="1">
        <v>542814.67850000004</v>
      </c>
      <c r="X2968" s="1">
        <f t="shared" si="183"/>
        <v>522673.24069999997</v>
      </c>
      <c r="Y2968" s="1">
        <f t="shared" si="184"/>
        <v>165309.19594746325</v>
      </c>
    </row>
    <row r="2969" spans="1:25" x14ac:dyDescent="0.5">
      <c r="A2969" s="1" t="s">
        <v>5924</v>
      </c>
      <c r="B2969" s="1" t="s">
        <v>5925</v>
      </c>
      <c r="C2969" s="1">
        <v>135867</v>
      </c>
      <c r="D2969" s="1">
        <v>3</v>
      </c>
      <c r="E2969" s="1">
        <v>1</v>
      </c>
      <c r="F2969" s="1">
        <v>145.83000000000001</v>
      </c>
      <c r="G2969" s="1">
        <v>0.18012467900000001</v>
      </c>
      <c r="H2969" s="1">
        <v>0.977951083</v>
      </c>
      <c r="I2969" s="1">
        <v>0.26540570099999999</v>
      </c>
      <c r="K2969" s="1">
        <v>1.912512722</v>
      </c>
      <c r="L2969" s="1" t="s">
        <v>1</v>
      </c>
      <c r="M2969" s="1" t="s">
        <v>2</v>
      </c>
      <c r="N2969" s="1">
        <v>5224.1494780000003</v>
      </c>
      <c r="O2969" s="1">
        <v>3566.3545869999998</v>
      </c>
      <c r="P2969" s="1">
        <v>11788.785809999999</v>
      </c>
      <c r="Q2969" s="1">
        <v>8084.2393469999997</v>
      </c>
      <c r="R2969" s="3">
        <f>AVERAGE('VTA_Proteome Morphine vs Saline'!N2969:Q2969)</f>
        <v>7165.8823055000003</v>
      </c>
      <c r="S2969" s="3">
        <f>_xlfn.STDEV.S('VTA_Proteome Morphine vs Saline'!N2969:Q2969)</f>
        <v>3602.8480695708845</v>
      </c>
      <c r="T2969" s="1">
        <v>7041.0910990000002</v>
      </c>
      <c r="U2969" s="1">
        <v>3606.2187520000002</v>
      </c>
      <c r="V2969" s="1">
        <v>4290.566057</v>
      </c>
      <c r="W2969" s="1">
        <v>49.490650520000003</v>
      </c>
      <c r="X2969" s="1">
        <f t="shared" si="183"/>
        <v>3746.8416396299999</v>
      </c>
      <c r="Y2969" s="1">
        <f t="shared" si="184"/>
        <v>2877.3769811990214</v>
      </c>
    </row>
    <row r="2970" spans="1:25" x14ac:dyDescent="0.5">
      <c r="A2970" s="1" t="s">
        <v>5926</v>
      </c>
      <c r="B2970" s="1" t="s">
        <v>5927</v>
      </c>
      <c r="C2970" s="1">
        <v>119473</v>
      </c>
      <c r="D2970" s="1">
        <v>5</v>
      </c>
      <c r="E2970" s="1">
        <v>2</v>
      </c>
      <c r="F2970" s="1">
        <v>241.46</v>
      </c>
      <c r="G2970" s="1">
        <v>0.112206316</v>
      </c>
      <c r="H2970" s="1">
        <v>0.98654470999999999</v>
      </c>
      <c r="I2970" s="1">
        <v>0.425381114</v>
      </c>
      <c r="K2970" s="1">
        <v>1.1346097770000001</v>
      </c>
      <c r="L2970" s="1" t="s">
        <v>1</v>
      </c>
      <c r="M2970" s="1" t="s">
        <v>2</v>
      </c>
      <c r="N2970" s="1">
        <v>78197.644270000004</v>
      </c>
      <c r="O2970" s="1">
        <v>55880.986140000001</v>
      </c>
      <c r="P2970" s="1">
        <v>56905.679680000001</v>
      </c>
      <c r="Q2970" s="1">
        <v>66030.694680000001</v>
      </c>
      <c r="R2970" s="3">
        <f>AVERAGE('VTA_Proteome Morphine vs Saline'!N2970:Q2970)</f>
        <v>64253.7511925</v>
      </c>
      <c r="S2970" s="3">
        <f>_xlfn.STDEV.S('VTA_Proteome Morphine vs Saline'!N2970:Q2970)</f>
        <v>10355.144162712862</v>
      </c>
      <c r="T2970" s="1">
        <v>65458.769939999998</v>
      </c>
      <c r="U2970" s="1">
        <v>34799.466500000002</v>
      </c>
      <c r="V2970" s="1">
        <v>71654.310930000007</v>
      </c>
      <c r="W2970" s="1">
        <v>54610.271339999999</v>
      </c>
      <c r="X2970" s="1">
        <f t="shared" si="183"/>
        <v>56630.704677500005</v>
      </c>
      <c r="Y2970" s="1">
        <f t="shared" si="184"/>
        <v>16169.194912375116</v>
      </c>
    </row>
    <row r="2971" spans="1:25" x14ac:dyDescent="0.5">
      <c r="A2971" s="1" t="s">
        <v>5928</v>
      </c>
      <c r="B2971" s="1" t="s">
        <v>5929</v>
      </c>
      <c r="C2971" s="1">
        <v>69900</v>
      </c>
      <c r="D2971" s="1">
        <v>10</v>
      </c>
      <c r="E2971" s="1">
        <v>10</v>
      </c>
      <c r="F2971" s="1">
        <v>663.5</v>
      </c>
      <c r="G2971" s="1">
        <v>5.0828071000000002E-2</v>
      </c>
      <c r="H2971" s="1">
        <v>0.99625991700000005</v>
      </c>
      <c r="I2971" s="1">
        <v>0.92374373099999996</v>
      </c>
      <c r="K2971" s="1">
        <v>1.003592834</v>
      </c>
      <c r="L2971" s="1" t="s">
        <v>2</v>
      </c>
      <c r="M2971" s="1" t="s">
        <v>1</v>
      </c>
      <c r="N2971" s="1">
        <v>49484771.07</v>
      </c>
      <c r="O2971" s="1">
        <v>39404907.270000003</v>
      </c>
      <c r="P2971" s="1">
        <v>74427426.620000005</v>
      </c>
      <c r="Q2971" s="1">
        <v>66026443.579999998</v>
      </c>
      <c r="R2971" s="3">
        <f>AVERAGE('VTA_Proteome Morphine vs Saline'!N2971:Q2971)</f>
        <v>57335887.135000005</v>
      </c>
      <c r="S2971" s="3">
        <f>_xlfn.STDEV.S('VTA_Proteome Morphine vs Saline'!N2971:Q2971)</f>
        <v>15819887.859655011</v>
      </c>
      <c r="T2971" s="1">
        <v>64309204.020000003</v>
      </c>
      <c r="U2971" s="1">
        <v>42929458.039999999</v>
      </c>
      <c r="V2971" s="1">
        <v>68667634.090000004</v>
      </c>
      <c r="W2971" s="1">
        <v>54261245.719999999</v>
      </c>
      <c r="X2971" s="1">
        <f t="shared" si="183"/>
        <v>57541885.467500001</v>
      </c>
      <c r="Y2971" s="1">
        <f t="shared" si="184"/>
        <v>11458105.068449756</v>
      </c>
    </row>
    <row r="2972" spans="1:25" x14ac:dyDescent="0.5">
      <c r="A2972" s="1" t="s">
        <v>5930</v>
      </c>
      <c r="B2972" s="1" t="s">
        <v>5931</v>
      </c>
      <c r="C2972" s="1">
        <v>81002</v>
      </c>
      <c r="D2972" s="1">
        <v>10</v>
      </c>
      <c r="E2972" s="1">
        <v>10</v>
      </c>
      <c r="F2972" s="1">
        <v>580.63</v>
      </c>
      <c r="G2972" s="1">
        <v>0.23745767400000001</v>
      </c>
      <c r="H2972" s="1">
        <v>0.977951083</v>
      </c>
      <c r="I2972" s="1">
        <v>0.19170024499999999</v>
      </c>
      <c r="K2972" s="1">
        <v>1.227577658</v>
      </c>
      <c r="L2972" s="1" t="s">
        <v>1</v>
      </c>
      <c r="M2972" s="1" t="s">
        <v>2</v>
      </c>
      <c r="N2972" s="1">
        <v>5295854.8839999996</v>
      </c>
      <c r="O2972" s="1">
        <v>3504977.1159999999</v>
      </c>
      <c r="P2972" s="1">
        <v>4589319.6359999999</v>
      </c>
      <c r="Q2972" s="1">
        <v>4348299.4510000004</v>
      </c>
      <c r="R2972" s="3">
        <f>AVERAGE('VTA_Proteome Morphine vs Saline'!N2972:Q2972)</f>
        <v>4434612.7717500003</v>
      </c>
      <c r="S2972" s="3">
        <f>_xlfn.STDEV.S('VTA_Proteome Morphine vs Saline'!N2972:Q2972)</f>
        <v>738770.29166481132</v>
      </c>
      <c r="T2972" s="1">
        <v>3551055.4240000001</v>
      </c>
      <c r="U2972" s="1">
        <v>3366294.1329999999</v>
      </c>
      <c r="V2972" s="1">
        <v>4826394.8940000003</v>
      </c>
      <c r="W2972" s="1">
        <v>2706218.023</v>
      </c>
      <c r="X2972" s="1">
        <f t="shared" si="183"/>
        <v>3612490.6185000003</v>
      </c>
      <c r="Y2972" s="1">
        <f t="shared" si="184"/>
        <v>886807.1192067418</v>
      </c>
    </row>
    <row r="2973" spans="1:25" x14ac:dyDescent="0.5">
      <c r="A2973" s="1" t="s">
        <v>5932</v>
      </c>
      <c r="B2973" s="1" t="s">
        <v>5933</v>
      </c>
      <c r="C2973" s="1">
        <v>66996</v>
      </c>
      <c r="D2973" s="1">
        <v>8</v>
      </c>
      <c r="E2973" s="1">
        <v>8</v>
      </c>
      <c r="F2973" s="1">
        <v>413.64</v>
      </c>
      <c r="G2973" s="1">
        <v>0.110522938</v>
      </c>
      <c r="H2973" s="1">
        <v>0.98771611599999998</v>
      </c>
      <c r="I2973" s="1">
        <v>0.43126793200000002</v>
      </c>
      <c r="K2973" s="1">
        <v>1.183408478</v>
      </c>
      <c r="L2973" s="1" t="s">
        <v>1</v>
      </c>
      <c r="M2973" s="1" t="s">
        <v>2</v>
      </c>
      <c r="N2973" s="1">
        <v>651541.66819999996</v>
      </c>
      <c r="O2973" s="1">
        <v>506434.79960000003</v>
      </c>
      <c r="P2973" s="1">
        <v>1030760.2</v>
      </c>
      <c r="Q2973" s="1">
        <v>784312.54639999999</v>
      </c>
      <c r="R2973" s="3">
        <f>AVERAGE('VTA_Proteome Morphine vs Saline'!N2973:Q2973)</f>
        <v>743262.30354999995</v>
      </c>
      <c r="S2973" s="3">
        <f>_xlfn.STDEV.S('VTA_Proteome Morphine vs Saline'!N2973:Q2973)</f>
        <v>222740.58489448667</v>
      </c>
      <c r="T2973" s="1">
        <v>721913.53449999995</v>
      </c>
      <c r="U2973" s="1">
        <v>493492.37300000002</v>
      </c>
      <c r="V2973" s="1">
        <v>682619.73880000005</v>
      </c>
      <c r="W2973" s="1">
        <v>614250.77339999995</v>
      </c>
      <c r="X2973" s="1">
        <f t="shared" si="183"/>
        <v>628069.10492499999</v>
      </c>
      <c r="Y2973" s="1">
        <f t="shared" si="184"/>
        <v>100140.55402311533</v>
      </c>
    </row>
    <row r="2974" spans="1:25" x14ac:dyDescent="0.5">
      <c r="A2974" s="1" t="s">
        <v>5934</v>
      </c>
      <c r="B2974" s="1" t="s">
        <v>5935</v>
      </c>
      <c r="C2974" s="1">
        <v>38488</v>
      </c>
      <c r="D2974" s="1">
        <v>19</v>
      </c>
      <c r="E2974" s="1">
        <v>19</v>
      </c>
      <c r="F2974" s="1">
        <v>1133.31</v>
      </c>
      <c r="G2974" s="1">
        <v>6.8659571000000003E-2</v>
      </c>
      <c r="H2974" s="1">
        <v>0.99625991700000005</v>
      </c>
      <c r="I2974" s="1">
        <v>0.65368569399999998</v>
      </c>
      <c r="K2974" s="1">
        <v>1.046416623</v>
      </c>
      <c r="L2974" s="1" t="s">
        <v>1</v>
      </c>
      <c r="M2974" s="1" t="s">
        <v>2</v>
      </c>
      <c r="N2974" s="1">
        <v>3838798.415</v>
      </c>
      <c r="O2974" s="1">
        <v>3923578.2590000001</v>
      </c>
      <c r="P2974" s="1">
        <v>2940625.93</v>
      </c>
      <c r="Q2974" s="1">
        <v>3250515.3709999998</v>
      </c>
      <c r="R2974" s="3">
        <f>AVERAGE('VTA_Proteome Morphine vs Saline'!N2974:Q2974)</f>
        <v>3488379.4937499999</v>
      </c>
      <c r="S2974" s="3">
        <f>_xlfn.STDEV.S('VTA_Proteome Morphine vs Saline'!N2974:Q2974)</f>
        <v>472159.82221333834</v>
      </c>
      <c r="T2974" s="1">
        <v>2875050.4720000001</v>
      </c>
      <c r="U2974" s="1">
        <v>3414499.568</v>
      </c>
      <c r="V2974" s="1">
        <v>3906510.341</v>
      </c>
      <c r="W2974" s="1">
        <v>3138511.787</v>
      </c>
      <c r="X2974" s="1">
        <f t="shared" si="183"/>
        <v>3333643.0420000004</v>
      </c>
      <c r="Y2974" s="1">
        <f t="shared" si="184"/>
        <v>440869.62244992639</v>
      </c>
    </row>
    <row r="2975" spans="1:25" x14ac:dyDescent="0.5">
      <c r="A2975" s="1" t="s">
        <v>5936</v>
      </c>
      <c r="B2975" s="1" t="s">
        <v>5937</v>
      </c>
      <c r="C2975" s="1">
        <v>104504</v>
      </c>
      <c r="D2975" s="1">
        <v>17</v>
      </c>
      <c r="E2975" s="1">
        <v>17</v>
      </c>
      <c r="F2975" s="1">
        <v>1031.54</v>
      </c>
      <c r="G2975" s="1">
        <v>0.106524646</v>
      </c>
      <c r="H2975" s="1">
        <v>0.98920471200000004</v>
      </c>
      <c r="I2975" s="1">
        <v>0.44584728400000001</v>
      </c>
      <c r="K2975" s="1">
        <v>1.0736593459999999</v>
      </c>
      <c r="L2975" s="1" t="s">
        <v>2</v>
      </c>
      <c r="M2975" s="1" t="s">
        <v>1</v>
      </c>
      <c r="N2975" s="1">
        <v>9394747.875</v>
      </c>
      <c r="O2975" s="1">
        <v>8738310.3790000007</v>
      </c>
      <c r="P2975" s="1">
        <v>9159443.6319999993</v>
      </c>
      <c r="Q2975" s="1">
        <v>9133178.0649999995</v>
      </c>
      <c r="R2975" s="3">
        <f>AVERAGE('VTA_Proteome Morphine vs Saline'!N2975:Q2975)</f>
        <v>9106419.9877499994</v>
      </c>
      <c r="S2975" s="3">
        <f>_xlfn.STDEV.S('VTA_Proteome Morphine vs Saline'!N2975:Q2975)</f>
        <v>272130.57905338611</v>
      </c>
      <c r="T2975" s="1">
        <v>11496877.4</v>
      </c>
      <c r="U2975" s="1">
        <v>10406151.23</v>
      </c>
      <c r="V2975" s="1">
        <v>9044835.8910000008</v>
      </c>
      <c r="W2975" s="1">
        <v>8160907.1739999996</v>
      </c>
      <c r="X2975" s="1">
        <f t="shared" si="183"/>
        <v>9777192.9237500019</v>
      </c>
      <c r="Y2975" s="1">
        <f t="shared" si="184"/>
        <v>1472144.6596852399</v>
      </c>
    </row>
    <row r="2976" spans="1:25" x14ac:dyDescent="0.5">
      <c r="A2976" s="1" t="s">
        <v>5938</v>
      </c>
      <c r="B2976" s="1" t="s">
        <v>5939</v>
      </c>
      <c r="C2976" s="1">
        <v>47507</v>
      </c>
      <c r="D2976" s="1">
        <v>24</v>
      </c>
      <c r="E2976" s="1">
        <v>22</v>
      </c>
      <c r="F2976" s="1">
        <v>1642.44</v>
      </c>
      <c r="G2976" s="1">
        <v>5.0000326999999997E-2</v>
      </c>
      <c r="H2976" s="1">
        <v>0.99959859299999998</v>
      </c>
      <c r="I2976" s="1">
        <v>0.99848054200000003</v>
      </c>
      <c r="K2976" s="1">
        <v>1.002896923</v>
      </c>
      <c r="L2976" s="1" t="s">
        <v>2</v>
      </c>
      <c r="M2976" s="1" t="s">
        <v>1</v>
      </c>
      <c r="N2976" s="1">
        <v>29151267.350000001</v>
      </c>
      <c r="O2976" s="1">
        <v>36455241.189999998</v>
      </c>
      <c r="P2976" s="1">
        <v>34860102.729999997</v>
      </c>
      <c r="Q2976" s="1">
        <v>30120484.649999999</v>
      </c>
      <c r="R2976" s="3">
        <f>AVERAGE('VTA_Proteome Morphine vs Saline'!N2976:Q2976)</f>
        <v>32646773.979999997</v>
      </c>
      <c r="S2976" s="3">
        <f>_xlfn.STDEV.S('VTA_Proteome Morphine vs Saline'!N2976:Q2976)</f>
        <v>3559211.1028741337</v>
      </c>
      <c r="T2976" s="1">
        <v>27372241.719999999</v>
      </c>
      <c r="U2976" s="1">
        <v>37900168.789999999</v>
      </c>
      <c r="V2976" s="1">
        <v>34857330.979999997</v>
      </c>
      <c r="W2976" s="1">
        <v>30835655.199999999</v>
      </c>
      <c r="X2976" s="1">
        <f t="shared" si="183"/>
        <v>32741349.172499999</v>
      </c>
      <c r="Y2976" s="1">
        <f t="shared" si="184"/>
        <v>4602527.6826575594</v>
      </c>
    </row>
    <row r="2977" spans="1:25" x14ac:dyDescent="0.5">
      <c r="A2977" s="1" t="s">
        <v>5940</v>
      </c>
      <c r="B2977" s="1" t="s">
        <v>5941</v>
      </c>
      <c r="C2977" s="1">
        <v>53719</v>
      </c>
      <c r="D2977" s="1">
        <v>16</v>
      </c>
      <c r="E2977" s="1">
        <v>14</v>
      </c>
      <c r="F2977" s="1">
        <v>882.48</v>
      </c>
      <c r="G2977" s="1">
        <v>0.101513387</v>
      </c>
      <c r="H2977" s="1">
        <v>0.99088726000000005</v>
      </c>
      <c r="I2977" s="1">
        <v>0.46542508900000001</v>
      </c>
      <c r="K2977" s="1">
        <v>1.1653308090000001</v>
      </c>
      <c r="L2977" s="1" t="s">
        <v>1</v>
      </c>
      <c r="M2977" s="1" t="s">
        <v>2</v>
      </c>
      <c r="N2977" s="1">
        <v>14504349.52</v>
      </c>
      <c r="O2977" s="1">
        <v>12468597.369999999</v>
      </c>
      <c r="P2977" s="1">
        <v>23825943.440000001</v>
      </c>
      <c r="Q2977" s="1">
        <v>18544039.670000002</v>
      </c>
      <c r="R2977" s="3">
        <f>AVERAGE('VTA_Proteome Morphine vs Saline'!N2977:Q2977)</f>
        <v>17335732.5</v>
      </c>
      <c r="S2977" s="3">
        <f>_xlfn.STDEV.S('VTA_Proteome Morphine vs Saline'!N2977:Q2977)</f>
        <v>5009610.0385786183</v>
      </c>
      <c r="T2977" s="1">
        <v>15486252.52</v>
      </c>
      <c r="U2977" s="1">
        <v>10772120.24</v>
      </c>
      <c r="V2977" s="1">
        <v>17752758.859999999</v>
      </c>
      <c r="W2977" s="1">
        <v>15493799.890000001</v>
      </c>
      <c r="X2977" s="1">
        <f t="shared" si="183"/>
        <v>14876232.877499999</v>
      </c>
      <c r="Y2977" s="1">
        <f t="shared" si="184"/>
        <v>2936645.2088763281</v>
      </c>
    </row>
    <row r="2978" spans="1:25" x14ac:dyDescent="0.5">
      <c r="A2978" s="1" t="s">
        <v>5942</v>
      </c>
      <c r="B2978" s="1" t="s">
        <v>5943</v>
      </c>
      <c r="C2978" s="1">
        <v>45169</v>
      </c>
      <c r="D2978" s="1">
        <v>9</v>
      </c>
      <c r="E2978" s="1">
        <v>9</v>
      </c>
      <c r="F2978" s="1">
        <v>389.5</v>
      </c>
      <c r="G2978" s="1">
        <v>0.23570054100000001</v>
      </c>
      <c r="H2978" s="1">
        <v>0.977951083</v>
      </c>
      <c r="I2978" s="1">
        <v>0.19350149999999999</v>
      </c>
      <c r="K2978" s="1">
        <v>1.1059295609999999</v>
      </c>
      <c r="L2978" s="1" t="s">
        <v>1</v>
      </c>
      <c r="M2978" s="1" t="s">
        <v>2</v>
      </c>
      <c r="N2978" s="1">
        <v>983066.89439999999</v>
      </c>
      <c r="O2978" s="1">
        <v>900447.70220000006</v>
      </c>
      <c r="P2978" s="1">
        <v>1141457.716</v>
      </c>
      <c r="Q2978" s="1">
        <v>974028.66610000003</v>
      </c>
      <c r="R2978" s="3">
        <f>AVERAGE('VTA_Proteome Morphine vs Saline'!N2978:Q2978)</f>
        <v>999750.24467499997</v>
      </c>
      <c r="S2978" s="3">
        <f>_xlfn.STDEV.S('VTA_Proteome Morphine vs Saline'!N2978:Q2978)</f>
        <v>101459.24658389218</v>
      </c>
      <c r="T2978" s="1">
        <v>834448.65859999997</v>
      </c>
      <c r="U2978" s="1">
        <v>847926.29119999998</v>
      </c>
      <c r="V2978" s="1">
        <v>1028025.018</v>
      </c>
      <c r="W2978" s="1">
        <v>905563.58189999999</v>
      </c>
      <c r="X2978" s="1">
        <f t="shared" si="183"/>
        <v>903990.88742500008</v>
      </c>
      <c r="Y2978" s="1">
        <f t="shared" si="184"/>
        <v>88253.98849387074</v>
      </c>
    </row>
    <row r="2979" spans="1:25" x14ac:dyDescent="0.5">
      <c r="A2979" s="1" t="s">
        <v>5944</v>
      </c>
      <c r="B2979" s="1" t="s">
        <v>5945</v>
      </c>
      <c r="C2979" s="1">
        <v>51927</v>
      </c>
      <c r="D2979" s="1">
        <v>16</v>
      </c>
      <c r="E2979" s="1">
        <v>16</v>
      </c>
      <c r="F2979" s="1">
        <v>994.96</v>
      </c>
      <c r="G2979" s="1">
        <v>5.7292530000000001E-2</v>
      </c>
      <c r="H2979" s="1">
        <v>0.99625991700000005</v>
      </c>
      <c r="I2979" s="1">
        <v>0.77739186199999999</v>
      </c>
      <c r="K2979" s="1">
        <v>1.01785131</v>
      </c>
      <c r="L2979" s="1" t="s">
        <v>1</v>
      </c>
      <c r="M2979" s="1" t="s">
        <v>2</v>
      </c>
      <c r="N2979" s="1">
        <v>16981595.100000001</v>
      </c>
      <c r="O2979" s="1">
        <v>15138957.1</v>
      </c>
      <c r="P2979" s="1">
        <v>18366117.289999999</v>
      </c>
      <c r="Q2979" s="1">
        <v>17720198</v>
      </c>
      <c r="R2979" s="3">
        <f>AVERAGE('VTA_Proteome Morphine vs Saline'!N2979:Q2979)</f>
        <v>17051716.872500002</v>
      </c>
      <c r="S2979" s="3">
        <f>_xlfn.STDEV.S('VTA_Proteome Morphine vs Saline'!N2979:Q2979)</f>
        <v>1395000.8943390965</v>
      </c>
      <c r="T2979" s="1">
        <v>16512231.130000001</v>
      </c>
      <c r="U2979" s="1">
        <v>18798598.940000001</v>
      </c>
      <c r="V2979" s="1">
        <v>15141320.699999999</v>
      </c>
      <c r="W2979" s="1">
        <v>16558489.050000001</v>
      </c>
      <c r="X2979" s="1">
        <f t="shared" si="183"/>
        <v>16752659.954999998</v>
      </c>
      <c r="Y2979" s="1">
        <f t="shared" si="184"/>
        <v>1514132.1920807962</v>
      </c>
    </row>
    <row r="2980" spans="1:25" x14ac:dyDescent="0.5">
      <c r="A2980" s="1" t="s">
        <v>5946</v>
      </c>
      <c r="B2980" s="1" t="s">
        <v>5947</v>
      </c>
      <c r="C2980" s="1">
        <v>61084</v>
      </c>
      <c r="D2980" s="1">
        <v>8</v>
      </c>
      <c r="E2980" s="1">
        <v>8</v>
      </c>
      <c r="F2980" s="1">
        <v>335</v>
      </c>
      <c r="G2980" s="1">
        <v>0.156328518</v>
      </c>
      <c r="H2980" s="1">
        <v>0.977951083</v>
      </c>
      <c r="I2980" s="1">
        <v>0.308649803</v>
      </c>
      <c r="K2980" s="1">
        <v>1.1248676849999999</v>
      </c>
      <c r="L2980" s="1" t="s">
        <v>2</v>
      </c>
      <c r="M2980" s="1" t="s">
        <v>1</v>
      </c>
      <c r="N2980" s="1">
        <v>1816311.987</v>
      </c>
      <c r="O2980" s="1">
        <v>1819558.416</v>
      </c>
      <c r="P2980" s="1">
        <v>1592456.068</v>
      </c>
      <c r="Q2980" s="1">
        <v>1928121.2560000001</v>
      </c>
      <c r="R2980" s="3">
        <f>AVERAGE('VTA_Proteome Morphine vs Saline'!N2980:Q2980)</f>
        <v>1789111.93175</v>
      </c>
      <c r="S2980" s="3">
        <f>_xlfn.STDEV.S('VTA_Proteome Morphine vs Saline'!N2980:Q2980)</f>
        <v>141024.76423721801</v>
      </c>
      <c r="T2980" s="1">
        <v>2015267.85</v>
      </c>
      <c r="U2980" s="1">
        <v>1614479.6950000001</v>
      </c>
      <c r="V2980" s="1">
        <v>2485282.531</v>
      </c>
      <c r="W2980" s="1">
        <v>1935026.7080000001</v>
      </c>
      <c r="X2980" s="1">
        <f t="shared" si="183"/>
        <v>2012514.196</v>
      </c>
      <c r="Y2980" s="1">
        <f t="shared" si="184"/>
        <v>359607.77520881209</v>
      </c>
    </row>
    <row r="2981" spans="1:25" x14ac:dyDescent="0.5">
      <c r="A2981" s="1" t="s">
        <v>5948</v>
      </c>
      <c r="B2981" s="1" t="s">
        <v>5949</v>
      </c>
      <c r="C2981" s="1">
        <v>22396</v>
      </c>
      <c r="D2981" s="1">
        <v>7</v>
      </c>
      <c r="E2981" s="1">
        <v>7</v>
      </c>
      <c r="F2981" s="1">
        <v>434.25</v>
      </c>
      <c r="G2981" s="1">
        <v>0.16874668200000001</v>
      </c>
      <c r="H2981" s="1">
        <v>0.977951083</v>
      </c>
      <c r="I2981" s="1">
        <v>0.284851152</v>
      </c>
      <c r="K2981" s="1">
        <v>1.1388113820000001</v>
      </c>
      <c r="L2981" s="1" t="s">
        <v>2</v>
      </c>
      <c r="M2981" s="1" t="s">
        <v>1</v>
      </c>
      <c r="N2981" s="1">
        <v>7683840.6299999999</v>
      </c>
      <c r="O2981" s="1">
        <v>9902652.8340000007</v>
      </c>
      <c r="P2981" s="1">
        <v>11430950.24</v>
      </c>
      <c r="Q2981" s="1">
        <v>9294022.2829999998</v>
      </c>
      <c r="R2981" s="3">
        <f>AVERAGE('VTA_Proteome Morphine vs Saline'!N2981:Q2981)</f>
        <v>9577866.4967500009</v>
      </c>
      <c r="S2981" s="3">
        <f>_xlfn.STDEV.S('VTA_Proteome Morphine vs Saline'!N2981:Q2981)</f>
        <v>1549979.2521147998</v>
      </c>
      <c r="T2981" s="1">
        <v>12953043.880000001</v>
      </c>
      <c r="U2981" s="1">
        <v>8959819.0370000005</v>
      </c>
      <c r="V2981" s="1">
        <v>11102034.82</v>
      </c>
      <c r="W2981" s="1">
        <v>10614635.779999999</v>
      </c>
      <c r="X2981" s="1">
        <f t="shared" si="183"/>
        <v>10907383.379250001</v>
      </c>
      <c r="Y2981" s="1">
        <f t="shared" si="184"/>
        <v>1643301.9697938457</v>
      </c>
    </row>
    <row r="2982" spans="1:25" x14ac:dyDescent="0.5">
      <c r="A2982" s="1" t="s">
        <v>5950</v>
      </c>
      <c r="B2982" s="1" t="s">
        <v>5951</v>
      </c>
      <c r="C2982" s="1">
        <v>35863</v>
      </c>
      <c r="D2982" s="1">
        <v>3</v>
      </c>
      <c r="E2982" s="1">
        <v>3</v>
      </c>
      <c r="F2982" s="1">
        <v>112.7</v>
      </c>
      <c r="G2982" s="1">
        <v>6.7691462999999993E-2</v>
      </c>
      <c r="H2982" s="1">
        <v>0.99625991700000005</v>
      </c>
      <c r="I2982" s="1">
        <v>0.66200664600000003</v>
      </c>
      <c r="K2982" s="1">
        <v>1.044854105</v>
      </c>
      <c r="L2982" s="1" t="s">
        <v>2</v>
      </c>
      <c r="M2982" s="1" t="s">
        <v>1</v>
      </c>
      <c r="N2982" s="1">
        <v>494582.81089999998</v>
      </c>
      <c r="O2982" s="1">
        <v>621717.21180000005</v>
      </c>
      <c r="P2982" s="1">
        <v>527400.47</v>
      </c>
      <c r="Q2982" s="1">
        <v>467033.17359999998</v>
      </c>
      <c r="R2982" s="3">
        <f>AVERAGE('VTA_Proteome Morphine vs Saline'!N2982:Q2982)</f>
        <v>527683.41657500004</v>
      </c>
      <c r="S2982" s="3">
        <f>_xlfn.STDEV.S('VTA_Proteome Morphine vs Saline'!N2982:Q2982)</f>
        <v>67370.955097281272</v>
      </c>
      <c r="T2982" s="1">
        <v>551880.51289999997</v>
      </c>
      <c r="U2982" s="1">
        <v>652566.02300000004</v>
      </c>
      <c r="V2982" s="1">
        <v>466591.08880000003</v>
      </c>
      <c r="W2982" s="1">
        <v>534371.11100000003</v>
      </c>
      <c r="X2982" s="1">
        <f t="shared" si="183"/>
        <v>551352.18392500002</v>
      </c>
      <c r="Y2982" s="1">
        <f t="shared" si="184"/>
        <v>76849.030434740591</v>
      </c>
    </row>
    <row r="2983" spans="1:25" x14ac:dyDescent="0.5">
      <c r="A2983" s="1" t="s">
        <v>5952</v>
      </c>
      <c r="B2983" s="1" t="s">
        <v>5953</v>
      </c>
      <c r="C2983" s="1">
        <v>101376</v>
      </c>
      <c r="D2983" s="1">
        <v>17</v>
      </c>
      <c r="E2983" s="1">
        <v>17</v>
      </c>
      <c r="F2983" s="1">
        <v>821.25</v>
      </c>
      <c r="G2983" s="1">
        <v>0.30838696599999998</v>
      </c>
      <c r="H2983" s="1">
        <v>0.977951083</v>
      </c>
      <c r="I2983" s="1">
        <v>0.134456674</v>
      </c>
      <c r="K2983" s="1">
        <v>1.2026147009999999</v>
      </c>
      <c r="L2983" s="1" t="s">
        <v>1</v>
      </c>
      <c r="M2983" s="1" t="s">
        <v>2</v>
      </c>
      <c r="N2983" s="1">
        <v>3852667.531</v>
      </c>
      <c r="O2983" s="1">
        <v>3177836.5639999998</v>
      </c>
      <c r="P2983" s="1">
        <v>2609122.7579999999</v>
      </c>
      <c r="Q2983" s="1">
        <v>3321877.6069999998</v>
      </c>
      <c r="R2983" s="3">
        <f>AVERAGE('VTA_Proteome Morphine vs Saline'!N2983:Q2983)</f>
        <v>3240376.1150000002</v>
      </c>
      <c r="S2983" s="3">
        <f>_xlfn.STDEV.S('VTA_Proteome Morphine vs Saline'!N2983:Q2983)</f>
        <v>511186.61545745854</v>
      </c>
      <c r="T2983" s="1">
        <v>2823710.86</v>
      </c>
      <c r="U2983" s="1">
        <v>3092463.355</v>
      </c>
      <c r="V2983" s="1">
        <v>2614936.6770000001</v>
      </c>
      <c r="W2983" s="1">
        <v>2246658.9569999999</v>
      </c>
      <c r="X2983" s="1">
        <f t="shared" si="183"/>
        <v>2694442.4622500003</v>
      </c>
      <c r="Y2983" s="1">
        <f t="shared" si="184"/>
        <v>356820.3036004458</v>
      </c>
    </row>
    <row r="2984" spans="1:25" x14ac:dyDescent="0.5">
      <c r="A2984" s="1" t="s">
        <v>5954</v>
      </c>
      <c r="B2984" s="1" t="s">
        <v>5955</v>
      </c>
      <c r="C2984" s="1">
        <v>23590</v>
      </c>
      <c r="D2984" s="1">
        <v>9</v>
      </c>
      <c r="E2984" s="1">
        <v>8</v>
      </c>
      <c r="F2984" s="1">
        <v>544.4</v>
      </c>
      <c r="G2984" s="1">
        <v>5.6783686E-2</v>
      </c>
      <c r="H2984" s="1">
        <v>0.99625991700000005</v>
      </c>
      <c r="I2984" s="1">
        <v>0.78502423700000001</v>
      </c>
      <c r="K2984" s="1">
        <v>1.0479376330000001</v>
      </c>
      <c r="L2984" s="1" t="s">
        <v>2</v>
      </c>
      <c r="M2984" s="1" t="s">
        <v>1</v>
      </c>
      <c r="N2984" s="1">
        <v>3722089.7590000001</v>
      </c>
      <c r="O2984" s="1">
        <v>4206272.8210000005</v>
      </c>
      <c r="P2984" s="1">
        <v>3622202.466</v>
      </c>
      <c r="Q2984" s="1">
        <v>3806953.2429999998</v>
      </c>
      <c r="R2984" s="3">
        <f>AVERAGE('VTA_Proteome Morphine vs Saline'!N2984:Q2984)</f>
        <v>3839379.5722500002</v>
      </c>
      <c r="S2984" s="3">
        <f>_xlfn.STDEV.S('VTA_Proteome Morphine vs Saline'!N2984:Q2984)</f>
        <v>255984.97259168865</v>
      </c>
      <c r="T2984" s="1">
        <v>4659420.426</v>
      </c>
      <c r="U2984" s="1">
        <v>4844060.3559999997</v>
      </c>
      <c r="V2984" s="1">
        <v>3335414.6140000001</v>
      </c>
      <c r="W2984" s="1">
        <v>3254825.9720000001</v>
      </c>
      <c r="X2984" s="1">
        <f t="shared" si="183"/>
        <v>4023430.3420000002</v>
      </c>
      <c r="Y2984" s="1">
        <f t="shared" si="184"/>
        <v>844992.17479264701</v>
      </c>
    </row>
    <row r="2985" spans="1:25" x14ac:dyDescent="0.5">
      <c r="A2985" s="1" t="s">
        <v>5956</v>
      </c>
      <c r="B2985" s="1" t="s">
        <v>5957</v>
      </c>
      <c r="C2985" s="1">
        <v>28734</v>
      </c>
      <c r="D2985" s="1">
        <v>10</v>
      </c>
      <c r="E2985" s="1">
        <v>10</v>
      </c>
      <c r="F2985" s="1">
        <v>491.9</v>
      </c>
      <c r="G2985" s="1">
        <v>7.1059870999999997E-2</v>
      </c>
      <c r="H2985" s="1">
        <v>0.99625991700000005</v>
      </c>
      <c r="I2985" s="1">
        <v>0.63417885500000004</v>
      </c>
      <c r="K2985" s="1">
        <v>1.030905661</v>
      </c>
      <c r="L2985" s="1" t="s">
        <v>2</v>
      </c>
      <c r="M2985" s="1" t="s">
        <v>1</v>
      </c>
      <c r="N2985" s="1">
        <v>2455859.5180000002</v>
      </c>
      <c r="O2985" s="1">
        <v>2927998.8229999999</v>
      </c>
      <c r="P2985" s="1">
        <v>2626411.7540000002</v>
      </c>
      <c r="Q2985" s="1">
        <v>2851845.0559999999</v>
      </c>
      <c r="R2985" s="3">
        <f>AVERAGE('VTA_Proteome Morphine vs Saline'!N2985:Q2985)</f>
        <v>2715528.7877500001</v>
      </c>
      <c r="S2985" s="3">
        <f>_xlfn.STDEV.S('VTA_Proteome Morphine vs Saline'!N2985:Q2985)</f>
        <v>215325.81222079784</v>
      </c>
      <c r="T2985" s="1">
        <v>2914142.409</v>
      </c>
      <c r="U2985" s="1">
        <v>3092596.88</v>
      </c>
      <c r="V2985" s="1">
        <v>2555903.1140000001</v>
      </c>
      <c r="W2985" s="1">
        <v>2635173.602</v>
      </c>
      <c r="X2985" s="1">
        <f t="shared" si="183"/>
        <v>2799454.0012500002</v>
      </c>
      <c r="Y2985" s="1">
        <f t="shared" si="184"/>
        <v>248590.19992219389</v>
      </c>
    </row>
    <row r="2986" spans="1:25" x14ac:dyDescent="0.5">
      <c r="A2986" s="1" t="s">
        <v>5958</v>
      </c>
      <c r="B2986" s="1" t="s">
        <v>5959</v>
      </c>
      <c r="C2986" s="1">
        <v>52498</v>
      </c>
      <c r="D2986" s="1">
        <v>22</v>
      </c>
      <c r="E2986" s="1">
        <v>22</v>
      </c>
      <c r="F2986" s="1">
        <v>1206.02</v>
      </c>
      <c r="G2986" s="1">
        <v>0.34052469400000002</v>
      </c>
      <c r="H2986" s="1">
        <v>0.977951083</v>
      </c>
      <c r="I2986" s="1">
        <v>0.115793098</v>
      </c>
      <c r="K2986" s="1">
        <v>1.2713907840000001</v>
      </c>
      <c r="L2986" s="1" t="s">
        <v>1</v>
      </c>
      <c r="M2986" s="1" t="s">
        <v>2</v>
      </c>
      <c r="N2986" s="1">
        <v>7425587.1720000003</v>
      </c>
      <c r="O2986" s="1">
        <v>5002939.074</v>
      </c>
      <c r="P2986" s="1">
        <v>6779307.9800000004</v>
      </c>
      <c r="Q2986" s="1">
        <v>7358656.665</v>
      </c>
      <c r="R2986" s="3">
        <f>AVERAGE('VTA_Proteome Morphine vs Saline'!N2986:Q2986)</f>
        <v>6641622.7227499997</v>
      </c>
      <c r="S2986" s="3">
        <f>_xlfn.STDEV.S('VTA_Proteome Morphine vs Saline'!N2986:Q2986)</f>
        <v>1130336.1244590173</v>
      </c>
      <c r="T2986" s="1">
        <v>5116264.8600000003</v>
      </c>
      <c r="U2986" s="1">
        <v>4436819.16</v>
      </c>
      <c r="V2986" s="1">
        <v>6716217.5219999999</v>
      </c>
      <c r="W2986" s="1">
        <v>4626312.3279999997</v>
      </c>
      <c r="X2986" s="1">
        <f t="shared" si="183"/>
        <v>5223903.4674999993</v>
      </c>
      <c r="Y2986" s="1">
        <f t="shared" si="184"/>
        <v>1035246.216157372</v>
      </c>
    </row>
    <row r="2987" spans="1:25" x14ac:dyDescent="0.5">
      <c r="A2987" s="1" t="s">
        <v>5960</v>
      </c>
      <c r="B2987" s="1" t="s">
        <v>5961</v>
      </c>
      <c r="C2987" s="1">
        <v>20586</v>
      </c>
      <c r="D2987" s="1">
        <v>2</v>
      </c>
      <c r="E2987" s="1">
        <v>2</v>
      </c>
      <c r="F2987" s="1">
        <v>90.45</v>
      </c>
      <c r="G2987" s="1">
        <v>0.124679259</v>
      </c>
      <c r="H2987" s="1">
        <v>0.977951083</v>
      </c>
      <c r="I2987" s="1">
        <v>0.38577956099999999</v>
      </c>
      <c r="K2987" s="1">
        <v>1.3650493720000001</v>
      </c>
      <c r="L2987" s="1" t="s">
        <v>2</v>
      </c>
      <c r="M2987" s="1" t="s">
        <v>1</v>
      </c>
      <c r="N2987" s="1">
        <v>118749.6829</v>
      </c>
      <c r="O2987" s="1">
        <v>41780.86262</v>
      </c>
      <c r="P2987" s="1">
        <v>334663.89399999997</v>
      </c>
      <c r="Q2987" s="1">
        <v>287565.85720000003</v>
      </c>
      <c r="R2987" s="3">
        <f>AVERAGE('VTA_Proteome Morphine vs Saline'!N2987:Q2987)</f>
        <v>195690.07418</v>
      </c>
      <c r="S2987" s="3">
        <f>_xlfn.STDEV.S('VTA_Proteome Morphine vs Saline'!N2987:Q2987)</f>
        <v>138278.40433251596</v>
      </c>
      <c r="T2987" s="1">
        <v>238035.04930000001</v>
      </c>
      <c r="U2987" s="1">
        <v>121676.82580000001</v>
      </c>
      <c r="V2987" s="1">
        <v>332839.79619999998</v>
      </c>
      <c r="W2987" s="1">
        <v>375954.78029999998</v>
      </c>
      <c r="X2987" s="1">
        <f t="shared" si="183"/>
        <v>267126.61290000001</v>
      </c>
      <c r="Y2987" s="1">
        <f t="shared" si="184"/>
        <v>112788.5220507683</v>
      </c>
    </row>
    <row r="2988" spans="1:25" x14ac:dyDescent="0.5">
      <c r="A2988" s="1" t="s">
        <v>5962</v>
      </c>
      <c r="B2988" s="1" t="s">
        <v>5963</v>
      </c>
      <c r="C2988" s="1">
        <v>21632</v>
      </c>
      <c r="D2988" s="1">
        <v>5</v>
      </c>
      <c r="E2988" s="1">
        <v>5</v>
      </c>
      <c r="F2988" s="1">
        <v>299.81</v>
      </c>
      <c r="G2988" s="1">
        <v>0.247167991</v>
      </c>
      <c r="H2988" s="1">
        <v>0.977951083</v>
      </c>
      <c r="I2988" s="1">
        <v>0.182149003</v>
      </c>
      <c r="K2988" s="1">
        <v>1.224918068</v>
      </c>
      <c r="L2988" s="1" t="s">
        <v>2</v>
      </c>
      <c r="M2988" s="1" t="s">
        <v>1</v>
      </c>
      <c r="N2988" s="1">
        <v>1451149.504</v>
      </c>
      <c r="O2988" s="1">
        <v>1967461.544</v>
      </c>
      <c r="P2988" s="1">
        <v>2149616.1979999999</v>
      </c>
      <c r="Q2988" s="1">
        <v>2010265.094</v>
      </c>
      <c r="R2988" s="3">
        <f>AVERAGE('VTA_Proteome Morphine vs Saline'!N2988:Q2988)</f>
        <v>1894623.085</v>
      </c>
      <c r="S2988" s="3">
        <f>_xlfn.STDEV.S('VTA_Proteome Morphine vs Saline'!N2988:Q2988)</f>
        <v>305706.1879634569</v>
      </c>
      <c r="T2988" s="1">
        <v>2790782.4130000002</v>
      </c>
      <c r="U2988" s="1">
        <v>1736883.9539999999</v>
      </c>
      <c r="V2988" s="1">
        <v>2377459.4840000002</v>
      </c>
      <c r="W2988" s="1">
        <v>2377906.3420000002</v>
      </c>
      <c r="X2988" s="1">
        <f t="shared" si="183"/>
        <v>2320758.04825</v>
      </c>
      <c r="Y2988" s="1">
        <f t="shared" si="184"/>
        <v>435244.31518001121</v>
      </c>
    </row>
    <row r="2989" spans="1:25" x14ac:dyDescent="0.5">
      <c r="A2989" s="1" t="s">
        <v>5964</v>
      </c>
      <c r="B2989" s="1" t="s">
        <v>5965</v>
      </c>
      <c r="C2989" s="1">
        <v>24725</v>
      </c>
      <c r="D2989" s="1">
        <v>14</v>
      </c>
      <c r="E2989" s="1">
        <v>14</v>
      </c>
      <c r="F2989" s="1">
        <v>965.69</v>
      </c>
      <c r="G2989" s="1">
        <v>0.42994250899999997</v>
      </c>
      <c r="H2989" s="1">
        <v>0.977951083</v>
      </c>
      <c r="I2989" s="1">
        <v>7.8159088000000002E-2</v>
      </c>
      <c r="K2989" s="1">
        <v>1.2485580249999999</v>
      </c>
      <c r="L2989" s="1" t="s">
        <v>2</v>
      </c>
      <c r="M2989" s="1" t="s">
        <v>1</v>
      </c>
      <c r="N2989" s="1">
        <v>14115516.640000001</v>
      </c>
      <c r="O2989" s="1">
        <v>16622448.73</v>
      </c>
      <c r="P2989" s="1">
        <v>17339194.940000001</v>
      </c>
      <c r="Q2989" s="1">
        <v>17160071.530000001</v>
      </c>
      <c r="R2989" s="3">
        <f>AVERAGE('VTA_Proteome Morphine vs Saline'!N2989:Q2989)</f>
        <v>16309307.960000001</v>
      </c>
      <c r="S2989" s="3">
        <f>_xlfn.STDEV.S('VTA_Proteome Morphine vs Saline'!N2989:Q2989)</f>
        <v>1493903.537844864</v>
      </c>
      <c r="T2989" s="1">
        <v>22738079.800000001</v>
      </c>
      <c r="U2989" s="1">
        <v>15550843.16</v>
      </c>
      <c r="V2989" s="1">
        <v>22525895.780000001</v>
      </c>
      <c r="W2989" s="1">
        <v>20637650.620000001</v>
      </c>
      <c r="X2989" s="1">
        <f t="shared" si="183"/>
        <v>20363117.34</v>
      </c>
      <c r="Y2989" s="1">
        <f t="shared" si="184"/>
        <v>3344219.3195752227</v>
      </c>
    </row>
    <row r="2990" spans="1:25" x14ac:dyDescent="0.5">
      <c r="A2990" s="1" t="s">
        <v>5966</v>
      </c>
      <c r="B2990" s="1" t="s">
        <v>5967</v>
      </c>
      <c r="C2990" s="1">
        <v>135187</v>
      </c>
      <c r="D2990" s="1">
        <v>42</v>
      </c>
      <c r="E2990" s="1">
        <v>42</v>
      </c>
      <c r="F2990" s="1">
        <v>2858.34</v>
      </c>
      <c r="G2990" s="1">
        <v>0.18095776499999999</v>
      </c>
      <c r="H2990" s="1">
        <v>0.977951083</v>
      </c>
      <c r="I2990" s="1">
        <v>0.264060558</v>
      </c>
      <c r="K2990" s="1">
        <v>1.068107841</v>
      </c>
      <c r="L2990" s="1" t="s">
        <v>2</v>
      </c>
      <c r="M2990" s="1" t="s">
        <v>1</v>
      </c>
      <c r="N2990" s="1">
        <v>27140256.739999998</v>
      </c>
      <c r="O2990" s="1">
        <v>25035830.260000002</v>
      </c>
      <c r="P2990" s="1">
        <v>24121945.600000001</v>
      </c>
      <c r="Q2990" s="1">
        <v>23668183.079999998</v>
      </c>
      <c r="R2990" s="3">
        <f>AVERAGE('VTA_Proteome Morphine vs Saline'!N2990:Q2990)</f>
        <v>24991553.919999998</v>
      </c>
      <c r="S2990" s="3">
        <f>_xlfn.STDEV.S('VTA_Proteome Morphine vs Saline'!N2990:Q2990)</f>
        <v>1541256.3288148267</v>
      </c>
      <c r="T2990" s="1">
        <v>25214118.370000001</v>
      </c>
      <c r="U2990" s="1">
        <v>27387909.140000001</v>
      </c>
      <c r="V2990" s="1">
        <v>29635395.260000002</v>
      </c>
      <c r="W2990" s="1">
        <v>24537276.050000001</v>
      </c>
      <c r="X2990" s="1">
        <f t="shared" si="183"/>
        <v>26693674.705000002</v>
      </c>
      <c r="Y2990" s="1">
        <f t="shared" si="184"/>
        <v>2307583.3955441872</v>
      </c>
    </row>
    <row r="2991" spans="1:25" x14ac:dyDescent="0.5">
      <c r="A2991" s="1" t="s">
        <v>5968</v>
      </c>
      <c r="B2991" s="1" t="s">
        <v>5969</v>
      </c>
      <c r="C2991" s="1">
        <v>66957</v>
      </c>
      <c r="D2991" s="1">
        <v>3</v>
      </c>
      <c r="E2991" s="1">
        <v>3</v>
      </c>
      <c r="F2991" s="1">
        <v>298.69</v>
      </c>
      <c r="G2991" s="1">
        <v>9.8467288E-2</v>
      </c>
      <c r="H2991" s="1">
        <v>0.99316298999999997</v>
      </c>
      <c r="I2991" s="1">
        <v>0.47811853999999998</v>
      </c>
      <c r="K2991" s="1">
        <v>1.1573960679999999</v>
      </c>
      <c r="L2991" s="1" t="s">
        <v>1</v>
      </c>
      <c r="M2991" s="1" t="s">
        <v>2</v>
      </c>
      <c r="N2991" s="1">
        <v>13447304.99</v>
      </c>
      <c r="O2991" s="1">
        <v>7077476.1789999995</v>
      </c>
      <c r="P2991" s="1">
        <v>11031529.09</v>
      </c>
      <c r="Q2991" s="1">
        <v>9688932.9609999992</v>
      </c>
      <c r="R2991" s="3">
        <f>AVERAGE('VTA_Proteome Morphine vs Saline'!N2991:Q2991)</f>
        <v>10311310.805</v>
      </c>
      <c r="S2991" s="3">
        <f>_xlfn.STDEV.S('VTA_Proteome Morphine vs Saline'!N2991:Q2991)</f>
        <v>2658208.3236283301</v>
      </c>
      <c r="T2991" s="1">
        <v>11184583.93</v>
      </c>
      <c r="U2991" s="1">
        <v>7957432.3720000004</v>
      </c>
      <c r="V2991" s="1">
        <v>10581553.890000001</v>
      </c>
      <c r="W2991" s="1">
        <v>5912669.0959999999</v>
      </c>
      <c r="X2991" s="1">
        <f t="shared" si="183"/>
        <v>8909059.8220000006</v>
      </c>
      <c r="Y2991" s="1">
        <f t="shared" si="184"/>
        <v>2439890.609572256</v>
      </c>
    </row>
    <row r="2992" spans="1:25" x14ac:dyDescent="0.5">
      <c r="A2992" s="1" t="s">
        <v>5970</v>
      </c>
      <c r="B2992" s="1" t="s">
        <v>5971</v>
      </c>
      <c r="C2992" s="1">
        <v>68701</v>
      </c>
      <c r="D2992" s="1">
        <v>2</v>
      </c>
      <c r="E2992" s="1">
        <v>2</v>
      </c>
      <c r="F2992" s="1">
        <v>113.28</v>
      </c>
      <c r="G2992" s="1">
        <v>5.5119688999999999E-2</v>
      </c>
      <c r="H2992" s="1">
        <v>0.99625991700000005</v>
      </c>
      <c r="I2992" s="1">
        <v>0.81245694700000004</v>
      </c>
      <c r="K2992" s="1">
        <v>1.188944016</v>
      </c>
      <c r="L2992" s="1" t="s">
        <v>2</v>
      </c>
      <c r="M2992" s="1" t="s">
        <v>1</v>
      </c>
      <c r="N2992" s="1">
        <v>108911.3017</v>
      </c>
      <c r="O2992" s="1">
        <v>111704.0523</v>
      </c>
      <c r="P2992" s="1">
        <v>162771.35990000001</v>
      </c>
      <c r="Q2992" s="1">
        <v>70143.99884</v>
      </c>
      <c r="R2992" s="3">
        <f>AVERAGE('VTA_Proteome Morphine vs Saline'!N2992:Q2992)</f>
        <v>113382.678185</v>
      </c>
      <c r="S2992" s="3">
        <f>_xlfn.STDEV.S('VTA_Proteome Morphine vs Saline'!N2992:Q2992)</f>
        <v>37998.404640097338</v>
      </c>
      <c r="T2992" s="1">
        <v>156182.94209999999</v>
      </c>
      <c r="U2992" s="1">
        <v>173872.54560000001</v>
      </c>
      <c r="V2992" s="1">
        <v>195624.2954</v>
      </c>
      <c r="W2992" s="1">
        <v>13542.84368</v>
      </c>
      <c r="X2992" s="1">
        <f t="shared" si="183"/>
        <v>134805.65669500001</v>
      </c>
      <c r="Y2992" s="1">
        <f t="shared" si="184"/>
        <v>82435.402536860332</v>
      </c>
    </row>
    <row r="2993" spans="1:25" x14ac:dyDescent="0.5">
      <c r="A2993" s="1" t="s">
        <v>5972</v>
      </c>
      <c r="B2993" s="1" t="s">
        <v>5973</v>
      </c>
      <c r="C2993" s="1">
        <v>70126</v>
      </c>
      <c r="D2993" s="1">
        <v>1</v>
      </c>
      <c r="E2993" s="1">
        <v>1</v>
      </c>
      <c r="F2993" s="1">
        <v>35.83</v>
      </c>
      <c r="G2993" s="1">
        <v>0.13537443699999999</v>
      </c>
      <c r="H2993" s="1">
        <v>0.977951083</v>
      </c>
      <c r="I2993" s="1">
        <v>0.35652428600000002</v>
      </c>
      <c r="K2993" s="1">
        <v>1.343343406</v>
      </c>
      <c r="L2993" s="1" t="s">
        <v>2</v>
      </c>
      <c r="M2993" s="1" t="s">
        <v>1</v>
      </c>
      <c r="N2993" s="1">
        <v>83480.805420000004</v>
      </c>
      <c r="O2993" s="1">
        <v>87447.075580000004</v>
      </c>
      <c r="P2993" s="1">
        <v>46901.191050000001</v>
      </c>
      <c r="Q2993" s="1">
        <v>60540.050340000002</v>
      </c>
      <c r="R2993" s="3">
        <f>AVERAGE('VTA_Proteome Morphine vs Saline'!N2993:Q2993)</f>
        <v>69592.280597499994</v>
      </c>
      <c r="S2993" s="3">
        <f>_xlfn.STDEV.S('VTA_Proteome Morphine vs Saline'!N2993:Q2993)</f>
        <v>19222.497610003524</v>
      </c>
      <c r="T2993" s="1">
        <v>97953.238989999998</v>
      </c>
      <c r="U2993" s="1">
        <v>46213.316509999997</v>
      </c>
      <c r="V2993" s="1">
        <v>106122.4509</v>
      </c>
      <c r="W2993" s="1">
        <v>123656.31849999999</v>
      </c>
      <c r="X2993" s="1">
        <f t="shared" si="183"/>
        <v>93486.331225000002</v>
      </c>
      <c r="Y2993" s="1">
        <f t="shared" si="184"/>
        <v>33289.592156509432</v>
      </c>
    </row>
    <row r="2994" spans="1:25" x14ac:dyDescent="0.5">
      <c r="A2994" s="1" t="s">
        <v>5974</v>
      </c>
      <c r="B2994" s="1" t="s">
        <v>5975</v>
      </c>
      <c r="C2994" s="1">
        <v>87785</v>
      </c>
      <c r="D2994" s="1">
        <v>2</v>
      </c>
      <c r="E2994" s="1">
        <v>2</v>
      </c>
      <c r="F2994" s="1">
        <v>100.09</v>
      </c>
      <c r="G2994" s="1">
        <v>0.121021789</v>
      </c>
      <c r="H2994" s="1">
        <v>0.98097190199999995</v>
      </c>
      <c r="I2994" s="1">
        <v>0.39671621600000001</v>
      </c>
      <c r="K2994" s="1">
        <v>1.1168553210000001</v>
      </c>
      <c r="L2994" s="1" t="s">
        <v>1</v>
      </c>
      <c r="M2994" s="1" t="s">
        <v>2</v>
      </c>
      <c r="N2994" s="1">
        <v>9979.3228729999992</v>
      </c>
      <c r="O2994" s="1">
        <v>11397.88082</v>
      </c>
      <c r="P2994" s="1">
        <v>23213.674350000001</v>
      </c>
      <c r="Q2994" s="1">
        <v>16695.958259999999</v>
      </c>
      <c r="R2994" s="3">
        <f>AVERAGE('VTA_Proteome Morphine vs Saline'!N2994:Q2994)</f>
        <v>15321.709075750001</v>
      </c>
      <c r="S2994" s="3">
        <f>_xlfn.STDEV.S('VTA_Proteome Morphine vs Saline'!N2994:Q2994)</f>
        <v>6003.0324345377066</v>
      </c>
      <c r="T2994" s="1">
        <v>19060.98244</v>
      </c>
      <c r="U2994" s="1">
        <v>14820.77454</v>
      </c>
      <c r="V2994" s="1">
        <v>0</v>
      </c>
      <c r="W2994" s="1">
        <v>20992.706300000002</v>
      </c>
      <c r="X2994" s="1">
        <f t="shared" si="183"/>
        <v>13718.615819999999</v>
      </c>
      <c r="Y2994" s="1">
        <f t="shared" si="184"/>
        <v>9502.0777951376404</v>
      </c>
    </row>
    <row r="2995" spans="1:25" x14ac:dyDescent="0.5">
      <c r="A2995" s="1" t="s">
        <v>5976</v>
      </c>
      <c r="B2995" s="1" t="s">
        <v>5977</v>
      </c>
      <c r="C2995" s="1">
        <v>71044</v>
      </c>
      <c r="D2995" s="1">
        <v>1</v>
      </c>
      <c r="E2995" s="1">
        <v>1</v>
      </c>
      <c r="F2995" s="1">
        <v>65.95</v>
      </c>
      <c r="G2995" s="1">
        <v>0.16460686899999999</v>
      </c>
      <c r="H2995" s="1">
        <v>0.977951083</v>
      </c>
      <c r="I2995" s="1">
        <v>0.292463007</v>
      </c>
      <c r="K2995" s="1">
        <v>1.5619423029999999</v>
      </c>
      <c r="L2995" s="1" t="s">
        <v>2</v>
      </c>
      <c r="M2995" s="1" t="s">
        <v>1</v>
      </c>
      <c r="N2995" s="1">
        <v>94587.169049999997</v>
      </c>
      <c r="O2995" s="1">
        <v>69442.884269999995</v>
      </c>
      <c r="P2995" s="1">
        <v>82656.747459999999</v>
      </c>
      <c r="Q2995" s="1">
        <v>5126.3081350000002</v>
      </c>
      <c r="R2995" s="3">
        <f>AVERAGE('VTA_Proteome Morphine vs Saline'!N2995:Q2995)</f>
        <v>62953.277228749997</v>
      </c>
      <c r="S2995" s="3">
        <f>_xlfn.STDEV.S('VTA_Proteome Morphine vs Saline'!N2995:Q2995)</f>
        <v>39895.710734495675</v>
      </c>
      <c r="T2995" s="1">
        <v>146639.82569999999</v>
      </c>
      <c r="U2995" s="1">
        <v>63618.325369999999</v>
      </c>
      <c r="V2995" s="1">
        <v>104819.3636</v>
      </c>
      <c r="W2995" s="1">
        <v>78240.032699999996</v>
      </c>
      <c r="X2995" s="1">
        <f t="shared" si="183"/>
        <v>98329.386842499996</v>
      </c>
      <c r="Y2995" s="1">
        <f t="shared" si="184"/>
        <v>36443.83001884586</v>
      </c>
    </row>
    <row r="2996" spans="1:25" x14ac:dyDescent="0.5">
      <c r="A2996" s="1" t="s">
        <v>5978</v>
      </c>
      <c r="B2996" s="1" t="s">
        <v>5979</v>
      </c>
      <c r="C2996" s="1">
        <v>71014</v>
      </c>
      <c r="D2996" s="1">
        <v>5</v>
      </c>
      <c r="E2996" s="1">
        <v>5</v>
      </c>
      <c r="F2996" s="1">
        <v>319.62</v>
      </c>
      <c r="G2996" s="1">
        <v>5.1175856999999998E-2</v>
      </c>
      <c r="H2996" s="1">
        <v>0.99625991700000005</v>
      </c>
      <c r="I2996" s="1">
        <v>0.90921174299999996</v>
      </c>
      <c r="K2996" s="1">
        <v>1.0308294739999999</v>
      </c>
      <c r="L2996" s="1" t="s">
        <v>1</v>
      </c>
      <c r="M2996" s="1" t="s">
        <v>2</v>
      </c>
      <c r="N2996" s="1">
        <v>4767607.3030000003</v>
      </c>
      <c r="O2996" s="1">
        <v>4586331.3439999996</v>
      </c>
      <c r="P2996" s="1">
        <v>7576138.4550000001</v>
      </c>
      <c r="Q2996" s="1">
        <v>6344812.5389999999</v>
      </c>
      <c r="R2996" s="3">
        <f>AVERAGE('VTA_Proteome Morphine vs Saline'!N2996:Q2996)</f>
        <v>5818722.4102499997</v>
      </c>
      <c r="S2996" s="3">
        <f>_xlfn.STDEV.S('VTA_Proteome Morphine vs Saline'!N2996:Q2996)</f>
        <v>1412906.3057842774</v>
      </c>
      <c r="T2996" s="1">
        <v>5793279.5159999998</v>
      </c>
      <c r="U2996" s="1">
        <v>4494524.84</v>
      </c>
      <c r="V2996" s="1">
        <v>6302070.7740000002</v>
      </c>
      <c r="W2996" s="1">
        <v>5988922.0710000005</v>
      </c>
      <c r="X2996" s="1">
        <f t="shared" si="183"/>
        <v>5644699.3002499994</v>
      </c>
      <c r="Y2996" s="1">
        <f t="shared" si="184"/>
        <v>794901.23913326429</v>
      </c>
    </row>
    <row r="2997" spans="1:25" x14ac:dyDescent="0.5">
      <c r="A2997" s="1" t="s">
        <v>5980</v>
      </c>
      <c r="B2997" s="1" t="s">
        <v>5981</v>
      </c>
      <c r="C2997" s="1">
        <v>139418</v>
      </c>
      <c r="D2997" s="1">
        <v>2</v>
      </c>
      <c r="E2997" s="1">
        <v>2</v>
      </c>
      <c r="F2997" s="1">
        <v>100.15</v>
      </c>
      <c r="G2997" s="1">
        <v>5.4847577000000002E-2</v>
      </c>
      <c r="H2997" s="1">
        <v>0.99625991700000005</v>
      </c>
      <c r="I2997" s="1">
        <v>0.81738314000000001</v>
      </c>
      <c r="K2997" s="1">
        <v>1.060324563</v>
      </c>
      <c r="L2997" s="1" t="s">
        <v>1</v>
      </c>
      <c r="M2997" s="1" t="s">
        <v>2</v>
      </c>
      <c r="N2997" s="1">
        <v>60172.705450000001</v>
      </c>
      <c r="O2997" s="1">
        <v>77579.941049999994</v>
      </c>
      <c r="P2997" s="1">
        <v>109004.1063</v>
      </c>
      <c r="Q2997" s="1">
        <v>58302.015619999998</v>
      </c>
      <c r="R2997" s="3">
        <f>AVERAGE('VTA_Proteome Morphine vs Saline'!N2997:Q2997)</f>
        <v>76264.692105000009</v>
      </c>
      <c r="S2997" s="3">
        <f>_xlfn.STDEV.S('VTA_Proteome Morphine vs Saline'!N2997:Q2997)</f>
        <v>23489.067688526615</v>
      </c>
      <c r="T2997" s="1">
        <v>92978.118440000006</v>
      </c>
      <c r="U2997" s="1">
        <v>57721.745920000001</v>
      </c>
      <c r="V2997" s="1">
        <v>61478.0671</v>
      </c>
      <c r="W2997" s="1">
        <v>75525.267259999993</v>
      </c>
      <c r="X2997" s="1">
        <f t="shared" si="183"/>
        <v>71925.799679999996</v>
      </c>
      <c r="Y2997" s="1">
        <f t="shared" si="184"/>
        <v>15990.273619842392</v>
      </c>
    </row>
    <row r="2998" spans="1:25" x14ac:dyDescent="0.5">
      <c r="A2998" s="1" t="s">
        <v>5982</v>
      </c>
      <c r="B2998" s="1" t="s">
        <v>5983</v>
      </c>
      <c r="C2998" s="1">
        <v>37974</v>
      </c>
      <c r="D2998" s="1">
        <v>12</v>
      </c>
      <c r="E2998" s="1">
        <v>11</v>
      </c>
      <c r="F2998" s="1">
        <v>602.86</v>
      </c>
      <c r="G2998" s="1">
        <v>0.27552212300000001</v>
      </c>
      <c r="H2998" s="1">
        <v>0.977951083</v>
      </c>
      <c r="I2998" s="1">
        <v>0.15768615</v>
      </c>
      <c r="K2998" s="1">
        <v>1.222185901</v>
      </c>
      <c r="L2998" s="1" t="s">
        <v>1</v>
      </c>
      <c r="M2998" s="1" t="s">
        <v>2</v>
      </c>
      <c r="N2998" s="1">
        <v>8574537.9409999996</v>
      </c>
      <c r="O2998" s="1">
        <v>6768613.517</v>
      </c>
      <c r="P2998" s="1">
        <v>10279464.029999999</v>
      </c>
      <c r="Q2998" s="1">
        <v>8469001.0419999994</v>
      </c>
      <c r="R2998" s="3">
        <f>AVERAGE('VTA_Proteome Morphine vs Saline'!N2998:Q2998)</f>
        <v>8522904.1325000003</v>
      </c>
      <c r="S2998" s="3">
        <f>_xlfn.STDEV.S('VTA_Proteome Morphine vs Saline'!N2998:Q2998)</f>
        <v>1433946.7482537124</v>
      </c>
      <c r="T2998" s="1">
        <v>8200198.2309999997</v>
      </c>
      <c r="U2998" s="1">
        <v>5628330.8470000001</v>
      </c>
      <c r="V2998" s="1">
        <v>7876737.6129999999</v>
      </c>
      <c r="W2998" s="1">
        <v>6188703.0520000001</v>
      </c>
      <c r="X2998" s="1">
        <f t="shared" si="183"/>
        <v>6973492.4357500002</v>
      </c>
      <c r="Y2998" s="1">
        <f t="shared" si="184"/>
        <v>1257777.5419392781</v>
      </c>
    </row>
    <row r="2999" spans="1:25" x14ac:dyDescent="0.5">
      <c r="A2999" s="1" t="s">
        <v>5984</v>
      </c>
      <c r="B2999" s="1" t="s">
        <v>5985</v>
      </c>
      <c r="C2999" s="1">
        <v>26081</v>
      </c>
      <c r="D2999" s="1">
        <v>1</v>
      </c>
      <c r="E2999" s="1">
        <v>1</v>
      </c>
      <c r="F2999" s="1">
        <v>47.45</v>
      </c>
      <c r="G2999" s="1">
        <v>5.0127788E-2</v>
      </c>
      <c r="H2999" s="1">
        <v>0.99625991700000005</v>
      </c>
      <c r="I2999" s="1">
        <v>0.96998953300000001</v>
      </c>
      <c r="K2999" s="1">
        <v>1.043475479</v>
      </c>
      <c r="L2999" s="1" t="s">
        <v>1</v>
      </c>
      <c r="M2999" s="1" t="s">
        <v>2</v>
      </c>
      <c r="N2999" s="1">
        <v>217436.2188</v>
      </c>
      <c r="O2999" s="1">
        <v>174611.58840000001</v>
      </c>
      <c r="P2999" s="1">
        <v>601997.76619999995</v>
      </c>
      <c r="Q2999" s="1">
        <v>348316.71629999997</v>
      </c>
      <c r="R2999" s="3">
        <f>AVERAGE('VTA_Proteome Morphine vs Saline'!N2999:Q2999)</f>
        <v>335590.57242500002</v>
      </c>
      <c r="S2999" s="3">
        <f>_xlfn.STDEV.S('VTA_Proteome Morphine vs Saline'!N2999:Q2999)</f>
        <v>192362.01306500222</v>
      </c>
      <c r="T2999" s="1">
        <v>339127.44790000003</v>
      </c>
      <c r="U2999" s="1">
        <v>150401.05230000001</v>
      </c>
      <c r="V2999" s="1">
        <v>505910.42310000001</v>
      </c>
      <c r="W2999" s="1">
        <v>290995.03409999999</v>
      </c>
      <c r="X2999" s="1">
        <f t="shared" si="183"/>
        <v>321608.48934999999</v>
      </c>
      <c r="Y2999" s="1">
        <f t="shared" si="184"/>
        <v>146655.24974833496</v>
      </c>
    </row>
    <row r="3000" spans="1:25" x14ac:dyDescent="0.5">
      <c r="A3000" s="1" t="s">
        <v>5986</v>
      </c>
      <c r="B3000" s="1" t="s">
        <v>5987</v>
      </c>
      <c r="C3000" s="1">
        <v>72217</v>
      </c>
      <c r="D3000" s="1">
        <v>24</v>
      </c>
      <c r="E3000" s="1">
        <v>24</v>
      </c>
      <c r="F3000" s="1">
        <v>1466.73</v>
      </c>
      <c r="G3000" s="1">
        <v>5.2091881999999999E-2</v>
      </c>
      <c r="H3000" s="1">
        <v>0.99625991700000005</v>
      </c>
      <c r="I3000" s="1">
        <v>0.87919123200000004</v>
      </c>
      <c r="K3000" s="1">
        <v>1.0116892049999999</v>
      </c>
      <c r="L3000" s="1" t="s">
        <v>2</v>
      </c>
      <c r="M3000" s="1" t="s">
        <v>1</v>
      </c>
      <c r="N3000" s="1">
        <v>3595667.1830000002</v>
      </c>
      <c r="O3000" s="1">
        <v>4525156.2589999996</v>
      </c>
      <c r="P3000" s="1">
        <v>6083442.6440000003</v>
      </c>
      <c r="Q3000" s="1">
        <v>5381629.9850000003</v>
      </c>
      <c r="R3000" s="3">
        <f>AVERAGE('VTA_Proteome Morphine vs Saline'!N3000:Q3000)</f>
        <v>4896474.0177499996</v>
      </c>
      <c r="S3000" s="3">
        <f>_xlfn.STDEV.S('VTA_Proteome Morphine vs Saline'!N3000:Q3000)</f>
        <v>1076142.2042889355</v>
      </c>
      <c r="T3000" s="1">
        <v>4582202.2</v>
      </c>
      <c r="U3000" s="1">
        <v>4102846.5070000002</v>
      </c>
      <c r="V3000" s="1">
        <v>5785142.1370000001</v>
      </c>
      <c r="W3000" s="1">
        <v>5344648.7850000001</v>
      </c>
      <c r="X3000" s="1">
        <f t="shared" si="183"/>
        <v>4953709.9072500002</v>
      </c>
      <c r="Y3000" s="1">
        <f t="shared" si="184"/>
        <v>754121.84277136216</v>
      </c>
    </row>
    <row r="3001" spans="1:25" x14ac:dyDescent="0.5">
      <c r="A3001" s="1" t="s">
        <v>5988</v>
      </c>
      <c r="B3001" s="1" t="s">
        <v>5989</v>
      </c>
      <c r="C3001" s="1">
        <v>77489</v>
      </c>
      <c r="D3001" s="1">
        <v>10</v>
      </c>
      <c r="E3001" s="1">
        <v>9</v>
      </c>
      <c r="F3001" s="1">
        <v>444.15</v>
      </c>
      <c r="G3001" s="1">
        <v>6.0537053E-2</v>
      </c>
      <c r="H3001" s="1">
        <v>0.99625991700000005</v>
      </c>
      <c r="I3001" s="1">
        <v>0.73456810299999997</v>
      </c>
      <c r="K3001" s="1">
        <v>1.0526400499999999</v>
      </c>
      <c r="L3001" s="1" t="s">
        <v>2</v>
      </c>
      <c r="M3001" s="1" t="s">
        <v>1</v>
      </c>
      <c r="N3001" s="1">
        <v>1962128.081</v>
      </c>
      <c r="O3001" s="1">
        <v>2395387.0499999998</v>
      </c>
      <c r="P3001" s="1">
        <v>1443656.8489999999</v>
      </c>
      <c r="Q3001" s="1">
        <v>1714404.1370000001</v>
      </c>
      <c r="R3001" s="3">
        <f>AVERAGE('VTA_Proteome Morphine vs Saline'!N3001:Q3001)</f>
        <v>1878894.0292500001</v>
      </c>
      <c r="S3001" s="3">
        <f>_xlfn.STDEV.S('VTA_Proteome Morphine vs Saline'!N3001:Q3001)</f>
        <v>404219.93830857577</v>
      </c>
      <c r="T3001" s="1">
        <v>2336454.89</v>
      </c>
      <c r="U3001" s="1">
        <v>2284132.6260000002</v>
      </c>
      <c r="V3001" s="1">
        <v>1765235.06</v>
      </c>
      <c r="W3001" s="1">
        <v>1525373.8459999999</v>
      </c>
      <c r="X3001" s="1">
        <f t="shared" si="183"/>
        <v>1977799.1055000003</v>
      </c>
      <c r="Y3001" s="1">
        <f t="shared" si="184"/>
        <v>396798.13776873215</v>
      </c>
    </row>
    <row r="3002" spans="1:25" x14ac:dyDescent="0.5">
      <c r="A3002" s="1" t="s">
        <v>5990</v>
      </c>
      <c r="B3002" s="1" t="s">
        <v>5991</v>
      </c>
      <c r="C3002" s="1">
        <v>70987</v>
      </c>
      <c r="D3002" s="1">
        <v>35</v>
      </c>
      <c r="E3002" s="1">
        <v>35</v>
      </c>
      <c r="F3002" s="1">
        <v>1941.1</v>
      </c>
      <c r="G3002" s="1">
        <v>0.33975136900000003</v>
      </c>
      <c r="H3002" s="1">
        <v>0.977951083</v>
      </c>
      <c r="I3002" s="1">
        <v>0.116202893</v>
      </c>
      <c r="K3002" s="1">
        <v>1.1956181969999999</v>
      </c>
      <c r="L3002" s="1" t="s">
        <v>1</v>
      </c>
      <c r="M3002" s="1" t="s">
        <v>2</v>
      </c>
      <c r="N3002" s="1">
        <v>53907079.609999999</v>
      </c>
      <c r="O3002" s="1">
        <v>60126635.5</v>
      </c>
      <c r="P3002" s="1">
        <v>60779319.380000003</v>
      </c>
      <c r="Q3002" s="1">
        <v>65453304.640000001</v>
      </c>
      <c r="R3002" s="3">
        <f>AVERAGE('VTA_Proteome Morphine vs Saline'!N3002:Q3002)</f>
        <v>60066584.782499999</v>
      </c>
      <c r="S3002" s="3">
        <f>_xlfn.STDEV.S('VTA_Proteome Morphine vs Saline'!N3002:Q3002)</f>
        <v>4742286.772166105</v>
      </c>
      <c r="T3002" s="1">
        <v>41233084.729999997</v>
      </c>
      <c r="U3002" s="1">
        <v>47103715.090000004</v>
      </c>
      <c r="V3002" s="1">
        <v>47748570.030000001</v>
      </c>
      <c r="W3002" s="1">
        <v>64870369.859999999</v>
      </c>
      <c r="X3002" s="1">
        <f t="shared" si="183"/>
        <v>50238934.927499995</v>
      </c>
      <c r="Y3002" s="1">
        <f t="shared" si="184"/>
        <v>10185213.902449438</v>
      </c>
    </row>
    <row r="3003" spans="1:25" x14ac:dyDescent="0.5">
      <c r="A3003" s="1" t="s">
        <v>5992</v>
      </c>
      <c r="B3003" s="1" t="s">
        <v>5993</v>
      </c>
      <c r="C3003" s="1">
        <v>53151</v>
      </c>
      <c r="D3003" s="1">
        <v>17</v>
      </c>
      <c r="E3003" s="1">
        <v>17</v>
      </c>
      <c r="F3003" s="1">
        <v>738.79</v>
      </c>
      <c r="G3003" s="1">
        <v>5.2633318999999998E-2</v>
      </c>
      <c r="H3003" s="1">
        <v>0.99625991700000005</v>
      </c>
      <c r="I3003" s="1">
        <v>0.86464350199999995</v>
      </c>
      <c r="K3003" s="1">
        <v>1.024490841</v>
      </c>
      <c r="L3003" s="1" t="s">
        <v>1</v>
      </c>
      <c r="M3003" s="1" t="s">
        <v>2</v>
      </c>
      <c r="N3003" s="1">
        <v>3119062.2760000001</v>
      </c>
      <c r="O3003" s="1">
        <v>3000835.4330000002</v>
      </c>
      <c r="P3003" s="1">
        <v>2149737.3149999999</v>
      </c>
      <c r="Q3003" s="1">
        <v>2770161.844</v>
      </c>
      <c r="R3003" s="3">
        <f>AVERAGE('VTA_Proteome Morphine vs Saline'!N3003:Q3003)</f>
        <v>2759949.2170000002</v>
      </c>
      <c r="S3003" s="3">
        <f>_xlfn.STDEV.S('VTA_Proteome Morphine vs Saline'!N3003:Q3003)</f>
        <v>431837.63202382595</v>
      </c>
      <c r="T3003" s="1">
        <v>2767694.361</v>
      </c>
      <c r="U3003" s="1">
        <v>2955877.1830000002</v>
      </c>
      <c r="V3003" s="1">
        <v>2507509.4890000001</v>
      </c>
      <c r="W3003" s="1">
        <v>2544805.318</v>
      </c>
      <c r="X3003" s="1">
        <f t="shared" si="183"/>
        <v>2693971.5877499999</v>
      </c>
      <c r="Y3003" s="1">
        <f t="shared" si="184"/>
        <v>209004.20922421024</v>
      </c>
    </row>
    <row r="3004" spans="1:25" x14ac:dyDescent="0.5">
      <c r="A3004" s="1" t="s">
        <v>5994</v>
      </c>
      <c r="B3004" s="1" t="s">
        <v>5995</v>
      </c>
      <c r="C3004" s="1">
        <v>47226</v>
      </c>
      <c r="D3004" s="1">
        <v>6</v>
      </c>
      <c r="E3004" s="1">
        <v>6</v>
      </c>
      <c r="F3004" s="1">
        <v>294.92</v>
      </c>
      <c r="G3004" s="1">
        <v>5.8155618999999999E-2</v>
      </c>
      <c r="H3004" s="1">
        <v>0.99625991700000005</v>
      </c>
      <c r="I3004" s="1">
        <v>0.76509497199999998</v>
      </c>
      <c r="K3004" s="1">
        <v>1.126212794</v>
      </c>
      <c r="L3004" s="1" t="s">
        <v>1</v>
      </c>
      <c r="M3004" s="1" t="s">
        <v>2</v>
      </c>
      <c r="N3004" s="1">
        <v>522904.39899999998</v>
      </c>
      <c r="O3004" s="1">
        <v>789835.35120000003</v>
      </c>
      <c r="P3004" s="1">
        <v>291170.83529999998</v>
      </c>
      <c r="Q3004" s="1">
        <v>243400.4325</v>
      </c>
      <c r="R3004" s="3">
        <f>AVERAGE('VTA_Proteome Morphine vs Saline'!N3004:Q3004)</f>
        <v>461827.75450000004</v>
      </c>
      <c r="S3004" s="3">
        <f>_xlfn.STDEV.S('VTA_Proteome Morphine vs Saline'!N3004:Q3004)</f>
        <v>250435.36695337587</v>
      </c>
      <c r="T3004" s="1">
        <v>365248.82679999998</v>
      </c>
      <c r="U3004" s="1">
        <v>269826.402</v>
      </c>
      <c r="V3004" s="1">
        <v>759924.77729999996</v>
      </c>
      <c r="W3004" s="1">
        <v>245285.9399</v>
      </c>
      <c r="X3004" s="1">
        <f t="shared" si="183"/>
        <v>410071.4865</v>
      </c>
      <c r="Y3004" s="1">
        <f t="shared" si="184"/>
        <v>238906.78517003541</v>
      </c>
    </row>
    <row r="3005" spans="1:25" x14ac:dyDescent="0.5">
      <c r="A3005" s="1" t="s">
        <v>5996</v>
      </c>
      <c r="B3005" s="1" t="s">
        <v>5997</v>
      </c>
      <c r="C3005" s="1">
        <v>52661</v>
      </c>
      <c r="D3005" s="1">
        <v>17</v>
      </c>
      <c r="E3005" s="1">
        <v>17</v>
      </c>
      <c r="F3005" s="1">
        <v>897.07</v>
      </c>
      <c r="G3005" s="1">
        <v>0.123897838</v>
      </c>
      <c r="H3005" s="1">
        <v>0.977951083</v>
      </c>
      <c r="I3005" s="1">
        <v>0.38807305399999997</v>
      </c>
      <c r="K3005" s="1">
        <v>1.0877208570000001</v>
      </c>
      <c r="L3005" s="1" t="s">
        <v>2</v>
      </c>
      <c r="M3005" s="1" t="s">
        <v>1</v>
      </c>
      <c r="N3005" s="1">
        <v>5796079.9309999999</v>
      </c>
      <c r="O3005" s="1">
        <v>6703331.8700000001</v>
      </c>
      <c r="P3005" s="1">
        <v>5078436.5199999996</v>
      </c>
      <c r="Q3005" s="1">
        <v>5651405.4500000002</v>
      </c>
      <c r="R3005" s="3">
        <f>AVERAGE('VTA_Proteome Morphine vs Saline'!N3005:Q3005)</f>
        <v>5807313.4427499995</v>
      </c>
      <c r="S3005" s="3">
        <f>_xlfn.STDEV.S('VTA_Proteome Morphine vs Saline'!N3005:Q3005)</f>
        <v>672939.83992593898</v>
      </c>
      <c r="T3005" s="1">
        <v>5711776.2910000002</v>
      </c>
      <c r="U3005" s="1">
        <v>7639780.5769999996</v>
      </c>
      <c r="V3005" s="1">
        <v>5823300.5779999997</v>
      </c>
      <c r="W3005" s="1">
        <v>6092086.3700000001</v>
      </c>
      <c r="X3005" s="1">
        <f t="shared" si="183"/>
        <v>6316735.9540000008</v>
      </c>
      <c r="Y3005" s="1">
        <f t="shared" si="184"/>
        <v>896357.2900329933</v>
      </c>
    </row>
    <row r="3006" spans="1:25" x14ac:dyDescent="0.5">
      <c r="A3006" s="1" t="s">
        <v>5998</v>
      </c>
      <c r="B3006" s="1" t="s">
        <v>5999</v>
      </c>
      <c r="C3006" s="1">
        <v>24676</v>
      </c>
      <c r="D3006" s="1">
        <v>3</v>
      </c>
      <c r="E3006" s="1">
        <v>3</v>
      </c>
      <c r="F3006" s="1">
        <v>185.33</v>
      </c>
      <c r="G3006" s="1">
        <v>0.25269229399999998</v>
      </c>
      <c r="H3006" s="1">
        <v>0.977951083</v>
      </c>
      <c r="I3006" s="1">
        <v>0.17700257999999999</v>
      </c>
      <c r="K3006" s="1">
        <v>1.63579619</v>
      </c>
      <c r="L3006" s="1" t="s">
        <v>1</v>
      </c>
      <c r="M3006" s="1" t="s">
        <v>2</v>
      </c>
      <c r="N3006" s="1">
        <v>431101.8297</v>
      </c>
      <c r="O3006" s="1">
        <v>730372.46329999994</v>
      </c>
      <c r="P3006" s="1">
        <v>318111.33730000001</v>
      </c>
      <c r="Q3006" s="1">
        <v>436077.5784</v>
      </c>
      <c r="R3006" s="3">
        <f>AVERAGE('VTA_Proteome Morphine vs Saline'!N3006:Q3006)</f>
        <v>478915.80217500002</v>
      </c>
      <c r="S3006" s="3">
        <f>_xlfn.STDEV.S('VTA_Proteome Morphine vs Saline'!N3006:Q3006)</f>
        <v>176266.67082189716</v>
      </c>
      <c r="T3006" s="1">
        <v>515604.6556</v>
      </c>
      <c r="U3006" s="1">
        <v>91386.158880000003</v>
      </c>
      <c r="V3006" s="1">
        <v>213740.66149999999</v>
      </c>
      <c r="W3006" s="1">
        <v>350357.69819999998</v>
      </c>
      <c r="X3006" s="1">
        <f t="shared" si="183"/>
        <v>292772.29354499996</v>
      </c>
      <c r="Y3006" s="1">
        <f t="shared" si="184"/>
        <v>182366.58548767149</v>
      </c>
    </row>
    <row r="3007" spans="1:25" x14ac:dyDescent="0.5">
      <c r="A3007" s="1" t="s">
        <v>6000</v>
      </c>
      <c r="B3007" s="1" t="s">
        <v>6001</v>
      </c>
      <c r="C3007" s="1">
        <v>24129</v>
      </c>
      <c r="D3007" s="1">
        <v>8</v>
      </c>
      <c r="E3007" s="1">
        <v>8</v>
      </c>
      <c r="F3007" s="1">
        <v>534.17999999999995</v>
      </c>
      <c r="G3007" s="1">
        <v>5.5361024000000002E-2</v>
      </c>
      <c r="H3007" s="1">
        <v>0.99625991700000005</v>
      </c>
      <c r="I3007" s="1">
        <v>0.80820471100000002</v>
      </c>
      <c r="K3007" s="1">
        <v>1.0264483419999999</v>
      </c>
      <c r="L3007" s="1" t="s">
        <v>1</v>
      </c>
      <c r="M3007" s="1" t="s">
        <v>2</v>
      </c>
      <c r="N3007" s="1">
        <v>8484344.716</v>
      </c>
      <c r="O3007" s="1">
        <v>7459703.7989999996</v>
      </c>
      <c r="P3007" s="1">
        <v>10534052.550000001</v>
      </c>
      <c r="Q3007" s="1">
        <v>8668482.6970000006</v>
      </c>
      <c r="R3007" s="3">
        <f>AVERAGE('VTA_Proteome Morphine vs Saline'!N3007:Q3007)</f>
        <v>8786645.9405000005</v>
      </c>
      <c r="S3007" s="3">
        <f>_xlfn.STDEV.S('VTA_Proteome Morphine vs Saline'!N3007:Q3007)</f>
        <v>1280566.787046731</v>
      </c>
      <c r="T3007" s="1">
        <v>9014996.0099999998</v>
      </c>
      <c r="U3007" s="1">
        <v>8507812.8399999999</v>
      </c>
      <c r="V3007" s="1">
        <v>7581243.8760000002</v>
      </c>
      <c r="W3007" s="1">
        <v>9136914.2449999992</v>
      </c>
      <c r="X3007" s="1">
        <f t="shared" si="183"/>
        <v>8560241.7427500002</v>
      </c>
      <c r="Y3007" s="1">
        <f t="shared" si="184"/>
        <v>707233.63216077781</v>
      </c>
    </row>
    <row r="3008" spans="1:25" x14ac:dyDescent="0.5">
      <c r="A3008" s="1" t="s">
        <v>6002</v>
      </c>
      <c r="B3008" s="1" t="s">
        <v>6003</v>
      </c>
      <c r="C3008" s="1">
        <v>24783</v>
      </c>
      <c r="D3008" s="1">
        <v>3</v>
      </c>
      <c r="E3008" s="1">
        <v>3</v>
      </c>
      <c r="F3008" s="1">
        <v>94.87</v>
      </c>
      <c r="G3008" s="1">
        <v>5.6038552999999998E-2</v>
      </c>
      <c r="H3008" s="1">
        <v>0.99625991700000005</v>
      </c>
      <c r="I3008" s="1">
        <v>0.79679351300000001</v>
      </c>
      <c r="K3008" s="1">
        <v>1.052826115</v>
      </c>
      <c r="L3008" s="1" t="s">
        <v>2</v>
      </c>
      <c r="M3008" s="1" t="s">
        <v>1</v>
      </c>
      <c r="N3008" s="1">
        <v>677106.4987</v>
      </c>
      <c r="O3008" s="1">
        <v>1229688.6310000001</v>
      </c>
      <c r="P3008" s="1">
        <v>603441.92379999999</v>
      </c>
      <c r="Q3008" s="1">
        <v>731328.26740000001</v>
      </c>
      <c r="R3008" s="3">
        <f>AVERAGE('VTA_Proteome Morphine vs Saline'!N3008:Q3008)</f>
        <v>810391.33022499993</v>
      </c>
      <c r="S3008" s="3">
        <f>_xlfn.STDEV.S('VTA_Proteome Morphine vs Saline'!N3008:Q3008)</f>
        <v>284402.35434725147</v>
      </c>
      <c r="T3008" s="1">
        <v>1120257.6680000001</v>
      </c>
      <c r="U3008" s="1">
        <v>563567.25179999997</v>
      </c>
      <c r="V3008" s="1">
        <v>757770.66949999996</v>
      </c>
      <c r="W3008" s="1">
        <v>971209.03480000002</v>
      </c>
      <c r="X3008" s="1">
        <f t="shared" si="183"/>
        <v>853201.15602500003</v>
      </c>
      <c r="Y3008" s="1">
        <f t="shared" si="184"/>
        <v>243748.37864503029</v>
      </c>
    </row>
    <row r="3009" spans="1:25" x14ac:dyDescent="0.5">
      <c r="A3009" s="1" t="s">
        <v>6004</v>
      </c>
      <c r="B3009" s="1" t="s">
        <v>6005</v>
      </c>
      <c r="C3009" s="1">
        <v>25231</v>
      </c>
      <c r="D3009" s="1">
        <v>2</v>
      </c>
      <c r="E3009" s="1">
        <v>2</v>
      </c>
      <c r="F3009" s="1">
        <v>81.88</v>
      </c>
      <c r="G3009" s="1">
        <v>0.133704929</v>
      </c>
      <c r="H3009" s="1">
        <v>0.977951083</v>
      </c>
      <c r="I3009" s="1">
        <v>0.36084560799999998</v>
      </c>
      <c r="K3009" s="1">
        <v>1.226766121</v>
      </c>
      <c r="L3009" s="1" t="s">
        <v>2</v>
      </c>
      <c r="M3009" s="1" t="s">
        <v>1</v>
      </c>
      <c r="N3009" s="1">
        <v>164250.82990000001</v>
      </c>
      <c r="O3009" s="1">
        <v>262835.6238</v>
      </c>
      <c r="P3009" s="1">
        <v>102821.9163</v>
      </c>
      <c r="Q3009" s="1">
        <v>177955.476</v>
      </c>
      <c r="R3009" s="3">
        <f>AVERAGE('VTA_Proteome Morphine vs Saline'!N3009:Q3009)</f>
        <v>176965.9615</v>
      </c>
      <c r="S3009" s="3">
        <f>_xlfn.STDEV.S('VTA_Proteome Morphine vs Saline'!N3009:Q3009)</f>
        <v>65913.053974375231</v>
      </c>
      <c r="T3009" s="1">
        <v>288498.07740000001</v>
      </c>
      <c r="U3009" s="1">
        <v>219876.5037</v>
      </c>
      <c r="V3009" s="1">
        <v>150102.16440000001</v>
      </c>
      <c r="W3009" s="1">
        <v>209906.63879999999</v>
      </c>
      <c r="X3009" s="1">
        <f t="shared" si="183"/>
        <v>217095.84607499998</v>
      </c>
      <c r="Y3009" s="1">
        <f t="shared" si="184"/>
        <v>56703.464857774175</v>
      </c>
    </row>
    <row r="3010" spans="1:25" x14ac:dyDescent="0.5">
      <c r="A3010" s="1" t="s">
        <v>6006</v>
      </c>
      <c r="B3010" s="1" t="s">
        <v>6007</v>
      </c>
      <c r="C3010" s="1">
        <v>56168</v>
      </c>
      <c r="D3010" s="1">
        <v>33</v>
      </c>
      <c r="E3010" s="1">
        <v>33</v>
      </c>
      <c r="F3010" s="1">
        <v>2498.1799999999998</v>
      </c>
      <c r="G3010" s="1">
        <v>6.7559437999999999E-2</v>
      </c>
      <c r="H3010" s="1">
        <v>0.99625991700000005</v>
      </c>
      <c r="I3010" s="1">
        <v>0.66316346999999998</v>
      </c>
      <c r="K3010" s="1">
        <v>1.0717294610000001</v>
      </c>
      <c r="L3010" s="1" t="s">
        <v>1</v>
      </c>
      <c r="M3010" s="1" t="s">
        <v>2</v>
      </c>
      <c r="N3010" s="1">
        <v>33440881.32</v>
      </c>
      <c r="O3010" s="1">
        <v>37190133.969999999</v>
      </c>
      <c r="P3010" s="1">
        <v>54738051.369999997</v>
      </c>
      <c r="Q3010" s="1">
        <v>44594905.090000004</v>
      </c>
      <c r="R3010" s="3">
        <f>AVERAGE('VTA_Proteome Morphine vs Saline'!N3010:Q3010)</f>
        <v>42490992.9375</v>
      </c>
      <c r="S3010" s="3">
        <f>_xlfn.STDEV.S('VTA_Proteome Morphine vs Saline'!N3010:Q3010)</f>
        <v>9388299.6805783026</v>
      </c>
      <c r="T3010" s="1">
        <v>37645812.649999999</v>
      </c>
      <c r="U3010" s="1">
        <v>34087391.5</v>
      </c>
      <c r="V3010" s="1">
        <v>47603837.530000001</v>
      </c>
      <c r="W3010" s="1">
        <v>39251462.130000003</v>
      </c>
      <c r="X3010" s="1">
        <f t="shared" si="183"/>
        <v>39647125.952500001</v>
      </c>
      <c r="Y3010" s="1">
        <f t="shared" si="184"/>
        <v>5726596.170647854</v>
      </c>
    </row>
    <row r="3011" spans="1:25" x14ac:dyDescent="0.5">
      <c r="A3011" s="1" t="s">
        <v>6008</v>
      </c>
      <c r="B3011" s="1" t="s">
        <v>6009</v>
      </c>
      <c r="C3011" s="1">
        <v>47058</v>
      </c>
      <c r="D3011" s="1">
        <v>18</v>
      </c>
      <c r="E3011" s="1">
        <v>16</v>
      </c>
      <c r="F3011" s="1">
        <v>961.98</v>
      </c>
      <c r="G3011" s="1">
        <v>0.10321404200000001</v>
      </c>
      <c r="H3011" s="1">
        <v>0.99063050699999999</v>
      </c>
      <c r="I3011" s="1">
        <v>0.458607288</v>
      </c>
      <c r="K3011" s="1">
        <v>1.158274134</v>
      </c>
      <c r="L3011" s="1" t="s">
        <v>2</v>
      </c>
      <c r="M3011" s="1" t="s">
        <v>1</v>
      </c>
      <c r="N3011" s="1">
        <v>12148656.17</v>
      </c>
      <c r="O3011" s="1">
        <v>21417012.52</v>
      </c>
      <c r="P3011" s="1">
        <v>8538315.5179999992</v>
      </c>
      <c r="Q3011" s="1">
        <v>9046765.7660000008</v>
      </c>
      <c r="R3011" s="3">
        <f>AVERAGE('VTA_Proteome Morphine vs Saline'!N3011:Q3011)</f>
        <v>12787687.4935</v>
      </c>
      <c r="S3011" s="3">
        <f>_xlfn.STDEV.S('VTA_Proteome Morphine vs Saline'!N3011:Q3011)</f>
        <v>5970071.7193581443</v>
      </c>
      <c r="T3011" s="1">
        <v>18409853.329999998</v>
      </c>
      <c r="U3011" s="1">
        <v>17595155.199999999</v>
      </c>
      <c r="V3011" s="1">
        <v>11621551.140000001</v>
      </c>
      <c r="W3011" s="1">
        <v>11620030.98</v>
      </c>
      <c r="X3011" s="1">
        <f t="shared" si="183"/>
        <v>14811647.662500001</v>
      </c>
      <c r="Y3011" s="1">
        <f t="shared" si="184"/>
        <v>3699465.3265855866</v>
      </c>
    </row>
    <row r="3012" spans="1:25" x14ac:dyDescent="0.5">
      <c r="A3012" s="1" t="s">
        <v>6010</v>
      </c>
      <c r="B3012" s="1" t="s">
        <v>6011</v>
      </c>
      <c r="C3012" s="1">
        <v>56920</v>
      </c>
      <c r="D3012" s="1">
        <v>1</v>
      </c>
      <c r="E3012" s="1">
        <v>1</v>
      </c>
      <c r="F3012" s="1">
        <v>30.14</v>
      </c>
      <c r="G3012" s="1">
        <v>5.7302901000000003E-2</v>
      </c>
      <c r="H3012" s="1">
        <v>0.99625991700000005</v>
      </c>
      <c r="I3012" s="1">
        <v>0.77723941900000004</v>
      </c>
      <c r="K3012" s="1">
        <v>1.04754853</v>
      </c>
      <c r="L3012" s="1" t="s">
        <v>2</v>
      </c>
      <c r="M3012" s="1" t="s">
        <v>1</v>
      </c>
      <c r="N3012" s="1">
        <v>33037.872880000003</v>
      </c>
      <c r="O3012" s="1">
        <v>17273.65782</v>
      </c>
      <c r="P3012" s="1">
        <v>18825.53167</v>
      </c>
      <c r="Q3012" s="1">
        <v>20631.046709999999</v>
      </c>
      <c r="R3012" s="3">
        <f>AVERAGE('VTA_Proteome Morphine vs Saline'!N3012:Q3012)</f>
        <v>22442.027269999999</v>
      </c>
      <c r="S3012" s="3">
        <f>_xlfn.STDEV.S('VTA_Proteome Morphine vs Saline'!N3012:Q3012)</f>
        <v>7195.8941528292708</v>
      </c>
      <c r="T3012" s="1">
        <v>23624.562969999999</v>
      </c>
      <c r="U3012" s="1">
        <v>26199.951440000001</v>
      </c>
      <c r="V3012" s="1">
        <v>28309.691040000002</v>
      </c>
      <c r="W3012" s="1">
        <v>15902.24524</v>
      </c>
      <c r="X3012" s="1">
        <f t="shared" si="183"/>
        <v>23509.112672500003</v>
      </c>
      <c r="Y3012" s="1">
        <f t="shared" si="184"/>
        <v>5421.0677558949419</v>
      </c>
    </row>
    <row r="3013" spans="1:25" x14ac:dyDescent="0.5">
      <c r="A3013" s="1" t="s">
        <v>6012</v>
      </c>
      <c r="B3013" s="1" t="s">
        <v>6013</v>
      </c>
      <c r="C3013" s="1">
        <v>54056</v>
      </c>
      <c r="D3013" s="1">
        <v>12</v>
      </c>
      <c r="E3013" s="1">
        <v>11</v>
      </c>
      <c r="F3013" s="1">
        <v>599.45000000000005</v>
      </c>
      <c r="G3013" s="1">
        <v>9.8208280999999994E-2</v>
      </c>
      <c r="H3013" s="1">
        <v>0.99316298999999997</v>
      </c>
      <c r="I3013" s="1">
        <v>0.479227823</v>
      </c>
      <c r="K3013" s="1">
        <v>1.04529747</v>
      </c>
      <c r="L3013" s="1" t="s">
        <v>2</v>
      </c>
      <c r="M3013" s="1" t="s">
        <v>1</v>
      </c>
      <c r="N3013" s="1">
        <v>5478294.1770000001</v>
      </c>
      <c r="O3013" s="1">
        <v>6866381.9809999997</v>
      </c>
      <c r="P3013" s="1">
        <v>6846339.2860000003</v>
      </c>
      <c r="Q3013" s="1">
        <v>6984194.1610000003</v>
      </c>
      <c r="R3013" s="3">
        <f>AVERAGE('VTA_Proteome Morphine vs Saline'!N3013:Q3013)</f>
        <v>6543802.4012499992</v>
      </c>
      <c r="S3013" s="3">
        <f>_xlfn.STDEV.S('VTA_Proteome Morphine vs Saline'!N3013:Q3013)</f>
        <v>712937.31138766359</v>
      </c>
      <c r="T3013" s="1">
        <v>6893455.4179999996</v>
      </c>
      <c r="U3013" s="1">
        <v>6641209.8399999999</v>
      </c>
      <c r="V3013" s="1">
        <v>6490173.8059999999</v>
      </c>
      <c r="W3013" s="1">
        <v>7336041.318</v>
      </c>
      <c r="X3013" s="1">
        <f t="shared" ref="X3013:X3076" si="185">AVERAGE(T3013:W3013)</f>
        <v>6840220.0954999998</v>
      </c>
      <c r="Y3013" s="1">
        <f t="shared" ref="Y3013:Y3076" si="186">_xlfn.STDEV.S(T3013:W3013)</f>
        <v>370049.62317233736</v>
      </c>
    </row>
    <row r="3014" spans="1:25" x14ac:dyDescent="0.5">
      <c r="A3014" s="1" t="s">
        <v>6014</v>
      </c>
      <c r="B3014" s="1" t="s">
        <v>6015</v>
      </c>
      <c r="C3014" s="1">
        <v>46367</v>
      </c>
      <c r="D3014" s="1">
        <v>18</v>
      </c>
      <c r="E3014" s="1">
        <v>18</v>
      </c>
      <c r="F3014" s="1">
        <v>1238.05</v>
      </c>
      <c r="G3014" s="1">
        <v>5.2391732000000003E-2</v>
      </c>
      <c r="H3014" s="1">
        <v>0.99625991700000005</v>
      </c>
      <c r="I3014" s="1">
        <v>0.87092198399999998</v>
      </c>
      <c r="K3014" s="1">
        <v>1.0178339999999999</v>
      </c>
      <c r="L3014" s="1" t="s">
        <v>2</v>
      </c>
      <c r="M3014" s="1" t="s">
        <v>1</v>
      </c>
      <c r="N3014" s="1">
        <v>39234062.880000003</v>
      </c>
      <c r="O3014" s="1">
        <v>41140069.359999999</v>
      </c>
      <c r="P3014" s="1">
        <v>47011226.350000001</v>
      </c>
      <c r="Q3014" s="1">
        <v>50493181.560000002</v>
      </c>
      <c r="R3014" s="3">
        <f>AVERAGE('VTA_Proteome Morphine vs Saline'!N3014:Q3014)</f>
        <v>44469635.037500001</v>
      </c>
      <c r="S3014" s="3">
        <f>_xlfn.STDEV.S('VTA_Proteome Morphine vs Saline'!N3014:Q3014)</f>
        <v>5203845.4539463092</v>
      </c>
      <c r="T3014" s="1">
        <v>40230471.18</v>
      </c>
      <c r="U3014" s="1">
        <v>48571862.399999999</v>
      </c>
      <c r="V3014" s="1">
        <v>39660171.939999998</v>
      </c>
      <c r="W3014" s="1">
        <v>52588320.509999998</v>
      </c>
      <c r="X3014" s="1">
        <f t="shared" si="185"/>
        <v>45262706.5075</v>
      </c>
      <c r="Y3014" s="1">
        <f t="shared" si="186"/>
        <v>6359426.5780771729</v>
      </c>
    </row>
    <row r="3015" spans="1:25" x14ac:dyDescent="0.5">
      <c r="A3015" s="1" t="s">
        <v>6016</v>
      </c>
      <c r="B3015" s="1" t="s">
        <v>6017</v>
      </c>
      <c r="C3015" s="1">
        <v>46472</v>
      </c>
      <c r="D3015" s="1">
        <v>7</v>
      </c>
      <c r="E3015" s="1">
        <v>7</v>
      </c>
      <c r="F3015" s="1">
        <v>654.92999999999995</v>
      </c>
      <c r="G3015" s="1">
        <v>7.8588214000000003E-2</v>
      </c>
      <c r="H3015" s="1">
        <v>0.99625991700000005</v>
      </c>
      <c r="I3015" s="1">
        <v>0.58119166</v>
      </c>
      <c r="K3015" s="1">
        <v>1.0513029759999999</v>
      </c>
      <c r="L3015" s="1" t="s">
        <v>1</v>
      </c>
      <c r="M3015" s="1" t="s">
        <v>2</v>
      </c>
      <c r="N3015" s="1">
        <v>1345568.676</v>
      </c>
      <c r="O3015" s="1">
        <v>1329364.601</v>
      </c>
      <c r="P3015" s="1">
        <v>1094681.703</v>
      </c>
      <c r="Q3015" s="1">
        <v>1199836.9350000001</v>
      </c>
      <c r="R3015" s="3">
        <f>AVERAGE('VTA_Proteome Morphine vs Saline'!N3015:Q3015)</f>
        <v>1242362.9787499998</v>
      </c>
      <c r="S3015" s="3">
        <f>_xlfn.STDEV.S('VTA_Proteome Morphine vs Saline'!N3015:Q3015)</f>
        <v>118094.48452145539</v>
      </c>
      <c r="T3015" s="1">
        <v>1113326.9469999999</v>
      </c>
      <c r="U3015" s="1">
        <v>1376692.7150000001</v>
      </c>
      <c r="V3015" s="1">
        <v>1297510.841</v>
      </c>
      <c r="W3015" s="1">
        <v>939415.03929999995</v>
      </c>
      <c r="X3015" s="1">
        <f t="shared" si="185"/>
        <v>1181736.385575</v>
      </c>
      <c r="Y3015" s="1">
        <f t="shared" si="186"/>
        <v>195628.20268603059</v>
      </c>
    </row>
    <row r="3016" spans="1:25" x14ac:dyDescent="0.5">
      <c r="A3016" s="1" t="s">
        <v>6018</v>
      </c>
      <c r="B3016" s="1" t="s">
        <v>6019</v>
      </c>
      <c r="C3016" s="1">
        <v>89070</v>
      </c>
      <c r="D3016" s="1">
        <v>17</v>
      </c>
      <c r="E3016" s="1">
        <v>17</v>
      </c>
      <c r="F3016" s="1">
        <v>828.23</v>
      </c>
      <c r="G3016" s="1">
        <v>9.7177216999999996E-2</v>
      </c>
      <c r="H3016" s="1">
        <v>0.99332116299999995</v>
      </c>
      <c r="I3016" s="1">
        <v>0.48369236900000001</v>
      </c>
      <c r="K3016" s="1">
        <v>1.075623693</v>
      </c>
      <c r="L3016" s="1" t="s">
        <v>2</v>
      </c>
      <c r="M3016" s="1" t="s">
        <v>1</v>
      </c>
      <c r="N3016" s="1">
        <v>3226621.8229999999</v>
      </c>
      <c r="O3016" s="1">
        <v>4936450.2479999997</v>
      </c>
      <c r="P3016" s="1">
        <v>4264615.7350000003</v>
      </c>
      <c r="Q3016" s="1">
        <v>4534893.2079999996</v>
      </c>
      <c r="R3016" s="3">
        <f>AVERAGE('VTA_Proteome Morphine vs Saline'!N3016:Q3016)</f>
        <v>4240645.2534999996</v>
      </c>
      <c r="S3016" s="3">
        <f>_xlfn.STDEV.S('VTA_Proteome Morphine vs Saline'!N3016:Q3016)</f>
        <v>730192.79433240695</v>
      </c>
      <c r="T3016" s="1">
        <v>4110146.781</v>
      </c>
      <c r="U3016" s="1">
        <v>4332362.1579999998</v>
      </c>
      <c r="V3016" s="1">
        <v>4485743.5920000002</v>
      </c>
      <c r="W3016" s="1">
        <v>5317101.5080000004</v>
      </c>
      <c r="X3016" s="1">
        <f t="shared" si="185"/>
        <v>4561338.5097500002</v>
      </c>
      <c r="Y3016" s="1">
        <f t="shared" si="186"/>
        <v>526908.10295111011</v>
      </c>
    </row>
    <row r="3017" spans="1:25" x14ac:dyDescent="0.5">
      <c r="A3017" s="1" t="s">
        <v>6020</v>
      </c>
      <c r="B3017" s="1" t="s">
        <v>6021</v>
      </c>
      <c r="C3017" s="1">
        <v>22135</v>
      </c>
      <c r="D3017" s="1">
        <v>3</v>
      </c>
      <c r="E3017" s="1">
        <v>3</v>
      </c>
      <c r="F3017" s="1">
        <v>132.05000000000001</v>
      </c>
      <c r="G3017" s="1">
        <v>5.9360130999999997E-2</v>
      </c>
      <c r="H3017" s="1">
        <v>0.99625991700000005</v>
      </c>
      <c r="I3017" s="1">
        <v>0.74909954000000001</v>
      </c>
      <c r="K3017" s="1">
        <v>1.0436000329999999</v>
      </c>
      <c r="L3017" s="1" t="s">
        <v>2</v>
      </c>
      <c r="M3017" s="1" t="s">
        <v>1</v>
      </c>
      <c r="N3017" s="1">
        <v>64014.231740000003</v>
      </c>
      <c r="O3017" s="1">
        <v>88998.660940000002</v>
      </c>
      <c r="P3017" s="1">
        <v>81426.171400000007</v>
      </c>
      <c r="Q3017" s="1">
        <v>100634.9966</v>
      </c>
      <c r="R3017" s="3">
        <f>AVERAGE('VTA_Proteome Morphine vs Saline'!N3017:Q3017)</f>
        <v>83768.515169999999</v>
      </c>
      <c r="S3017" s="3">
        <f>_xlfn.STDEV.S('VTA_Proteome Morphine vs Saline'!N3017:Q3017)</f>
        <v>15357.418498059462</v>
      </c>
      <c r="T3017" s="1">
        <v>92898.987439999997</v>
      </c>
      <c r="U3017" s="1">
        <v>76481.948999999993</v>
      </c>
      <c r="V3017" s="1">
        <v>107372.93520000001</v>
      </c>
      <c r="W3017" s="1">
        <v>72929.429040000003</v>
      </c>
      <c r="X3017" s="1">
        <f t="shared" si="185"/>
        <v>87420.825170000011</v>
      </c>
      <c r="Y3017" s="1">
        <f t="shared" si="186"/>
        <v>15892.938999912725</v>
      </c>
    </row>
    <row r="3018" spans="1:25" x14ac:dyDescent="0.5">
      <c r="A3018" s="1" t="s">
        <v>6022</v>
      </c>
      <c r="B3018" s="1" t="s">
        <v>6023</v>
      </c>
      <c r="C3018" s="1">
        <v>45891</v>
      </c>
      <c r="D3018" s="1">
        <v>2</v>
      </c>
      <c r="E3018" s="1">
        <v>2</v>
      </c>
      <c r="F3018" s="1">
        <v>128.97</v>
      </c>
      <c r="G3018" s="1">
        <v>0.13868198600000001</v>
      </c>
      <c r="H3018" s="1">
        <v>0.977951083</v>
      </c>
      <c r="I3018" s="1">
        <v>0.34820779099999999</v>
      </c>
      <c r="K3018" s="1">
        <v>1.5398236169999999</v>
      </c>
      <c r="L3018" s="1" t="s">
        <v>2</v>
      </c>
      <c r="M3018" s="1" t="s">
        <v>1</v>
      </c>
      <c r="N3018" s="1">
        <v>1243758.544</v>
      </c>
      <c r="O3018" s="1">
        <v>852415.96649999998</v>
      </c>
      <c r="P3018" s="1">
        <v>1336658.9069999999</v>
      </c>
      <c r="Q3018" s="1">
        <v>2171204.0299999998</v>
      </c>
      <c r="R3018" s="3">
        <f>AVERAGE('VTA_Proteome Morphine vs Saline'!N3018:Q3018)</f>
        <v>1401009.3618749999</v>
      </c>
      <c r="S3018" s="3">
        <f>_xlfn.STDEV.S('VTA_Proteome Morphine vs Saline'!N3018:Q3018)</f>
        <v>554684.09658778622</v>
      </c>
      <c r="T3018" s="1">
        <v>3465893.0959999999</v>
      </c>
      <c r="U3018" s="1">
        <v>2866525.662</v>
      </c>
      <c r="V3018" s="1">
        <v>1045685.468</v>
      </c>
      <c r="W3018" s="1">
        <v>1251124.9890000001</v>
      </c>
      <c r="X3018" s="1">
        <f t="shared" si="185"/>
        <v>2157307.30375</v>
      </c>
      <c r="Y3018" s="1">
        <f t="shared" si="186"/>
        <v>1193350.5979159763</v>
      </c>
    </row>
    <row r="3019" spans="1:25" x14ac:dyDescent="0.5">
      <c r="A3019" s="1" t="s">
        <v>6024</v>
      </c>
      <c r="B3019" s="1" t="s">
        <v>6025</v>
      </c>
      <c r="C3019" s="1">
        <v>21948</v>
      </c>
      <c r="D3019" s="1">
        <v>4</v>
      </c>
      <c r="E3019" s="1">
        <v>4</v>
      </c>
      <c r="F3019" s="1">
        <v>319.48</v>
      </c>
      <c r="G3019" s="1">
        <v>0.32853738300000002</v>
      </c>
      <c r="H3019" s="1">
        <v>0.977951083</v>
      </c>
      <c r="I3019" s="1">
        <v>0.12235156799999999</v>
      </c>
      <c r="K3019" s="1">
        <v>1.1930655050000001</v>
      </c>
      <c r="L3019" s="1" t="s">
        <v>1</v>
      </c>
      <c r="M3019" s="1" t="s">
        <v>2</v>
      </c>
      <c r="N3019" s="1">
        <v>2486119.2149999999</v>
      </c>
      <c r="O3019" s="1">
        <v>2359070.2050000001</v>
      </c>
      <c r="P3019" s="1">
        <v>3476608.125</v>
      </c>
      <c r="Q3019" s="1">
        <v>2764554.7740000002</v>
      </c>
      <c r="R3019" s="3">
        <f>AVERAGE('VTA_Proteome Morphine vs Saline'!N3019:Q3019)</f>
        <v>2771588.07975</v>
      </c>
      <c r="S3019" s="3">
        <f>_xlfn.STDEV.S('VTA_Proteome Morphine vs Saline'!N3019:Q3019)</f>
        <v>499588.5644954897</v>
      </c>
      <c r="T3019" s="1">
        <v>2366062.2850000001</v>
      </c>
      <c r="U3019" s="1">
        <v>2275340.1329999999</v>
      </c>
      <c r="V3019" s="1">
        <v>2520224.5469999998</v>
      </c>
      <c r="W3019" s="1">
        <v>2130697.9509999999</v>
      </c>
      <c r="X3019" s="1">
        <f t="shared" si="185"/>
        <v>2323081.2289999998</v>
      </c>
      <c r="Y3019" s="1">
        <f t="shared" si="186"/>
        <v>163302.78310368824</v>
      </c>
    </row>
    <row r="3020" spans="1:25" x14ac:dyDescent="0.5">
      <c r="A3020" s="1" t="s">
        <v>6026</v>
      </c>
      <c r="B3020" s="1" t="s">
        <v>6027</v>
      </c>
      <c r="C3020" s="1">
        <v>32403</v>
      </c>
      <c r="D3020" s="1">
        <v>1</v>
      </c>
      <c r="E3020" s="1">
        <v>1</v>
      </c>
      <c r="F3020" s="1">
        <v>49.78</v>
      </c>
      <c r="G3020" s="1">
        <v>9.6483058999999996E-2</v>
      </c>
      <c r="H3020" s="1">
        <v>0.99371272200000005</v>
      </c>
      <c r="I3020" s="1">
        <v>0.48674282499999999</v>
      </c>
      <c r="K3020" s="1">
        <v>1.069416967</v>
      </c>
      <c r="L3020" s="1" t="s">
        <v>1</v>
      </c>
      <c r="M3020" s="1" t="s">
        <v>2</v>
      </c>
      <c r="N3020" s="1">
        <v>648774.14029999997</v>
      </c>
      <c r="O3020" s="1">
        <v>684901.21730000002</v>
      </c>
      <c r="P3020" s="1">
        <v>881203.7548</v>
      </c>
      <c r="Q3020" s="1">
        <v>821586.81110000005</v>
      </c>
      <c r="R3020" s="3">
        <f>AVERAGE('VTA_Proteome Morphine vs Saline'!N3020:Q3020)</f>
        <v>759116.48087500001</v>
      </c>
      <c r="S3020" s="3">
        <f>_xlfn.STDEV.S('VTA_Proteome Morphine vs Saline'!N3020:Q3020)</f>
        <v>110289.2894224617</v>
      </c>
      <c r="T3020" s="1">
        <v>789490.63729999994</v>
      </c>
      <c r="U3020" s="1">
        <v>716060.84490000003</v>
      </c>
      <c r="V3020" s="1">
        <v>677020.67240000004</v>
      </c>
      <c r="W3020" s="1">
        <v>656793.61049999995</v>
      </c>
      <c r="X3020" s="1">
        <f t="shared" si="185"/>
        <v>709841.44127499999</v>
      </c>
      <c r="Y3020" s="1">
        <f t="shared" si="186"/>
        <v>58520.511014967335</v>
      </c>
    </row>
    <row r="3021" spans="1:25" x14ac:dyDescent="0.5">
      <c r="A3021" s="1" t="s">
        <v>6028</v>
      </c>
      <c r="B3021" s="1" t="s">
        <v>6029</v>
      </c>
      <c r="C3021" s="1">
        <v>71570</v>
      </c>
      <c r="D3021" s="1">
        <v>31</v>
      </c>
      <c r="E3021" s="1">
        <v>31</v>
      </c>
      <c r="F3021" s="1">
        <v>2432.2199999999998</v>
      </c>
      <c r="G3021" s="1">
        <v>5.0576785999999999E-2</v>
      </c>
      <c r="H3021" s="1">
        <v>0.99625991700000005</v>
      </c>
      <c r="I3021" s="1">
        <v>0.936315915</v>
      </c>
      <c r="K3021" s="1">
        <v>1.0144337160000001</v>
      </c>
      <c r="L3021" s="1" t="s">
        <v>2</v>
      </c>
      <c r="M3021" s="1" t="s">
        <v>1</v>
      </c>
      <c r="N3021" s="1">
        <v>69766419.719999999</v>
      </c>
      <c r="O3021" s="1">
        <v>62070286.619999997</v>
      </c>
      <c r="P3021" s="1">
        <v>120440734.5</v>
      </c>
      <c r="Q3021" s="1">
        <v>97608156.430000007</v>
      </c>
      <c r="R3021" s="3">
        <f>AVERAGE('VTA_Proteome Morphine vs Saline'!N3021:Q3021)</f>
        <v>87471399.317499995</v>
      </c>
      <c r="S3021" s="3">
        <f>_xlfn.STDEV.S('VTA_Proteome Morphine vs Saline'!N3021:Q3021)</f>
        <v>26760753.202858124</v>
      </c>
      <c r="T3021" s="1">
        <v>75791967.590000004</v>
      </c>
      <c r="U3021" s="1">
        <v>63837661.060000002</v>
      </c>
      <c r="V3021" s="1">
        <v>125174358.09999999</v>
      </c>
      <c r="W3021" s="1">
        <v>90131759.670000002</v>
      </c>
      <c r="X3021" s="1">
        <f t="shared" si="185"/>
        <v>88733936.605000004</v>
      </c>
      <c r="Y3021" s="1">
        <f t="shared" si="186"/>
        <v>26565499.719574183</v>
      </c>
    </row>
    <row r="3022" spans="1:25" x14ac:dyDescent="0.5">
      <c r="A3022" s="1" t="s">
        <v>6030</v>
      </c>
      <c r="B3022" s="1" t="s">
        <v>6031</v>
      </c>
      <c r="C3022" s="1">
        <v>31809</v>
      </c>
      <c r="D3022" s="1">
        <v>13</v>
      </c>
      <c r="E3022" s="1">
        <v>13</v>
      </c>
      <c r="F3022" s="1">
        <v>757.26</v>
      </c>
      <c r="G3022" s="1">
        <v>5.8229191E-2</v>
      </c>
      <c r="H3022" s="1">
        <v>0.99625991700000005</v>
      </c>
      <c r="I3022" s="1">
        <v>0.76408116800000003</v>
      </c>
      <c r="K3022" s="1">
        <v>1.060927884</v>
      </c>
      <c r="L3022" s="1" t="s">
        <v>2</v>
      </c>
      <c r="M3022" s="1" t="s">
        <v>1</v>
      </c>
      <c r="N3022" s="1">
        <v>58990945.109999999</v>
      </c>
      <c r="O3022" s="1">
        <v>50754190.409999996</v>
      </c>
      <c r="P3022" s="1">
        <v>47882728</v>
      </c>
      <c r="Q3022" s="1">
        <v>41013270.159999996</v>
      </c>
      <c r="R3022" s="3">
        <f>AVERAGE('VTA_Proteome Morphine vs Saline'!N3022:Q3022)</f>
        <v>49660283.419999994</v>
      </c>
      <c r="S3022" s="3">
        <f>_xlfn.STDEV.S('VTA_Proteome Morphine vs Saline'!N3022:Q3022)</f>
        <v>7442858.3592101224</v>
      </c>
      <c r="T3022" s="1">
        <v>65546295.57</v>
      </c>
      <c r="U3022" s="1">
        <v>61502794.659999996</v>
      </c>
      <c r="V3022" s="1">
        <v>43742424.670000002</v>
      </c>
      <c r="W3022" s="1">
        <v>39952402.649999999</v>
      </c>
      <c r="X3022" s="1">
        <f t="shared" si="185"/>
        <v>52685979.387499996</v>
      </c>
      <c r="Y3022" s="1">
        <f t="shared" si="186"/>
        <v>12718164.324801726</v>
      </c>
    </row>
    <row r="3023" spans="1:25" x14ac:dyDescent="0.5">
      <c r="A3023" s="1" t="s">
        <v>6032</v>
      </c>
      <c r="B3023" s="1" t="s">
        <v>6033</v>
      </c>
      <c r="C3023" s="1">
        <v>13304</v>
      </c>
      <c r="D3023" s="1">
        <v>1</v>
      </c>
      <c r="E3023" s="1">
        <v>1</v>
      </c>
      <c r="F3023" s="1">
        <v>73.680000000000007</v>
      </c>
      <c r="G3023" s="1">
        <v>0.13613002299999999</v>
      </c>
      <c r="H3023" s="1">
        <v>0.977951083</v>
      </c>
      <c r="I3023" s="1">
        <v>0.35459621699999999</v>
      </c>
      <c r="K3023" s="1">
        <v>1.3985382040000001</v>
      </c>
      <c r="L3023" s="1" t="s">
        <v>2</v>
      </c>
      <c r="M3023" s="1" t="s">
        <v>1</v>
      </c>
      <c r="N3023" s="1">
        <v>239852.74830000001</v>
      </c>
      <c r="O3023" s="1">
        <v>0</v>
      </c>
      <c r="P3023" s="1">
        <v>342285.3161</v>
      </c>
      <c r="Q3023" s="1">
        <v>308741.40539999999</v>
      </c>
      <c r="R3023" s="3">
        <f>AVERAGE('VTA_Proteome Morphine vs Saline'!N3023:Q3023)</f>
        <v>222719.86745000002</v>
      </c>
      <c r="S3023" s="3">
        <f>_xlfn.STDEV.S('VTA_Proteome Morphine vs Saline'!N3023:Q3023)</f>
        <v>154481.14929803449</v>
      </c>
      <c r="T3023" s="1">
        <v>268758.48229999997</v>
      </c>
      <c r="U3023" s="1">
        <v>190498.4749</v>
      </c>
      <c r="V3023" s="1">
        <v>382782.90789999999</v>
      </c>
      <c r="W3023" s="1">
        <v>403889.10869999998</v>
      </c>
      <c r="X3023" s="1">
        <f t="shared" si="185"/>
        <v>311482.24344999995</v>
      </c>
      <c r="Y3023" s="1">
        <f t="shared" si="186"/>
        <v>100141.90850272679</v>
      </c>
    </row>
    <row r="3024" spans="1:25" x14ac:dyDescent="0.5">
      <c r="A3024" s="1" t="s">
        <v>6034</v>
      </c>
      <c r="B3024" s="1" t="s">
        <v>6035</v>
      </c>
      <c r="C3024" s="1">
        <v>88627</v>
      </c>
      <c r="D3024" s="1">
        <v>14</v>
      </c>
      <c r="E3024" s="1">
        <v>14</v>
      </c>
      <c r="F3024" s="1">
        <v>1072.1400000000001</v>
      </c>
      <c r="G3024" s="1">
        <v>5.9963359000000001E-2</v>
      </c>
      <c r="H3024" s="1">
        <v>0.99625991700000005</v>
      </c>
      <c r="I3024" s="1">
        <v>0.74152817299999996</v>
      </c>
      <c r="K3024" s="1">
        <v>1.0441204230000001</v>
      </c>
      <c r="L3024" s="1" t="s">
        <v>2</v>
      </c>
      <c r="M3024" s="1" t="s">
        <v>1</v>
      </c>
      <c r="N3024" s="1">
        <v>3731359.969</v>
      </c>
      <c r="O3024" s="1">
        <v>7138797.5659999996</v>
      </c>
      <c r="P3024" s="1">
        <v>4924607.6629999997</v>
      </c>
      <c r="Q3024" s="1">
        <v>4429994.6490000002</v>
      </c>
      <c r="R3024" s="3">
        <f>AVERAGE('VTA_Proteome Morphine vs Saline'!N3024:Q3024)</f>
        <v>5056189.9617499998</v>
      </c>
      <c r="S3024" s="3">
        <f>_xlfn.STDEV.S('VTA_Proteome Morphine vs Saline'!N3024:Q3024)</f>
        <v>1472171.1193590118</v>
      </c>
      <c r="T3024" s="1">
        <v>5049829.8339999998</v>
      </c>
      <c r="U3024" s="1">
        <v>4648102.3600000003</v>
      </c>
      <c r="V3024" s="1">
        <v>6886998.5669999998</v>
      </c>
      <c r="W3024" s="1">
        <v>4532154.0470000003</v>
      </c>
      <c r="X3024" s="1">
        <f t="shared" si="185"/>
        <v>5279271.2019999996</v>
      </c>
      <c r="Y3024" s="1">
        <f t="shared" si="186"/>
        <v>1094530.1536772905</v>
      </c>
    </row>
    <row r="3025" spans="1:25" x14ac:dyDescent="0.5">
      <c r="A3025" s="1" t="s">
        <v>6036</v>
      </c>
      <c r="B3025" s="1" t="s">
        <v>6037</v>
      </c>
      <c r="C3025" s="1">
        <v>93242</v>
      </c>
      <c r="D3025" s="1">
        <v>1</v>
      </c>
      <c r="E3025" s="1">
        <v>1</v>
      </c>
      <c r="F3025" s="1">
        <v>27.53</v>
      </c>
      <c r="G3025" s="1">
        <v>8.0557530000000002E-2</v>
      </c>
      <c r="H3025" s="1">
        <v>0.99625991700000005</v>
      </c>
      <c r="I3025" s="1">
        <v>0.56895222499999998</v>
      </c>
      <c r="K3025" s="1">
        <v>1.1633770560000001</v>
      </c>
      <c r="L3025" s="1" t="s">
        <v>1</v>
      </c>
      <c r="M3025" s="1" t="s">
        <v>2</v>
      </c>
      <c r="N3025" s="1">
        <v>30262275.32</v>
      </c>
      <c r="O3025" s="1">
        <v>15693131.210000001</v>
      </c>
      <c r="P3025" s="1">
        <v>38310108.119999997</v>
      </c>
      <c r="Q3025" s="1">
        <v>50482070.259999998</v>
      </c>
      <c r="R3025" s="3">
        <f>AVERAGE('VTA_Proteome Morphine vs Saline'!N3025:Q3025)</f>
        <v>33686896.227499999</v>
      </c>
      <c r="S3025" s="3">
        <f>_xlfn.STDEV.S('VTA_Proteome Morphine vs Saline'!N3025:Q3025)</f>
        <v>14594012.092293298</v>
      </c>
      <c r="T3025" s="1">
        <v>9604525.2640000004</v>
      </c>
      <c r="U3025" s="1">
        <v>15538732.07</v>
      </c>
      <c r="V3025" s="1">
        <v>38200357.119999997</v>
      </c>
      <c r="W3025" s="1">
        <v>52480901.960000001</v>
      </c>
      <c r="X3025" s="1">
        <f t="shared" si="185"/>
        <v>28956129.103500001</v>
      </c>
      <c r="Y3025" s="1">
        <f t="shared" si="186"/>
        <v>19944772.112732433</v>
      </c>
    </row>
    <row r="3026" spans="1:25" x14ac:dyDescent="0.5">
      <c r="A3026" s="1" t="s">
        <v>6038</v>
      </c>
      <c r="B3026" s="1" t="s">
        <v>6039</v>
      </c>
      <c r="C3026" s="1">
        <v>35525</v>
      </c>
      <c r="D3026" s="1">
        <v>3</v>
      </c>
      <c r="E3026" s="1">
        <v>2</v>
      </c>
      <c r="F3026" s="1">
        <v>156.26</v>
      </c>
      <c r="G3026" s="1">
        <v>0.14122849500000001</v>
      </c>
      <c r="H3026" s="1">
        <v>0.977951083</v>
      </c>
      <c r="I3026" s="1">
        <v>0.342016349</v>
      </c>
      <c r="K3026" s="1">
        <v>4.2928842449999998</v>
      </c>
      <c r="L3026" s="1" t="s">
        <v>1</v>
      </c>
      <c r="M3026" s="1" t="s">
        <v>2</v>
      </c>
      <c r="N3026" s="1">
        <v>8695.7676929999998</v>
      </c>
      <c r="O3026" s="1">
        <v>5897.3064020000002</v>
      </c>
      <c r="P3026" s="1">
        <v>76150.285170000003</v>
      </c>
      <c r="Q3026" s="1">
        <v>3314.9201130000001</v>
      </c>
      <c r="R3026" s="3">
        <f>AVERAGE('VTA_Proteome Morphine vs Saline'!N3026:Q3026)</f>
        <v>23514.569844500002</v>
      </c>
      <c r="S3026" s="3">
        <f>_xlfn.STDEV.S('VTA_Proteome Morphine vs Saline'!N3026:Q3026)</f>
        <v>35159.205743352206</v>
      </c>
      <c r="T3026" s="1">
        <v>7113.0035449999996</v>
      </c>
      <c r="U3026" s="1">
        <v>7688.2618039999998</v>
      </c>
      <c r="V3026" s="1">
        <v>2577.240785</v>
      </c>
      <c r="W3026" s="1">
        <v>4531.7700359999999</v>
      </c>
      <c r="X3026" s="1">
        <f t="shared" si="185"/>
        <v>5477.5690424999993</v>
      </c>
      <c r="Y3026" s="1">
        <f t="shared" si="186"/>
        <v>2371.2337337108793</v>
      </c>
    </row>
    <row r="3027" spans="1:25" x14ac:dyDescent="0.5">
      <c r="A3027" s="1" t="s">
        <v>6040</v>
      </c>
      <c r="B3027" s="1" t="s">
        <v>6041</v>
      </c>
      <c r="C3027" s="1">
        <v>26154</v>
      </c>
      <c r="D3027" s="1">
        <v>5</v>
      </c>
      <c r="E3027" s="1">
        <v>5</v>
      </c>
      <c r="F3027" s="1">
        <v>202.57</v>
      </c>
      <c r="G3027" s="1">
        <v>5.0330622999999998E-2</v>
      </c>
      <c r="H3027" s="1">
        <v>0.99625991700000005</v>
      </c>
      <c r="I3027" s="1">
        <v>0.95175350700000005</v>
      </c>
      <c r="K3027" s="1">
        <v>1.0834651259999999</v>
      </c>
      <c r="L3027" s="1" t="s">
        <v>2</v>
      </c>
      <c r="M3027" s="1" t="s">
        <v>1</v>
      </c>
      <c r="N3027" s="1">
        <v>954681.80079999997</v>
      </c>
      <c r="O3027" s="1">
        <v>840226.94949999999</v>
      </c>
      <c r="P3027" s="1">
        <v>552752.63939999999</v>
      </c>
      <c r="Q3027" s="1">
        <v>511870.95640000002</v>
      </c>
      <c r="R3027" s="3">
        <f>AVERAGE('VTA_Proteome Morphine vs Saline'!N3027:Q3027)</f>
        <v>714883.08652500005</v>
      </c>
      <c r="S3027" s="3">
        <f>_xlfn.STDEV.S('VTA_Proteome Morphine vs Saline'!N3027:Q3027)</f>
        <v>216575.40197067705</v>
      </c>
      <c r="T3027" s="1">
        <v>1254240.93</v>
      </c>
      <c r="U3027" s="1">
        <v>925524.88699999999</v>
      </c>
      <c r="V3027" s="1">
        <v>471740.58049999998</v>
      </c>
      <c r="W3027" s="1">
        <v>446697.17560000002</v>
      </c>
      <c r="X3027" s="1">
        <f t="shared" si="185"/>
        <v>774550.89327500004</v>
      </c>
      <c r="Y3027" s="1">
        <f t="shared" si="186"/>
        <v>388191.45784467389</v>
      </c>
    </row>
    <row r="3028" spans="1:25" x14ac:dyDescent="0.5">
      <c r="A3028" s="1" t="s">
        <v>6042</v>
      </c>
      <c r="B3028" s="1" t="s">
        <v>6043</v>
      </c>
      <c r="C3028" s="1">
        <v>32136</v>
      </c>
      <c r="D3028" s="1">
        <v>1</v>
      </c>
      <c r="E3028" s="1">
        <v>1</v>
      </c>
      <c r="F3028" s="1">
        <v>38.53</v>
      </c>
      <c r="G3028" s="1">
        <v>8.7278338999999996E-2</v>
      </c>
      <c r="H3028" s="1">
        <v>0.99625991700000005</v>
      </c>
      <c r="I3028" s="1">
        <v>0.53104286899999997</v>
      </c>
      <c r="K3028" s="1">
        <v>1.0690293369999999</v>
      </c>
      <c r="L3028" s="1" t="s">
        <v>1</v>
      </c>
      <c r="M3028" s="1" t="s">
        <v>2</v>
      </c>
      <c r="N3028" s="1">
        <v>0</v>
      </c>
      <c r="O3028" s="1">
        <v>10562.93687</v>
      </c>
      <c r="P3028" s="1">
        <v>19652.107240000001</v>
      </c>
      <c r="Q3028" s="1">
        <v>14840.775900000001</v>
      </c>
      <c r="R3028" s="3">
        <f>AVERAGE('VTA_Proteome Morphine vs Saline'!N3028:Q3028)</f>
        <v>11263.955002500001</v>
      </c>
      <c r="S3028" s="3">
        <f>_xlfn.STDEV.S('VTA_Proteome Morphine vs Saline'!N3028:Q3028)</f>
        <v>8377.0092995194809</v>
      </c>
      <c r="T3028" s="1">
        <v>768.77742750000004</v>
      </c>
      <c r="U3028" s="1">
        <v>12393.765890000001</v>
      </c>
      <c r="V3028" s="1">
        <v>18129.88276</v>
      </c>
      <c r="W3028" s="1">
        <v>10854.050569999999</v>
      </c>
      <c r="X3028" s="1">
        <f t="shared" si="185"/>
        <v>10536.619161875</v>
      </c>
      <c r="Y3028" s="1">
        <f t="shared" si="186"/>
        <v>7225.3752125652691</v>
      </c>
    </row>
    <row r="3029" spans="1:25" x14ac:dyDescent="0.5">
      <c r="A3029" s="1" t="s">
        <v>6044</v>
      </c>
      <c r="B3029" s="1" t="s">
        <v>6045</v>
      </c>
      <c r="C3029" s="1">
        <v>21373</v>
      </c>
      <c r="D3029" s="1">
        <v>1</v>
      </c>
      <c r="E3029" s="1">
        <v>1</v>
      </c>
      <c r="F3029" s="1">
        <v>43.96</v>
      </c>
      <c r="G3029" s="1">
        <v>0.1328444</v>
      </c>
      <c r="H3029" s="1">
        <v>0.977951083</v>
      </c>
      <c r="I3029" s="1">
        <v>0.36310656099999999</v>
      </c>
      <c r="K3029" s="1">
        <v>1.323055238</v>
      </c>
      <c r="L3029" s="1" t="s">
        <v>1</v>
      </c>
      <c r="M3029" s="1" t="s">
        <v>2</v>
      </c>
      <c r="N3029" s="1">
        <v>357179.69689999998</v>
      </c>
      <c r="O3029" s="1">
        <v>569415.41229999997</v>
      </c>
      <c r="P3029" s="1">
        <v>559442.22080000001</v>
      </c>
      <c r="Q3029" s="1">
        <v>465148.72360000003</v>
      </c>
      <c r="R3029" s="3">
        <f>AVERAGE('VTA_Proteome Morphine vs Saline'!N3029:Q3029)</f>
        <v>487796.51340000005</v>
      </c>
      <c r="S3029" s="3">
        <f>_xlfn.STDEV.S('VTA_Proteome Morphine vs Saline'!N3029:Q3029)</f>
        <v>98941.779483212886</v>
      </c>
      <c r="T3029" s="1">
        <v>3161.3144609999999</v>
      </c>
      <c r="U3029" s="1">
        <v>402453.9878</v>
      </c>
      <c r="V3029" s="1">
        <v>532033.6997</v>
      </c>
      <c r="W3029" s="1">
        <v>537108.81409999996</v>
      </c>
      <c r="X3029" s="1">
        <f t="shared" si="185"/>
        <v>368689.45401524997</v>
      </c>
      <c r="Y3029" s="1">
        <f t="shared" si="186"/>
        <v>251526.86271209654</v>
      </c>
    </row>
    <row r="3030" spans="1:25" x14ac:dyDescent="0.5">
      <c r="A3030" s="1" t="s">
        <v>6046</v>
      </c>
      <c r="B3030" s="1" t="s">
        <v>6047</v>
      </c>
      <c r="C3030" s="1">
        <v>22278</v>
      </c>
      <c r="D3030" s="1">
        <v>1</v>
      </c>
      <c r="E3030" s="1">
        <v>1</v>
      </c>
      <c r="F3030" s="1">
        <v>59.18</v>
      </c>
      <c r="G3030" s="1">
        <v>5.3897011000000002E-2</v>
      </c>
      <c r="H3030" s="1">
        <v>0.99625991700000005</v>
      </c>
      <c r="I3030" s="1">
        <v>0.83586820299999998</v>
      </c>
      <c r="K3030" s="1">
        <v>1.0774636879999999</v>
      </c>
      <c r="L3030" s="1" t="s">
        <v>2</v>
      </c>
      <c r="M3030" s="1" t="s">
        <v>1</v>
      </c>
      <c r="N3030" s="1">
        <v>34555.61851</v>
      </c>
      <c r="O3030" s="1">
        <v>12257.54686</v>
      </c>
      <c r="P3030" s="1">
        <v>399839.40340000001</v>
      </c>
      <c r="Q3030" s="1">
        <v>511175.44069999998</v>
      </c>
      <c r="R3030" s="3">
        <f>AVERAGE('VTA_Proteome Morphine vs Saline'!N3030:Q3030)</f>
        <v>239457.00236749998</v>
      </c>
      <c r="S3030" s="3">
        <f>_xlfn.STDEV.S('VTA_Proteome Morphine vs Saline'!N3030:Q3030)</f>
        <v>253743.69875948009</v>
      </c>
      <c r="T3030" s="1">
        <v>126728.8698</v>
      </c>
      <c r="U3030" s="1">
        <v>10365.29682</v>
      </c>
      <c r="V3030" s="1">
        <v>482781.8676</v>
      </c>
      <c r="W3030" s="1">
        <v>412148.86560000002</v>
      </c>
      <c r="X3030" s="1">
        <f t="shared" si="185"/>
        <v>258006.22495500001</v>
      </c>
      <c r="Y3030" s="1">
        <f t="shared" si="186"/>
        <v>225716.50098855022</v>
      </c>
    </row>
    <row r="3031" spans="1:25" x14ac:dyDescent="0.5">
      <c r="A3031" s="1" t="s">
        <v>6048</v>
      </c>
      <c r="B3031" s="1" t="s">
        <v>6049</v>
      </c>
      <c r="C3031" s="1">
        <v>84245</v>
      </c>
      <c r="D3031" s="1">
        <v>3</v>
      </c>
      <c r="E3031" s="1">
        <v>3</v>
      </c>
      <c r="F3031" s="1">
        <v>137.55000000000001</v>
      </c>
      <c r="G3031" s="1">
        <v>8.6995280999999994E-2</v>
      </c>
      <c r="H3031" s="1">
        <v>0.99625991700000005</v>
      </c>
      <c r="I3031" s="1">
        <v>0.532533009</v>
      </c>
      <c r="K3031" s="1">
        <v>1.085933096</v>
      </c>
      <c r="L3031" s="1" t="s">
        <v>2</v>
      </c>
      <c r="M3031" s="1" t="s">
        <v>1</v>
      </c>
      <c r="N3031" s="1">
        <v>310956.1201</v>
      </c>
      <c r="O3031" s="1">
        <v>462635.84360000002</v>
      </c>
      <c r="P3031" s="1">
        <v>279237.38400000002</v>
      </c>
      <c r="Q3031" s="1">
        <v>291562.39559999999</v>
      </c>
      <c r="R3031" s="3">
        <f>AVERAGE('VTA_Proteome Morphine vs Saline'!N3031:Q3031)</f>
        <v>336097.93582499999</v>
      </c>
      <c r="S3031" s="3">
        <f>_xlfn.STDEV.S('VTA_Proteome Morphine vs Saline'!N3031:Q3031)</f>
        <v>85362.930477267291</v>
      </c>
      <c r="T3031" s="1">
        <v>440134.40970000002</v>
      </c>
      <c r="U3031" s="1">
        <v>358936.45370000001</v>
      </c>
      <c r="V3031" s="1">
        <v>365919.97070000001</v>
      </c>
      <c r="W3031" s="1">
        <v>294928.65330000001</v>
      </c>
      <c r="X3031" s="1">
        <f t="shared" si="185"/>
        <v>364979.87185</v>
      </c>
      <c r="Y3031" s="1">
        <f t="shared" si="186"/>
        <v>59421.613544148771</v>
      </c>
    </row>
    <row r="3032" spans="1:25" x14ac:dyDescent="0.5">
      <c r="A3032" s="1" t="s">
        <v>6050</v>
      </c>
      <c r="B3032" s="1" t="s">
        <v>6051</v>
      </c>
      <c r="C3032" s="1">
        <v>116799</v>
      </c>
      <c r="D3032" s="1">
        <v>1</v>
      </c>
      <c r="E3032" s="1">
        <v>1</v>
      </c>
      <c r="F3032" s="1">
        <v>63.88</v>
      </c>
      <c r="G3032" s="1">
        <v>0.240327914</v>
      </c>
      <c r="H3032" s="1">
        <v>0.977951083</v>
      </c>
      <c r="I3032" s="1">
        <v>0.18880712599999999</v>
      </c>
      <c r="K3032" s="1">
        <v>1.4092272029999999</v>
      </c>
      <c r="L3032" s="1" t="s">
        <v>1</v>
      </c>
      <c r="M3032" s="1" t="s">
        <v>2</v>
      </c>
      <c r="N3032" s="1">
        <v>27964.52247</v>
      </c>
      <c r="O3032" s="1">
        <v>15208.811439999999</v>
      </c>
      <c r="P3032" s="1">
        <v>21049.608550000001</v>
      </c>
      <c r="Q3032" s="1">
        <v>18451.275989999998</v>
      </c>
      <c r="R3032" s="3">
        <f>AVERAGE('VTA_Proteome Morphine vs Saline'!N3032:Q3032)</f>
        <v>20668.5546125</v>
      </c>
      <c r="S3032" s="3">
        <f>_xlfn.STDEV.S('VTA_Proteome Morphine vs Saline'!N3032:Q3032)</f>
        <v>5419.1471986040115</v>
      </c>
      <c r="T3032" s="1">
        <v>7037.363171</v>
      </c>
      <c r="U3032" s="1">
        <v>16780.745790000001</v>
      </c>
      <c r="V3032" s="1">
        <v>17291.197820000001</v>
      </c>
      <c r="W3032" s="1">
        <v>17557.044720000002</v>
      </c>
      <c r="X3032" s="1">
        <f t="shared" si="185"/>
        <v>14666.587875250003</v>
      </c>
      <c r="Y3032" s="1">
        <f t="shared" si="186"/>
        <v>5096.3402362179177</v>
      </c>
    </row>
    <row r="3033" spans="1:25" x14ac:dyDescent="0.5">
      <c r="A3033" s="1" t="s">
        <v>6052</v>
      </c>
      <c r="B3033" s="1" t="s">
        <v>6053</v>
      </c>
      <c r="C3033" s="1">
        <v>49663</v>
      </c>
      <c r="D3033" s="1">
        <v>26</v>
      </c>
      <c r="E3033" s="1">
        <v>21</v>
      </c>
      <c r="F3033" s="1">
        <v>1756.74</v>
      </c>
      <c r="G3033" s="1">
        <v>0.149573284</v>
      </c>
      <c r="H3033" s="1">
        <v>0.977951083</v>
      </c>
      <c r="I3033" s="1">
        <v>0.322912264</v>
      </c>
      <c r="K3033" s="1">
        <v>1.1108525709999999</v>
      </c>
      <c r="L3033" s="1" t="s">
        <v>1</v>
      </c>
      <c r="M3033" s="1" t="s">
        <v>2</v>
      </c>
      <c r="N3033" s="1">
        <v>40838704.140000001</v>
      </c>
      <c r="O3033" s="1">
        <v>44992184.579999998</v>
      </c>
      <c r="P3033" s="1">
        <v>53424185.280000001</v>
      </c>
      <c r="Q3033" s="1">
        <v>54854477.18</v>
      </c>
      <c r="R3033" s="3">
        <f>AVERAGE('VTA_Proteome Morphine vs Saline'!N3033:Q3033)</f>
        <v>48527387.795000002</v>
      </c>
      <c r="S3033" s="3">
        <f>_xlfn.STDEV.S('VTA_Proteome Morphine vs Saline'!N3033:Q3033)</f>
        <v>6723694.5154900262</v>
      </c>
      <c r="T3033" s="1">
        <v>48534075.030000001</v>
      </c>
      <c r="U3033" s="1">
        <v>42111211.340000004</v>
      </c>
      <c r="V3033" s="1">
        <v>36424856.100000001</v>
      </c>
      <c r="W3033" s="1">
        <v>47669112.93</v>
      </c>
      <c r="X3033" s="1">
        <f t="shared" si="185"/>
        <v>43684813.850000001</v>
      </c>
      <c r="Y3033" s="1">
        <f t="shared" si="186"/>
        <v>5614658.9252897333</v>
      </c>
    </row>
    <row r="3034" spans="1:25" x14ac:dyDescent="0.5">
      <c r="A3034" s="1" t="s">
        <v>6054</v>
      </c>
      <c r="B3034" s="1" t="s">
        <v>6055</v>
      </c>
      <c r="C3034" s="1">
        <v>42031</v>
      </c>
      <c r="D3034" s="1">
        <v>3</v>
      </c>
      <c r="E3034" s="1">
        <v>1</v>
      </c>
      <c r="F3034" s="1">
        <v>89.7</v>
      </c>
      <c r="G3034" s="1">
        <v>0.316390106</v>
      </c>
      <c r="H3034" s="1">
        <v>0.977951083</v>
      </c>
      <c r="I3034" s="1">
        <v>0.129476017</v>
      </c>
      <c r="K3034" s="1">
        <v>1.135074937</v>
      </c>
      <c r="L3034" s="1" t="s">
        <v>1</v>
      </c>
      <c r="M3034" s="1" t="s">
        <v>2</v>
      </c>
      <c r="N3034" s="1">
        <v>553971.2635</v>
      </c>
      <c r="O3034" s="1">
        <v>489321.89990000002</v>
      </c>
      <c r="P3034" s="1">
        <v>595544.88619999995</v>
      </c>
      <c r="Q3034" s="1">
        <v>566774.53359999997</v>
      </c>
      <c r="R3034" s="3">
        <f>AVERAGE('VTA_Proteome Morphine vs Saline'!N3034:Q3034)</f>
        <v>551403.14580000006</v>
      </c>
      <c r="S3034" s="3">
        <f>_xlfn.STDEV.S('VTA_Proteome Morphine vs Saline'!N3034:Q3034)</f>
        <v>44890.418908924927</v>
      </c>
      <c r="T3034" s="1">
        <v>510188.20860000001</v>
      </c>
      <c r="U3034" s="1">
        <v>478820.59470000002</v>
      </c>
      <c r="V3034" s="1">
        <v>544281.05339999998</v>
      </c>
      <c r="W3034" s="1">
        <v>409852.84830000001</v>
      </c>
      <c r="X3034" s="1">
        <f t="shared" si="185"/>
        <v>485785.67624999996</v>
      </c>
      <c r="Y3034" s="1">
        <f t="shared" si="186"/>
        <v>57246.541247765104</v>
      </c>
    </row>
    <row r="3035" spans="1:25" x14ac:dyDescent="0.5">
      <c r="A3035" s="1" t="s">
        <v>6056</v>
      </c>
      <c r="B3035" s="1" t="s">
        <v>6057</v>
      </c>
      <c r="C3035" s="1">
        <v>41566</v>
      </c>
      <c r="D3035" s="1">
        <v>37</v>
      </c>
      <c r="E3035" s="1">
        <v>36</v>
      </c>
      <c r="F3035" s="1">
        <v>2930.29</v>
      </c>
      <c r="G3035" s="1">
        <v>5.0226435999999999E-2</v>
      </c>
      <c r="H3035" s="1">
        <v>0.99625991700000005</v>
      </c>
      <c r="I3035" s="1">
        <v>0.96006173399999994</v>
      </c>
      <c r="K3035" s="1">
        <v>1.000240668</v>
      </c>
      <c r="L3035" s="1" t="s">
        <v>2</v>
      </c>
      <c r="M3035" s="1" t="s">
        <v>1</v>
      </c>
      <c r="N3035" s="1">
        <v>64169726.990000002</v>
      </c>
      <c r="O3035" s="1">
        <v>89135193.840000004</v>
      </c>
      <c r="P3035" s="1">
        <v>57694443.460000001</v>
      </c>
      <c r="Q3035" s="1">
        <v>67306279.689999998</v>
      </c>
      <c r="R3035" s="3">
        <f>AVERAGE('VTA_Proteome Morphine vs Saline'!N3035:Q3035)</f>
        <v>69576410.995000005</v>
      </c>
      <c r="S3035" s="3">
        <f>_xlfn.STDEV.S('VTA_Proteome Morphine vs Saline'!N3035:Q3035)</f>
        <v>13639560.928325612</v>
      </c>
      <c r="T3035" s="1">
        <v>71715076.790000007</v>
      </c>
      <c r="U3035" s="1">
        <v>82791143.069999993</v>
      </c>
      <c r="V3035" s="1">
        <v>60293064.579999998</v>
      </c>
      <c r="W3035" s="1">
        <v>63573338.789999999</v>
      </c>
      <c r="X3035" s="1">
        <f t="shared" si="185"/>
        <v>69593155.807500005</v>
      </c>
      <c r="Y3035" s="1">
        <f t="shared" si="186"/>
        <v>10023627.257652923</v>
      </c>
    </row>
    <row r="3036" spans="1:25" x14ac:dyDescent="0.5">
      <c r="A3036" s="1" t="s">
        <v>6058</v>
      </c>
      <c r="B3036" s="1" t="s">
        <v>6059</v>
      </c>
      <c r="C3036" s="1">
        <v>40572</v>
      </c>
      <c r="D3036" s="1">
        <v>15</v>
      </c>
      <c r="E3036" s="1">
        <v>15</v>
      </c>
      <c r="F3036" s="1">
        <v>999.86</v>
      </c>
      <c r="G3036" s="1">
        <v>9.9061524999999997E-2</v>
      </c>
      <c r="H3036" s="1">
        <v>0.99216108700000005</v>
      </c>
      <c r="I3036" s="1">
        <v>0.47559171</v>
      </c>
      <c r="K3036" s="1">
        <v>1.0848472339999999</v>
      </c>
      <c r="L3036" s="1" t="s">
        <v>1</v>
      </c>
      <c r="M3036" s="1" t="s">
        <v>2</v>
      </c>
      <c r="N3036" s="1">
        <v>26620845.140000001</v>
      </c>
      <c r="O3036" s="1">
        <v>28788733.52</v>
      </c>
      <c r="P3036" s="1">
        <v>22730033.219999999</v>
      </c>
      <c r="Q3036" s="1">
        <v>24401309.120000001</v>
      </c>
      <c r="R3036" s="3">
        <f>AVERAGE('VTA_Proteome Morphine vs Saline'!N3036:Q3036)</f>
        <v>25635230.25</v>
      </c>
      <c r="S3036" s="3">
        <f>_xlfn.STDEV.S('VTA_Proteome Morphine vs Saline'!N3036:Q3036)</f>
        <v>2638102.2676330362</v>
      </c>
      <c r="T3036" s="1">
        <v>25732169.93</v>
      </c>
      <c r="U3036" s="1">
        <v>29298336.699999999</v>
      </c>
      <c r="V3036" s="1">
        <v>16952732.390000001</v>
      </c>
      <c r="W3036" s="1">
        <v>22537830.629999999</v>
      </c>
      <c r="X3036" s="1">
        <f t="shared" si="185"/>
        <v>23630267.412499998</v>
      </c>
      <c r="Y3036" s="1">
        <f t="shared" si="186"/>
        <v>5238571.5528009711</v>
      </c>
    </row>
    <row r="3037" spans="1:25" x14ac:dyDescent="0.5">
      <c r="A3037" s="1" t="s">
        <v>6060</v>
      </c>
      <c r="B3037" s="1" t="s">
        <v>6061</v>
      </c>
      <c r="C3037" s="1">
        <v>42825</v>
      </c>
      <c r="D3037" s="1">
        <v>25</v>
      </c>
      <c r="E3037" s="1">
        <v>23</v>
      </c>
      <c r="F3037" s="1">
        <v>1704.94</v>
      </c>
      <c r="G3037" s="1">
        <v>8.0470241999999997E-2</v>
      </c>
      <c r="H3037" s="1">
        <v>0.99625991700000005</v>
      </c>
      <c r="I3037" s="1">
        <v>0.56948271299999997</v>
      </c>
      <c r="K3037" s="1">
        <v>1.0723061679999999</v>
      </c>
      <c r="L3037" s="1" t="s">
        <v>1</v>
      </c>
      <c r="M3037" s="1" t="s">
        <v>2</v>
      </c>
      <c r="N3037" s="1">
        <v>55361178.32</v>
      </c>
      <c r="O3037" s="1">
        <v>59349454.539999999</v>
      </c>
      <c r="P3037" s="1">
        <v>44488210.289999999</v>
      </c>
      <c r="Q3037" s="1">
        <v>50017599.810000002</v>
      </c>
      <c r="R3037" s="3">
        <f>AVERAGE('VTA_Proteome Morphine vs Saline'!N3037:Q3037)</f>
        <v>52304110.740000002</v>
      </c>
      <c r="S3037" s="3">
        <f>_xlfn.STDEV.S('VTA_Proteome Morphine vs Saline'!N3037:Q3037)</f>
        <v>6462686.8387228334</v>
      </c>
      <c r="T3037" s="1">
        <v>54660809.439999998</v>
      </c>
      <c r="U3037" s="1">
        <v>60568378</v>
      </c>
      <c r="V3037" s="1">
        <v>32569479.52</v>
      </c>
      <c r="W3037" s="1">
        <v>47310201.450000003</v>
      </c>
      <c r="X3037" s="1">
        <f t="shared" si="185"/>
        <v>48777217.102500007</v>
      </c>
      <c r="Y3037" s="1">
        <f t="shared" si="186"/>
        <v>12089817.017811339</v>
      </c>
    </row>
    <row r="3038" spans="1:25" x14ac:dyDescent="0.5">
      <c r="A3038" s="1" t="s">
        <v>6062</v>
      </c>
      <c r="B3038" s="1" t="s">
        <v>6063</v>
      </c>
      <c r="C3038" s="1">
        <v>50476</v>
      </c>
      <c r="D3038" s="1">
        <v>47</v>
      </c>
      <c r="E3038" s="1">
        <v>45</v>
      </c>
      <c r="F3038" s="1">
        <v>2920.81</v>
      </c>
      <c r="G3038" s="1">
        <v>0.36541709999999999</v>
      </c>
      <c r="H3038" s="1">
        <v>0.977951083</v>
      </c>
      <c r="I3038" s="1">
        <v>0.10349530799999999</v>
      </c>
      <c r="K3038" s="1">
        <v>1.1885876390000001</v>
      </c>
      <c r="L3038" s="1" t="s">
        <v>2</v>
      </c>
      <c r="M3038" s="1" t="s">
        <v>1</v>
      </c>
      <c r="N3038" s="1">
        <v>125127992.7</v>
      </c>
      <c r="O3038" s="1">
        <v>146210071.30000001</v>
      </c>
      <c r="P3038" s="1">
        <v>133183598.5</v>
      </c>
      <c r="Q3038" s="1">
        <v>148944322.40000001</v>
      </c>
      <c r="R3038" s="3">
        <f>AVERAGE('VTA_Proteome Morphine vs Saline'!N3038:Q3038)</f>
        <v>138366496.22499999</v>
      </c>
      <c r="S3038" s="3">
        <f>_xlfn.STDEV.S('VTA_Proteome Morphine vs Saline'!N3038:Q3038)</f>
        <v>11188274.829107543</v>
      </c>
      <c r="T3038" s="1">
        <v>158788487.09999999</v>
      </c>
      <c r="U3038" s="1">
        <v>203343653.40000001</v>
      </c>
      <c r="V3038" s="1">
        <v>151581068.69999999</v>
      </c>
      <c r="W3038" s="1">
        <v>144129619</v>
      </c>
      <c r="X3038" s="1">
        <f t="shared" si="185"/>
        <v>164460707.05000001</v>
      </c>
      <c r="Y3038" s="1">
        <f t="shared" si="186"/>
        <v>26603858.249896612</v>
      </c>
    </row>
    <row r="3039" spans="1:25" x14ac:dyDescent="0.5">
      <c r="A3039" s="1" t="s">
        <v>6064</v>
      </c>
      <c r="B3039" s="1" t="s">
        <v>6065</v>
      </c>
      <c r="C3039" s="1">
        <v>51220</v>
      </c>
      <c r="D3039" s="1">
        <v>29</v>
      </c>
      <c r="E3039" s="1">
        <v>24</v>
      </c>
      <c r="F3039" s="1">
        <v>1896.98</v>
      </c>
      <c r="G3039" s="1">
        <v>0.130770677</v>
      </c>
      <c r="H3039" s="1">
        <v>0.977951083</v>
      </c>
      <c r="I3039" s="1">
        <v>0.36865172699999998</v>
      </c>
      <c r="K3039" s="1">
        <v>1.1109142030000001</v>
      </c>
      <c r="L3039" s="1" t="s">
        <v>2</v>
      </c>
      <c r="M3039" s="1" t="s">
        <v>1</v>
      </c>
      <c r="N3039" s="1">
        <v>34459912.420000002</v>
      </c>
      <c r="O3039" s="1">
        <v>51560404.149999999</v>
      </c>
      <c r="P3039" s="1">
        <v>55715308.130000003</v>
      </c>
      <c r="Q3039" s="1">
        <v>48455790.450000003</v>
      </c>
      <c r="R3039" s="3">
        <f>AVERAGE('VTA_Proteome Morphine vs Saline'!N3039:Q3039)</f>
        <v>47547853.787499994</v>
      </c>
      <c r="S3039" s="3">
        <f>_xlfn.STDEV.S('VTA_Proteome Morphine vs Saline'!N3039:Q3039)</f>
        <v>9218214.3800675776</v>
      </c>
      <c r="T3039" s="1">
        <v>54903072.079999998</v>
      </c>
      <c r="U3039" s="1">
        <v>49663811.880000003</v>
      </c>
      <c r="V3039" s="1">
        <v>46631248.560000002</v>
      </c>
      <c r="W3039" s="1">
        <v>60088211.93</v>
      </c>
      <c r="X3039" s="1">
        <f t="shared" si="185"/>
        <v>52821586.112500004</v>
      </c>
      <c r="Y3039" s="1">
        <f t="shared" si="186"/>
        <v>5928132.1319560558</v>
      </c>
    </row>
    <row r="3040" spans="1:25" x14ac:dyDescent="0.5">
      <c r="A3040" s="1" t="s">
        <v>6066</v>
      </c>
      <c r="B3040" s="1" t="s">
        <v>6067</v>
      </c>
      <c r="C3040" s="1">
        <v>63752</v>
      </c>
      <c r="D3040" s="1">
        <v>27</v>
      </c>
      <c r="E3040" s="1">
        <v>27</v>
      </c>
      <c r="F3040" s="1">
        <v>1543.77</v>
      </c>
      <c r="G3040" s="1">
        <v>0.129785505</v>
      </c>
      <c r="H3040" s="1">
        <v>0.977951083</v>
      </c>
      <c r="I3040" s="1">
        <v>0.371335209</v>
      </c>
      <c r="K3040" s="1">
        <v>1.8235189190000001</v>
      </c>
      <c r="L3040" s="1" t="s">
        <v>1</v>
      </c>
      <c r="M3040" s="1" t="s">
        <v>2</v>
      </c>
      <c r="N3040" s="1">
        <v>18095539.539999999</v>
      </c>
      <c r="O3040" s="1">
        <v>21048334.57</v>
      </c>
      <c r="P3040" s="1">
        <v>86069515.920000002</v>
      </c>
      <c r="Q3040" s="1">
        <v>19859810.32</v>
      </c>
      <c r="R3040" s="3">
        <f>AVERAGE('VTA_Proteome Morphine vs Saline'!N3040:Q3040)</f>
        <v>36268300.087499999</v>
      </c>
      <c r="S3040" s="3">
        <f>_xlfn.STDEV.S('VTA_Proteome Morphine vs Saline'!N3040:Q3040)</f>
        <v>33222965.004727587</v>
      </c>
      <c r="T3040" s="1">
        <v>23836300.879999999</v>
      </c>
      <c r="U3040" s="1">
        <v>21879164</v>
      </c>
      <c r="V3040" s="1">
        <v>14778588.449999999</v>
      </c>
      <c r="W3040" s="1">
        <v>19062675.600000001</v>
      </c>
      <c r="X3040" s="1">
        <f t="shared" si="185"/>
        <v>19889182.232500002</v>
      </c>
      <c r="Y3040" s="1">
        <f t="shared" si="186"/>
        <v>3930269.5020281794</v>
      </c>
    </row>
    <row r="3041" spans="1:25" x14ac:dyDescent="0.5">
      <c r="A3041" s="1" t="s">
        <v>6068</v>
      </c>
      <c r="B3041" s="1" t="s">
        <v>6069</v>
      </c>
      <c r="C3041" s="1">
        <v>56457</v>
      </c>
      <c r="D3041" s="1">
        <v>23</v>
      </c>
      <c r="E3041" s="1">
        <v>23</v>
      </c>
      <c r="F3041" s="1">
        <v>1410.4</v>
      </c>
      <c r="G3041" s="1">
        <v>0.10399280599999999</v>
      </c>
      <c r="H3041" s="1">
        <v>0.99063050699999999</v>
      </c>
      <c r="I3041" s="1">
        <v>0.45554627199999997</v>
      </c>
      <c r="K3041" s="1">
        <v>1.1527477340000001</v>
      </c>
      <c r="L3041" s="1" t="s">
        <v>1</v>
      </c>
      <c r="M3041" s="1" t="s">
        <v>2</v>
      </c>
      <c r="N3041" s="1">
        <v>82280465.400000006</v>
      </c>
      <c r="O3041" s="1">
        <v>90266993.280000001</v>
      </c>
      <c r="P3041" s="1">
        <v>150672599</v>
      </c>
      <c r="Q3041" s="1">
        <v>112129781.3</v>
      </c>
      <c r="R3041" s="3">
        <f>AVERAGE('VTA_Proteome Morphine vs Saline'!N3041:Q3041)</f>
        <v>108837459.745</v>
      </c>
      <c r="S3041" s="3">
        <f>_xlfn.STDEV.S('VTA_Proteome Morphine vs Saline'!N3041:Q3041)</f>
        <v>30611296.559030883</v>
      </c>
      <c r="T3041" s="1">
        <v>85014370.379999995</v>
      </c>
      <c r="U3041" s="1">
        <v>80820749.099999994</v>
      </c>
      <c r="V3041" s="1">
        <v>111906676.5</v>
      </c>
      <c r="W3041" s="1">
        <v>99920918.920000002</v>
      </c>
      <c r="X3041" s="1">
        <f t="shared" si="185"/>
        <v>94415678.725000009</v>
      </c>
      <c r="Y3041" s="1">
        <f t="shared" si="186"/>
        <v>14253062.628503906</v>
      </c>
    </row>
    <row r="3042" spans="1:25" x14ac:dyDescent="0.5">
      <c r="A3042" s="1" t="s">
        <v>6070</v>
      </c>
      <c r="B3042" s="1" t="s">
        <v>6071</v>
      </c>
      <c r="C3042" s="1">
        <v>24952</v>
      </c>
      <c r="D3042" s="1">
        <v>7</v>
      </c>
      <c r="E3042" s="1">
        <v>7</v>
      </c>
      <c r="F3042" s="1">
        <v>373.95</v>
      </c>
      <c r="G3042" s="1">
        <v>5.0002281000000003E-2</v>
      </c>
      <c r="H3042" s="1">
        <v>0.99959859299999998</v>
      </c>
      <c r="I3042" s="1">
        <v>0.99598883900000001</v>
      </c>
      <c r="K3042" s="1">
        <v>1.109497312</v>
      </c>
      <c r="L3042" s="1" t="s">
        <v>2</v>
      </c>
      <c r="M3042" s="1" t="s">
        <v>1</v>
      </c>
      <c r="N3042" s="1">
        <v>2479719.4470000002</v>
      </c>
      <c r="O3042" s="1">
        <v>3516385.1889999998</v>
      </c>
      <c r="P3042" s="1">
        <v>1151298.689</v>
      </c>
      <c r="Q3042" s="1">
        <v>1747703.0279999999</v>
      </c>
      <c r="R3042" s="3">
        <f>AVERAGE('VTA_Proteome Morphine vs Saline'!N3042:Q3042)</f>
        <v>2223776.58825</v>
      </c>
      <c r="S3042" s="3">
        <f>_xlfn.STDEV.S('VTA_Proteome Morphine vs Saline'!N3042:Q3042)</f>
        <v>1018691.7461179957</v>
      </c>
      <c r="T3042" s="1">
        <v>3610115.1260000002</v>
      </c>
      <c r="U3042" s="1">
        <v>3286118.7429999998</v>
      </c>
      <c r="V3042" s="1">
        <v>2349608.7310000001</v>
      </c>
      <c r="W3042" s="1">
        <v>623253.98670000001</v>
      </c>
      <c r="X3042" s="1">
        <f t="shared" si="185"/>
        <v>2467274.146675</v>
      </c>
      <c r="Y3042" s="1">
        <f t="shared" si="186"/>
        <v>1340503.3230588392</v>
      </c>
    </row>
    <row r="3043" spans="1:25" x14ac:dyDescent="0.5">
      <c r="A3043" s="1" t="s">
        <v>6072</v>
      </c>
      <c r="B3043" s="1" t="s">
        <v>6073</v>
      </c>
      <c r="C3043" s="1">
        <v>50519</v>
      </c>
      <c r="D3043" s="1">
        <v>1</v>
      </c>
      <c r="E3043" s="1">
        <v>1</v>
      </c>
      <c r="F3043" s="1">
        <v>50.17</v>
      </c>
      <c r="G3043" s="1">
        <v>5.0560523000000003E-2</v>
      </c>
      <c r="H3043" s="1">
        <v>0.99625991700000005</v>
      </c>
      <c r="I3043" s="1">
        <v>0.93721750800000003</v>
      </c>
      <c r="K3043" s="1">
        <v>1.0863718710000001</v>
      </c>
      <c r="L3043" s="1" t="s">
        <v>2</v>
      </c>
      <c r="M3043" s="1" t="s">
        <v>1</v>
      </c>
      <c r="N3043" s="1">
        <v>155314.38620000001</v>
      </c>
      <c r="O3043" s="1">
        <v>180084.85939999999</v>
      </c>
      <c r="P3043" s="1">
        <v>58872.455549999999</v>
      </c>
      <c r="Q3043" s="1">
        <v>75440.018119999993</v>
      </c>
      <c r="R3043" s="3">
        <f>AVERAGE('VTA_Proteome Morphine vs Saline'!N3043:Q3043)</f>
        <v>117427.9298175</v>
      </c>
      <c r="S3043" s="3">
        <f>_xlfn.STDEV.S('VTA_Proteome Morphine vs Saline'!N3043:Q3043)</f>
        <v>59309.928054074153</v>
      </c>
      <c r="T3043" s="1">
        <v>184988.43640000001</v>
      </c>
      <c r="U3043" s="1">
        <v>130387.1635</v>
      </c>
      <c r="V3043" s="1">
        <v>156823.96040000001</v>
      </c>
      <c r="W3043" s="1">
        <v>38082.038840000001</v>
      </c>
      <c r="X3043" s="1">
        <f t="shared" si="185"/>
        <v>127570.399785</v>
      </c>
      <c r="Y3043" s="1">
        <f t="shared" si="186"/>
        <v>63688.572077533936</v>
      </c>
    </row>
    <row r="3044" spans="1:25" x14ac:dyDescent="0.5">
      <c r="A3044" s="1" t="s">
        <v>6074</v>
      </c>
      <c r="B3044" s="1" t="s">
        <v>6075</v>
      </c>
      <c r="C3044" s="1">
        <v>51820</v>
      </c>
      <c r="D3044" s="1">
        <v>1</v>
      </c>
      <c r="E3044" s="1">
        <v>1</v>
      </c>
      <c r="F3044" s="1">
        <v>36.96</v>
      </c>
      <c r="G3044" s="1">
        <v>0.14037480299999999</v>
      </c>
      <c r="H3044" s="1">
        <v>0.977951083</v>
      </c>
      <c r="I3044" s="1">
        <v>0.344072086</v>
      </c>
      <c r="K3044" s="1">
        <v>1.296504578</v>
      </c>
      <c r="L3044" s="1" t="s">
        <v>1</v>
      </c>
      <c r="M3044" s="1" t="s">
        <v>2</v>
      </c>
      <c r="N3044" s="1">
        <v>5063.3203599999997</v>
      </c>
      <c r="O3044" s="1">
        <v>4839.3123230000001</v>
      </c>
      <c r="P3044" s="1">
        <v>10457.60158</v>
      </c>
      <c r="Q3044" s="1">
        <v>8597.6673140000003</v>
      </c>
      <c r="R3044" s="3">
        <f>AVERAGE('VTA_Proteome Morphine vs Saline'!N3044:Q3044)</f>
        <v>7239.4753942499992</v>
      </c>
      <c r="S3044" s="3">
        <f>_xlfn.STDEV.S('VTA_Proteome Morphine vs Saline'!N3044:Q3044)</f>
        <v>2750.6032635265019</v>
      </c>
      <c r="T3044" s="1">
        <v>6161.7933919999996</v>
      </c>
      <c r="U3044" s="1">
        <v>4392.6550459999999</v>
      </c>
      <c r="V3044" s="1">
        <v>6184.3570840000002</v>
      </c>
      <c r="W3044" s="1">
        <v>5596.5583939999997</v>
      </c>
      <c r="X3044" s="1">
        <f t="shared" si="185"/>
        <v>5583.8409789999996</v>
      </c>
      <c r="Y3044" s="1">
        <f t="shared" si="186"/>
        <v>839.39149461147781</v>
      </c>
    </row>
    <row r="3045" spans="1:25" x14ac:dyDescent="0.5">
      <c r="A3045" s="1" t="s">
        <v>6076</v>
      </c>
      <c r="B3045" s="1" t="s">
        <v>6077</v>
      </c>
      <c r="C3045" s="1">
        <v>33386</v>
      </c>
      <c r="D3045" s="1">
        <v>9</v>
      </c>
      <c r="E3045" s="1">
        <v>8</v>
      </c>
      <c r="F3045" s="1">
        <v>499.3</v>
      </c>
      <c r="G3045" s="1">
        <v>6.1232483999999997E-2</v>
      </c>
      <c r="H3045" s="1">
        <v>0.99625991700000005</v>
      </c>
      <c r="I3045" s="1">
        <v>0.72641909299999996</v>
      </c>
      <c r="K3045" s="1">
        <v>1.030282822</v>
      </c>
      <c r="L3045" s="1" t="s">
        <v>1</v>
      </c>
      <c r="M3045" s="1" t="s">
        <v>2</v>
      </c>
      <c r="N3045" s="1">
        <v>8510035.6500000004</v>
      </c>
      <c r="O3045" s="1">
        <v>7437092.5329999998</v>
      </c>
      <c r="P3045" s="1">
        <v>6194477.4340000004</v>
      </c>
      <c r="Q3045" s="1">
        <v>6558859.5099999998</v>
      </c>
      <c r="R3045" s="3">
        <f>AVERAGE('VTA_Proteome Morphine vs Saline'!N3045:Q3045)</f>
        <v>7175116.2817499992</v>
      </c>
      <c r="S3045" s="3">
        <f>_xlfn.STDEV.S('VTA_Proteome Morphine vs Saline'!N3045:Q3045)</f>
        <v>1031514.4585175428</v>
      </c>
      <c r="T3045" s="1">
        <v>8614405.8039999995</v>
      </c>
      <c r="U3045" s="1">
        <v>9371136.8949999996</v>
      </c>
      <c r="V3045" s="1">
        <v>3997290.642</v>
      </c>
      <c r="W3045" s="1">
        <v>5874046.8300000001</v>
      </c>
      <c r="X3045" s="1">
        <f t="shared" si="185"/>
        <v>6964220.042750001</v>
      </c>
      <c r="Y3045" s="1">
        <f t="shared" si="186"/>
        <v>2483781.3566623009</v>
      </c>
    </row>
    <row r="3046" spans="1:25" x14ac:dyDescent="0.5">
      <c r="A3046" s="1" t="s">
        <v>6078</v>
      </c>
      <c r="B3046" s="1" t="s">
        <v>6079</v>
      </c>
      <c r="C3046" s="1">
        <v>49859</v>
      </c>
      <c r="D3046" s="1">
        <v>4</v>
      </c>
      <c r="E3046" s="1">
        <v>4</v>
      </c>
      <c r="F3046" s="1">
        <v>160.6</v>
      </c>
      <c r="G3046" s="1">
        <v>5.0544962999999998E-2</v>
      </c>
      <c r="H3046" s="1">
        <v>0.99625991700000005</v>
      </c>
      <c r="I3046" s="1">
        <v>0.938092598</v>
      </c>
      <c r="K3046" s="1">
        <v>1.031058456</v>
      </c>
      <c r="L3046" s="1" t="s">
        <v>1</v>
      </c>
      <c r="M3046" s="1" t="s">
        <v>2</v>
      </c>
      <c r="N3046" s="1">
        <v>253322.91320000001</v>
      </c>
      <c r="O3046" s="1">
        <v>236568.17180000001</v>
      </c>
      <c r="P3046" s="1">
        <v>597311.97620000003</v>
      </c>
      <c r="Q3046" s="1">
        <v>450015.12929999997</v>
      </c>
      <c r="R3046" s="3">
        <f>AVERAGE('VTA_Proteome Morphine vs Saline'!N3046:Q3046)</f>
        <v>384304.54762500001</v>
      </c>
      <c r="S3046" s="3">
        <f>_xlfn.STDEV.S('VTA_Proteome Morphine vs Saline'!N3046:Q3046)</f>
        <v>171922.72534557554</v>
      </c>
      <c r="T3046" s="1">
        <v>281468.55219999998</v>
      </c>
      <c r="U3046" s="1">
        <v>359840.16519999999</v>
      </c>
      <c r="V3046" s="1">
        <v>511949.3247</v>
      </c>
      <c r="W3046" s="1">
        <v>337654.70010000002</v>
      </c>
      <c r="X3046" s="1">
        <f t="shared" si="185"/>
        <v>372728.18554999999</v>
      </c>
      <c r="Y3046" s="1">
        <f t="shared" si="186"/>
        <v>98500.586657395892</v>
      </c>
    </row>
    <row r="3047" spans="1:25" x14ac:dyDescent="0.5">
      <c r="A3047" s="1" t="s">
        <v>6080</v>
      </c>
      <c r="B3047" s="1" t="s">
        <v>6081</v>
      </c>
      <c r="C3047" s="1">
        <v>44327</v>
      </c>
      <c r="D3047" s="1">
        <v>3</v>
      </c>
      <c r="E3047" s="1">
        <v>3</v>
      </c>
      <c r="F3047" s="1">
        <v>132.4</v>
      </c>
      <c r="G3047" s="1">
        <v>0.49582574400000001</v>
      </c>
      <c r="H3047" s="1">
        <v>0.977951083</v>
      </c>
      <c r="I3047" s="1">
        <v>5.9229033E-2</v>
      </c>
      <c r="K3047" s="1">
        <v>1.4970431369999999</v>
      </c>
      <c r="L3047" s="1" t="s">
        <v>2</v>
      </c>
      <c r="M3047" s="1" t="s">
        <v>1</v>
      </c>
      <c r="N3047" s="1">
        <v>88854.765400000004</v>
      </c>
      <c r="O3047" s="1">
        <v>98764.820980000004</v>
      </c>
      <c r="P3047" s="1">
        <v>84435.968299999993</v>
      </c>
      <c r="Q3047" s="1">
        <v>98770.512789999993</v>
      </c>
      <c r="R3047" s="3">
        <f>AVERAGE('VTA_Proteome Morphine vs Saline'!N3047:Q3047)</f>
        <v>92706.516867500002</v>
      </c>
      <c r="S3047" s="3">
        <f>_xlfn.STDEV.S('VTA_Proteome Morphine vs Saline'!N3047:Q3047)</f>
        <v>7227.5643256078047</v>
      </c>
      <c r="T3047" s="1">
        <v>121825.69779999999</v>
      </c>
      <c r="U3047" s="1">
        <v>152371.23310000001</v>
      </c>
      <c r="V3047" s="1">
        <v>189115.07440000001</v>
      </c>
      <c r="W3047" s="1">
        <v>91830.614029999997</v>
      </c>
      <c r="X3047" s="1">
        <f t="shared" si="185"/>
        <v>138785.65483250003</v>
      </c>
      <c r="Y3047" s="1">
        <f t="shared" si="186"/>
        <v>41673.470418530742</v>
      </c>
    </row>
    <row r="3048" spans="1:25" x14ac:dyDescent="0.5">
      <c r="A3048" s="1" t="s">
        <v>6082</v>
      </c>
      <c r="B3048" s="1" t="s">
        <v>6083</v>
      </c>
      <c r="C3048" s="1">
        <v>28711</v>
      </c>
      <c r="D3048" s="1">
        <v>2</v>
      </c>
      <c r="E3048" s="1">
        <v>2</v>
      </c>
      <c r="F3048" s="1">
        <v>126.3</v>
      </c>
      <c r="G3048" s="1">
        <v>0.19253562399999999</v>
      </c>
      <c r="H3048" s="1">
        <v>0.977951083</v>
      </c>
      <c r="I3048" s="1">
        <v>0.24636308500000001</v>
      </c>
      <c r="K3048" s="1">
        <v>1.295001396</v>
      </c>
      <c r="L3048" s="1" t="s">
        <v>1</v>
      </c>
      <c r="M3048" s="1" t="s">
        <v>2</v>
      </c>
      <c r="N3048" s="1">
        <v>437873.43180000002</v>
      </c>
      <c r="O3048" s="1">
        <v>454356.73220000003</v>
      </c>
      <c r="P3048" s="1">
        <v>499958.47850000003</v>
      </c>
      <c r="Q3048" s="1">
        <v>505308.4252</v>
      </c>
      <c r="R3048" s="3">
        <f>AVERAGE('VTA_Proteome Morphine vs Saline'!N3048:Q3048)</f>
        <v>474374.266925</v>
      </c>
      <c r="S3048" s="3">
        <f>_xlfn.STDEV.S('VTA_Proteome Morphine vs Saline'!N3048:Q3048)</f>
        <v>33389.053552455029</v>
      </c>
      <c r="T3048" s="1">
        <v>507024.9914</v>
      </c>
      <c r="U3048" s="1">
        <v>291840.85960000003</v>
      </c>
      <c r="V3048" s="1">
        <v>157714.75229999999</v>
      </c>
      <c r="W3048" s="1">
        <v>508666.5184</v>
      </c>
      <c r="X3048" s="1">
        <f t="shared" si="185"/>
        <v>366311.780425</v>
      </c>
      <c r="Y3048" s="1">
        <f t="shared" si="186"/>
        <v>172359.8148814771</v>
      </c>
    </row>
    <row r="3049" spans="1:25" x14ac:dyDescent="0.5">
      <c r="A3049" s="1" t="s">
        <v>6084</v>
      </c>
      <c r="B3049" s="1" t="s">
        <v>6085</v>
      </c>
      <c r="C3049" s="1">
        <v>133775</v>
      </c>
      <c r="D3049" s="1">
        <v>1</v>
      </c>
      <c r="E3049" s="1">
        <v>1</v>
      </c>
      <c r="F3049" s="1">
        <v>46.93</v>
      </c>
      <c r="G3049" s="1">
        <v>8.5087204E-2</v>
      </c>
      <c r="H3049" s="1">
        <v>0.99625991700000005</v>
      </c>
      <c r="I3049" s="1">
        <v>0.54280691199999997</v>
      </c>
      <c r="K3049" s="1">
        <v>2.1848980650000001</v>
      </c>
      <c r="L3049" s="1" t="s">
        <v>2</v>
      </c>
      <c r="M3049" s="1" t="s">
        <v>1</v>
      </c>
      <c r="N3049" s="1">
        <v>11419.18723</v>
      </c>
      <c r="O3049" s="1">
        <v>8750.3634409999995</v>
      </c>
      <c r="P3049" s="1">
        <v>3325.7704960000001</v>
      </c>
      <c r="Q3049" s="1">
        <v>2488.378843</v>
      </c>
      <c r="R3049" s="3">
        <f>AVERAGE('VTA_Proteome Morphine vs Saline'!N3049:Q3049)</f>
        <v>6495.9250024999992</v>
      </c>
      <c r="S3049" s="3">
        <f>_xlfn.STDEV.S('VTA_Proteome Morphine vs Saline'!N3049:Q3049)</f>
        <v>4298.5001046613161</v>
      </c>
      <c r="T3049" s="1">
        <v>26432.061679999999</v>
      </c>
      <c r="U3049" s="1">
        <v>17117.71098</v>
      </c>
      <c r="V3049" s="1">
        <v>1161.741274</v>
      </c>
      <c r="W3049" s="1">
        <v>12060.221939999999</v>
      </c>
      <c r="X3049" s="1">
        <f t="shared" si="185"/>
        <v>14192.933968500001</v>
      </c>
      <c r="Y3049" s="1">
        <f t="shared" si="186"/>
        <v>10531.081162335688</v>
      </c>
    </row>
    <row r="3050" spans="1:25" x14ac:dyDescent="0.5">
      <c r="A3050" s="1" t="s">
        <v>6086</v>
      </c>
      <c r="B3050" s="1" t="s">
        <v>6087</v>
      </c>
      <c r="C3050" s="1">
        <v>35523</v>
      </c>
      <c r="D3050" s="1">
        <v>9</v>
      </c>
      <c r="E3050" s="1">
        <v>8</v>
      </c>
      <c r="F3050" s="1">
        <v>787.52</v>
      </c>
      <c r="G3050" s="1">
        <v>0.16873596599999999</v>
      </c>
      <c r="H3050" s="1">
        <v>0.977951083</v>
      </c>
      <c r="I3050" s="1">
        <v>0.28487046599999999</v>
      </c>
      <c r="K3050" s="1">
        <v>1.128939557</v>
      </c>
      <c r="L3050" s="1" t="s">
        <v>1</v>
      </c>
      <c r="M3050" s="1" t="s">
        <v>2</v>
      </c>
      <c r="N3050" s="1">
        <v>16628328.25</v>
      </c>
      <c r="O3050" s="1">
        <v>14395723.960000001</v>
      </c>
      <c r="P3050" s="1">
        <v>20269722.850000001</v>
      </c>
      <c r="Q3050" s="1">
        <v>16413271.73</v>
      </c>
      <c r="R3050" s="3">
        <f>AVERAGE('VTA_Proteome Morphine vs Saline'!N3050:Q3050)</f>
        <v>16926761.697500002</v>
      </c>
      <c r="S3050" s="3">
        <f>_xlfn.STDEV.S('VTA_Proteome Morphine vs Saline'!N3050:Q3050)</f>
        <v>2445013.6853797636</v>
      </c>
      <c r="T3050" s="1">
        <v>14824006.140000001</v>
      </c>
      <c r="U3050" s="1">
        <v>17565007.25</v>
      </c>
      <c r="V3050" s="1">
        <v>15451607.9</v>
      </c>
      <c r="W3050" s="1">
        <v>12133401.58</v>
      </c>
      <c r="X3050" s="1">
        <f t="shared" si="185"/>
        <v>14993505.717499999</v>
      </c>
      <c r="Y3050" s="1">
        <f t="shared" si="186"/>
        <v>2238407.4342694702</v>
      </c>
    </row>
    <row r="3051" spans="1:25" x14ac:dyDescent="0.5">
      <c r="A3051" s="1" t="s">
        <v>6088</v>
      </c>
      <c r="B3051" s="1" t="s">
        <v>6089</v>
      </c>
      <c r="C3051" s="1">
        <v>35411</v>
      </c>
      <c r="D3051" s="1">
        <v>10</v>
      </c>
      <c r="E3051" s="1">
        <v>9</v>
      </c>
      <c r="F3051" s="1">
        <v>675.91</v>
      </c>
      <c r="G3051" s="1">
        <v>0.33247742899999999</v>
      </c>
      <c r="H3051" s="1">
        <v>0.977951083</v>
      </c>
      <c r="I3051" s="1">
        <v>0.120146329</v>
      </c>
      <c r="K3051" s="1">
        <v>1.283259696</v>
      </c>
      <c r="L3051" s="1" t="s">
        <v>1</v>
      </c>
      <c r="M3051" s="1" t="s">
        <v>2</v>
      </c>
      <c r="N3051" s="1">
        <v>12342030.51</v>
      </c>
      <c r="O3051" s="1">
        <v>9544141.1079999991</v>
      </c>
      <c r="P3051" s="1">
        <v>15955666.65</v>
      </c>
      <c r="Q3051" s="1">
        <v>11155452.73</v>
      </c>
      <c r="R3051" s="3">
        <f>AVERAGE('VTA_Proteome Morphine vs Saline'!N3051:Q3051)</f>
        <v>12249322.749499999</v>
      </c>
      <c r="S3051" s="3">
        <f>_xlfn.STDEV.S('VTA_Proteome Morphine vs Saline'!N3051:Q3051)</f>
        <v>2723976.2095571565</v>
      </c>
      <c r="T3051" s="1">
        <v>8786697.1370000001</v>
      </c>
      <c r="U3051" s="1">
        <v>10807620.9</v>
      </c>
      <c r="V3051" s="1">
        <v>10708014.98</v>
      </c>
      <c r="W3051" s="1">
        <v>7879565.1200000001</v>
      </c>
      <c r="X3051" s="1">
        <f t="shared" si="185"/>
        <v>9545474.5342500005</v>
      </c>
      <c r="Y3051" s="1">
        <f t="shared" si="186"/>
        <v>1448621.3045104661</v>
      </c>
    </row>
    <row r="3052" spans="1:25" x14ac:dyDescent="0.5">
      <c r="A3052" s="1" t="s">
        <v>6090</v>
      </c>
      <c r="B3052" s="1" t="s">
        <v>6091</v>
      </c>
      <c r="C3052" s="1">
        <v>37281</v>
      </c>
      <c r="D3052" s="1">
        <v>7</v>
      </c>
      <c r="E3052" s="1">
        <v>7</v>
      </c>
      <c r="F3052" s="1">
        <v>356.95</v>
      </c>
      <c r="G3052" s="1">
        <v>0.29973891600000002</v>
      </c>
      <c r="H3052" s="1">
        <v>0.977951083</v>
      </c>
      <c r="I3052" s="1">
        <v>0.14011579499999999</v>
      </c>
      <c r="K3052" s="1">
        <v>1.3083965099999999</v>
      </c>
      <c r="L3052" s="1" t="s">
        <v>1</v>
      </c>
      <c r="M3052" s="1" t="s">
        <v>2</v>
      </c>
      <c r="N3052" s="1">
        <v>3979195.2740000002</v>
      </c>
      <c r="O3052" s="1">
        <v>4468538.5279999999</v>
      </c>
      <c r="P3052" s="1">
        <v>6276247.7220000001</v>
      </c>
      <c r="Q3052" s="1">
        <v>4109298.034</v>
      </c>
      <c r="R3052" s="3">
        <f>AVERAGE('VTA_Proteome Morphine vs Saline'!N3052:Q3052)</f>
        <v>4708319.8894999996</v>
      </c>
      <c r="S3052" s="3">
        <f>_xlfn.STDEV.S('VTA_Proteome Morphine vs Saline'!N3052:Q3052)</f>
        <v>1065573.8168620137</v>
      </c>
      <c r="T3052" s="1">
        <v>3370284.9649999999</v>
      </c>
      <c r="U3052" s="1">
        <v>4058224.6150000002</v>
      </c>
      <c r="V3052" s="1">
        <v>4418360.5580000002</v>
      </c>
      <c r="W3052" s="1">
        <v>2547298.1540000001</v>
      </c>
      <c r="X3052" s="1">
        <f t="shared" si="185"/>
        <v>3598542.0729999999</v>
      </c>
      <c r="Y3052" s="1">
        <f t="shared" si="186"/>
        <v>824747.53154208686</v>
      </c>
    </row>
    <row r="3053" spans="1:25" x14ac:dyDescent="0.5">
      <c r="A3053" s="1" t="s">
        <v>6092</v>
      </c>
      <c r="B3053" s="1" t="s">
        <v>6093</v>
      </c>
      <c r="C3053" s="1">
        <v>40028</v>
      </c>
      <c r="D3053" s="1">
        <v>1</v>
      </c>
      <c r="E3053" s="1">
        <v>1</v>
      </c>
      <c r="F3053" s="1">
        <v>29.34</v>
      </c>
      <c r="G3053" s="1">
        <v>9.7355661999999996E-2</v>
      </c>
      <c r="H3053" s="1">
        <v>0.99332116299999995</v>
      </c>
      <c r="I3053" s="1">
        <v>0.48291406399999998</v>
      </c>
      <c r="K3053" s="1">
        <v>9.4174120909999992</v>
      </c>
      <c r="L3053" s="1" t="s">
        <v>1</v>
      </c>
      <c r="M3053" s="1" t="s">
        <v>2</v>
      </c>
      <c r="N3053" s="1">
        <v>0</v>
      </c>
      <c r="O3053" s="1">
        <v>12666.10518</v>
      </c>
      <c r="P3053" s="1">
        <v>1098.227948</v>
      </c>
      <c r="Q3053" s="1">
        <v>0</v>
      </c>
      <c r="R3053" s="3">
        <f>AVERAGE('VTA_Proteome Morphine vs Saline'!N3053:Q3053)</f>
        <v>3441.0832820000001</v>
      </c>
      <c r="S3053" s="3">
        <f>_xlfn.STDEV.S('VTA_Proteome Morphine vs Saline'!N3053:Q3053)</f>
        <v>6171.7665877756481</v>
      </c>
      <c r="T3053" s="1">
        <v>1461.583394</v>
      </c>
      <c r="U3053" s="1">
        <v>0</v>
      </c>
      <c r="V3053" s="1">
        <v>0</v>
      </c>
      <c r="W3053" s="1">
        <v>0</v>
      </c>
      <c r="X3053" s="1">
        <f t="shared" si="185"/>
        <v>365.3958485</v>
      </c>
      <c r="Y3053" s="1">
        <f t="shared" si="186"/>
        <v>730.791697</v>
      </c>
    </row>
    <row r="3054" spans="1:25" x14ac:dyDescent="0.5">
      <c r="A3054" s="1" t="s">
        <v>6094</v>
      </c>
      <c r="B3054" s="1" t="s">
        <v>6095</v>
      </c>
      <c r="C3054" s="1">
        <v>88530</v>
      </c>
      <c r="D3054" s="1">
        <v>59</v>
      </c>
      <c r="E3054" s="1">
        <v>59</v>
      </c>
      <c r="F3054" s="1">
        <v>3645.28</v>
      </c>
      <c r="G3054" s="1">
        <v>0.14979257700000001</v>
      </c>
      <c r="H3054" s="1">
        <v>0.977951083</v>
      </c>
      <c r="I3054" s="1">
        <v>0.32243317700000002</v>
      </c>
      <c r="K3054" s="1">
        <v>1.0534639889999999</v>
      </c>
      <c r="L3054" s="1" t="s">
        <v>2</v>
      </c>
      <c r="M3054" s="1" t="s">
        <v>1</v>
      </c>
      <c r="N3054" s="1">
        <v>52215087.350000001</v>
      </c>
      <c r="O3054" s="1">
        <v>55470101.539999999</v>
      </c>
      <c r="P3054" s="1">
        <v>58210491.409999996</v>
      </c>
      <c r="Q3054" s="1">
        <v>53351719.310000002</v>
      </c>
      <c r="R3054" s="3">
        <f>AVERAGE('VTA_Proteome Morphine vs Saline'!N3054:Q3054)</f>
        <v>54811849.902500004</v>
      </c>
      <c r="S3054" s="3">
        <f>_xlfn.STDEV.S('VTA_Proteome Morphine vs Saline'!N3054:Q3054)</f>
        <v>2636867.8652265952</v>
      </c>
      <c r="T3054" s="1">
        <v>55613478.25</v>
      </c>
      <c r="U3054" s="1">
        <v>58837708.450000003</v>
      </c>
      <c r="V3054" s="1">
        <v>63724084.549999997</v>
      </c>
      <c r="W3054" s="1">
        <v>52793968.990000002</v>
      </c>
      <c r="X3054" s="1">
        <f t="shared" si="185"/>
        <v>57742310.060000002</v>
      </c>
      <c r="Y3054" s="1">
        <f t="shared" si="186"/>
        <v>4690398.9845337579</v>
      </c>
    </row>
    <row r="3055" spans="1:25" x14ac:dyDescent="0.5">
      <c r="A3055" s="1" t="s">
        <v>6096</v>
      </c>
      <c r="B3055" s="1" t="s">
        <v>6097</v>
      </c>
      <c r="C3055" s="1">
        <v>25254</v>
      </c>
      <c r="D3055" s="1">
        <v>2</v>
      </c>
      <c r="E3055" s="1">
        <v>2</v>
      </c>
      <c r="F3055" s="1">
        <v>96.76</v>
      </c>
      <c r="G3055" s="1">
        <v>6.7211558000000005E-2</v>
      </c>
      <c r="H3055" s="1">
        <v>0.99625991700000005</v>
      </c>
      <c r="I3055" s="1">
        <v>0.666237992</v>
      </c>
      <c r="K3055" s="1">
        <v>1.1927671209999999</v>
      </c>
      <c r="L3055" s="1" t="s">
        <v>2</v>
      </c>
      <c r="M3055" s="1" t="s">
        <v>1</v>
      </c>
      <c r="N3055" s="1">
        <v>666279.44990000001</v>
      </c>
      <c r="O3055" s="1">
        <v>345617.50750000001</v>
      </c>
      <c r="P3055" s="1">
        <v>387063.58289999998</v>
      </c>
      <c r="Q3055" s="1">
        <v>353806.62050000002</v>
      </c>
      <c r="R3055" s="3">
        <f>AVERAGE('VTA_Proteome Morphine vs Saline'!N3055:Q3055)</f>
        <v>438191.79019999999</v>
      </c>
      <c r="S3055" s="3">
        <f>_xlfn.STDEV.S('VTA_Proteome Morphine vs Saline'!N3055:Q3055)</f>
        <v>153110.99326071926</v>
      </c>
      <c r="T3055" s="1">
        <v>669243.52289999998</v>
      </c>
      <c r="U3055" s="1">
        <v>777934.36620000005</v>
      </c>
      <c r="V3055" s="1">
        <v>360422.63900000002</v>
      </c>
      <c r="W3055" s="1">
        <v>283042.51240000001</v>
      </c>
      <c r="X3055" s="1">
        <f t="shared" si="185"/>
        <v>522660.76012500003</v>
      </c>
      <c r="Y3055" s="1">
        <f t="shared" si="186"/>
        <v>238319.97600582821</v>
      </c>
    </row>
    <row r="3056" spans="1:25" x14ac:dyDescent="0.5">
      <c r="A3056" s="1" t="s">
        <v>6098</v>
      </c>
      <c r="B3056" s="1" t="s">
        <v>6099</v>
      </c>
      <c r="C3056" s="1">
        <v>63717</v>
      </c>
      <c r="D3056" s="1">
        <v>4</v>
      </c>
      <c r="E3056" s="1">
        <v>4</v>
      </c>
      <c r="F3056" s="1">
        <v>136.30000000000001</v>
      </c>
      <c r="G3056" s="1">
        <v>0.103434383</v>
      </c>
      <c r="H3056" s="1">
        <v>0.99063050699999999</v>
      </c>
      <c r="I3056" s="1">
        <v>0.45773739800000002</v>
      </c>
      <c r="K3056" s="1">
        <v>1.181894679</v>
      </c>
      <c r="L3056" s="1" t="s">
        <v>1</v>
      </c>
      <c r="M3056" s="1" t="s">
        <v>2</v>
      </c>
      <c r="N3056" s="1">
        <v>49991.460379999997</v>
      </c>
      <c r="O3056" s="1">
        <v>40473.362220000003</v>
      </c>
      <c r="P3056" s="1">
        <v>40348.411840000001</v>
      </c>
      <c r="Q3056" s="1">
        <v>76617.45551</v>
      </c>
      <c r="R3056" s="3">
        <f>AVERAGE('VTA_Proteome Morphine vs Saline'!N3056:Q3056)</f>
        <v>51857.6724875</v>
      </c>
      <c r="S3056" s="3">
        <f>_xlfn.STDEV.S('VTA_Proteome Morphine vs Saline'!N3056:Q3056)</f>
        <v>17113.300907678567</v>
      </c>
      <c r="T3056" s="1">
        <v>38311.842600000004</v>
      </c>
      <c r="U3056" s="1">
        <v>33879.762329999998</v>
      </c>
      <c r="V3056" s="1">
        <v>60145.640619999998</v>
      </c>
      <c r="W3056" s="1">
        <v>43169.67022</v>
      </c>
      <c r="X3056" s="1">
        <f t="shared" si="185"/>
        <v>43876.728942499998</v>
      </c>
      <c r="Y3056" s="1">
        <f t="shared" si="186"/>
        <v>11490.35422522941</v>
      </c>
    </row>
    <row r="3057" spans="1:25" x14ac:dyDescent="0.5">
      <c r="A3057" s="1" t="s">
        <v>6100</v>
      </c>
      <c r="B3057" s="1" t="s">
        <v>6101</v>
      </c>
      <c r="C3057" s="1">
        <v>38067</v>
      </c>
      <c r="D3057" s="1">
        <v>18</v>
      </c>
      <c r="E3057" s="1">
        <v>18</v>
      </c>
      <c r="F3057" s="1">
        <v>1001.59</v>
      </c>
      <c r="G3057" s="1">
        <v>5.2821722000000002E-2</v>
      </c>
      <c r="H3057" s="1">
        <v>0.99625991700000005</v>
      </c>
      <c r="I3057" s="1">
        <v>0.85995256600000003</v>
      </c>
      <c r="K3057" s="1">
        <v>1.000452237</v>
      </c>
      <c r="L3057" s="1" t="s">
        <v>2</v>
      </c>
      <c r="M3057" s="1" t="s">
        <v>1</v>
      </c>
      <c r="N3057" s="1">
        <v>7267014.0429999996</v>
      </c>
      <c r="O3057" s="1">
        <v>7364344.818</v>
      </c>
      <c r="P3057" s="1">
        <v>7013651.1380000003</v>
      </c>
      <c r="Q3057" s="1">
        <v>7982975.659</v>
      </c>
      <c r="R3057" s="3">
        <f>AVERAGE('VTA_Proteome Morphine vs Saline'!N3057:Q3057)</f>
        <v>7406996.4145</v>
      </c>
      <c r="S3057" s="3">
        <f>_xlfn.STDEV.S('VTA_Proteome Morphine vs Saline'!N3057:Q3057)</f>
        <v>411455.47335218627</v>
      </c>
      <c r="T3057" s="1">
        <v>7534941.8140000002</v>
      </c>
      <c r="U3057" s="1">
        <v>9444980.4130000006</v>
      </c>
      <c r="V3057" s="1">
        <v>4844273.7390000001</v>
      </c>
      <c r="W3057" s="1">
        <v>7817188.5499999998</v>
      </c>
      <c r="X3057" s="1">
        <f t="shared" si="185"/>
        <v>7410346.1290000007</v>
      </c>
      <c r="Y3057" s="1">
        <f t="shared" si="186"/>
        <v>1906612.0930937699</v>
      </c>
    </row>
    <row r="3058" spans="1:25" x14ac:dyDescent="0.5">
      <c r="A3058" s="1" t="s">
        <v>6102</v>
      </c>
      <c r="B3058" s="1" t="s">
        <v>6103</v>
      </c>
      <c r="C3058" s="1">
        <v>34136</v>
      </c>
      <c r="D3058" s="1">
        <v>11</v>
      </c>
      <c r="E3058" s="1">
        <v>11</v>
      </c>
      <c r="F3058" s="1">
        <v>699.24</v>
      </c>
      <c r="G3058" s="1">
        <v>6.1754486999999997E-2</v>
      </c>
      <c r="H3058" s="1">
        <v>0.99625991700000005</v>
      </c>
      <c r="I3058" s="1">
        <v>0.720493779</v>
      </c>
      <c r="K3058" s="1">
        <v>1.0377184850000001</v>
      </c>
      <c r="L3058" s="1" t="s">
        <v>1</v>
      </c>
      <c r="M3058" s="1" t="s">
        <v>2</v>
      </c>
      <c r="N3058" s="1">
        <v>8834235.7650000006</v>
      </c>
      <c r="O3058" s="1">
        <v>11035496.26</v>
      </c>
      <c r="P3058" s="1">
        <v>8202996.9960000003</v>
      </c>
      <c r="Q3058" s="1">
        <v>9370121.6909999996</v>
      </c>
      <c r="R3058" s="3">
        <f>AVERAGE('VTA_Proteome Morphine vs Saline'!N3058:Q3058)</f>
        <v>9360712.6779999994</v>
      </c>
      <c r="S3058" s="3">
        <f>_xlfn.STDEV.S('VTA_Proteome Morphine vs Saline'!N3058:Q3058)</f>
        <v>1214148.8261786783</v>
      </c>
      <c r="T3058" s="1">
        <v>10127856.75</v>
      </c>
      <c r="U3058" s="1">
        <v>10172804.609999999</v>
      </c>
      <c r="V3058" s="1">
        <v>6182676.0640000002</v>
      </c>
      <c r="W3058" s="1">
        <v>9598558.8169999998</v>
      </c>
      <c r="X3058" s="1">
        <f t="shared" si="185"/>
        <v>9020474.0602499992</v>
      </c>
      <c r="Y3058" s="1">
        <f t="shared" si="186"/>
        <v>1909750.5570931083</v>
      </c>
    </row>
    <row r="3059" spans="1:25" x14ac:dyDescent="0.5">
      <c r="A3059" s="1" t="s">
        <v>6104</v>
      </c>
      <c r="B3059" s="1" t="s">
        <v>6105</v>
      </c>
      <c r="C3059" s="1">
        <v>33466</v>
      </c>
      <c r="D3059" s="1">
        <v>4</v>
      </c>
      <c r="E3059" s="1">
        <v>4</v>
      </c>
      <c r="F3059" s="1">
        <v>221.01</v>
      </c>
      <c r="G3059" s="1">
        <v>7.3242445000000003E-2</v>
      </c>
      <c r="H3059" s="1">
        <v>0.99625991700000005</v>
      </c>
      <c r="I3059" s="1">
        <v>0.61766058899999998</v>
      </c>
      <c r="K3059" s="1">
        <v>1.0599666190000001</v>
      </c>
      <c r="L3059" s="1" t="s">
        <v>1</v>
      </c>
      <c r="M3059" s="1" t="s">
        <v>2</v>
      </c>
      <c r="N3059" s="1">
        <v>2655184.577</v>
      </c>
      <c r="O3059" s="1">
        <v>3561127.0060000001</v>
      </c>
      <c r="P3059" s="1">
        <v>3228965.4959999998</v>
      </c>
      <c r="Q3059" s="1">
        <v>2869021.8709999998</v>
      </c>
      <c r="R3059" s="3">
        <f>AVERAGE('VTA_Proteome Morphine vs Saline'!N3059:Q3059)</f>
        <v>3078574.7374999998</v>
      </c>
      <c r="S3059" s="3">
        <f>_xlfn.STDEV.S('VTA_Proteome Morphine vs Saline'!N3059:Q3059)</f>
        <v>399435.31138483027</v>
      </c>
      <c r="T3059" s="1">
        <v>3081176.9980000001</v>
      </c>
      <c r="U3059" s="1">
        <v>3477213.07</v>
      </c>
      <c r="V3059" s="1">
        <v>1989373.247</v>
      </c>
      <c r="W3059" s="1">
        <v>3069865.7050000001</v>
      </c>
      <c r="X3059" s="1">
        <f t="shared" si="185"/>
        <v>2904407.2549999999</v>
      </c>
      <c r="Y3059" s="1">
        <f t="shared" si="186"/>
        <v>638753.4157015133</v>
      </c>
    </row>
    <row r="3060" spans="1:25" x14ac:dyDescent="0.5">
      <c r="A3060" s="1" t="s">
        <v>6106</v>
      </c>
      <c r="B3060" s="1" t="s">
        <v>6107</v>
      </c>
      <c r="C3060" s="1">
        <v>48492</v>
      </c>
      <c r="D3060" s="1">
        <v>1</v>
      </c>
      <c r="E3060" s="1">
        <v>1</v>
      </c>
      <c r="F3060" s="1">
        <v>26.42</v>
      </c>
      <c r="G3060" s="1">
        <v>5.0407484000000002E-2</v>
      </c>
      <c r="H3060" s="1">
        <v>0.99625991700000005</v>
      </c>
      <c r="I3060" s="1">
        <v>0.94644888299999996</v>
      </c>
      <c r="K3060" s="1">
        <v>1.0177050780000001</v>
      </c>
      <c r="L3060" s="1" t="s">
        <v>2</v>
      </c>
      <c r="M3060" s="1" t="s">
        <v>1</v>
      </c>
      <c r="N3060" s="1">
        <v>84259.272790000003</v>
      </c>
      <c r="O3060" s="1">
        <v>109648.6528</v>
      </c>
      <c r="P3060" s="1">
        <v>137215.23730000001</v>
      </c>
      <c r="Q3060" s="1">
        <v>158216.29639999999</v>
      </c>
      <c r="R3060" s="3">
        <f>AVERAGE('VTA_Proteome Morphine vs Saline'!N3060:Q3060)</f>
        <v>122334.86482250001</v>
      </c>
      <c r="S3060" s="3">
        <f>_xlfn.STDEV.S('VTA_Proteome Morphine vs Saline'!N3060:Q3060)</f>
        <v>32246.929059085873</v>
      </c>
      <c r="T3060" s="1">
        <v>97750.666060000003</v>
      </c>
      <c r="U3060" s="1">
        <v>124399.5528</v>
      </c>
      <c r="V3060" s="1">
        <v>98013.514880000002</v>
      </c>
      <c r="W3060" s="1">
        <v>177839.51860000001</v>
      </c>
      <c r="X3060" s="1">
        <f t="shared" si="185"/>
        <v>124500.81308500002</v>
      </c>
      <c r="Y3060" s="1">
        <f t="shared" si="186"/>
        <v>37692.506292015642</v>
      </c>
    </row>
    <row r="3061" spans="1:25" x14ac:dyDescent="0.5">
      <c r="A3061" s="1" t="s">
        <v>6108</v>
      </c>
      <c r="B3061" s="1" t="s">
        <v>6109</v>
      </c>
      <c r="C3061" s="1">
        <v>79588</v>
      </c>
      <c r="D3061" s="1">
        <v>8</v>
      </c>
      <c r="E3061" s="1">
        <v>8</v>
      </c>
      <c r="F3061" s="1">
        <v>451.92</v>
      </c>
      <c r="G3061" s="1">
        <v>6.4744547E-2</v>
      </c>
      <c r="H3061" s="1">
        <v>0.99625991700000005</v>
      </c>
      <c r="I3061" s="1">
        <v>0.68923549900000003</v>
      </c>
      <c r="K3061" s="1">
        <v>1.041230103</v>
      </c>
      <c r="L3061" s="1" t="s">
        <v>1</v>
      </c>
      <c r="M3061" s="1" t="s">
        <v>2</v>
      </c>
      <c r="N3061" s="1">
        <v>2179929.1919999998</v>
      </c>
      <c r="O3061" s="1">
        <v>2549406.2009999999</v>
      </c>
      <c r="P3061" s="1">
        <v>1888409.6629999999</v>
      </c>
      <c r="Q3061" s="1">
        <v>2158495.8080000002</v>
      </c>
      <c r="R3061" s="3">
        <f>AVERAGE('VTA_Proteome Morphine vs Saline'!N3061:Q3061)</f>
        <v>2194060.216</v>
      </c>
      <c r="S3061" s="3">
        <f>_xlfn.STDEV.S('VTA_Proteome Morphine vs Saline'!N3061:Q3061)</f>
        <v>271512.76370274252</v>
      </c>
      <c r="T3061" s="1">
        <v>2496676.2599999998</v>
      </c>
      <c r="U3061" s="1">
        <v>2486941.2059999998</v>
      </c>
      <c r="V3061" s="1">
        <v>1755652.3359999999</v>
      </c>
      <c r="W3061" s="1">
        <v>1689453.9169999999</v>
      </c>
      <c r="X3061" s="1">
        <f t="shared" si="185"/>
        <v>2107180.9297500001</v>
      </c>
      <c r="Y3061" s="1">
        <f t="shared" si="186"/>
        <v>444969.17088300176</v>
      </c>
    </row>
    <row r="3062" spans="1:25" x14ac:dyDescent="0.5">
      <c r="A3062" s="1" t="s">
        <v>6110</v>
      </c>
      <c r="B3062" s="1" t="s">
        <v>6111</v>
      </c>
      <c r="C3062" s="1">
        <v>66666</v>
      </c>
      <c r="D3062" s="1">
        <v>1</v>
      </c>
      <c r="E3062" s="1">
        <v>1</v>
      </c>
      <c r="F3062" s="1">
        <v>42.68</v>
      </c>
      <c r="G3062" s="1">
        <v>0.155512438</v>
      </c>
      <c r="H3062" s="1">
        <v>0.977951083</v>
      </c>
      <c r="I3062" s="1">
        <v>0.31032007299999997</v>
      </c>
      <c r="K3062" s="1">
        <v>1.7037158800000001</v>
      </c>
      <c r="L3062" s="1" t="s">
        <v>1</v>
      </c>
      <c r="M3062" s="1" t="s">
        <v>2</v>
      </c>
      <c r="N3062" s="1">
        <v>16727.975310000002</v>
      </c>
      <c r="O3062" s="1">
        <v>17981.86493</v>
      </c>
      <c r="P3062" s="1">
        <v>7515.9017670000003</v>
      </c>
      <c r="Q3062" s="1">
        <v>4459.4421709999997</v>
      </c>
      <c r="R3062" s="3">
        <f>AVERAGE('VTA_Proteome Morphine vs Saline'!N3062:Q3062)</f>
        <v>11671.296044500003</v>
      </c>
      <c r="S3062" s="3">
        <f>_xlfn.STDEV.S('VTA_Proteome Morphine vs Saline'!N3062:Q3062)</f>
        <v>6700.035391622323</v>
      </c>
      <c r="T3062" s="1">
        <v>12412.67691</v>
      </c>
      <c r="U3062" s="1">
        <v>12478.37471</v>
      </c>
      <c r="V3062" s="1">
        <v>2510.92587</v>
      </c>
      <c r="W3062" s="1">
        <v>0</v>
      </c>
      <c r="X3062" s="1">
        <f t="shared" si="185"/>
        <v>6850.4943724999994</v>
      </c>
      <c r="Y3062" s="1">
        <f t="shared" si="186"/>
        <v>6541.4585429966946</v>
      </c>
    </row>
    <row r="3063" spans="1:25" x14ac:dyDescent="0.5">
      <c r="A3063" s="1" t="s">
        <v>6112</v>
      </c>
      <c r="B3063" s="1" t="s">
        <v>6113</v>
      </c>
      <c r="C3063" s="1">
        <v>41466</v>
      </c>
      <c r="D3063" s="1">
        <v>20</v>
      </c>
      <c r="E3063" s="1">
        <v>12</v>
      </c>
      <c r="F3063" s="1">
        <v>1228.6400000000001</v>
      </c>
      <c r="G3063" s="1">
        <v>0.109609742</v>
      </c>
      <c r="H3063" s="1">
        <v>0.98916351000000002</v>
      </c>
      <c r="I3063" s="1">
        <v>0.43452210000000002</v>
      </c>
      <c r="K3063" s="1">
        <v>1.069716052</v>
      </c>
      <c r="L3063" s="1" t="s">
        <v>2</v>
      </c>
      <c r="M3063" s="1" t="s">
        <v>1</v>
      </c>
      <c r="N3063" s="1">
        <v>4967872.3130000001</v>
      </c>
      <c r="O3063" s="1">
        <v>4396449.1509999996</v>
      </c>
      <c r="P3063" s="1">
        <v>3840965.5580000002</v>
      </c>
      <c r="Q3063" s="1">
        <v>4514889.1330000004</v>
      </c>
      <c r="R3063" s="3">
        <f>AVERAGE('VTA_Proteome Morphine vs Saline'!N3063:Q3063)</f>
        <v>4430044.0387500003</v>
      </c>
      <c r="S3063" s="3">
        <f>_xlfn.STDEV.S('VTA_Proteome Morphine vs Saline'!N3063:Q3063)</f>
        <v>463537.13104298624</v>
      </c>
      <c r="T3063" s="1">
        <v>5074734.8210000005</v>
      </c>
      <c r="U3063" s="1">
        <v>5248165.7910000002</v>
      </c>
      <c r="V3063" s="1">
        <v>4597479.8619999997</v>
      </c>
      <c r="W3063" s="1">
        <v>4035176.3990000002</v>
      </c>
      <c r="X3063" s="1">
        <f t="shared" si="185"/>
        <v>4738889.2182499999</v>
      </c>
      <c r="Y3063" s="1">
        <f t="shared" si="186"/>
        <v>543863.71897449938</v>
      </c>
    </row>
    <row r="3064" spans="1:25" x14ac:dyDescent="0.5">
      <c r="A3064" s="1" t="s">
        <v>6114</v>
      </c>
      <c r="B3064" s="1" t="s">
        <v>6115</v>
      </c>
      <c r="C3064" s="1">
        <v>39874</v>
      </c>
      <c r="D3064" s="1">
        <v>29</v>
      </c>
      <c r="E3064" s="1">
        <v>23</v>
      </c>
      <c r="F3064" s="1">
        <v>2127.5500000000002</v>
      </c>
      <c r="G3064" s="1">
        <v>5.0295424999999998E-2</v>
      </c>
      <c r="H3064" s="1">
        <v>0.99625991700000005</v>
      </c>
      <c r="I3064" s="1">
        <v>0.95438975199999998</v>
      </c>
      <c r="K3064" s="1">
        <v>1.034764357</v>
      </c>
      <c r="L3064" s="1" t="s">
        <v>2</v>
      </c>
      <c r="M3064" s="1" t="s">
        <v>1</v>
      </c>
      <c r="N3064" s="1">
        <v>50627088.409999996</v>
      </c>
      <c r="O3064" s="1">
        <v>55097715.43</v>
      </c>
      <c r="P3064" s="1">
        <v>42830600.159999996</v>
      </c>
      <c r="Q3064" s="1">
        <v>39773643.719999999</v>
      </c>
      <c r="R3064" s="3">
        <f>AVERAGE('VTA_Proteome Morphine vs Saline'!N3064:Q3064)</f>
        <v>47082261.93</v>
      </c>
      <c r="S3064" s="3">
        <f>_xlfn.STDEV.S('VTA_Proteome Morphine vs Saline'!N3064:Q3064)</f>
        <v>7031022.152574854</v>
      </c>
      <c r="T3064" s="1">
        <v>48686609.600000001</v>
      </c>
      <c r="U3064" s="1">
        <v>69617320.780000001</v>
      </c>
      <c r="V3064" s="1">
        <v>35430572.659999996</v>
      </c>
      <c r="W3064" s="1">
        <v>41141682.969999999</v>
      </c>
      <c r="X3064" s="1">
        <f t="shared" si="185"/>
        <v>48719046.502499998</v>
      </c>
      <c r="Y3064" s="1">
        <f t="shared" si="186"/>
        <v>14952579.432957713</v>
      </c>
    </row>
    <row r="3065" spans="1:25" x14ac:dyDescent="0.5">
      <c r="A3065" s="1" t="s">
        <v>6116</v>
      </c>
      <c r="B3065" s="1" t="s">
        <v>6117</v>
      </c>
      <c r="C3065" s="1">
        <v>39142</v>
      </c>
      <c r="D3065" s="1">
        <v>17</v>
      </c>
      <c r="E3065" s="1">
        <v>17</v>
      </c>
      <c r="F3065" s="1">
        <v>976.09</v>
      </c>
      <c r="G3065" s="1">
        <v>6.4400552999999999E-2</v>
      </c>
      <c r="H3065" s="1">
        <v>0.99625991700000005</v>
      </c>
      <c r="I3065" s="1">
        <v>0.69262511500000001</v>
      </c>
      <c r="K3065" s="1">
        <v>1.036388072</v>
      </c>
      <c r="L3065" s="1" t="s">
        <v>1</v>
      </c>
      <c r="M3065" s="1" t="s">
        <v>2</v>
      </c>
      <c r="N3065" s="1">
        <v>6308934.773</v>
      </c>
      <c r="O3065" s="1">
        <v>6768950.3360000001</v>
      </c>
      <c r="P3065" s="1">
        <v>5380784.8499999996</v>
      </c>
      <c r="Q3065" s="1">
        <v>5483718.0710000005</v>
      </c>
      <c r="R3065" s="3">
        <f>AVERAGE('VTA_Proteome Morphine vs Saline'!N3065:Q3065)</f>
        <v>5985597.0075000003</v>
      </c>
      <c r="S3065" s="3">
        <f>_xlfn.STDEV.S('VTA_Proteome Morphine vs Saline'!N3065:Q3065)</f>
        <v>667300.52216192614</v>
      </c>
      <c r="T3065" s="1">
        <v>5088642.0530000003</v>
      </c>
      <c r="U3065" s="1">
        <v>8320471.1169999996</v>
      </c>
      <c r="V3065" s="1">
        <v>3650067.128</v>
      </c>
      <c r="W3065" s="1">
        <v>6042579.2539999997</v>
      </c>
      <c r="X3065" s="1">
        <f t="shared" si="185"/>
        <v>5775439.8880000003</v>
      </c>
      <c r="Y3065" s="1">
        <f t="shared" si="186"/>
        <v>1961075.2180511272</v>
      </c>
    </row>
    <row r="3066" spans="1:25" x14ac:dyDescent="0.5">
      <c r="A3066" s="1" t="s">
        <v>6118</v>
      </c>
      <c r="B3066" s="1" t="s">
        <v>6119</v>
      </c>
      <c r="C3066" s="1">
        <v>78038</v>
      </c>
      <c r="D3066" s="1">
        <v>29</v>
      </c>
      <c r="E3066" s="1">
        <v>29</v>
      </c>
      <c r="F3066" s="1">
        <v>1748.78</v>
      </c>
      <c r="G3066" s="1">
        <v>5.0914815000000002E-2</v>
      </c>
      <c r="H3066" s="1">
        <v>0.99625991700000005</v>
      </c>
      <c r="I3066" s="1">
        <v>0.91986699599999999</v>
      </c>
      <c r="K3066" s="1">
        <v>1.014224308</v>
      </c>
      <c r="L3066" s="1" t="s">
        <v>2</v>
      </c>
      <c r="M3066" s="1" t="s">
        <v>1</v>
      </c>
      <c r="N3066" s="1">
        <v>9676549.4279999994</v>
      </c>
      <c r="O3066" s="1">
        <v>11577579.08</v>
      </c>
      <c r="P3066" s="1">
        <v>6859504.1030000001</v>
      </c>
      <c r="Q3066" s="1">
        <v>8212893.085</v>
      </c>
      <c r="R3066" s="3">
        <f>AVERAGE('VTA_Proteome Morphine vs Saline'!N3066:Q3066)</f>
        <v>9081631.4240000006</v>
      </c>
      <c r="S3066" s="3">
        <f>_xlfn.STDEV.S('VTA_Proteome Morphine vs Saline'!N3066:Q3066)</f>
        <v>2022888.8802369011</v>
      </c>
      <c r="T3066" s="1">
        <v>10886009.699999999</v>
      </c>
      <c r="U3066" s="1">
        <v>10819644.189999999</v>
      </c>
      <c r="V3066" s="1">
        <v>7914775.6430000002</v>
      </c>
      <c r="W3066" s="1">
        <v>7222815.8619999997</v>
      </c>
      <c r="X3066" s="1">
        <f t="shared" si="185"/>
        <v>9210811.348749999</v>
      </c>
      <c r="Y3066" s="1">
        <f t="shared" si="186"/>
        <v>1917156.5083940125</v>
      </c>
    </row>
    <row r="3067" spans="1:25" x14ac:dyDescent="0.5">
      <c r="A3067" s="1" t="s">
        <v>6120</v>
      </c>
      <c r="B3067" s="1" t="s">
        <v>6121</v>
      </c>
      <c r="C3067" s="1">
        <v>226196</v>
      </c>
      <c r="D3067" s="1">
        <v>28</v>
      </c>
      <c r="E3067" s="1">
        <v>28</v>
      </c>
      <c r="F3067" s="1">
        <v>1421.26</v>
      </c>
      <c r="G3067" s="1">
        <v>5.0361806000000002E-2</v>
      </c>
      <c r="H3067" s="1">
        <v>0.99625991700000005</v>
      </c>
      <c r="I3067" s="1">
        <v>0.94953360200000003</v>
      </c>
      <c r="K3067" s="1">
        <v>1.002450101</v>
      </c>
      <c r="L3067" s="1" t="s">
        <v>2</v>
      </c>
      <c r="M3067" s="1" t="s">
        <v>1</v>
      </c>
      <c r="N3067" s="1">
        <v>4643057.4170000004</v>
      </c>
      <c r="O3067" s="1">
        <v>3847750.1310000001</v>
      </c>
      <c r="P3067" s="1">
        <v>4938848.4460000005</v>
      </c>
      <c r="Q3067" s="1">
        <v>4284084.1109999996</v>
      </c>
      <c r="R3067" s="3">
        <f>AVERAGE('VTA_Proteome Morphine vs Saline'!N3067:Q3067)</f>
        <v>4428435.0262500001</v>
      </c>
      <c r="S3067" s="3">
        <f>_xlfn.STDEV.S('VTA_Proteome Morphine vs Saline'!N3067:Q3067)</f>
        <v>470679.2127614278</v>
      </c>
      <c r="T3067" s="1">
        <v>5247976.3439999996</v>
      </c>
      <c r="U3067" s="1">
        <v>4785656.2280000001</v>
      </c>
      <c r="V3067" s="1">
        <v>4414861.9740000004</v>
      </c>
      <c r="W3067" s="1">
        <v>3308646.0060000001</v>
      </c>
      <c r="X3067" s="1">
        <f t="shared" si="185"/>
        <v>4439285.1380000003</v>
      </c>
      <c r="Y3067" s="1">
        <f t="shared" si="186"/>
        <v>827223.41528734949</v>
      </c>
    </row>
    <row r="3068" spans="1:25" x14ac:dyDescent="0.5">
      <c r="A3068" s="1" t="s">
        <v>6122</v>
      </c>
      <c r="B3068" s="1" t="s">
        <v>6123</v>
      </c>
      <c r="C3068" s="1">
        <v>158586</v>
      </c>
      <c r="D3068" s="1">
        <v>23</v>
      </c>
      <c r="E3068" s="1">
        <v>23</v>
      </c>
      <c r="F3068" s="1">
        <v>918.96</v>
      </c>
      <c r="G3068" s="1">
        <v>6.0202613000000002E-2</v>
      </c>
      <c r="H3068" s="1">
        <v>0.99625991700000005</v>
      </c>
      <c r="I3068" s="1">
        <v>0.73859816899999997</v>
      </c>
      <c r="K3068" s="1">
        <v>1.056217704</v>
      </c>
      <c r="L3068" s="1" t="s">
        <v>2</v>
      </c>
      <c r="M3068" s="1" t="s">
        <v>1</v>
      </c>
      <c r="N3068" s="1">
        <v>1403278.6580000001</v>
      </c>
      <c r="O3068" s="1">
        <v>1166634.1470000001</v>
      </c>
      <c r="P3068" s="1">
        <v>1422805.5090000001</v>
      </c>
      <c r="Q3068" s="1">
        <v>1370577.1529999999</v>
      </c>
      <c r="R3068" s="3">
        <f>AVERAGE('VTA_Proteome Morphine vs Saline'!N3068:Q3068)</f>
        <v>1340823.86675</v>
      </c>
      <c r="S3068" s="3">
        <f>_xlfn.STDEV.S('VTA_Proteome Morphine vs Saline'!N3068:Q3068)</f>
        <v>118108.57593099949</v>
      </c>
      <c r="T3068" s="1">
        <v>1618778.18</v>
      </c>
      <c r="U3068" s="1">
        <v>1596143.236</v>
      </c>
      <c r="V3068" s="1">
        <v>1433565.7990000001</v>
      </c>
      <c r="W3068" s="1">
        <v>1016320.4080000001</v>
      </c>
      <c r="X3068" s="1">
        <f t="shared" si="185"/>
        <v>1416201.9057499999</v>
      </c>
      <c r="Y3068" s="1">
        <f t="shared" si="186"/>
        <v>279059.57921367045</v>
      </c>
    </row>
    <row r="3069" spans="1:25" x14ac:dyDescent="0.5">
      <c r="A3069" s="1" t="s">
        <v>6124</v>
      </c>
      <c r="B3069" s="1" t="s">
        <v>6125</v>
      </c>
      <c r="C3069" s="1">
        <v>186262</v>
      </c>
      <c r="D3069" s="1">
        <v>17</v>
      </c>
      <c r="E3069" s="1">
        <v>17</v>
      </c>
      <c r="F3069" s="1">
        <v>796.05</v>
      </c>
      <c r="G3069" s="1">
        <v>8.8181597E-2</v>
      </c>
      <c r="H3069" s="1">
        <v>0.99625991700000005</v>
      </c>
      <c r="I3069" s="1">
        <v>0.52634405500000003</v>
      </c>
      <c r="K3069" s="1">
        <v>1.0980109870000001</v>
      </c>
      <c r="L3069" s="1" t="s">
        <v>2</v>
      </c>
      <c r="M3069" s="1" t="s">
        <v>1</v>
      </c>
      <c r="N3069" s="1">
        <v>1717385.9580000001</v>
      </c>
      <c r="O3069" s="1">
        <v>1104149.361</v>
      </c>
      <c r="P3069" s="1">
        <v>1407876.8319999999</v>
      </c>
      <c r="Q3069" s="1">
        <v>1447756.284</v>
      </c>
      <c r="R3069" s="3">
        <f>AVERAGE('VTA_Proteome Morphine vs Saline'!N3069:Q3069)</f>
        <v>1419292.1087500001</v>
      </c>
      <c r="S3069" s="3">
        <f>_xlfn.STDEV.S('VTA_Proteome Morphine vs Saline'!N3069:Q3069)</f>
        <v>251074.63182358214</v>
      </c>
      <c r="T3069" s="1">
        <v>1883238.7849999999</v>
      </c>
      <c r="U3069" s="1">
        <v>1635122.6680000001</v>
      </c>
      <c r="V3069" s="1">
        <v>1548043.81</v>
      </c>
      <c r="W3069" s="1">
        <v>1167188.0519999999</v>
      </c>
      <c r="X3069" s="1">
        <f t="shared" si="185"/>
        <v>1558398.3287500001</v>
      </c>
      <c r="Y3069" s="1">
        <f t="shared" si="186"/>
        <v>296962.76025983016</v>
      </c>
    </row>
    <row r="3070" spans="1:25" x14ac:dyDescent="0.5">
      <c r="A3070" s="1" t="s">
        <v>6126</v>
      </c>
      <c r="B3070" s="1" t="s">
        <v>6127</v>
      </c>
      <c r="C3070" s="1">
        <v>61731</v>
      </c>
      <c r="D3070" s="1">
        <v>2</v>
      </c>
      <c r="E3070" s="1">
        <v>2</v>
      </c>
      <c r="F3070" s="1">
        <v>60.47</v>
      </c>
      <c r="G3070" s="1">
        <v>7.945033E-2</v>
      </c>
      <c r="H3070" s="1">
        <v>0.99625991700000005</v>
      </c>
      <c r="I3070" s="1">
        <v>0.57576261399999995</v>
      </c>
      <c r="K3070" s="1">
        <v>1.005205532</v>
      </c>
      <c r="L3070" s="1" t="s">
        <v>1</v>
      </c>
      <c r="M3070" s="1" t="s">
        <v>2</v>
      </c>
      <c r="N3070" s="1">
        <v>941.37633489999996</v>
      </c>
      <c r="O3070" s="1">
        <v>1569.443587</v>
      </c>
      <c r="P3070" s="1">
        <v>33667.234799999998</v>
      </c>
      <c r="Q3070" s="1">
        <v>11989.442580000001</v>
      </c>
      <c r="R3070" s="3">
        <f>AVERAGE('VTA_Proteome Morphine vs Saline'!N3070:Q3070)</f>
        <v>12041.874325475001</v>
      </c>
      <c r="S3070" s="3">
        <f>_xlfn.STDEV.S('VTA_Proteome Morphine vs Saline'!N3070:Q3070)</f>
        <v>15281.272045131989</v>
      </c>
      <c r="T3070" s="1">
        <v>5394.9423200000001</v>
      </c>
      <c r="U3070" s="1">
        <v>3644.2916340000002</v>
      </c>
      <c r="V3070" s="1">
        <v>10135.49386</v>
      </c>
      <c r="W3070" s="1">
        <v>28743.33049</v>
      </c>
      <c r="X3070" s="1">
        <f t="shared" si="185"/>
        <v>11979.514576</v>
      </c>
      <c r="Y3070" s="1">
        <f t="shared" si="186"/>
        <v>11507.366766363841</v>
      </c>
    </row>
    <row r="3071" spans="1:25" x14ac:dyDescent="0.5">
      <c r="A3071" s="1" t="s">
        <v>6128</v>
      </c>
      <c r="B3071" s="1" t="s">
        <v>6129</v>
      </c>
      <c r="C3071" s="1">
        <v>64060</v>
      </c>
      <c r="D3071" s="1">
        <v>3</v>
      </c>
      <c r="E3071" s="1">
        <v>3</v>
      </c>
      <c r="F3071" s="1">
        <v>100.65</v>
      </c>
      <c r="G3071" s="1">
        <v>0.115918629</v>
      </c>
      <c r="H3071" s="1">
        <v>0.98654470999999999</v>
      </c>
      <c r="I3071" s="1">
        <v>0.41288597900000001</v>
      </c>
      <c r="K3071" s="1">
        <v>1.090027227</v>
      </c>
      <c r="L3071" s="1" t="s">
        <v>2</v>
      </c>
      <c r="M3071" s="1" t="s">
        <v>1</v>
      </c>
      <c r="N3071" s="1">
        <v>197252.74359999999</v>
      </c>
      <c r="O3071" s="1">
        <v>258425.52420000001</v>
      </c>
      <c r="P3071" s="1">
        <v>259626.0833</v>
      </c>
      <c r="Q3071" s="1">
        <v>263016.29249999998</v>
      </c>
      <c r="R3071" s="3">
        <f>AVERAGE('VTA_Proteome Morphine vs Saline'!N3071:Q3071)</f>
        <v>244580.16090000002</v>
      </c>
      <c r="S3071" s="3">
        <f>_xlfn.STDEV.S('VTA_Proteome Morphine vs Saline'!N3071:Q3071)</f>
        <v>31611.439081639495</v>
      </c>
      <c r="T3071" s="1">
        <v>294772.26669999998</v>
      </c>
      <c r="U3071" s="1">
        <v>240778.18359999999</v>
      </c>
      <c r="V3071" s="1">
        <v>300924.04359999998</v>
      </c>
      <c r="W3071" s="1">
        <v>229921.6441</v>
      </c>
      <c r="X3071" s="1">
        <f t="shared" si="185"/>
        <v>266599.03449999995</v>
      </c>
      <c r="Y3071" s="1">
        <f t="shared" si="186"/>
        <v>36441.206392691733</v>
      </c>
    </row>
    <row r="3072" spans="1:25" x14ac:dyDescent="0.5">
      <c r="A3072" s="1" t="s">
        <v>6130</v>
      </c>
      <c r="B3072" s="1" t="s">
        <v>7384</v>
      </c>
      <c r="C3072" s="1">
        <v>133509</v>
      </c>
      <c r="D3072" s="1">
        <v>2</v>
      </c>
      <c r="E3072" s="1">
        <v>1</v>
      </c>
      <c r="F3072" s="1">
        <v>73.47</v>
      </c>
      <c r="G3072" s="1">
        <v>5.0835437999999997E-2</v>
      </c>
      <c r="H3072" s="1">
        <v>0.99625991700000005</v>
      </c>
      <c r="I3072" s="1">
        <v>0.923406701</v>
      </c>
      <c r="K3072" s="1">
        <v>1.150659871</v>
      </c>
      <c r="L3072" s="1" t="s">
        <v>1</v>
      </c>
      <c r="M3072" s="1" t="s">
        <v>2</v>
      </c>
      <c r="N3072" s="1">
        <v>140460.63579999999</v>
      </c>
      <c r="O3072" s="1">
        <v>239695.2334</v>
      </c>
      <c r="P3072" s="1">
        <v>444791.53</v>
      </c>
      <c r="Q3072" s="1">
        <v>496483.38780000003</v>
      </c>
      <c r="R3072" s="3">
        <f>AVERAGE('VTA_Proteome Morphine vs Saline'!N3072:Q3072)</f>
        <v>330357.69675</v>
      </c>
      <c r="S3072" s="3">
        <f>_xlfn.STDEV.S('VTA_Proteome Morphine vs Saline'!N3072:Q3072)</f>
        <v>168298.76553049637</v>
      </c>
      <c r="T3072" s="1">
        <v>243664.0203</v>
      </c>
      <c r="U3072" s="1">
        <v>260845.7052</v>
      </c>
      <c r="V3072" s="1">
        <v>316842.1997</v>
      </c>
      <c r="W3072" s="1">
        <v>327059.36540000001</v>
      </c>
      <c r="X3072" s="1">
        <f t="shared" si="185"/>
        <v>287102.82264999999</v>
      </c>
      <c r="Y3072" s="1">
        <f t="shared" si="186"/>
        <v>41058.176701846336</v>
      </c>
    </row>
    <row r="3073" spans="1:25" x14ac:dyDescent="0.5">
      <c r="A3073" s="1" t="s">
        <v>6131</v>
      </c>
      <c r="B3073" s="1" t="s">
        <v>6132</v>
      </c>
      <c r="C3073" s="1">
        <v>139056</v>
      </c>
      <c r="D3073" s="1">
        <v>9</v>
      </c>
      <c r="E3073" s="1">
        <v>8</v>
      </c>
      <c r="F3073" s="1">
        <v>470.34</v>
      </c>
      <c r="G3073" s="1">
        <v>8.1971224999999995E-2</v>
      </c>
      <c r="H3073" s="1">
        <v>0.99625991700000005</v>
      </c>
      <c r="I3073" s="1">
        <v>0.56050751399999998</v>
      </c>
      <c r="K3073" s="1">
        <v>1.0490162750000001</v>
      </c>
      <c r="L3073" s="1" t="s">
        <v>1</v>
      </c>
      <c r="M3073" s="1" t="s">
        <v>2</v>
      </c>
      <c r="N3073" s="1">
        <v>488315.88170000003</v>
      </c>
      <c r="O3073" s="1">
        <v>447885.74589999998</v>
      </c>
      <c r="P3073" s="1">
        <v>561204.43209999998</v>
      </c>
      <c r="Q3073" s="1">
        <v>495575.26079999999</v>
      </c>
      <c r="R3073" s="3">
        <f>AVERAGE('VTA_Proteome Morphine vs Saline'!N3073:Q3073)</f>
        <v>498245.33012500004</v>
      </c>
      <c r="S3073" s="3">
        <f>_xlfn.STDEV.S('VTA_Proteome Morphine vs Saline'!N3073:Q3073)</f>
        <v>46924.263308152054</v>
      </c>
      <c r="T3073" s="1">
        <v>500869.24839999998</v>
      </c>
      <c r="U3073" s="1">
        <v>425330.4915</v>
      </c>
      <c r="V3073" s="1">
        <v>559352.07779999997</v>
      </c>
      <c r="W3073" s="1">
        <v>414305.5699</v>
      </c>
      <c r="X3073" s="1">
        <f t="shared" si="185"/>
        <v>474964.3469</v>
      </c>
      <c r="Y3073" s="1">
        <f t="shared" si="186"/>
        <v>68155.116895650426</v>
      </c>
    </row>
    <row r="3074" spans="1:25" x14ac:dyDescent="0.5">
      <c r="A3074" s="1" t="s">
        <v>6133</v>
      </c>
      <c r="B3074" s="1" t="s">
        <v>6134</v>
      </c>
      <c r="C3074" s="1">
        <v>40762</v>
      </c>
      <c r="D3074" s="1">
        <v>13</v>
      </c>
      <c r="E3074" s="1">
        <v>12</v>
      </c>
      <c r="F3074" s="1">
        <v>923.82</v>
      </c>
      <c r="G3074" s="1">
        <v>9.3269726999999997E-2</v>
      </c>
      <c r="H3074" s="1">
        <v>0.99625991700000005</v>
      </c>
      <c r="I3074" s="1">
        <v>0.50135822100000005</v>
      </c>
      <c r="K3074" s="1">
        <v>1.1112028110000001</v>
      </c>
      <c r="L3074" s="1" t="s">
        <v>1</v>
      </c>
      <c r="M3074" s="1" t="s">
        <v>2</v>
      </c>
      <c r="N3074" s="1">
        <v>7051802.8269999996</v>
      </c>
      <c r="O3074" s="1">
        <v>9811138.9100000001</v>
      </c>
      <c r="P3074" s="1">
        <v>5873473.6519999998</v>
      </c>
      <c r="Q3074" s="1">
        <v>6157112.8569999998</v>
      </c>
      <c r="R3074" s="3">
        <f>AVERAGE('VTA_Proteome Morphine vs Saline'!N3074:Q3074)</f>
        <v>7223382.0614999998</v>
      </c>
      <c r="S3074" s="3">
        <f>_xlfn.STDEV.S('VTA_Proteome Morphine vs Saline'!N3074:Q3074)</f>
        <v>1796766.3241848475</v>
      </c>
      <c r="T3074" s="1">
        <v>6851150.9349999996</v>
      </c>
      <c r="U3074" s="1">
        <v>5971462.6090000002</v>
      </c>
      <c r="V3074" s="1">
        <v>6406976.0549999997</v>
      </c>
      <c r="W3074" s="1">
        <v>6772439.8789999997</v>
      </c>
      <c r="X3074" s="1">
        <f t="shared" si="185"/>
        <v>6500507.3695</v>
      </c>
      <c r="Y3074" s="1">
        <f t="shared" si="186"/>
        <v>402299.50085068052</v>
      </c>
    </row>
    <row r="3075" spans="1:25" x14ac:dyDescent="0.5">
      <c r="A3075" s="1" t="s">
        <v>6135</v>
      </c>
      <c r="B3075" s="1" t="s">
        <v>6136</v>
      </c>
      <c r="C3075" s="1">
        <v>44825</v>
      </c>
      <c r="D3075" s="1">
        <v>14</v>
      </c>
      <c r="E3075" s="1">
        <v>13</v>
      </c>
      <c r="F3075" s="1">
        <v>1172.81</v>
      </c>
      <c r="G3075" s="1">
        <v>8.8055114000000004E-2</v>
      </c>
      <c r="H3075" s="1">
        <v>0.99625991700000005</v>
      </c>
      <c r="I3075" s="1">
        <v>0.526996935</v>
      </c>
      <c r="K3075" s="1">
        <v>1.0869610670000001</v>
      </c>
      <c r="L3075" s="1" t="s">
        <v>2</v>
      </c>
      <c r="M3075" s="1" t="s">
        <v>1</v>
      </c>
      <c r="N3075" s="1">
        <v>14921084.23</v>
      </c>
      <c r="O3075" s="1">
        <v>16353733.1</v>
      </c>
      <c r="P3075" s="1">
        <v>20530007.510000002</v>
      </c>
      <c r="Q3075" s="1">
        <v>17641554.809999999</v>
      </c>
      <c r="R3075" s="3">
        <f>AVERAGE('VTA_Proteome Morphine vs Saline'!N3075:Q3075)</f>
        <v>17361594.912500001</v>
      </c>
      <c r="S3075" s="3">
        <f>_xlfn.STDEV.S('VTA_Proteome Morphine vs Saline'!N3075:Q3075)</f>
        <v>2386705.8020555587</v>
      </c>
      <c r="T3075" s="1">
        <v>22277849.399999999</v>
      </c>
      <c r="U3075" s="1">
        <v>15180227.390000001</v>
      </c>
      <c r="V3075" s="1">
        <v>16682674.6</v>
      </c>
      <c r="W3075" s="1">
        <v>21344759.550000001</v>
      </c>
      <c r="X3075" s="1">
        <f t="shared" si="185"/>
        <v>18871377.734999999</v>
      </c>
      <c r="Y3075" s="1">
        <f t="shared" si="186"/>
        <v>3470671.3610757045</v>
      </c>
    </row>
    <row r="3076" spans="1:25" x14ac:dyDescent="0.5">
      <c r="A3076" s="1" t="s">
        <v>6137</v>
      </c>
      <c r="B3076" s="1" t="s">
        <v>6138</v>
      </c>
      <c r="C3076" s="1">
        <v>64881</v>
      </c>
      <c r="D3076" s="1">
        <v>10</v>
      </c>
      <c r="E3076" s="1">
        <v>9</v>
      </c>
      <c r="F3076" s="1">
        <v>442.33</v>
      </c>
      <c r="G3076" s="1">
        <v>8.8222888999999999E-2</v>
      </c>
      <c r="H3076" s="1">
        <v>0.99625991700000005</v>
      </c>
      <c r="I3076" s="1">
        <v>0.52613126799999999</v>
      </c>
      <c r="K3076" s="1">
        <v>1.078655812</v>
      </c>
      <c r="L3076" s="1" t="s">
        <v>2</v>
      </c>
      <c r="M3076" s="1" t="s">
        <v>1</v>
      </c>
      <c r="N3076" s="1">
        <v>944011.46470000001</v>
      </c>
      <c r="O3076" s="1">
        <v>1114634.264</v>
      </c>
      <c r="P3076" s="1">
        <v>1692955.1850000001</v>
      </c>
      <c r="Q3076" s="1">
        <v>1352892.196</v>
      </c>
      <c r="R3076" s="3">
        <f>AVERAGE('VTA_Proteome Morphine vs Saline'!N3076:Q3076)</f>
        <v>1276123.277425</v>
      </c>
      <c r="S3076" s="3">
        <f>_xlfn.STDEV.S('VTA_Proteome Morphine vs Saline'!N3076:Q3076)</f>
        <v>324560.86416379793</v>
      </c>
      <c r="T3076" s="1">
        <v>1317260.155</v>
      </c>
      <c r="U3076" s="1">
        <v>1171475.1869999999</v>
      </c>
      <c r="V3076" s="1">
        <v>1497405.564</v>
      </c>
      <c r="W3076" s="1">
        <v>1519850.2549999999</v>
      </c>
      <c r="X3076" s="1">
        <f t="shared" si="185"/>
        <v>1376497.7902500001</v>
      </c>
      <c r="Y3076" s="1">
        <f t="shared" si="186"/>
        <v>164024.37235209695</v>
      </c>
    </row>
    <row r="3077" spans="1:25" x14ac:dyDescent="0.5">
      <c r="A3077" s="1" t="s">
        <v>6139</v>
      </c>
      <c r="B3077" s="1" t="s">
        <v>6140</v>
      </c>
      <c r="C3077" s="1">
        <v>71402</v>
      </c>
      <c r="D3077" s="1">
        <v>16</v>
      </c>
      <c r="E3077" s="1">
        <v>16</v>
      </c>
      <c r="F3077" s="1">
        <v>809.54</v>
      </c>
      <c r="G3077" s="1">
        <v>5.5113579000000003E-2</v>
      </c>
      <c r="H3077" s="1">
        <v>0.99625991700000005</v>
      </c>
      <c r="I3077" s="1">
        <v>0.81256598199999996</v>
      </c>
      <c r="K3077" s="1">
        <v>1.0208471530000001</v>
      </c>
      <c r="L3077" s="1" t="s">
        <v>2</v>
      </c>
      <c r="M3077" s="1" t="s">
        <v>1</v>
      </c>
      <c r="N3077" s="1">
        <v>1583654.625</v>
      </c>
      <c r="O3077" s="1">
        <v>1734019.7009999999</v>
      </c>
      <c r="P3077" s="1">
        <v>2871588.9730000002</v>
      </c>
      <c r="Q3077" s="1">
        <v>2179381.9580000001</v>
      </c>
      <c r="R3077" s="3">
        <f>AVERAGE('VTA_Proteome Morphine vs Saline'!N3077:Q3077)</f>
        <v>2092161.3142500003</v>
      </c>
      <c r="S3077" s="3">
        <f>_xlfn.STDEV.S('VTA_Proteome Morphine vs Saline'!N3077:Q3077)</f>
        <v>577915.61785263382</v>
      </c>
      <c r="T3077" s="1">
        <v>2052021.348</v>
      </c>
      <c r="U3077" s="1">
        <v>1710004.8289999999</v>
      </c>
      <c r="V3077" s="1">
        <v>2335947.2400000002</v>
      </c>
      <c r="W3077" s="1">
        <v>2445134.267</v>
      </c>
      <c r="X3077" s="1">
        <f>AVERAGE(T3077:W3077)</f>
        <v>2135776.9210000001</v>
      </c>
      <c r="Y3077" s="1">
        <f>_xlfn.STDEV.S(T3077:W3077)</f>
        <v>328667.50902563304</v>
      </c>
    </row>
    <row r="3078" spans="1:25" x14ac:dyDescent="0.5">
      <c r="A3078" s="1" t="s">
        <v>6141</v>
      </c>
      <c r="B3078" s="1" t="s">
        <v>6142</v>
      </c>
      <c r="C3078" s="1">
        <v>55656</v>
      </c>
      <c r="D3078" s="1">
        <v>14</v>
      </c>
      <c r="E3078" s="1">
        <v>14</v>
      </c>
      <c r="F3078" s="1">
        <v>1285.02</v>
      </c>
      <c r="G3078" s="1">
        <v>7.1663517999999996E-2</v>
      </c>
      <c r="H3078" s="1">
        <v>0.99625991700000005</v>
      </c>
      <c r="I3078" s="1">
        <v>0.629501953</v>
      </c>
      <c r="K3078" s="1">
        <v>1.077187353</v>
      </c>
      <c r="L3078" s="1" t="s">
        <v>2</v>
      </c>
      <c r="M3078" s="1" t="s">
        <v>1</v>
      </c>
      <c r="N3078" s="1">
        <v>65282564.880000003</v>
      </c>
      <c r="O3078" s="1">
        <v>81320659.969999999</v>
      </c>
      <c r="P3078" s="1">
        <v>49233808.009999998</v>
      </c>
      <c r="Q3078" s="1">
        <v>59099512.32</v>
      </c>
      <c r="R3078" s="3">
        <f>AVERAGE('VTA_Proteome Morphine vs Saline'!N3078:Q3078)</f>
        <v>63734136.294999994</v>
      </c>
      <c r="S3078" s="3">
        <f>_xlfn.STDEV.S('VTA_Proteome Morphine vs Saline'!N3078:Q3078)</f>
        <v>13458859.607666122</v>
      </c>
      <c r="T3078" s="1">
        <v>86612036.799999997</v>
      </c>
      <c r="U3078" s="1">
        <v>73998880.519999996</v>
      </c>
      <c r="V3078" s="1">
        <v>57454168.170000002</v>
      </c>
      <c r="W3078" s="1">
        <v>56549336.75</v>
      </c>
      <c r="X3078" s="1">
        <f>AVERAGE(T3078:W3078)</f>
        <v>68653605.560000002</v>
      </c>
      <c r="Y3078" s="1">
        <f>_xlfn.STDEV.S(T3078:W3078)</f>
        <v>14410851.678244419</v>
      </c>
    </row>
    <row r="3079" spans="1:25" x14ac:dyDescent="0.5">
      <c r="A3079" s="1" t="s">
        <v>6143</v>
      </c>
      <c r="B3079" s="1" t="s">
        <v>6144</v>
      </c>
      <c r="C3079" s="1">
        <v>157891</v>
      </c>
      <c r="D3079" s="1">
        <v>21</v>
      </c>
      <c r="E3079" s="1">
        <v>21</v>
      </c>
      <c r="F3079" s="1">
        <v>1136.7</v>
      </c>
      <c r="G3079" s="1">
        <v>0.108288496</v>
      </c>
      <c r="H3079" s="1">
        <v>0.98916351000000002</v>
      </c>
      <c r="I3079" s="1">
        <v>0.43930847200000001</v>
      </c>
      <c r="K3079" s="1">
        <v>1.0882734409999999</v>
      </c>
      <c r="L3079" s="1" t="s">
        <v>2</v>
      </c>
      <c r="M3079" s="1" t="s">
        <v>1</v>
      </c>
      <c r="N3079" s="1">
        <v>2507064.7850000001</v>
      </c>
      <c r="O3079" s="1">
        <v>3684383.26</v>
      </c>
      <c r="P3079" s="1">
        <v>3762241.7650000001</v>
      </c>
      <c r="Q3079" s="1">
        <v>3781588.9589999998</v>
      </c>
      <c r="R3079" s="3">
        <f>AVERAGE('VTA_Proteome Morphine vs Saline'!N3079:Q3079)</f>
        <v>3433819.6922500003</v>
      </c>
      <c r="S3079" s="3">
        <f>_xlfn.STDEV.S('VTA_Proteome Morphine vs Saline'!N3079:Q3079)</f>
        <v>619263.34741658892</v>
      </c>
      <c r="T3079" s="1">
        <v>3904438.827</v>
      </c>
      <c r="U3079" s="1">
        <v>3570813.6740000001</v>
      </c>
      <c r="V3079" s="1">
        <v>3274327.645</v>
      </c>
      <c r="W3079" s="1">
        <v>4198158.9409999996</v>
      </c>
      <c r="X3079" s="1">
        <f>AVERAGE(T3079:W3079)</f>
        <v>3736934.7717499998</v>
      </c>
      <c r="Y3079" s="1">
        <f>_xlfn.STDEV.S(T3079:W3079)</f>
        <v>400993.31484997057</v>
      </c>
    </row>
    <row r="3080" spans="1:25" x14ac:dyDescent="0.5">
      <c r="A3080" s="1" t="s">
        <v>6145</v>
      </c>
      <c r="B3080" s="1" t="s">
        <v>6146</v>
      </c>
      <c r="C3080" s="1">
        <v>40261</v>
      </c>
      <c r="D3080" s="1">
        <v>3</v>
      </c>
      <c r="E3080" s="1">
        <v>3</v>
      </c>
      <c r="F3080" s="1">
        <v>183.15</v>
      </c>
      <c r="G3080" s="1">
        <v>8.6460673000000002E-2</v>
      </c>
      <c r="H3080" s="1">
        <v>0.99625991700000005</v>
      </c>
      <c r="I3080" s="1">
        <v>0.53537091699999995</v>
      </c>
      <c r="K3080" s="1">
        <v>1.1002985169999999</v>
      </c>
      <c r="L3080" s="1" t="s">
        <v>1</v>
      </c>
      <c r="M3080" s="1" t="s">
        <v>2</v>
      </c>
      <c r="N3080" s="1">
        <v>193923.20540000001</v>
      </c>
      <c r="O3080" s="1">
        <v>325980.50390000001</v>
      </c>
      <c r="P3080" s="1">
        <v>288804.95010000002</v>
      </c>
      <c r="Q3080" s="1">
        <v>257540.62710000001</v>
      </c>
      <c r="R3080" s="3">
        <f>AVERAGE('VTA_Proteome Morphine vs Saline'!N3080:Q3080)</f>
        <v>266562.32162499998</v>
      </c>
      <c r="S3080" s="3">
        <f>_xlfn.STDEV.S('VTA_Proteome Morphine vs Saline'!N3080:Q3080)</f>
        <v>55925.805267316908</v>
      </c>
      <c r="T3080" s="1">
        <v>221366.17139999999</v>
      </c>
      <c r="U3080" s="1">
        <v>242486.77129999999</v>
      </c>
      <c r="V3080" s="1">
        <v>218475.8493</v>
      </c>
      <c r="W3080" s="1">
        <v>286725.76000000001</v>
      </c>
      <c r="X3080" s="1">
        <f>AVERAGE(T3080:W3080)</f>
        <v>242263.63800000001</v>
      </c>
      <c r="Y3080" s="1">
        <f>_xlfn.STDEV.S(T3080:W3080)</f>
        <v>31514.510323269602</v>
      </c>
    </row>
    <row r="3081" spans="1:25" x14ac:dyDescent="0.5">
      <c r="A3081" s="1" t="s">
        <v>6147</v>
      </c>
      <c r="B3081" s="1" t="s">
        <v>6148</v>
      </c>
      <c r="C3081" s="1">
        <v>201799</v>
      </c>
      <c r="D3081" s="1">
        <v>1</v>
      </c>
      <c r="E3081" s="1">
        <v>0</v>
      </c>
      <c r="F3081" s="1">
        <v>28.54</v>
      </c>
      <c r="K3081" s="1">
        <v>1</v>
      </c>
      <c r="L3081" s="1" t="s">
        <v>364</v>
      </c>
      <c r="M3081" s="1" t="s">
        <v>364</v>
      </c>
      <c r="R3081" s="3"/>
      <c r="S3081" s="3"/>
    </row>
    <row r="3082" spans="1:25" x14ac:dyDescent="0.5">
      <c r="A3082" s="1" t="s">
        <v>6149</v>
      </c>
      <c r="B3082" s="1" t="s">
        <v>6150</v>
      </c>
      <c r="C3082" s="1">
        <v>60427</v>
      </c>
      <c r="D3082" s="1">
        <v>3</v>
      </c>
      <c r="E3082" s="1">
        <v>3</v>
      </c>
      <c r="F3082" s="1">
        <v>127.03</v>
      </c>
      <c r="G3082" s="1">
        <v>5.0965814999999998E-2</v>
      </c>
      <c r="H3082" s="1">
        <v>0.99625991700000005</v>
      </c>
      <c r="I3082" s="1">
        <v>0.91767447700000004</v>
      </c>
      <c r="K3082" s="1">
        <v>1.000353193</v>
      </c>
      <c r="L3082" s="1" t="s">
        <v>2</v>
      </c>
      <c r="M3082" s="1" t="s">
        <v>1</v>
      </c>
      <c r="N3082" s="1">
        <v>462198.61900000001</v>
      </c>
      <c r="O3082" s="1">
        <v>501846.78080000001</v>
      </c>
      <c r="P3082" s="1">
        <v>475457.00750000001</v>
      </c>
      <c r="Q3082" s="1">
        <v>602053.67039999994</v>
      </c>
      <c r="R3082" s="3">
        <f>AVERAGE('VTA_Proteome Morphine vs Saline'!N3082:Q3082)</f>
        <v>510389.01942500001</v>
      </c>
      <c r="S3082" s="3">
        <f>_xlfn.STDEV.S('VTA_Proteome Morphine vs Saline'!N3082:Q3082)</f>
        <v>63292.806935557361</v>
      </c>
      <c r="T3082" s="1">
        <v>574855.88399999996</v>
      </c>
      <c r="U3082" s="1">
        <v>600420.51780000003</v>
      </c>
      <c r="V3082" s="1">
        <v>513245.67660000001</v>
      </c>
      <c r="W3082" s="1">
        <v>353755.06280000001</v>
      </c>
      <c r="X3082" s="1">
        <f t="shared" ref="X3082:X3091" si="187">AVERAGE(T3082:W3082)</f>
        <v>510569.28529999999</v>
      </c>
      <c r="Y3082" s="1">
        <f t="shared" ref="Y3082:Y3091" si="188">_xlfn.STDEV.S(T3082:W3082)</f>
        <v>110760.81467566986</v>
      </c>
    </row>
    <row r="3083" spans="1:25" x14ac:dyDescent="0.5">
      <c r="A3083" s="1" t="s">
        <v>6151</v>
      </c>
      <c r="B3083" s="1" t="s">
        <v>6152</v>
      </c>
      <c r="C3083" s="1">
        <v>23563</v>
      </c>
      <c r="D3083" s="1">
        <v>2</v>
      </c>
      <c r="E3083" s="1">
        <v>2</v>
      </c>
      <c r="F3083" s="1">
        <v>79.680000000000007</v>
      </c>
      <c r="G3083" s="1">
        <v>5.0143070999999997E-2</v>
      </c>
      <c r="H3083" s="1">
        <v>0.99625991700000005</v>
      </c>
      <c r="I3083" s="1">
        <v>0.96824687700000001</v>
      </c>
      <c r="K3083" s="1">
        <v>1.483500289</v>
      </c>
      <c r="L3083" s="1" t="s">
        <v>2</v>
      </c>
      <c r="M3083" s="1" t="s">
        <v>1</v>
      </c>
      <c r="N3083" s="1">
        <v>78812.315709999995</v>
      </c>
      <c r="O3083" s="1">
        <v>77972.876199999999</v>
      </c>
      <c r="P3083" s="1">
        <v>15008.456330000001</v>
      </c>
      <c r="Q3083" s="1">
        <v>22165.956099999999</v>
      </c>
      <c r="R3083" s="3">
        <f>AVERAGE('VTA_Proteome Morphine vs Saline'!N3083:Q3083)</f>
        <v>48489.901085000005</v>
      </c>
      <c r="S3083" s="3">
        <f>_xlfn.STDEV.S('VTA_Proteome Morphine vs Saline'!N3083:Q3083)</f>
        <v>34653.772631454063</v>
      </c>
      <c r="T3083" s="1">
        <v>87152.259470000005</v>
      </c>
      <c r="U3083" s="1">
        <v>172334.95800000001</v>
      </c>
      <c r="V3083" s="1">
        <v>20718.444210000001</v>
      </c>
      <c r="W3083" s="1">
        <v>7533.4674880000002</v>
      </c>
      <c r="X3083" s="1">
        <f t="shared" si="187"/>
        <v>71934.782292000004</v>
      </c>
      <c r="Y3083" s="1">
        <f t="shared" si="188"/>
        <v>75459.502447502397</v>
      </c>
    </row>
    <row r="3084" spans="1:25" x14ac:dyDescent="0.5">
      <c r="A3084" s="1" t="s">
        <v>6153</v>
      </c>
      <c r="B3084" s="1" t="s">
        <v>6154</v>
      </c>
      <c r="C3084" s="1">
        <v>9989</v>
      </c>
      <c r="D3084" s="1">
        <v>1</v>
      </c>
      <c r="E3084" s="1">
        <v>1</v>
      </c>
      <c r="F3084" s="1">
        <v>31.41</v>
      </c>
      <c r="G3084" s="1">
        <v>0.108094421</v>
      </c>
      <c r="H3084" s="1">
        <v>0.98916351000000002</v>
      </c>
      <c r="I3084" s="1">
        <v>0.44001947699999999</v>
      </c>
      <c r="K3084" s="1">
        <v>23.55160901</v>
      </c>
      <c r="L3084" s="1" t="s">
        <v>1</v>
      </c>
      <c r="M3084" s="1" t="s">
        <v>2</v>
      </c>
      <c r="N3084" s="1">
        <v>0</v>
      </c>
      <c r="O3084" s="1">
        <v>0</v>
      </c>
      <c r="P3084" s="1">
        <v>729100.42220000003</v>
      </c>
      <c r="Q3084" s="1">
        <v>721245.35210000002</v>
      </c>
      <c r="R3084" s="3">
        <f>AVERAGE('VTA_Proteome Morphine vs Saline'!N3084:Q3084)</f>
        <v>362586.44357500004</v>
      </c>
      <c r="S3084" s="3">
        <f>_xlfn.STDEV.S('VTA_Proteome Morphine vs Saline'!N3084:Q3084)</f>
        <v>418691.04254434223</v>
      </c>
      <c r="T3084" s="1">
        <v>0</v>
      </c>
      <c r="U3084" s="1">
        <v>0</v>
      </c>
      <c r="V3084" s="1">
        <v>61581.60037</v>
      </c>
      <c r="W3084" s="1">
        <v>0</v>
      </c>
      <c r="X3084" s="1">
        <f t="shared" si="187"/>
        <v>15395.4000925</v>
      </c>
      <c r="Y3084" s="1">
        <f t="shared" si="188"/>
        <v>30790.800185</v>
      </c>
    </row>
    <row r="3085" spans="1:25" x14ac:dyDescent="0.5">
      <c r="A3085" s="1" t="s">
        <v>6155</v>
      </c>
      <c r="B3085" s="1" t="s">
        <v>6156</v>
      </c>
      <c r="C3085" s="1">
        <v>59006</v>
      </c>
      <c r="D3085" s="1">
        <v>1</v>
      </c>
      <c r="E3085" s="1">
        <v>1</v>
      </c>
      <c r="F3085" s="1">
        <v>70.41</v>
      </c>
      <c r="G3085" s="1">
        <v>5.0007495999999999E-2</v>
      </c>
      <c r="H3085" s="1">
        <v>0.99959859299999998</v>
      </c>
      <c r="I3085" s="1">
        <v>0.99272965400000002</v>
      </c>
      <c r="K3085" s="1">
        <v>1.0500470959999999</v>
      </c>
      <c r="L3085" s="1" t="s">
        <v>2</v>
      </c>
      <c r="M3085" s="1" t="s">
        <v>1</v>
      </c>
      <c r="N3085" s="1">
        <v>10065.54263</v>
      </c>
      <c r="O3085" s="1">
        <v>9708.3423579999999</v>
      </c>
      <c r="P3085" s="1">
        <v>67092.829670000006</v>
      </c>
      <c r="Q3085" s="1">
        <v>73155.504860000001</v>
      </c>
      <c r="R3085" s="3">
        <f>AVERAGE('VTA_Proteome Morphine vs Saline'!N3085:Q3085)</f>
        <v>40005.554879500007</v>
      </c>
      <c r="S3085" s="3">
        <f>_xlfn.STDEV.S('VTA_Proteome Morphine vs Saline'!N3085:Q3085)</f>
        <v>34866.244704388293</v>
      </c>
      <c r="T3085" s="1">
        <v>8301.1610930000006</v>
      </c>
      <c r="U3085" s="1">
        <v>10034.950049999999</v>
      </c>
      <c r="V3085" s="1">
        <v>79676.246090000001</v>
      </c>
      <c r="W3085" s="1">
        <v>70018.509659999996</v>
      </c>
      <c r="X3085" s="1">
        <f t="shared" si="187"/>
        <v>42007.71672325</v>
      </c>
      <c r="Y3085" s="1">
        <f t="shared" si="188"/>
        <v>38130.968720959667</v>
      </c>
    </row>
    <row r="3086" spans="1:25" x14ac:dyDescent="0.5">
      <c r="A3086" s="1" t="s">
        <v>6157</v>
      </c>
      <c r="B3086" s="1" t="s">
        <v>6158</v>
      </c>
      <c r="C3086" s="1">
        <v>39294</v>
      </c>
      <c r="D3086" s="1">
        <v>33</v>
      </c>
      <c r="E3086" s="1">
        <v>33</v>
      </c>
      <c r="F3086" s="1">
        <v>2435.14</v>
      </c>
      <c r="G3086" s="1">
        <v>7.1341083E-2</v>
      </c>
      <c r="H3086" s="1">
        <v>0.99625991700000005</v>
      </c>
      <c r="I3086" s="1">
        <v>0.631989354</v>
      </c>
      <c r="K3086" s="1">
        <v>1.0867836209999999</v>
      </c>
      <c r="L3086" s="1" t="s">
        <v>2</v>
      </c>
      <c r="M3086" s="1" t="s">
        <v>1</v>
      </c>
      <c r="N3086" s="1">
        <v>274309637.89999998</v>
      </c>
      <c r="O3086" s="1">
        <v>372437745.10000002</v>
      </c>
      <c r="P3086" s="1">
        <v>307431762.39999998</v>
      </c>
      <c r="Q3086" s="1">
        <v>272853383.30000001</v>
      </c>
      <c r="R3086" s="3">
        <f>AVERAGE('VTA_Proteome Morphine vs Saline'!N3086:Q3086)</f>
        <v>306758132.17500001</v>
      </c>
      <c r="S3086" s="3">
        <f>_xlfn.STDEV.S('VTA_Proteome Morphine vs Saline'!N3086:Q3086)</f>
        <v>46607231.587130629</v>
      </c>
      <c r="T3086" s="1">
        <v>361123653.89999998</v>
      </c>
      <c r="U3086" s="1">
        <v>402568705.80000001</v>
      </c>
      <c r="V3086" s="1">
        <v>231325103.09999999</v>
      </c>
      <c r="W3086" s="1">
        <v>338501391.60000002</v>
      </c>
      <c r="X3086" s="1">
        <f t="shared" si="187"/>
        <v>333379713.60000002</v>
      </c>
      <c r="Y3086" s="1">
        <f t="shared" si="188"/>
        <v>73025607.323422134</v>
      </c>
    </row>
    <row r="3087" spans="1:25" x14ac:dyDescent="0.5">
      <c r="A3087" s="1" t="s">
        <v>6159</v>
      </c>
      <c r="B3087" s="1" t="s">
        <v>6160</v>
      </c>
      <c r="C3087" s="1">
        <v>34076</v>
      </c>
      <c r="D3087" s="1">
        <v>11</v>
      </c>
      <c r="E3087" s="1">
        <v>11</v>
      </c>
      <c r="F3087" s="1">
        <v>861.29</v>
      </c>
      <c r="G3087" s="1">
        <v>0.107484804</v>
      </c>
      <c r="H3087" s="1">
        <v>0.98920471200000004</v>
      </c>
      <c r="I3087" s="1">
        <v>0.44226632700000001</v>
      </c>
      <c r="K3087" s="1">
        <v>1.0511667659999999</v>
      </c>
      <c r="L3087" s="1" t="s">
        <v>1</v>
      </c>
      <c r="M3087" s="1" t="s">
        <v>2</v>
      </c>
      <c r="N3087" s="1">
        <v>8965513.8570000008</v>
      </c>
      <c r="O3087" s="1">
        <v>9568171.1899999995</v>
      </c>
      <c r="P3087" s="1">
        <v>10242324.060000001</v>
      </c>
      <c r="Q3087" s="1">
        <v>8541112.8829999994</v>
      </c>
      <c r="R3087" s="3">
        <f>AVERAGE('VTA_Proteome Morphine vs Saline'!N3087:Q3087)</f>
        <v>9329280.4975000005</v>
      </c>
      <c r="S3087" s="3">
        <f>_xlfn.STDEV.S('VTA_Proteome Morphine vs Saline'!N3087:Q3087)</f>
        <v>740326.87989227637</v>
      </c>
      <c r="T3087" s="1">
        <v>9561034.477</v>
      </c>
      <c r="U3087" s="1">
        <v>9551103.9120000005</v>
      </c>
      <c r="V3087" s="1">
        <v>7856017.5640000002</v>
      </c>
      <c r="W3087" s="1">
        <v>8532511.6840000004</v>
      </c>
      <c r="X3087" s="1">
        <f t="shared" si="187"/>
        <v>8875166.9092499986</v>
      </c>
      <c r="Y3087" s="1">
        <f t="shared" si="188"/>
        <v>833343.29530563927</v>
      </c>
    </row>
    <row r="3088" spans="1:25" x14ac:dyDescent="0.5">
      <c r="A3088" s="1" t="s">
        <v>6161</v>
      </c>
      <c r="B3088" s="1" t="s">
        <v>6162</v>
      </c>
      <c r="C3088" s="1">
        <v>18660</v>
      </c>
      <c r="D3088" s="1">
        <v>12</v>
      </c>
      <c r="E3088" s="1">
        <v>12</v>
      </c>
      <c r="F3088" s="1">
        <v>675.71</v>
      </c>
      <c r="G3088" s="1">
        <v>0.12702243099999999</v>
      </c>
      <c r="H3088" s="1">
        <v>0.977951083</v>
      </c>
      <c r="I3088" s="1">
        <v>0.37903694300000002</v>
      </c>
      <c r="K3088" s="1">
        <v>1.2660354250000001</v>
      </c>
      <c r="L3088" s="1" t="s">
        <v>2</v>
      </c>
      <c r="M3088" s="1" t="s">
        <v>1</v>
      </c>
      <c r="N3088" s="1">
        <v>37259464.090000004</v>
      </c>
      <c r="O3088" s="1">
        <v>49249885.310000002</v>
      </c>
      <c r="P3088" s="1">
        <v>66626035.719999999</v>
      </c>
      <c r="Q3088" s="1">
        <v>55361723.93</v>
      </c>
      <c r="R3088" s="3">
        <f>AVERAGE('VTA_Proteome Morphine vs Saline'!N3088:Q3088)</f>
        <v>52124277.262500003</v>
      </c>
      <c r="S3088" s="3">
        <f>_xlfn.STDEV.S('VTA_Proteome Morphine vs Saline'!N3088:Q3088)</f>
        <v>12247542.053197231</v>
      </c>
      <c r="T3088" s="1">
        <v>45817627.549999997</v>
      </c>
      <c r="U3088" s="1">
        <v>50210599.829999998</v>
      </c>
      <c r="V3088" s="1">
        <v>65700520.619999997</v>
      </c>
      <c r="W3088" s="1">
        <v>102235978</v>
      </c>
      <c r="X3088" s="1">
        <f t="shared" si="187"/>
        <v>65991181.5</v>
      </c>
      <c r="Y3088" s="1">
        <f t="shared" si="188"/>
        <v>25624004.331164923</v>
      </c>
    </row>
    <row r="3089" spans="1:25" x14ac:dyDescent="0.5">
      <c r="A3089" s="1" t="s">
        <v>6163</v>
      </c>
      <c r="B3089" s="1" t="s">
        <v>6164</v>
      </c>
      <c r="C3089" s="1">
        <v>91589</v>
      </c>
      <c r="D3089" s="1">
        <v>6</v>
      </c>
      <c r="E3089" s="1">
        <v>6</v>
      </c>
      <c r="F3089" s="1">
        <v>263.58999999999997</v>
      </c>
      <c r="G3089" s="1">
        <v>0.468402824</v>
      </c>
      <c r="H3089" s="1">
        <v>0.977951083</v>
      </c>
      <c r="I3089" s="1">
        <v>6.6429120999999994E-2</v>
      </c>
      <c r="K3089" s="1">
        <v>1.206598823</v>
      </c>
      <c r="L3089" s="1" t="s">
        <v>1</v>
      </c>
      <c r="M3089" s="1" t="s">
        <v>2</v>
      </c>
      <c r="N3089" s="1">
        <v>1112229.5490000001</v>
      </c>
      <c r="O3089" s="1">
        <v>856739.31599999999</v>
      </c>
      <c r="P3089" s="1">
        <v>906865.00289999996</v>
      </c>
      <c r="Q3089" s="1">
        <v>851898.82090000005</v>
      </c>
      <c r="R3089" s="3">
        <f>AVERAGE('VTA_Proteome Morphine vs Saline'!N3089:Q3089)</f>
        <v>931933.17220000003</v>
      </c>
      <c r="S3089" s="3">
        <f>_xlfn.STDEV.S('VTA_Proteome Morphine vs Saline'!N3089:Q3089)</f>
        <v>122739.3036717783</v>
      </c>
      <c r="T3089" s="1">
        <v>780118.97409999999</v>
      </c>
      <c r="U3089" s="1">
        <v>889510.80830000003</v>
      </c>
      <c r="V3089" s="1">
        <v>730791.19140000001</v>
      </c>
      <c r="W3089" s="1">
        <v>689033.96129999997</v>
      </c>
      <c r="X3089" s="1">
        <f t="shared" si="187"/>
        <v>772363.73377499997</v>
      </c>
      <c r="Y3089" s="1">
        <f t="shared" si="188"/>
        <v>86517.258552886167</v>
      </c>
    </row>
    <row r="3090" spans="1:25" x14ac:dyDescent="0.5">
      <c r="A3090" s="1" t="s">
        <v>6165</v>
      </c>
      <c r="B3090" s="1" t="s">
        <v>6166</v>
      </c>
      <c r="C3090" s="1">
        <v>167389</v>
      </c>
      <c r="D3090" s="1">
        <v>10</v>
      </c>
      <c r="E3090" s="1">
        <v>9</v>
      </c>
      <c r="F3090" s="1">
        <v>434.3</v>
      </c>
      <c r="G3090" s="1">
        <v>0.20673096299999999</v>
      </c>
      <c r="H3090" s="1">
        <v>0.977951083</v>
      </c>
      <c r="I3090" s="1">
        <v>0.226930466</v>
      </c>
      <c r="K3090" s="1">
        <v>1.1667770829999999</v>
      </c>
      <c r="L3090" s="1" t="s">
        <v>1</v>
      </c>
      <c r="M3090" s="1" t="s">
        <v>2</v>
      </c>
      <c r="N3090" s="1">
        <v>875310.85569999996</v>
      </c>
      <c r="O3090" s="1">
        <v>605992.53520000004</v>
      </c>
      <c r="P3090" s="1">
        <v>716142.15899999999</v>
      </c>
      <c r="Q3090" s="1">
        <v>563738.26549999998</v>
      </c>
      <c r="R3090" s="3">
        <f>AVERAGE('VTA_Proteome Morphine vs Saline'!N3090:Q3090)</f>
        <v>690295.95384999993</v>
      </c>
      <c r="S3090" s="3">
        <f>_xlfn.STDEV.S('VTA_Proteome Morphine vs Saline'!N3090:Q3090)</f>
        <v>139071.270821588</v>
      </c>
      <c r="T3090" s="1">
        <v>586829.30339999998</v>
      </c>
      <c r="U3090" s="1">
        <v>648729.60019999999</v>
      </c>
      <c r="V3090" s="1">
        <v>595509.56070000003</v>
      </c>
      <c r="W3090" s="1">
        <v>535436.54729999998</v>
      </c>
      <c r="X3090" s="1">
        <f t="shared" si="187"/>
        <v>591626.25289999996</v>
      </c>
      <c r="Y3090" s="1">
        <f t="shared" si="188"/>
        <v>46390.250743930308</v>
      </c>
    </row>
    <row r="3091" spans="1:25" x14ac:dyDescent="0.5">
      <c r="A3091" s="1" t="s">
        <v>6167</v>
      </c>
      <c r="B3091" s="1" t="s">
        <v>6168</v>
      </c>
      <c r="C3091" s="1">
        <v>85994</v>
      </c>
      <c r="D3091" s="1">
        <v>7</v>
      </c>
      <c r="E3091" s="1">
        <v>6</v>
      </c>
      <c r="F3091" s="1">
        <v>255.99</v>
      </c>
      <c r="G3091" s="1">
        <v>0.250944897</v>
      </c>
      <c r="H3091" s="1">
        <v>0.977951083</v>
      </c>
      <c r="I3091" s="1">
        <v>0.178608926</v>
      </c>
      <c r="K3091" s="1">
        <v>1.215528073</v>
      </c>
      <c r="L3091" s="1" t="s">
        <v>1</v>
      </c>
      <c r="M3091" s="1" t="s">
        <v>2</v>
      </c>
      <c r="N3091" s="1">
        <v>161494.65789999999</v>
      </c>
      <c r="O3091" s="1">
        <v>162191.48509999999</v>
      </c>
      <c r="P3091" s="1">
        <v>235219.7163</v>
      </c>
      <c r="Q3091" s="1">
        <v>164549.8909</v>
      </c>
      <c r="R3091" s="3">
        <f>AVERAGE('VTA_Proteome Morphine vs Saline'!N3091:Q3091)</f>
        <v>180863.93755</v>
      </c>
      <c r="S3091" s="3">
        <f>_xlfn.STDEV.S('VTA_Proteome Morphine vs Saline'!N3091:Q3091)</f>
        <v>36260.760592660554</v>
      </c>
      <c r="T3091" s="1">
        <v>158244.6525</v>
      </c>
      <c r="U3091" s="1">
        <v>126917.9194</v>
      </c>
      <c r="V3091" s="1">
        <v>181877.4467</v>
      </c>
      <c r="W3091" s="1">
        <v>128138.1318</v>
      </c>
      <c r="X3091" s="1">
        <f t="shared" si="187"/>
        <v>148794.53759999998</v>
      </c>
      <c r="Y3091" s="1">
        <f t="shared" si="188"/>
        <v>26388.489097741905</v>
      </c>
    </row>
    <row r="3092" spans="1:25" x14ac:dyDescent="0.5">
      <c r="A3092" s="1" t="s">
        <v>6169</v>
      </c>
      <c r="B3092" s="1" t="s">
        <v>6170</v>
      </c>
      <c r="C3092" s="1">
        <v>167659</v>
      </c>
      <c r="D3092" s="1">
        <v>1</v>
      </c>
      <c r="E3092" s="1">
        <v>0</v>
      </c>
      <c r="F3092" s="1">
        <v>25.66</v>
      </c>
      <c r="K3092" s="1">
        <v>1</v>
      </c>
      <c r="L3092" s="1" t="s">
        <v>364</v>
      </c>
      <c r="M3092" s="1" t="s">
        <v>364</v>
      </c>
      <c r="R3092" s="3"/>
      <c r="S3092" s="3"/>
    </row>
    <row r="3093" spans="1:25" x14ac:dyDescent="0.5">
      <c r="A3093" s="1" t="s">
        <v>6171</v>
      </c>
      <c r="B3093" s="1" t="s">
        <v>6172</v>
      </c>
      <c r="C3093" s="1">
        <v>137804</v>
      </c>
      <c r="D3093" s="1">
        <v>34</v>
      </c>
      <c r="E3093" s="1">
        <v>32</v>
      </c>
      <c r="F3093" s="1">
        <v>1794.28</v>
      </c>
      <c r="G3093" s="1">
        <v>6.1100374999999998E-2</v>
      </c>
      <c r="H3093" s="1">
        <v>0.99625991700000005</v>
      </c>
      <c r="I3093" s="1">
        <v>0.72794407800000005</v>
      </c>
      <c r="K3093" s="1">
        <v>1.020501731</v>
      </c>
      <c r="L3093" s="1" t="s">
        <v>2</v>
      </c>
      <c r="M3093" s="1" t="s">
        <v>1</v>
      </c>
      <c r="N3093" s="1">
        <v>7651871.4970000004</v>
      </c>
      <c r="O3093" s="1">
        <v>7101566.5190000003</v>
      </c>
      <c r="P3093" s="1">
        <v>8184088.1310000001</v>
      </c>
      <c r="Q3093" s="1">
        <v>7843585.7230000002</v>
      </c>
      <c r="R3093" s="3">
        <f>AVERAGE('VTA_Proteome Morphine vs Saline'!N3093:Q3093)</f>
        <v>7695277.9675000003</v>
      </c>
      <c r="S3093" s="3">
        <f>_xlfn.STDEV.S('VTA_Proteome Morphine vs Saline'!N3093:Q3093)</f>
        <v>452882.60879377992</v>
      </c>
      <c r="T3093" s="1">
        <v>8157706.3640000001</v>
      </c>
      <c r="U3093" s="1">
        <v>8087983.2810000004</v>
      </c>
      <c r="V3093" s="1">
        <v>8269836.8949999996</v>
      </c>
      <c r="W3093" s="1">
        <v>6896651.4009999996</v>
      </c>
      <c r="X3093" s="1">
        <f>AVERAGE(T3093:W3093)</f>
        <v>7853044.4852499999</v>
      </c>
      <c r="Y3093" s="1">
        <f>_xlfn.STDEV.S(T3093:W3093)</f>
        <v>641980.98168569338</v>
      </c>
    </row>
    <row r="3094" spans="1:25" x14ac:dyDescent="0.5">
      <c r="A3094" s="1" t="s">
        <v>6173</v>
      </c>
      <c r="B3094" s="1" t="s">
        <v>6174</v>
      </c>
      <c r="C3094" s="1">
        <v>98163</v>
      </c>
      <c r="D3094" s="1">
        <v>11</v>
      </c>
      <c r="E3094" s="1">
        <v>10</v>
      </c>
      <c r="F3094" s="1">
        <v>537.53</v>
      </c>
      <c r="G3094" s="1">
        <v>6.5871826999999994E-2</v>
      </c>
      <c r="H3094" s="1">
        <v>0.99625991700000005</v>
      </c>
      <c r="I3094" s="1">
        <v>0.67845418700000004</v>
      </c>
      <c r="K3094" s="1">
        <v>1.1097349990000001</v>
      </c>
      <c r="L3094" s="1" t="s">
        <v>1</v>
      </c>
      <c r="M3094" s="1" t="s">
        <v>2</v>
      </c>
      <c r="N3094" s="1">
        <v>1435391.5449999999</v>
      </c>
      <c r="O3094" s="1">
        <v>2304896.889</v>
      </c>
      <c r="P3094" s="1">
        <v>1088025.8640000001</v>
      </c>
      <c r="Q3094" s="1">
        <v>1357372.3330000001</v>
      </c>
      <c r="R3094" s="3">
        <f>AVERAGE('VTA_Proteome Morphine vs Saline'!N3094:Q3094)</f>
        <v>1546421.6577500002</v>
      </c>
      <c r="S3094" s="3">
        <f>_xlfn.STDEV.S('VTA_Proteome Morphine vs Saline'!N3094:Q3094)</f>
        <v>527092.24786342052</v>
      </c>
      <c r="T3094" s="1">
        <v>1482681.878</v>
      </c>
      <c r="U3094" s="1">
        <v>1801043.3589999999</v>
      </c>
      <c r="V3094" s="1">
        <v>996184.40410000004</v>
      </c>
      <c r="W3094" s="1">
        <v>1294111.757</v>
      </c>
      <c r="X3094" s="1">
        <f>AVERAGE(T3094:W3094)</f>
        <v>1393505.349525</v>
      </c>
      <c r="Y3094" s="1">
        <f>_xlfn.STDEV.S(T3094:W3094)</f>
        <v>337531.5799082804</v>
      </c>
    </row>
    <row r="3095" spans="1:25" x14ac:dyDescent="0.5">
      <c r="A3095" s="1" t="s">
        <v>6175</v>
      </c>
      <c r="B3095" s="1" t="s">
        <v>6176</v>
      </c>
      <c r="C3095" s="1">
        <v>68295</v>
      </c>
      <c r="D3095" s="1">
        <v>1</v>
      </c>
      <c r="E3095" s="1">
        <v>0</v>
      </c>
      <c r="F3095" s="1">
        <v>26.19</v>
      </c>
      <c r="K3095" s="1">
        <v>1</v>
      </c>
      <c r="L3095" s="1" t="s">
        <v>364</v>
      </c>
      <c r="M3095" s="1" t="s">
        <v>364</v>
      </c>
      <c r="R3095" s="3"/>
      <c r="S3095" s="3"/>
    </row>
    <row r="3096" spans="1:25" x14ac:dyDescent="0.5">
      <c r="A3096" s="1" t="s">
        <v>6177</v>
      </c>
      <c r="B3096" s="1" t="s">
        <v>6178</v>
      </c>
      <c r="C3096" s="1">
        <v>52206</v>
      </c>
      <c r="D3096" s="1">
        <v>3</v>
      </c>
      <c r="E3096" s="1">
        <v>3</v>
      </c>
      <c r="F3096" s="1">
        <v>189.47</v>
      </c>
      <c r="G3096" s="1">
        <v>5.5039115999999999E-2</v>
      </c>
      <c r="H3096" s="1">
        <v>0.99625991700000005</v>
      </c>
      <c r="I3096" s="1">
        <v>0.81390059999999997</v>
      </c>
      <c r="K3096" s="1">
        <v>1.0913567479999999</v>
      </c>
      <c r="L3096" s="1" t="s">
        <v>1</v>
      </c>
      <c r="M3096" s="1" t="s">
        <v>2</v>
      </c>
      <c r="N3096" s="1">
        <v>6932846.3940000003</v>
      </c>
      <c r="O3096" s="1">
        <v>7023134.7740000002</v>
      </c>
      <c r="P3096" s="1">
        <v>14646443.92</v>
      </c>
      <c r="Q3096" s="1">
        <v>10586585.189999999</v>
      </c>
      <c r="R3096" s="3">
        <f>AVERAGE('VTA_Proteome Morphine vs Saline'!N3096:Q3096)</f>
        <v>9797252.5694999993</v>
      </c>
      <c r="S3096" s="3">
        <f>_xlfn.STDEV.S('VTA_Proteome Morphine vs Saline'!N3096:Q3096)</f>
        <v>3653229.394252969</v>
      </c>
      <c r="T3096" s="1">
        <v>7782416.54</v>
      </c>
      <c r="U3096" s="1">
        <v>7689240.1310000001</v>
      </c>
      <c r="V3096" s="1">
        <v>11085122.4</v>
      </c>
      <c r="W3096" s="1">
        <v>9351745.2080000006</v>
      </c>
      <c r="X3096" s="1">
        <f t="shared" ref="X3096:X3140" si="189">AVERAGE(T3096:W3096)</f>
        <v>8977131.0697499998</v>
      </c>
      <c r="Y3096" s="1">
        <f t="shared" ref="Y3096:Y3140" si="190">_xlfn.STDEV.S(T3096:W3096)</f>
        <v>1598954.770956757</v>
      </c>
    </row>
    <row r="3097" spans="1:25" x14ac:dyDescent="0.5">
      <c r="A3097" s="1" t="s">
        <v>6179</v>
      </c>
      <c r="B3097" s="1" t="s">
        <v>6180</v>
      </c>
      <c r="C3097" s="1">
        <v>60431</v>
      </c>
      <c r="D3097" s="1">
        <v>5</v>
      </c>
      <c r="E3097" s="1">
        <v>5</v>
      </c>
      <c r="F3097" s="1">
        <v>207.35</v>
      </c>
      <c r="G3097" s="1">
        <v>5.0178424999999999E-2</v>
      </c>
      <c r="H3097" s="1">
        <v>0.99625991700000005</v>
      </c>
      <c r="I3097" s="1">
        <v>0.96454329400000005</v>
      </c>
      <c r="K3097" s="1">
        <v>1.0134300350000001</v>
      </c>
      <c r="L3097" s="1" t="s">
        <v>1</v>
      </c>
      <c r="M3097" s="1" t="s">
        <v>2</v>
      </c>
      <c r="N3097" s="1">
        <v>257350.22450000001</v>
      </c>
      <c r="O3097" s="1">
        <v>371650.66810000001</v>
      </c>
      <c r="P3097" s="1">
        <v>601227.54359999998</v>
      </c>
      <c r="Q3097" s="1">
        <v>403261.60430000001</v>
      </c>
      <c r="R3097" s="3">
        <f>AVERAGE('VTA_Proteome Morphine vs Saline'!N3097:Q3097)</f>
        <v>408372.51012499997</v>
      </c>
      <c r="S3097" s="3">
        <f>_xlfn.STDEV.S('VTA_Proteome Morphine vs Saline'!N3097:Q3097)</f>
        <v>143033.10774328149</v>
      </c>
      <c r="T3097" s="1">
        <v>412709.04840000003</v>
      </c>
      <c r="U3097" s="1">
        <v>362853.35979999998</v>
      </c>
      <c r="V3097" s="1">
        <v>535543.03469999996</v>
      </c>
      <c r="W3097" s="1">
        <v>300737.49099999998</v>
      </c>
      <c r="X3097" s="1">
        <f t="shared" si="189"/>
        <v>402960.73347499996</v>
      </c>
      <c r="Y3097" s="1">
        <f t="shared" si="190"/>
        <v>99551.140906240398</v>
      </c>
    </row>
    <row r="3098" spans="1:25" x14ac:dyDescent="0.5">
      <c r="A3098" s="1" t="s">
        <v>6181</v>
      </c>
      <c r="B3098" s="1" t="s">
        <v>6182</v>
      </c>
      <c r="C3098" s="1">
        <v>52182</v>
      </c>
      <c r="D3098" s="1">
        <v>2</v>
      </c>
      <c r="E3098" s="1">
        <v>2</v>
      </c>
      <c r="F3098" s="1">
        <v>60.62</v>
      </c>
      <c r="G3098" s="1">
        <v>0.13530051700000001</v>
      </c>
      <c r="H3098" s="1">
        <v>0.977951083</v>
      </c>
      <c r="I3098" s="1">
        <v>0.35671383099999998</v>
      </c>
      <c r="K3098" s="1">
        <v>1.3431873679999999</v>
      </c>
      <c r="L3098" s="1" t="s">
        <v>2</v>
      </c>
      <c r="M3098" s="1" t="s">
        <v>1</v>
      </c>
      <c r="N3098" s="1">
        <v>31991.099139999998</v>
      </c>
      <c r="O3098" s="1">
        <v>44454.119639999997</v>
      </c>
      <c r="P3098" s="1">
        <v>3911.1147689999998</v>
      </c>
      <c r="Q3098" s="1">
        <v>36602.680209999999</v>
      </c>
      <c r="R3098" s="3">
        <f>AVERAGE('VTA_Proteome Morphine vs Saline'!N3098:Q3098)</f>
        <v>29239.753439749999</v>
      </c>
      <c r="S3098" s="3">
        <f>_xlfn.STDEV.S('VTA_Proteome Morphine vs Saline'!N3098:Q3098)</f>
        <v>17652.1903227812</v>
      </c>
      <c r="T3098" s="1">
        <v>34655.105259999997</v>
      </c>
      <c r="U3098" s="1">
        <v>28622.708460000002</v>
      </c>
      <c r="V3098" s="1">
        <v>38083.459799999997</v>
      </c>
      <c r="W3098" s="1">
        <v>55736.596369999999</v>
      </c>
      <c r="X3098" s="1">
        <f t="shared" si="189"/>
        <v>39274.467472499993</v>
      </c>
      <c r="Y3098" s="1">
        <f t="shared" si="190"/>
        <v>11650.731943022694</v>
      </c>
    </row>
    <row r="3099" spans="1:25" x14ac:dyDescent="0.5">
      <c r="A3099" s="1" t="s">
        <v>6183</v>
      </c>
      <c r="B3099" s="1" t="s">
        <v>6184</v>
      </c>
      <c r="C3099" s="1">
        <v>67109</v>
      </c>
      <c r="D3099" s="1">
        <v>2</v>
      </c>
      <c r="E3099" s="1">
        <v>2</v>
      </c>
      <c r="F3099" s="1">
        <v>153.97999999999999</v>
      </c>
      <c r="G3099" s="1">
        <v>0.106528366</v>
      </c>
      <c r="H3099" s="1">
        <v>0.98920471200000004</v>
      </c>
      <c r="I3099" s="1">
        <v>0.44583330999999998</v>
      </c>
      <c r="K3099" s="1">
        <v>1.3289595139999999</v>
      </c>
      <c r="L3099" s="1" t="s">
        <v>2</v>
      </c>
      <c r="M3099" s="1" t="s">
        <v>1</v>
      </c>
      <c r="N3099" s="1">
        <v>76457.507589999994</v>
      </c>
      <c r="O3099" s="1">
        <v>111425.2926</v>
      </c>
      <c r="P3099" s="1">
        <v>9755.5961069999994</v>
      </c>
      <c r="Q3099" s="1">
        <v>126251.3894</v>
      </c>
      <c r="R3099" s="3">
        <f>AVERAGE('VTA_Proteome Morphine vs Saline'!N3099:Q3099)</f>
        <v>80972.446424249996</v>
      </c>
      <c r="S3099" s="3">
        <f>_xlfn.STDEV.S('VTA_Proteome Morphine vs Saline'!N3099:Q3099)</f>
        <v>51864.512462735445</v>
      </c>
      <c r="T3099" s="1">
        <v>144367.90169999999</v>
      </c>
      <c r="U3099" s="1">
        <v>104831.7533</v>
      </c>
      <c r="V3099" s="1">
        <v>43260.39243</v>
      </c>
      <c r="W3099" s="1">
        <v>137976.3646</v>
      </c>
      <c r="X3099" s="1">
        <f t="shared" si="189"/>
        <v>107609.1030075</v>
      </c>
      <c r="Y3099" s="1">
        <f t="shared" si="190"/>
        <v>46266.799047580789</v>
      </c>
    </row>
    <row r="3100" spans="1:25" x14ac:dyDescent="0.5">
      <c r="A3100" s="1" t="s">
        <v>6185</v>
      </c>
      <c r="B3100" s="1" t="s">
        <v>6186</v>
      </c>
      <c r="C3100" s="1">
        <v>108373</v>
      </c>
      <c r="D3100" s="1">
        <v>7</v>
      </c>
      <c r="E3100" s="1">
        <v>6</v>
      </c>
      <c r="F3100" s="1">
        <v>341.94</v>
      </c>
      <c r="G3100" s="1">
        <v>7.5904930999999995E-2</v>
      </c>
      <c r="H3100" s="1">
        <v>0.99625991700000005</v>
      </c>
      <c r="I3100" s="1">
        <v>0.59885420199999995</v>
      </c>
      <c r="K3100" s="1">
        <v>1.0456176660000001</v>
      </c>
      <c r="L3100" s="1" t="s">
        <v>2</v>
      </c>
      <c r="M3100" s="1" t="s">
        <v>1</v>
      </c>
      <c r="N3100" s="1">
        <v>440170.50959999999</v>
      </c>
      <c r="O3100" s="1">
        <v>604923.31359999999</v>
      </c>
      <c r="P3100" s="1">
        <v>455831.13780000003</v>
      </c>
      <c r="Q3100" s="1">
        <v>495360.17129999999</v>
      </c>
      <c r="R3100" s="3">
        <f>AVERAGE('VTA_Proteome Morphine vs Saline'!N3100:Q3100)</f>
        <v>499071.28307500004</v>
      </c>
      <c r="S3100" s="3">
        <f>_xlfn.STDEV.S('VTA_Proteome Morphine vs Saline'!N3100:Q3100)</f>
        <v>74290.950539591911</v>
      </c>
      <c r="T3100" s="1">
        <v>462263.64730000001</v>
      </c>
      <c r="U3100" s="1">
        <v>562483.33680000005</v>
      </c>
      <c r="V3100" s="1">
        <v>493142.38689999998</v>
      </c>
      <c r="W3100" s="1">
        <v>569461.63060000003</v>
      </c>
      <c r="X3100" s="1">
        <f t="shared" si="189"/>
        <v>521837.75040000002</v>
      </c>
      <c r="Y3100" s="1">
        <f t="shared" si="190"/>
        <v>52575.644886424947</v>
      </c>
    </row>
    <row r="3101" spans="1:25" x14ac:dyDescent="0.5">
      <c r="A3101" s="1" t="s">
        <v>6187</v>
      </c>
      <c r="B3101" s="1" t="s">
        <v>6188</v>
      </c>
      <c r="C3101" s="1">
        <v>143116</v>
      </c>
      <c r="D3101" s="1">
        <v>31</v>
      </c>
      <c r="E3101" s="1">
        <v>31</v>
      </c>
      <c r="F3101" s="1">
        <v>1258.8599999999999</v>
      </c>
      <c r="G3101" s="1">
        <v>7.1155967000000001E-2</v>
      </c>
      <c r="H3101" s="1">
        <v>0.99625991700000005</v>
      </c>
      <c r="I3101" s="1">
        <v>0.63342852800000005</v>
      </c>
      <c r="K3101" s="1">
        <v>1.0467412700000001</v>
      </c>
      <c r="L3101" s="1" t="s">
        <v>2</v>
      </c>
      <c r="M3101" s="1" t="s">
        <v>1</v>
      </c>
      <c r="N3101" s="1">
        <v>4418063.8360000001</v>
      </c>
      <c r="O3101" s="1">
        <v>3224114.6060000001</v>
      </c>
      <c r="P3101" s="1">
        <v>3365146.477</v>
      </c>
      <c r="Q3101" s="1">
        <v>3479941.8390000002</v>
      </c>
      <c r="R3101" s="3">
        <f>AVERAGE('VTA_Proteome Morphine vs Saline'!N3101:Q3101)</f>
        <v>3621816.6894999999</v>
      </c>
      <c r="S3101" s="3">
        <f>_xlfn.STDEV.S('VTA_Proteome Morphine vs Saline'!N3101:Q3101)</f>
        <v>541043.60166836472</v>
      </c>
      <c r="T3101" s="1">
        <v>4366203.0360000003</v>
      </c>
      <c r="U3101" s="1">
        <v>3796649.6690000002</v>
      </c>
      <c r="V3101" s="1">
        <v>3793638.0529999998</v>
      </c>
      <c r="W3101" s="1">
        <v>3207929.25</v>
      </c>
      <c r="X3101" s="1">
        <f t="shared" si="189"/>
        <v>3791105.0019999999</v>
      </c>
      <c r="Y3101" s="1">
        <f t="shared" si="190"/>
        <v>472887.88879639865</v>
      </c>
    </row>
    <row r="3102" spans="1:25" x14ac:dyDescent="0.5">
      <c r="A3102" s="1" t="s">
        <v>6189</v>
      </c>
      <c r="B3102" s="1" t="s">
        <v>6190</v>
      </c>
      <c r="C3102" s="1">
        <v>138362</v>
      </c>
      <c r="D3102" s="1">
        <v>29</v>
      </c>
      <c r="E3102" s="1">
        <v>28</v>
      </c>
      <c r="F3102" s="1">
        <v>1557.91</v>
      </c>
      <c r="G3102" s="1">
        <v>0.17915583199999999</v>
      </c>
      <c r="H3102" s="1">
        <v>0.977951083</v>
      </c>
      <c r="I3102" s="1">
        <v>0.26698290000000002</v>
      </c>
      <c r="K3102" s="1">
        <v>1.130760931</v>
      </c>
      <c r="L3102" s="1" t="s">
        <v>1</v>
      </c>
      <c r="M3102" s="1" t="s">
        <v>2</v>
      </c>
      <c r="N3102" s="1">
        <v>4246252.62</v>
      </c>
      <c r="O3102" s="1">
        <v>3148235.2379999999</v>
      </c>
      <c r="P3102" s="1">
        <v>3388272.5809999998</v>
      </c>
      <c r="Q3102" s="1">
        <v>3448869.5819999999</v>
      </c>
      <c r="R3102" s="3">
        <f>AVERAGE('VTA_Proteome Morphine vs Saline'!N3102:Q3102)</f>
        <v>3557907.5052499999</v>
      </c>
      <c r="S3102" s="3">
        <f>_xlfn.STDEV.S('VTA_Proteome Morphine vs Saline'!N3102:Q3102)</f>
        <v>476905.17568517465</v>
      </c>
      <c r="T3102" s="1">
        <v>2542638.9649999999</v>
      </c>
      <c r="U3102" s="1">
        <v>3762438.8829999999</v>
      </c>
      <c r="V3102" s="1">
        <v>3219562.0580000002</v>
      </c>
      <c r="W3102" s="1">
        <v>3061247.7259999998</v>
      </c>
      <c r="X3102" s="1">
        <f t="shared" si="189"/>
        <v>3146471.9079999998</v>
      </c>
      <c r="Y3102" s="1">
        <f t="shared" si="190"/>
        <v>502206.753096534</v>
      </c>
    </row>
    <row r="3103" spans="1:25" x14ac:dyDescent="0.5">
      <c r="A3103" s="1" t="s">
        <v>6191</v>
      </c>
      <c r="B3103" s="1" t="s">
        <v>6192</v>
      </c>
      <c r="C3103" s="1">
        <v>181313</v>
      </c>
      <c r="D3103" s="1">
        <v>10</v>
      </c>
      <c r="E3103" s="1">
        <v>10</v>
      </c>
      <c r="F3103" s="1">
        <v>503.28</v>
      </c>
      <c r="G3103" s="1">
        <v>5.0801155000000001E-2</v>
      </c>
      <c r="H3103" s="1">
        <v>0.99625991700000005</v>
      </c>
      <c r="I3103" s="1">
        <v>0.92498806300000003</v>
      </c>
      <c r="K3103" s="1">
        <v>1.015861729</v>
      </c>
      <c r="L3103" s="1" t="s">
        <v>2</v>
      </c>
      <c r="M3103" s="1" t="s">
        <v>1</v>
      </c>
      <c r="N3103" s="1">
        <v>1131118.952</v>
      </c>
      <c r="O3103" s="1">
        <v>835620.42240000004</v>
      </c>
      <c r="P3103" s="1">
        <v>926243.46429999999</v>
      </c>
      <c r="Q3103" s="1">
        <v>1014665.65</v>
      </c>
      <c r="R3103" s="3">
        <f>AVERAGE('VTA_Proteome Morphine vs Saline'!N3103:Q3103)</f>
        <v>976912.12217500003</v>
      </c>
      <c r="S3103" s="3">
        <f>_xlfn.STDEV.S('VTA_Proteome Morphine vs Saline'!N3103:Q3103)</f>
        <v>126142.42287202227</v>
      </c>
      <c r="T3103" s="1">
        <v>1047806.923</v>
      </c>
      <c r="U3103" s="1">
        <v>1000078.637</v>
      </c>
      <c r="V3103" s="1">
        <v>1156680.8149999999</v>
      </c>
      <c r="W3103" s="1">
        <v>765064.1753</v>
      </c>
      <c r="X3103" s="1">
        <f t="shared" si="189"/>
        <v>992407.63757500006</v>
      </c>
      <c r="Y3103" s="1">
        <f t="shared" si="190"/>
        <v>165124.85348796737</v>
      </c>
    </row>
    <row r="3104" spans="1:25" x14ac:dyDescent="0.5">
      <c r="A3104" s="1" t="s">
        <v>6193</v>
      </c>
      <c r="B3104" s="1" t="s">
        <v>6194</v>
      </c>
      <c r="C3104" s="1">
        <v>42805</v>
      </c>
      <c r="D3104" s="1">
        <v>6</v>
      </c>
      <c r="E3104" s="1">
        <v>4</v>
      </c>
      <c r="F3104" s="1">
        <v>270.55</v>
      </c>
      <c r="G3104" s="1">
        <v>5.2505064999999997E-2</v>
      </c>
      <c r="H3104" s="1">
        <v>0.99625991700000005</v>
      </c>
      <c r="I3104" s="1">
        <v>0.86793752400000002</v>
      </c>
      <c r="K3104" s="1">
        <v>1.203105721</v>
      </c>
      <c r="L3104" s="1" t="s">
        <v>1</v>
      </c>
      <c r="M3104" s="1" t="s">
        <v>2</v>
      </c>
      <c r="N3104" s="1">
        <v>120046.0665</v>
      </c>
      <c r="O3104" s="1">
        <v>180399.79639999999</v>
      </c>
      <c r="P3104" s="1">
        <v>43248.684670000002</v>
      </c>
      <c r="Q3104" s="1">
        <v>181860.04329999999</v>
      </c>
      <c r="R3104" s="3">
        <f>AVERAGE('VTA_Proteome Morphine vs Saline'!N3104:Q3104)</f>
        <v>131388.64771749999</v>
      </c>
      <c r="S3104" s="3">
        <f>_xlfn.STDEV.S('VTA_Proteome Morphine vs Saline'!N3104:Q3104)</f>
        <v>65438.932606192953</v>
      </c>
      <c r="T3104" s="1">
        <v>116848.2433</v>
      </c>
      <c r="U3104" s="1">
        <v>81860.592900000003</v>
      </c>
      <c r="V3104" s="1">
        <v>103271.7697</v>
      </c>
      <c r="W3104" s="1">
        <v>134850.98879999999</v>
      </c>
      <c r="X3104" s="1">
        <f t="shared" si="189"/>
        <v>109207.898675</v>
      </c>
      <c r="Y3104" s="1">
        <f t="shared" si="190"/>
        <v>22353.64025169667</v>
      </c>
    </row>
    <row r="3105" spans="1:25" x14ac:dyDescent="0.5">
      <c r="A3105" s="1" t="s">
        <v>6195</v>
      </c>
      <c r="B3105" s="1" t="s">
        <v>6196</v>
      </c>
      <c r="C3105" s="1">
        <v>57596</v>
      </c>
      <c r="D3105" s="1">
        <v>2</v>
      </c>
      <c r="E3105" s="1">
        <v>2</v>
      </c>
      <c r="F3105" s="1">
        <v>68.59</v>
      </c>
      <c r="G3105" s="1">
        <v>5.8944366999999998E-2</v>
      </c>
      <c r="H3105" s="1">
        <v>0.99625991700000005</v>
      </c>
      <c r="I3105" s="1">
        <v>0.754481387</v>
      </c>
      <c r="K3105" s="1">
        <v>1.0160868270000001</v>
      </c>
      <c r="L3105" s="1" t="s">
        <v>1</v>
      </c>
      <c r="M3105" s="1" t="s">
        <v>2</v>
      </c>
      <c r="N3105" s="1">
        <v>43893.161930000002</v>
      </c>
      <c r="O3105" s="1">
        <v>42568.817860000003</v>
      </c>
      <c r="P3105" s="1">
        <v>45831.03082</v>
      </c>
      <c r="Q3105" s="1">
        <v>63131.008620000001</v>
      </c>
      <c r="R3105" s="3">
        <f>AVERAGE('VTA_Proteome Morphine vs Saline'!N3105:Q3105)</f>
        <v>48856.004807500001</v>
      </c>
      <c r="S3105" s="3">
        <f>_xlfn.STDEV.S('VTA_Proteome Morphine vs Saline'!N3105:Q3105)</f>
        <v>9610.4930607385122</v>
      </c>
      <c r="T3105" s="1">
        <v>35574.558149999997</v>
      </c>
      <c r="U3105" s="1">
        <v>27455.887760000001</v>
      </c>
      <c r="V3105" s="1">
        <v>77096.486560000005</v>
      </c>
      <c r="W3105" s="1">
        <v>52203.106699999997</v>
      </c>
      <c r="X3105" s="1">
        <f t="shared" si="189"/>
        <v>48082.509792500001</v>
      </c>
      <c r="Y3105" s="1">
        <f t="shared" si="190"/>
        <v>21914.200552015442</v>
      </c>
    </row>
    <row r="3106" spans="1:25" x14ac:dyDescent="0.5">
      <c r="A3106" s="1" t="s">
        <v>6197</v>
      </c>
      <c r="B3106" s="1" t="s">
        <v>6198</v>
      </c>
      <c r="C3106" s="1">
        <v>31173</v>
      </c>
      <c r="D3106" s="1">
        <v>1</v>
      </c>
      <c r="E3106" s="1">
        <v>1</v>
      </c>
      <c r="F3106" s="1">
        <v>32.28</v>
      </c>
      <c r="G3106" s="1">
        <v>0.173337988</v>
      </c>
      <c r="H3106" s="1">
        <v>0.977951083</v>
      </c>
      <c r="I3106" s="1">
        <v>0.276754891</v>
      </c>
      <c r="K3106" s="1">
        <v>2.496857216</v>
      </c>
      <c r="L3106" s="1" t="s">
        <v>2</v>
      </c>
      <c r="M3106" s="1" t="s">
        <v>1</v>
      </c>
      <c r="N3106" s="1">
        <v>49380.513489999998</v>
      </c>
      <c r="O3106" s="1">
        <v>28034.443589999999</v>
      </c>
      <c r="P3106" s="1">
        <v>0.68189884000000001</v>
      </c>
      <c r="Q3106" s="1">
        <v>57432.448479999999</v>
      </c>
      <c r="R3106" s="3">
        <f>AVERAGE('VTA_Proteome Morphine vs Saline'!N3106:Q3106)</f>
        <v>33712.021864709997</v>
      </c>
      <c r="S3106" s="3">
        <f>_xlfn.STDEV.S('VTA_Proteome Morphine vs Saline'!N3106:Q3106)</f>
        <v>25670.018867562634</v>
      </c>
      <c r="T3106" s="1">
        <v>92736.386050000001</v>
      </c>
      <c r="U3106" s="1">
        <v>66217.978690000004</v>
      </c>
      <c r="V3106" s="1">
        <v>142396.47820000001</v>
      </c>
      <c r="W3106" s="1">
        <v>35345.577279999998</v>
      </c>
      <c r="X3106" s="1">
        <f t="shared" si="189"/>
        <v>84174.105054999993</v>
      </c>
      <c r="Y3106" s="1">
        <f t="shared" si="190"/>
        <v>45349.770264698374</v>
      </c>
    </row>
    <row r="3107" spans="1:25" x14ac:dyDescent="0.5">
      <c r="A3107" s="1" t="s">
        <v>6199</v>
      </c>
      <c r="B3107" s="1" t="s">
        <v>6200</v>
      </c>
      <c r="C3107" s="1">
        <v>59091</v>
      </c>
      <c r="D3107" s="1">
        <v>2</v>
      </c>
      <c r="E3107" s="1">
        <v>2</v>
      </c>
      <c r="F3107" s="1">
        <v>100.24</v>
      </c>
      <c r="G3107" s="1">
        <v>0.13301760100000001</v>
      </c>
      <c r="H3107" s="1">
        <v>0.977951083</v>
      </c>
      <c r="I3107" s="1">
        <v>0.36264963</v>
      </c>
      <c r="K3107" s="1">
        <v>1.2784198170000001</v>
      </c>
      <c r="L3107" s="1" t="s">
        <v>2</v>
      </c>
      <c r="M3107" s="1" t="s">
        <v>1</v>
      </c>
      <c r="N3107" s="1">
        <v>4802.6810089999999</v>
      </c>
      <c r="O3107" s="1">
        <v>6158.3205690000004</v>
      </c>
      <c r="P3107" s="1">
        <v>2401.5935570000001</v>
      </c>
      <c r="Q3107" s="1">
        <v>9575.9811900000004</v>
      </c>
      <c r="R3107" s="3">
        <f>AVERAGE('VTA_Proteome Morphine vs Saline'!N3107:Q3107)</f>
        <v>5734.6440812500005</v>
      </c>
      <c r="S3107" s="3">
        <f>_xlfn.STDEV.S('VTA_Proteome Morphine vs Saline'!N3107:Q3107)</f>
        <v>2995.1713092115929</v>
      </c>
      <c r="T3107" s="1">
        <v>7566.7439700000004</v>
      </c>
      <c r="U3107" s="1">
        <v>4909.0312210000002</v>
      </c>
      <c r="V3107" s="1">
        <v>10420.26262</v>
      </c>
      <c r="W3107" s="1">
        <v>6429.0927430000002</v>
      </c>
      <c r="X3107" s="1">
        <f t="shared" si="189"/>
        <v>7331.2826385000008</v>
      </c>
      <c r="Y3107" s="1">
        <f t="shared" si="190"/>
        <v>2329.4125083278332</v>
      </c>
    </row>
    <row r="3108" spans="1:25" x14ac:dyDescent="0.5">
      <c r="A3108" s="1" t="s">
        <v>6201</v>
      </c>
      <c r="B3108" s="1" t="s">
        <v>6202</v>
      </c>
      <c r="C3108" s="1">
        <v>30543</v>
      </c>
      <c r="D3108" s="1">
        <v>1</v>
      </c>
      <c r="E3108" s="1">
        <v>1</v>
      </c>
      <c r="F3108" s="1">
        <v>25.16</v>
      </c>
      <c r="G3108" s="1">
        <v>0.10292235499999999</v>
      </c>
      <c r="H3108" s="1">
        <v>0.99063050699999999</v>
      </c>
      <c r="I3108" s="1">
        <v>0.45976352700000001</v>
      </c>
      <c r="K3108" s="1">
        <v>4613.1304760000003</v>
      </c>
      <c r="L3108" s="1" t="s">
        <v>2</v>
      </c>
      <c r="M3108" s="1" t="s">
        <v>1</v>
      </c>
      <c r="N3108" s="1">
        <v>2.4889938210000002</v>
      </c>
      <c r="O3108" s="1">
        <v>0</v>
      </c>
      <c r="P3108" s="1">
        <v>0</v>
      </c>
      <c r="Q3108" s="1">
        <v>0.41968508799999998</v>
      </c>
      <c r="R3108" s="3">
        <f>AVERAGE('VTA_Proteome Morphine vs Saline'!N3108:Q3108)</f>
        <v>0.72716972725000006</v>
      </c>
      <c r="S3108" s="3">
        <f>_xlfn.STDEV.S('VTA_Proteome Morphine vs Saline'!N3108:Q3108)</f>
        <v>1.1910950934819591</v>
      </c>
      <c r="T3108" s="1">
        <v>0</v>
      </c>
      <c r="U3108" s="1">
        <v>0</v>
      </c>
      <c r="V3108" s="1">
        <v>13418.115320000001</v>
      </c>
      <c r="W3108" s="1">
        <v>0</v>
      </c>
      <c r="X3108" s="1">
        <f t="shared" si="189"/>
        <v>3354.5288300000002</v>
      </c>
      <c r="Y3108" s="1">
        <f t="shared" si="190"/>
        <v>6709.0576600000004</v>
      </c>
    </row>
    <row r="3109" spans="1:25" x14ac:dyDescent="0.5">
      <c r="A3109" s="1" t="s">
        <v>6203</v>
      </c>
      <c r="B3109" s="1" t="s">
        <v>6204</v>
      </c>
      <c r="C3109" s="1">
        <v>49616</v>
      </c>
      <c r="D3109" s="1">
        <v>2</v>
      </c>
      <c r="E3109" s="1">
        <v>2</v>
      </c>
      <c r="F3109" s="1">
        <v>75.55</v>
      </c>
      <c r="G3109" s="1">
        <v>5.0536329999999997E-2</v>
      </c>
      <c r="H3109" s="1">
        <v>0.99625991700000005</v>
      </c>
      <c r="I3109" s="1">
        <v>0.93858349200000002</v>
      </c>
      <c r="K3109" s="1">
        <v>1.089781648</v>
      </c>
      <c r="L3109" s="1" t="s">
        <v>1</v>
      </c>
      <c r="M3109" s="1" t="s">
        <v>2</v>
      </c>
      <c r="N3109" s="1">
        <v>135765.10889999999</v>
      </c>
      <c r="O3109" s="1">
        <v>264185.33159999998</v>
      </c>
      <c r="P3109" s="1">
        <v>85812.985449999993</v>
      </c>
      <c r="Q3109" s="1">
        <v>90047.008700000006</v>
      </c>
      <c r="R3109" s="3">
        <f>AVERAGE('VTA_Proteome Morphine vs Saline'!N3109:Q3109)</f>
        <v>143952.60866249999</v>
      </c>
      <c r="S3109" s="3">
        <f>_xlfn.STDEV.S('VTA_Proteome Morphine vs Saline'!N3109:Q3109)</f>
        <v>83284.597039178698</v>
      </c>
      <c r="T3109" s="1">
        <v>82119.118910000005</v>
      </c>
      <c r="U3109" s="1">
        <v>137993.90359999999</v>
      </c>
      <c r="V3109" s="1">
        <v>194950.11420000001</v>
      </c>
      <c r="W3109" s="1">
        <v>113309.1621</v>
      </c>
      <c r="X3109" s="1">
        <f t="shared" si="189"/>
        <v>132093.07470249999</v>
      </c>
      <c r="Y3109" s="1">
        <f t="shared" si="190"/>
        <v>47735.587096270785</v>
      </c>
    </row>
    <row r="3110" spans="1:25" x14ac:dyDescent="0.5">
      <c r="A3110" s="1" t="s">
        <v>6205</v>
      </c>
      <c r="B3110" s="1" t="s">
        <v>6206</v>
      </c>
      <c r="C3110" s="1">
        <v>33171</v>
      </c>
      <c r="D3110" s="1">
        <v>25</v>
      </c>
      <c r="E3110" s="1">
        <v>22</v>
      </c>
      <c r="F3110" s="1">
        <v>1962.97</v>
      </c>
      <c r="G3110" s="1">
        <v>5.2568772999999999E-2</v>
      </c>
      <c r="H3110" s="1">
        <v>0.99625991700000005</v>
      </c>
      <c r="I3110" s="1">
        <v>0.86629057600000003</v>
      </c>
      <c r="K3110" s="1">
        <v>1.030559488</v>
      </c>
      <c r="L3110" s="1" t="s">
        <v>2</v>
      </c>
      <c r="M3110" s="1" t="s">
        <v>1</v>
      </c>
      <c r="N3110" s="1">
        <v>64535777.409999996</v>
      </c>
      <c r="O3110" s="1">
        <v>78437807.810000002</v>
      </c>
      <c r="P3110" s="1">
        <v>80078163.730000004</v>
      </c>
      <c r="Q3110" s="1">
        <v>64788794.969999999</v>
      </c>
      <c r="R3110" s="3">
        <f>AVERAGE('VTA_Proteome Morphine vs Saline'!N3110:Q3110)</f>
        <v>71960135.979999989</v>
      </c>
      <c r="S3110" s="3">
        <f>_xlfn.STDEV.S('VTA_Proteome Morphine vs Saline'!N3110:Q3110)</f>
        <v>8454029.393226089</v>
      </c>
      <c r="T3110" s="1">
        <v>85305098.5</v>
      </c>
      <c r="U3110" s="1">
        <v>88345459.129999995</v>
      </c>
      <c r="V3110" s="1">
        <v>60760941.329999998</v>
      </c>
      <c r="W3110" s="1">
        <v>62225304.5</v>
      </c>
      <c r="X3110" s="1">
        <f t="shared" si="189"/>
        <v>74159200.864999995</v>
      </c>
      <c r="Y3110" s="1">
        <f t="shared" si="190"/>
        <v>14690271.141915204</v>
      </c>
    </row>
    <row r="3111" spans="1:25" x14ac:dyDescent="0.5">
      <c r="A3111" s="1" t="s">
        <v>6207</v>
      </c>
      <c r="B3111" s="1" t="s">
        <v>6208</v>
      </c>
      <c r="C3111" s="1">
        <v>33448</v>
      </c>
      <c r="D3111" s="1">
        <v>27</v>
      </c>
      <c r="E3111" s="1">
        <v>24</v>
      </c>
      <c r="F3111" s="1">
        <v>2158.3200000000002</v>
      </c>
      <c r="G3111" s="1">
        <v>5.5186099000000002E-2</v>
      </c>
      <c r="H3111" s="1">
        <v>0.99625991700000005</v>
      </c>
      <c r="I3111" s="1">
        <v>0.81127623299999996</v>
      </c>
      <c r="K3111" s="1">
        <v>1.0297200849999999</v>
      </c>
      <c r="L3111" s="1" t="s">
        <v>2</v>
      </c>
      <c r="M3111" s="1" t="s">
        <v>1</v>
      </c>
      <c r="N3111" s="1">
        <v>79215982.450000003</v>
      </c>
      <c r="O3111" s="1">
        <v>93196985.459999993</v>
      </c>
      <c r="P3111" s="1">
        <v>102308568.90000001</v>
      </c>
      <c r="Q3111" s="1">
        <v>83449954.870000005</v>
      </c>
      <c r="R3111" s="3">
        <f>AVERAGE('VTA_Proteome Morphine vs Saline'!N3111:Q3111)</f>
        <v>89542872.920000002</v>
      </c>
      <c r="S3111" s="3">
        <f>_xlfn.STDEV.S('VTA_Proteome Morphine vs Saline'!N3111:Q3111)</f>
        <v>10329308.615974998</v>
      </c>
      <c r="T3111" s="1">
        <v>107146421.5</v>
      </c>
      <c r="U3111" s="1">
        <v>102014273.2</v>
      </c>
      <c r="V3111" s="1">
        <v>76728734.920000002</v>
      </c>
      <c r="W3111" s="1">
        <v>82926949.030000001</v>
      </c>
      <c r="X3111" s="1">
        <f t="shared" si="189"/>
        <v>92204094.662499994</v>
      </c>
      <c r="Y3111" s="1">
        <f t="shared" si="190"/>
        <v>14663616.249101084</v>
      </c>
    </row>
    <row r="3112" spans="1:25" x14ac:dyDescent="0.5">
      <c r="A3112" s="1" t="s">
        <v>6209</v>
      </c>
      <c r="B3112" s="1" t="s">
        <v>6210</v>
      </c>
      <c r="C3112" s="1">
        <v>14895</v>
      </c>
      <c r="D3112" s="1">
        <v>3</v>
      </c>
      <c r="E3112" s="1">
        <v>3</v>
      </c>
      <c r="F3112" s="1">
        <v>112.96</v>
      </c>
      <c r="G3112" s="1">
        <v>8.2852018999999999E-2</v>
      </c>
      <c r="H3112" s="1">
        <v>0.99625991700000005</v>
      </c>
      <c r="I3112" s="1">
        <v>0.55538108500000005</v>
      </c>
      <c r="K3112" s="1">
        <v>1.1601859320000001</v>
      </c>
      <c r="L3112" s="1" t="s">
        <v>2</v>
      </c>
      <c r="M3112" s="1" t="s">
        <v>1</v>
      </c>
      <c r="N3112" s="1">
        <v>211936.27600000001</v>
      </c>
      <c r="O3112" s="1">
        <v>212075.49549999999</v>
      </c>
      <c r="P3112" s="1">
        <v>412998.71759999997</v>
      </c>
      <c r="Q3112" s="1">
        <v>550809.88809999998</v>
      </c>
      <c r="R3112" s="3">
        <f>AVERAGE('VTA_Proteome Morphine vs Saline'!N3112:Q3112)</f>
        <v>346955.0943</v>
      </c>
      <c r="S3112" s="3">
        <f>_xlfn.STDEV.S('VTA_Proteome Morphine vs Saline'!N3112:Q3112)</f>
        <v>165671.48678575738</v>
      </c>
      <c r="T3112" s="1">
        <v>396591.76169999997</v>
      </c>
      <c r="U3112" s="1">
        <v>233096.40349999999</v>
      </c>
      <c r="V3112" s="1">
        <v>420955.6372</v>
      </c>
      <c r="W3112" s="1">
        <v>559485.87549999997</v>
      </c>
      <c r="X3112" s="1">
        <f t="shared" si="189"/>
        <v>402532.419475</v>
      </c>
      <c r="Y3112" s="1">
        <f t="shared" si="190"/>
        <v>133812.8758550715</v>
      </c>
    </row>
    <row r="3113" spans="1:25" x14ac:dyDescent="0.5">
      <c r="A3113" s="1" t="s">
        <v>6211</v>
      </c>
      <c r="B3113" s="1" t="s">
        <v>6212</v>
      </c>
      <c r="C3113" s="1">
        <v>101888</v>
      </c>
      <c r="D3113" s="1">
        <v>50</v>
      </c>
      <c r="E3113" s="1">
        <v>50</v>
      </c>
      <c r="F3113" s="1">
        <v>2964.12</v>
      </c>
      <c r="G3113" s="1">
        <v>5.0395004E-2</v>
      </c>
      <c r="H3113" s="1">
        <v>0.99625991700000005</v>
      </c>
      <c r="I3113" s="1">
        <v>0.94727363499999995</v>
      </c>
      <c r="K3113" s="1">
        <v>1.002615214</v>
      </c>
      <c r="L3113" s="1" t="s">
        <v>1</v>
      </c>
      <c r="M3113" s="1" t="s">
        <v>2</v>
      </c>
      <c r="N3113" s="1">
        <v>58466057.590000004</v>
      </c>
      <c r="O3113" s="1">
        <v>69027908.650000006</v>
      </c>
      <c r="P3113" s="1">
        <v>62022849.060000002</v>
      </c>
      <c r="Q3113" s="1">
        <v>62468253.539999999</v>
      </c>
      <c r="R3113" s="3">
        <f>AVERAGE('VTA_Proteome Morphine vs Saline'!N3113:Q3113)</f>
        <v>62996267.210000001</v>
      </c>
      <c r="S3113" s="3">
        <f>_xlfn.STDEV.S('VTA_Proteome Morphine vs Saline'!N3113:Q3113)</f>
        <v>4401887.4357985025</v>
      </c>
      <c r="T3113" s="1">
        <v>55452249.890000001</v>
      </c>
      <c r="U3113" s="1">
        <v>61350012.109999999</v>
      </c>
      <c r="V3113" s="1">
        <v>67955348.109999999</v>
      </c>
      <c r="W3113" s="1">
        <v>66570182.810000002</v>
      </c>
      <c r="X3113" s="1">
        <f t="shared" si="189"/>
        <v>62831948.230000004</v>
      </c>
      <c r="Y3113" s="1">
        <f t="shared" si="190"/>
        <v>5682713.7401846778</v>
      </c>
    </row>
    <row r="3114" spans="1:25" x14ac:dyDescent="0.5">
      <c r="A3114" s="1" t="s">
        <v>6213</v>
      </c>
      <c r="B3114" s="1" t="s">
        <v>6214</v>
      </c>
      <c r="C3114" s="1">
        <v>28866</v>
      </c>
      <c r="D3114" s="1">
        <v>6</v>
      </c>
      <c r="E3114" s="1">
        <v>6</v>
      </c>
      <c r="F3114" s="1">
        <v>289.41000000000003</v>
      </c>
      <c r="G3114" s="1">
        <v>5.1006203999999999E-2</v>
      </c>
      <c r="H3114" s="1">
        <v>0.99625991700000005</v>
      </c>
      <c r="I3114" s="1">
        <v>0.91597947000000002</v>
      </c>
      <c r="K3114" s="1">
        <v>1.0141414369999999</v>
      </c>
      <c r="L3114" s="1" t="s">
        <v>2</v>
      </c>
      <c r="M3114" s="1" t="s">
        <v>1</v>
      </c>
      <c r="N3114" s="1">
        <v>1026095.7929999999</v>
      </c>
      <c r="O3114" s="1">
        <v>1308941.9790000001</v>
      </c>
      <c r="P3114" s="1">
        <v>985309.46810000006</v>
      </c>
      <c r="Q3114" s="1">
        <v>1097405.963</v>
      </c>
      <c r="R3114" s="3">
        <f>AVERAGE('VTA_Proteome Morphine vs Saline'!N3114:Q3114)</f>
        <v>1104438.3007749999</v>
      </c>
      <c r="S3114" s="3">
        <f>_xlfn.STDEV.S('VTA_Proteome Morphine vs Saline'!N3114:Q3114)</f>
        <v>143991.24450363999</v>
      </c>
      <c r="T3114" s="1">
        <v>1343851.8640000001</v>
      </c>
      <c r="U3114" s="1">
        <v>1176190.726</v>
      </c>
      <c r="V3114" s="1">
        <v>956538.88130000001</v>
      </c>
      <c r="W3114" s="1">
        <v>1003645.1090000001</v>
      </c>
      <c r="X3114" s="1">
        <f t="shared" si="189"/>
        <v>1120056.6450749999</v>
      </c>
      <c r="Y3114" s="1">
        <f t="shared" si="190"/>
        <v>176564.47345214698</v>
      </c>
    </row>
    <row r="3115" spans="1:25" x14ac:dyDescent="0.5">
      <c r="A3115" s="1" t="s">
        <v>6215</v>
      </c>
      <c r="B3115" s="1" t="s">
        <v>6216</v>
      </c>
      <c r="C3115" s="1">
        <v>25652</v>
      </c>
      <c r="D3115" s="1">
        <v>2</v>
      </c>
      <c r="E3115" s="1">
        <v>2</v>
      </c>
      <c r="F3115" s="1">
        <v>120.27</v>
      </c>
      <c r="G3115" s="1">
        <v>8.3535678000000002E-2</v>
      </c>
      <c r="H3115" s="1">
        <v>0.99625991700000005</v>
      </c>
      <c r="I3115" s="1">
        <v>0.55147035200000005</v>
      </c>
      <c r="K3115" s="1">
        <v>1.109063213</v>
      </c>
      <c r="L3115" s="1" t="s">
        <v>1</v>
      </c>
      <c r="M3115" s="1" t="s">
        <v>2</v>
      </c>
      <c r="N3115" s="1">
        <v>5726812.9189999998</v>
      </c>
      <c r="O3115" s="1">
        <v>4885266.2479999997</v>
      </c>
      <c r="P3115" s="1">
        <v>8138827.2199999997</v>
      </c>
      <c r="Q3115" s="1">
        <v>7032839.159</v>
      </c>
      <c r="R3115" s="3">
        <f>AVERAGE('VTA_Proteome Morphine vs Saline'!N3115:Q3115)</f>
        <v>6445936.3864999991</v>
      </c>
      <c r="S3115" s="3">
        <f>_xlfn.STDEV.S('VTA_Proteome Morphine vs Saline'!N3115:Q3115)</f>
        <v>1433313.6527212511</v>
      </c>
      <c r="T3115" s="1">
        <v>7184840.6509999996</v>
      </c>
      <c r="U3115" s="1">
        <v>3915541.8050000002</v>
      </c>
      <c r="V3115" s="1">
        <v>6379478.7999999998</v>
      </c>
      <c r="W3115" s="1">
        <v>5768358.7290000003</v>
      </c>
      <c r="X3115" s="1">
        <f t="shared" si="189"/>
        <v>5812054.9962499999</v>
      </c>
      <c r="Y3115" s="1">
        <f t="shared" si="190"/>
        <v>1391064.5653966297</v>
      </c>
    </row>
    <row r="3116" spans="1:25" x14ac:dyDescent="0.5">
      <c r="A3116" s="1" t="s">
        <v>6217</v>
      </c>
      <c r="B3116" s="1" t="s">
        <v>6218</v>
      </c>
      <c r="C3116" s="1">
        <v>9495</v>
      </c>
      <c r="D3116" s="1">
        <v>1</v>
      </c>
      <c r="E3116" s="1">
        <v>1</v>
      </c>
      <c r="F3116" s="1">
        <v>29.42</v>
      </c>
      <c r="G3116" s="1">
        <v>5.9839700000000003E-2</v>
      </c>
      <c r="H3116" s="1">
        <v>0.99625991700000005</v>
      </c>
      <c r="I3116" s="1">
        <v>0.74305840999999995</v>
      </c>
      <c r="K3116" s="1">
        <v>1.17086573</v>
      </c>
      <c r="L3116" s="1" t="s">
        <v>1</v>
      </c>
      <c r="M3116" s="1" t="s">
        <v>2</v>
      </c>
      <c r="N3116" s="1">
        <v>5460.2271739999996</v>
      </c>
      <c r="O3116" s="1">
        <v>2410.1734580000002</v>
      </c>
      <c r="P3116" s="1">
        <v>79292.996679999997</v>
      </c>
      <c r="Q3116" s="1">
        <v>124193.76949999999</v>
      </c>
      <c r="R3116" s="3">
        <f>AVERAGE('VTA_Proteome Morphine vs Saline'!N3116:Q3116)</f>
        <v>52839.291702999995</v>
      </c>
      <c r="S3116" s="3">
        <f>_xlfn.STDEV.S('VTA_Proteome Morphine vs Saline'!N3116:Q3116)</f>
        <v>59383.307787357386</v>
      </c>
      <c r="T3116" s="1">
        <v>27139.275669999999</v>
      </c>
      <c r="U3116" s="1">
        <v>4362.9108679999999</v>
      </c>
      <c r="V3116" s="1">
        <v>72277.654139999999</v>
      </c>
      <c r="W3116" s="1">
        <v>76733.741139999998</v>
      </c>
      <c r="X3116" s="1">
        <f t="shared" si="189"/>
        <v>45128.395454500002</v>
      </c>
      <c r="Y3116" s="1">
        <f t="shared" si="190"/>
        <v>35220.322198343609</v>
      </c>
    </row>
    <row r="3117" spans="1:25" x14ac:dyDescent="0.5">
      <c r="A3117" s="1" t="s">
        <v>6219</v>
      </c>
      <c r="B3117" s="1" t="s">
        <v>6220</v>
      </c>
      <c r="C3117" s="1">
        <v>23220</v>
      </c>
      <c r="D3117" s="1">
        <v>12</v>
      </c>
      <c r="E3117" s="1">
        <v>10</v>
      </c>
      <c r="F3117" s="1">
        <v>556.24</v>
      </c>
      <c r="G3117" s="1">
        <v>9.5698602999999993E-2</v>
      </c>
      <c r="H3117" s="1">
        <v>0.99461538400000005</v>
      </c>
      <c r="I3117" s="1">
        <v>0.49023457599999998</v>
      </c>
      <c r="K3117" s="1">
        <v>1.283660102</v>
      </c>
      <c r="L3117" s="1" t="s">
        <v>2</v>
      </c>
      <c r="M3117" s="1" t="s">
        <v>1</v>
      </c>
      <c r="N3117" s="1">
        <v>1876710.9339999999</v>
      </c>
      <c r="O3117" s="1">
        <v>2609360.36</v>
      </c>
      <c r="P3117" s="1">
        <v>1405632.9010000001</v>
      </c>
      <c r="Q3117" s="1">
        <v>1528717.2039999999</v>
      </c>
      <c r="R3117" s="3">
        <f>AVERAGE('VTA_Proteome Morphine vs Saline'!N3117:Q3117)</f>
        <v>1855105.3497500001</v>
      </c>
      <c r="S3117" s="3">
        <f>_xlfn.STDEV.S('VTA_Proteome Morphine vs Saline'!N3117:Q3117)</f>
        <v>540962.7607730052</v>
      </c>
      <c r="T3117" s="1">
        <v>3829675.537</v>
      </c>
      <c r="U3117" s="1">
        <v>2619202.3450000002</v>
      </c>
      <c r="V3117" s="1">
        <v>1753203.32</v>
      </c>
      <c r="W3117" s="1">
        <v>1323217.686</v>
      </c>
      <c r="X3117" s="1">
        <f t="shared" si="189"/>
        <v>2381324.7220000001</v>
      </c>
      <c r="Y3117" s="1">
        <f t="shared" si="190"/>
        <v>1105807.82569704</v>
      </c>
    </row>
    <row r="3118" spans="1:25" x14ac:dyDescent="0.5">
      <c r="A3118" s="1" t="s">
        <v>6221</v>
      </c>
      <c r="B3118" s="1" t="s">
        <v>6222</v>
      </c>
      <c r="C3118" s="1">
        <v>23300</v>
      </c>
      <c r="D3118" s="1">
        <v>39</v>
      </c>
      <c r="E3118" s="1">
        <v>37</v>
      </c>
      <c r="F3118" s="1">
        <v>3262.23</v>
      </c>
      <c r="G3118" s="1">
        <v>0.110000213</v>
      </c>
      <c r="H3118" s="1">
        <v>0.98916351000000002</v>
      </c>
      <c r="I3118" s="1">
        <v>0.433125337</v>
      </c>
      <c r="K3118" s="1">
        <v>1.132554933</v>
      </c>
      <c r="L3118" s="1" t="s">
        <v>2</v>
      </c>
      <c r="M3118" s="1" t="s">
        <v>1</v>
      </c>
      <c r="N3118" s="1">
        <v>403263474.80000001</v>
      </c>
      <c r="O3118" s="1">
        <v>503489296.19999999</v>
      </c>
      <c r="P3118" s="1">
        <v>352745886.19999999</v>
      </c>
      <c r="Q3118" s="1">
        <v>352497494.89999998</v>
      </c>
      <c r="R3118" s="3">
        <f>AVERAGE('VTA_Proteome Morphine vs Saline'!N3118:Q3118)</f>
        <v>402999038.02499998</v>
      </c>
      <c r="S3118" s="3">
        <f>_xlfn.STDEV.S('VTA_Proteome Morphine vs Saline'!N3118:Q3118)</f>
        <v>71119962.13262704</v>
      </c>
      <c r="T3118" s="1">
        <v>567420535</v>
      </c>
      <c r="U3118" s="1">
        <v>515195832.39999998</v>
      </c>
      <c r="V3118" s="1">
        <v>359385112.19999999</v>
      </c>
      <c r="W3118" s="1">
        <v>383672714.89999998</v>
      </c>
      <c r="X3118" s="1">
        <f t="shared" si="189"/>
        <v>456418548.625</v>
      </c>
      <c r="Y3118" s="1">
        <f t="shared" si="190"/>
        <v>100802867.31363744</v>
      </c>
    </row>
    <row r="3119" spans="1:25" x14ac:dyDescent="0.5">
      <c r="A3119" s="1" t="s">
        <v>6223</v>
      </c>
      <c r="B3119" s="1" t="s">
        <v>6224</v>
      </c>
      <c r="C3119" s="1">
        <v>29053</v>
      </c>
      <c r="D3119" s="1">
        <v>9</v>
      </c>
      <c r="E3119" s="1">
        <v>9</v>
      </c>
      <c r="F3119" s="1">
        <v>465.2</v>
      </c>
      <c r="G3119" s="1">
        <v>0.33715318599999999</v>
      </c>
      <c r="H3119" s="1">
        <v>0.977951083</v>
      </c>
      <c r="I3119" s="1">
        <v>0.117592845</v>
      </c>
      <c r="K3119" s="1">
        <v>1.1338261119999999</v>
      </c>
      <c r="L3119" s="1" t="s">
        <v>2</v>
      </c>
      <c r="M3119" s="1" t="s">
        <v>1</v>
      </c>
      <c r="N3119" s="1">
        <v>2356719.1209999998</v>
      </c>
      <c r="O3119" s="1">
        <v>2942077.5529999998</v>
      </c>
      <c r="P3119" s="1">
        <v>2879041.7450000001</v>
      </c>
      <c r="Q3119" s="1">
        <v>2944487.7319999998</v>
      </c>
      <c r="R3119" s="3">
        <f>AVERAGE('VTA_Proteome Morphine vs Saline'!N3119:Q3119)</f>
        <v>2780581.5377500001</v>
      </c>
      <c r="S3119" s="3">
        <f>_xlfn.STDEV.S('VTA_Proteome Morphine vs Saline'!N3119:Q3119)</f>
        <v>284194.74789893092</v>
      </c>
      <c r="T3119" s="1">
        <v>2957114.2170000002</v>
      </c>
      <c r="U3119" s="1">
        <v>3574752.548</v>
      </c>
      <c r="V3119" s="1">
        <v>3082903.8160000001</v>
      </c>
      <c r="W3119" s="1">
        <v>2996013.2379999999</v>
      </c>
      <c r="X3119" s="1">
        <f t="shared" si="189"/>
        <v>3152695.95475</v>
      </c>
      <c r="Y3119" s="1">
        <f t="shared" si="190"/>
        <v>286242.55472504761</v>
      </c>
    </row>
    <row r="3120" spans="1:25" x14ac:dyDescent="0.5">
      <c r="A3120" s="1" t="s">
        <v>6225</v>
      </c>
      <c r="B3120" s="1" t="s">
        <v>6226</v>
      </c>
      <c r="C3120" s="1">
        <v>47013</v>
      </c>
      <c r="D3120" s="1">
        <v>4</v>
      </c>
      <c r="E3120" s="1">
        <v>4</v>
      </c>
      <c r="F3120" s="1">
        <v>154.81</v>
      </c>
      <c r="G3120" s="1">
        <v>5.0253647999999998E-2</v>
      </c>
      <c r="H3120" s="1">
        <v>0.99625991700000005</v>
      </c>
      <c r="I3120" s="1">
        <v>0.95773293400000004</v>
      </c>
      <c r="K3120" s="1">
        <v>1.1895431729999999</v>
      </c>
      <c r="L3120" s="1" t="s">
        <v>2</v>
      </c>
      <c r="M3120" s="1" t="s">
        <v>1</v>
      </c>
      <c r="N3120" s="1">
        <v>203290.0675</v>
      </c>
      <c r="O3120" s="1">
        <v>437455.288</v>
      </c>
      <c r="P3120" s="1">
        <v>358087.22340000002</v>
      </c>
      <c r="Q3120" s="1">
        <v>272283.2573</v>
      </c>
      <c r="R3120" s="3">
        <f>AVERAGE('VTA_Proteome Morphine vs Saline'!N3120:Q3120)</f>
        <v>317778.95905</v>
      </c>
      <c r="S3120" s="3">
        <f>_xlfn.STDEV.S('VTA_Proteome Morphine vs Saline'!N3120:Q3120)</f>
        <v>101857.32677284557</v>
      </c>
      <c r="T3120" s="1">
        <v>505933.29960000003</v>
      </c>
      <c r="U3120" s="1">
        <v>540229.30759999994</v>
      </c>
      <c r="V3120" s="1">
        <v>72042.997310000006</v>
      </c>
      <c r="W3120" s="1">
        <v>393841.56079999998</v>
      </c>
      <c r="X3120" s="1">
        <f t="shared" si="189"/>
        <v>378011.79132750002</v>
      </c>
      <c r="Y3120" s="1">
        <f t="shared" si="190"/>
        <v>213343.1659544514</v>
      </c>
    </row>
    <row r="3121" spans="1:25" x14ac:dyDescent="0.5">
      <c r="A3121" s="1" t="s">
        <v>6227</v>
      </c>
      <c r="B3121" s="1" t="s">
        <v>6228</v>
      </c>
      <c r="C3121" s="1">
        <v>54460</v>
      </c>
      <c r="D3121" s="1">
        <v>21</v>
      </c>
      <c r="E3121" s="1">
        <v>20</v>
      </c>
      <c r="F3121" s="1">
        <v>1364.26</v>
      </c>
      <c r="G3121" s="1">
        <v>0.29887176900000001</v>
      </c>
      <c r="H3121" s="1">
        <v>0.977951083</v>
      </c>
      <c r="I3121" s="1">
        <v>0.14069991400000001</v>
      </c>
      <c r="K3121" s="1">
        <v>1.1867937019999999</v>
      </c>
      <c r="L3121" s="1" t="s">
        <v>2</v>
      </c>
      <c r="M3121" s="1" t="s">
        <v>1</v>
      </c>
      <c r="N3121" s="1">
        <v>10665477.33</v>
      </c>
      <c r="O3121" s="1">
        <v>11516473.130000001</v>
      </c>
      <c r="P3121" s="1">
        <v>11086755.41</v>
      </c>
      <c r="Q3121" s="1">
        <v>13353081.310000001</v>
      </c>
      <c r="R3121" s="3">
        <f>AVERAGE('VTA_Proteome Morphine vs Saline'!N3121:Q3121)</f>
        <v>11655446.795</v>
      </c>
      <c r="S3121" s="3">
        <f>_xlfn.STDEV.S('VTA_Proteome Morphine vs Saline'!N3121:Q3121)</f>
        <v>1183881.4776106072</v>
      </c>
      <c r="T3121" s="1">
        <v>12961933.34</v>
      </c>
      <c r="U3121" s="1">
        <v>17522708.41</v>
      </c>
      <c r="V3121" s="1">
        <v>12248944.48</v>
      </c>
      <c r="W3121" s="1">
        <v>12596857.18</v>
      </c>
      <c r="X3121" s="1">
        <f t="shared" si="189"/>
        <v>13832610.852500001</v>
      </c>
      <c r="Y3121" s="1">
        <f t="shared" si="190"/>
        <v>2477228.6688370802</v>
      </c>
    </row>
    <row r="3122" spans="1:25" x14ac:dyDescent="0.5">
      <c r="A3122" s="1" t="s">
        <v>6229</v>
      </c>
      <c r="B3122" s="1" t="s">
        <v>6230</v>
      </c>
      <c r="C3122" s="1">
        <v>81576</v>
      </c>
      <c r="D3122" s="1">
        <v>8</v>
      </c>
      <c r="E3122" s="1">
        <v>7</v>
      </c>
      <c r="F3122" s="1">
        <v>374.17</v>
      </c>
      <c r="G3122" s="1">
        <v>5.2165404999999998E-2</v>
      </c>
      <c r="H3122" s="1">
        <v>0.99625991700000005</v>
      </c>
      <c r="I3122" s="1">
        <v>0.87710972499999995</v>
      </c>
      <c r="K3122" s="1">
        <v>1.065267368</v>
      </c>
      <c r="L3122" s="1" t="s">
        <v>2</v>
      </c>
      <c r="M3122" s="1" t="s">
        <v>1</v>
      </c>
      <c r="N3122" s="1">
        <v>414003.23420000001</v>
      </c>
      <c r="O3122" s="1">
        <v>468448.36249999999</v>
      </c>
      <c r="P3122" s="1">
        <v>809928.76980000001</v>
      </c>
      <c r="Q3122" s="1">
        <v>838991.2611</v>
      </c>
      <c r="R3122" s="3">
        <f>AVERAGE('VTA_Proteome Morphine vs Saline'!N3122:Q3122)</f>
        <v>632842.90690000006</v>
      </c>
      <c r="S3122" s="3">
        <f>_xlfn.STDEV.S('VTA_Proteome Morphine vs Saline'!N3122:Q3122)</f>
        <v>222690.30464925407</v>
      </c>
      <c r="T3122" s="1">
        <v>470379.41340000002</v>
      </c>
      <c r="U3122" s="1">
        <v>407760.2855</v>
      </c>
      <c r="V3122" s="1">
        <v>856170.02170000004</v>
      </c>
      <c r="W3122" s="1">
        <v>962277.86939999997</v>
      </c>
      <c r="X3122" s="1">
        <f t="shared" si="189"/>
        <v>674146.89749999996</v>
      </c>
      <c r="Y3122" s="1">
        <f t="shared" si="190"/>
        <v>276064.53915757325</v>
      </c>
    </row>
    <row r="3123" spans="1:25" x14ac:dyDescent="0.5">
      <c r="A3123" s="1" t="s">
        <v>6231</v>
      </c>
      <c r="B3123" s="1" t="s">
        <v>6232</v>
      </c>
      <c r="C3123" s="1">
        <v>90955</v>
      </c>
      <c r="D3123" s="1">
        <v>11</v>
      </c>
      <c r="E3123" s="1">
        <v>11</v>
      </c>
      <c r="F3123" s="1">
        <v>729.55</v>
      </c>
      <c r="G3123" s="1">
        <v>0.15285025699999999</v>
      </c>
      <c r="H3123" s="1">
        <v>0.977951083</v>
      </c>
      <c r="I3123" s="1">
        <v>0.31586771200000002</v>
      </c>
      <c r="K3123" s="1">
        <v>1.1073819659999999</v>
      </c>
      <c r="L3123" s="1" t="s">
        <v>1</v>
      </c>
      <c r="M3123" s="1" t="s">
        <v>2</v>
      </c>
      <c r="N3123" s="1">
        <v>1038179.961</v>
      </c>
      <c r="O3123" s="1">
        <v>1232557.1869999999</v>
      </c>
      <c r="P3123" s="1">
        <v>1059916.409</v>
      </c>
      <c r="Q3123" s="1">
        <v>1202886.8940000001</v>
      </c>
      <c r="R3123" s="3">
        <f>AVERAGE('VTA_Proteome Morphine vs Saline'!N3123:Q3123)</f>
        <v>1133385.1127500001</v>
      </c>
      <c r="S3123" s="3">
        <f>_xlfn.STDEV.S('VTA_Proteome Morphine vs Saline'!N3123:Q3123)</f>
        <v>98534.713440519961</v>
      </c>
      <c r="T3123" s="1">
        <v>887774.11690000002</v>
      </c>
      <c r="U3123" s="1">
        <v>1215984.344</v>
      </c>
      <c r="V3123" s="1">
        <v>1151665.844</v>
      </c>
      <c r="W3123" s="1">
        <v>838502.2622</v>
      </c>
      <c r="X3123" s="1">
        <f t="shared" si="189"/>
        <v>1023481.6417750001</v>
      </c>
      <c r="Y3123" s="1">
        <f t="shared" si="190"/>
        <v>188080.10991741144</v>
      </c>
    </row>
    <row r="3124" spans="1:25" x14ac:dyDescent="0.5">
      <c r="A3124" s="1" t="s">
        <v>6233</v>
      </c>
      <c r="B3124" s="1" t="s">
        <v>6234</v>
      </c>
      <c r="C3124" s="1">
        <v>59008</v>
      </c>
      <c r="D3124" s="1">
        <v>27</v>
      </c>
      <c r="E3124" s="1">
        <v>27</v>
      </c>
      <c r="F3124" s="1">
        <v>1956.39</v>
      </c>
      <c r="G3124" s="1">
        <v>6.4932889999999993E-2</v>
      </c>
      <c r="H3124" s="1">
        <v>0.99625991700000005</v>
      </c>
      <c r="I3124" s="1">
        <v>0.687399961</v>
      </c>
      <c r="K3124" s="1">
        <v>1.0503456449999999</v>
      </c>
      <c r="L3124" s="1" t="s">
        <v>1</v>
      </c>
      <c r="M3124" s="1" t="s">
        <v>2</v>
      </c>
      <c r="N3124" s="1">
        <v>18268344.850000001</v>
      </c>
      <c r="O3124" s="1">
        <v>24984004.440000001</v>
      </c>
      <c r="P3124" s="1">
        <v>24446915.859999999</v>
      </c>
      <c r="Q3124" s="1">
        <v>26894974.25</v>
      </c>
      <c r="R3124" s="3">
        <f>AVERAGE('VTA_Proteome Morphine vs Saline'!N3124:Q3124)</f>
        <v>23648559.850000001</v>
      </c>
      <c r="S3124" s="3">
        <f>_xlfn.STDEV.S('VTA_Proteome Morphine vs Saline'!N3124:Q3124)</f>
        <v>3737499.3634075602</v>
      </c>
      <c r="T3124" s="1">
        <v>19167752.149999999</v>
      </c>
      <c r="U3124" s="1">
        <v>21505317.940000001</v>
      </c>
      <c r="V3124" s="1">
        <v>25284110.68</v>
      </c>
      <c r="W3124" s="1">
        <v>24102924.559999999</v>
      </c>
      <c r="X3124" s="1">
        <f t="shared" si="189"/>
        <v>22515026.3325</v>
      </c>
      <c r="Y3124" s="1">
        <f t="shared" si="190"/>
        <v>2733313.2760554543</v>
      </c>
    </row>
    <row r="3125" spans="1:25" x14ac:dyDescent="0.5">
      <c r="A3125" s="1" t="s">
        <v>6235</v>
      </c>
      <c r="B3125" s="1" t="s">
        <v>6236</v>
      </c>
      <c r="C3125" s="1">
        <v>37882</v>
      </c>
      <c r="D3125" s="1">
        <v>9</v>
      </c>
      <c r="E3125" s="1">
        <v>9</v>
      </c>
      <c r="F3125" s="1">
        <v>323.31</v>
      </c>
      <c r="G3125" s="1">
        <v>0.35808837199999999</v>
      </c>
      <c r="H3125" s="1">
        <v>0.977951083</v>
      </c>
      <c r="I3125" s="1">
        <v>0.106944161</v>
      </c>
      <c r="K3125" s="1">
        <v>1.2586542999999999</v>
      </c>
      <c r="L3125" s="1" t="s">
        <v>2</v>
      </c>
      <c r="M3125" s="1" t="s">
        <v>1</v>
      </c>
      <c r="N3125" s="1">
        <v>461117.37849999999</v>
      </c>
      <c r="O3125" s="1">
        <v>818559.3112</v>
      </c>
      <c r="P3125" s="1">
        <v>564828.74129999999</v>
      </c>
      <c r="Q3125" s="1">
        <v>647219.18610000005</v>
      </c>
      <c r="R3125" s="3">
        <f>AVERAGE('VTA_Proteome Morphine vs Saline'!N3125:Q3125)</f>
        <v>622931.15427499998</v>
      </c>
      <c r="S3125" s="3">
        <f>_xlfn.STDEV.S('VTA_Proteome Morphine vs Saline'!N3125:Q3125)</f>
        <v>151018.62213634895</v>
      </c>
      <c r="T3125" s="1">
        <v>863706.08189999999</v>
      </c>
      <c r="U3125" s="1">
        <v>769760.67590000003</v>
      </c>
      <c r="V3125" s="1">
        <v>681580.39610000001</v>
      </c>
      <c r="W3125" s="1">
        <v>821172.74930000002</v>
      </c>
      <c r="X3125" s="1">
        <f t="shared" si="189"/>
        <v>784054.97580000013</v>
      </c>
      <c r="Y3125" s="1">
        <f t="shared" si="190"/>
        <v>78373.878103344163</v>
      </c>
    </row>
    <row r="3126" spans="1:25" x14ac:dyDescent="0.5">
      <c r="A3126" s="1" t="s">
        <v>6237</v>
      </c>
      <c r="B3126" s="1" t="s">
        <v>6238</v>
      </c>
      <c r="C3126" s="1">
        <v>38824</v>
      </c>
      <c r="D3126" s="1">
        <v>7</v>
      </c>
      <c r="E3126" s="1">
        <v>7</v>
      </c>
      <c r="F3126" s="1">
        <v>366.93</v>
      </c>
      <c r="G3126" s="1">
        <v>6.2854987000000001E-2</v>
      </c>
      <c r="H3126" s="1">
        <v>0.99625991700000005</v>
      </c>
      <c r="I3126" s="1">
        <v>0.70849057199999999</v>
      </c>
      <c r="K3126" s="1">
        <v>1.0145167939999999</v>
      </c>
      <c r="L3126" s="1" t="s">
        <v>1</v>
      </c>
      <c r="M3126" s="1" t="s">
        <v>2</v>
      </c>
      <c r="N3126" s="1">
        <v>282035.84480000002</v>
      </c>
      <c r="O3126" s="1">
        <v>471061.56439999997</v>
      </c>
      <c r="P3126" s="1">
        <v>362421.17619999999</v>
      </c>
      <c r="Q3126" s="1">
        <v>392969.30060000002</v>
      </c>
      <c r="R3126" s="3">
        <f>AVERAGE('VTA_Proteome Morphine vs Saline'!N3126:Q3126)</f>
        <v>377121.97149999999</v>
      </c>
      <c r="S3126" s="3">
        <f>_xlfn.STDEV.S('VTA_Proteome Morphine vs Saline'!N3126:Q3126)</f>
        <v>78173.460601157727</v>
      </c>
      <c r="T3126" s="1">
        <v>492392.82799999998</v>
      </c>
      <c r="U3126" s="1">
        <v>518488.54369999998</v>
      </c>
      <c r="V3126" s="1">
        <v>116448.6633</v>
      </c>
      <c r="W3126" s="1">
        <v>359572.78810000001</v>
      </c>
      <c r="X3126" s="1">
        <f t="shared" si="189"/>
        <v>371725.70577499998</v>
      </c>
      <c r="Y3126" s="1">
        <f t="shared" si="190"/>
        <v>183860.40610987207</v>
      </c>
    </row>
    <row r="3127" spans="1:25" x14ac:dyDescent="0.5">
      <c r="A3127" s="1" t="s">
        <v>6239</v>
      </c>
      <c r="B3127" s="1" t="s">
        <v>6240</v>
      </c>
      <c r="C3127" s="1">
        <v>52849</v>
      </c>
      <c r="D3127" s="1">
        <v>8</v>
      </c>
      <c r="E3127" s="1">
        <v>8</v>
      </c>
      <c r="F3127" s="1">
        <v>464.39</v>
      </c>
      <c r="G3127" s="1">
        <v>0.12305498400000001</v>
      </c>
      <c r="H3127" s="1">
        <v>0.97810332600000005</v>
      </c>
      <c r="I3127" s="1">
        <v>0.390572745</v>
      </c>
      <c r="K3127" s="1">
        <v>1.205258605</v>
      </c>
      <c r="L3127" s="1" t="s">
        <v>1</v>
      </c>
      <c r="M3127" s="1" t="s">
        <v>2</v>
      </c>
      <c r="N3127" s="1">
        <v>649951.83640000003</v>
      </c>
      <c r="O3127" s="1">
        <v>617435.92500000005</v>
      </c>
      <c r="P3127" s="1">
        <v>1171042.8729999999</v>
      </c>
      <c r="Q3127" s="1">
        <v>771634.89789999998</v>
      </c>
      <c r="R3127" s="3">
        <f>AVERAGE('VTA_Proteome Morphine vs Saline'!N3127:Q3127)</f>
        <v>802516.38307500002</v>
      </c>
      <c r="S3127" s="3">
        <f>_xlfn.STDEV.S('VTA_Proteome Morphine vs Saline'!N3127:Q3127)</f>
        <v>254490.44302059431</v>
      </c>
      <c r="T3127" s="1">
        <v>509159.97830000002</v>
      </c>
      <c r="U3127" s="1">
        <v>575674.04760000005</v>
      </c>
      <c r="V3127" s="1">
        <v>910102.99250000005</v>
      </c>
      <c r="W3127" s="1">
        <v>668446.19209999999</v>
      </c>
      <c r="X3127" s="1">
        <f t="shared" si="189"/>
        <v>665845.80262500001</v>
      </c>
      <c r="Y3127" s="1">
        <f t="shared" si="190"/>
        <v>175451.54105882253</v>
      </c>
    </row>
    <row r="3128" spans="1:25" x14ac:dyDescent="0.5">
      <c r="A3128" s="1" t="s">
        <v>6241</v>
      </c>
      <c r="B3128" s="1" t="s">
        <v>6242</v>
      </c>
      <c r="C3128" s="1">
        <v>19640</v>
      </c>
      <c r="D3128" s="1">
        <v>1</v>
      </c>
      <c r="E3128" s="1">
        <v>1</v>
      </c>
      <c r="F3128" s="1">
        <v>39.99</v>
      </c>
      <c r="G3128" s="1">
        <v>6.5717297999999993E-2</v>
      </c>
      <c r="H3128" s="1">
        <v>0.99625991700000005</v>
      </c>
      <c r="I3128" s="1">
        <v>0.67990371299999997</v>
      </c>
      <c r="K3128" s="1">
        <v>1.1539227809999999</v>
      </c>
      <c r="L3128" s="1" t="s">
        <v>2</v>
      </c>
      <c r="M3128" s="1" t="s">
        <v>1</v>
      </c>
      <c r="N3128" s="1">
        <v>31334.892230000001</v>
      </c>
      <c r="O3128" s="1">
        <v>55030.021139999997</v>
      </c>
      <c r="P3128" s="1">
        <v>80827.670389999999</v>
      </c>
      <c r="Q3128" s="1">
        <v>50676.531210000001</v>
      </c>
      <c r="R3128" s="3">
        <f>AVERAGE('VTA_Proteome Morphine vs Saline'!N3128:Q3128)</f>
        <v>54467.278742499999</v>
      </c>
      <c r="S3128" s="3">
        <f>_xlfn.STDEV.S('VTA_Proteome Morphine vs Saline'!N3128:Q3128)</f>
        <v>20368.799665455481</v>
      </c>
      <c r="T3128" s="1">
        <v>52440.321190000002</v>
      </c>
      <c r="U3128" s="1">
        <v>33861.498010000003</v>
      </c>
      <c r="V3128" s="1">
        <v>68823.10153</v>
      </c>
      <c r="W3128" s="1">
        <v>96279.214240000001</v>
      </c>
      <c r="X3128" s="1">
        <f t="shared" si="189"/>
        <v>62851.033742500003</v>
      </c>
      <c r="Y3128" s="1">
        <f t="shared" si="190"/>
        <v>26469.384597232405</v>
      </c>
    </row>
    <row r="3129" spans="1:25" x14ac:dyDescent="0.5">
      <c r="A3129" s="1" t="s">
        <v>6243</v>
      </c>
      <c r="B3129" s="1" t="s">
        <v>6244</v>
      </c>
      <c r="C3129" s="1">
        <v>60976</v>
      </c>
      <c r="D3129" s="1">
        <v>18</v>
      </c>
      <c r="E3129" s="1">
        <v>17</v>
      </c>
      <c r="F3129" s="1">
        <v>918.84</v>
      </c>
      <c r="G3129" s="1">
        <v>5.1792823000000002E-2</v>
      </c>
      <c r="H3129" s="1">
        <v>0.99625991700000005</v>
      </c>
      <c r="I3129" s="1">
        <v>0.88807374299999997</v>
      </c>
      <c r="K3129" s="1">
        <v>1.035519944</v>
      </c>
      <c r="L3129" s="1" t="s">
        <v>1</v>
      </c>
      <c r="M3129" s="1" t="s">
        <v>2</v>
      </c>
      <c r="N3129" s="1">
        <v>4796459.0609999998</v>
      </c>
      <c r="O3129" s="1">
        <v>5635394.9989999998</v>
      </c>
      <c r="P3129" s="1">
        <v>8299178.432</v>
      </c>
      <c r="Q3129" s="1">
        <v>6663184.1069999998</v>
      </c>
      <c r="R3129" s="3">
        <f>AVERAGE('VTA_Proteome Morphine vs Saline'!N3129:Q3129)</f>
        <v>6348554.1497499999</v>
      </c>
      <c r="S3129" s="3">
        <f>_xlfn.STDEV.S('VTA_Proteome Morphine vs Saline'!N3129:Q3129)</f>
        <v>1507925.9751197761</v>
      </c>
      <c r="T3129" s="1">
        <v>6075305.4009999996</v>
      </c>
      <c r="U3129" s="1">
        <v>5156886.1969999997</v>
      </c>
      <c r="V3129" s="1">
        <v>6719569.5319999997</v>
      </c>
      <c r="W3129" s="1">
        <v>6571394.3669999996</v>
      </c>
      <c r="X3129" s="1">
        <f t="shared" si="189"/>
        <v>6130788.8742499994</v>
      </c>
      <c r="Y3129" s="1">
        <f t="shared" si="190"/>
        <v>705303.88338185928</v>
      </c>
    </row>
    <row r="3130" spans="1:25" x14ac:dyDescent="0.5">
      <c r="A3130" s="1" t="s">
        <v>6245</v>
      </c>
      <c r="B3130" s="1" t="s">
        <v>6246</v>
      </c>
      <c r="C3130" s="1">
        <v>18751</v>
      </c>
      <c r="D3130" s="1">
        <v>6</v>
      </c>
      <c r="E3130" s="1">
        <v>6</v>
      </c>
      <c r="F3130" s="1">
        <v>274.89999999999998</v>
      </c>
      <c r="G3130" s="1">
        <v>6.5621620000000006E-2</v>
      </c>
      <c r="H3130" s="1">
        <v>0.99625991700000005</v>
      </c>
      <c r="I3130" s="1">
        <v>0.68080560099999998</v>
      </c>
      <c r="K3130" s="1">
        <v>1.123293001</v>
      </c>
      <c r="L3130" s="1" t="s">
        <v>1</v>
      </c>
      <c r="M3130" s="1" t="s">
        <v>2</v>
      </c>
      <c r="N3130" s="1">
        <v>4686914.0219999999</v>
      </c>
      <c r="O3130" s="1">
        <v>4555359.7929999996</v>
      </c>
      <c r="P3130" s="1">
        <v>9982766.2650000006</v>
      </c>
      <c r="Q3130" s="1">
        <v>9373475.2699999996</v>
      </c>
      <c r="R3130" s="3">
        <f>AVERAGE('VTA_Proteome Morphine vs Saline'!N3130:Q3130)</f>
        <v>7149628.8374999994</v>
      </c>
      <c r="S3130" s="3">
        <f>_xlfn.STDEV.S('VTA_Proteome Morphine vs Saline'!N3130:Q3130)</f>
        <v>2930719.8647077861</v>
      </c>
      <c r="T3130" s="1">
        <v>4371696.8380000005</v>
      </c>
      <c r="U3130" s="1">
        <v>3286514.1290000002</v>
      </c>
      <c r="V3130" s="1">
        <v>7872844.0300000003</v>
      </c>
      <c r="W3130" s="1">
        <v>9928478.1170000006</v>
      </c>
      <c r="X3130" s="1">
        <f t="shared" si="189"/>
        <v>6364883.2785</v>
      </c>
      <c r="Y3130" s="1">
        <f t="shared" si="190"/>
        <v>3078002.7403190504</v>
      </c>
    </row>
    <row r="3131" spans="1:25" x14ac:dyDescent="0.5">
      <c r="A3131" s="1" t="s">
        <v>6247</v>
      </c>
      <c r="B3131" s="1" t="s">
        <v>6248</v>
      </c>
      <c r="C3131" s="1">
        <v>46764</v>
      </c>
      <c r="D3131" s="1">
        <v>16</v>
      </c>
      <c r="E3131" s="1">
        <v>16</v>
      </c>
      <c r="F3131" s="1">
        <v>937.39</v>
      </c>
      <c r="G3131" s="1">
        <v>6.5955018000000004E-2</v>
      </c>
      <c r="H3131" s="1">
        <v>0.99625991700000005</v>
      </c>
      <c r="I3131" s="1">
        <v>0.67767741999999997</v>
      </c>
      <c r="K3131" s="1">
        <v>1.0358707709999999</v>
      </c>
      <c r="L3131" s="1" t="s">
        <v>1</v>
      </c>
      <c r="M3131" s="1" t="s">
        <v>2</v>
      </c>
      <c r="N3131" s="1">
        <v>6904815.0640000002</v>
      </c>
      <c r="O3131" s="1">
        <v>6536877.324</v>
      </c>
      <c r="P3131" s="1">
        <v>6643335.4910000004</v>
      </c>
      <c r="Q3131" s="1">
        <v>7178309.409</v>
      </c>
      <c r="R3131" s="3">
        <f>AVERAGE('VTA_Proteome Morphine vs Saline'!N3131:Q3131)</f>
        <v>6815834.3220000006</v>
      </c>
      <c r="S3131" s="3">
        <f>_xlfn.STDEV.S('VTA_Proteome Morphine vs Saline'!N3131:Q3131)</f>
        <v>286867.34133397305</v>
      </c>
      <c r="T3131" s="1">
        <v>7819413.4960000003</v>
      </c>
      <c r="U3131" s="1">
        <v>8399463.1750000007</v>
      </c>
      <c r="V3131" s="1">
        <v>3983306.8309999998</v>
      </c>
      <c r="W3131" s="1">
        <v>6117062.1550000003</v>
      </c>
      <c r="X3131" s="1">
        <f t="shared" si="189"/>
        <v>6579811.4142500004</v>
      </c>
      <c r="Y3131" s="1">
        <f t="shared" si="190"/>
        <v>1983575.7929602922</v>
      </c>
    </row>
    <row r="3132" spans="1:25" x14ac:dyDescent="0.5">
      <c r="A3132" s="1" t="s">
        <v>6249</v>
      </c>
      <c r="B3132" s="1" t="s">
        <v>6250</v>
      </c>
      <c r="C3132" s="1">
        <v>73203</v>
      </c>
      <c r="D3132" s="1">
        <v>2</v>
      </c>
      <c r="E3132" s="1">
        <v>2</v>
      </c>
      <c r="F3132" s="1">
        <v>71.91</v>
      </c>
      <c r="G3132" s="1">
        <v>0.200344526</v>
      </c>
      <c r="H3132" s="1">
        <v>0.977951083</v>
      </c>
      <c r="I3132" s="1">
        <v>0.235388922</v>
      </c>
      <c r="K3132" s="1">
        <v>2.4037615890000001</v>
      </c>
      <c r="L3132" s="1" t="s">
        <v>1</v>
      </c>
      <c r="M3132" s="1" t="s">
        <v>2</v>
      </c>
      <c r="N3132" s="1">
        <v>3375.392092</v>
      </c>
      <c r="O3132" s="1">
        <v>1382.525864</v>
      </c>
      <c r="P3132" s="1">
        <v>11729.01079</v>
      </c>
      <c r="Q3132" s="1">
        <v>7851.0089909999997</v>
      </c>
      <c r="R3132" s="3">
        <f>AVERAGE('VTA_Proteome Morphine vs Saline'!N3132:Q3132)</f>
        <v>6084.48443425</v>
      </c>
      <c r="S3132" s="3">
        <f>_xlfn.STDEV.S('VTA_Proteome Morphine vs Saline'!N3132:Q3132)</f>
        <v>4634.2522771763361</v>
      </c>
      <c r="T3132" s="1">
        <v>1859.6396540000001</v>
      </c>
      <c r="U3132" s="1">
        <v>1893.796601</v>
      </c>
      <c r="V3132" s="1">
        <v>5239.8876879999998</v>
      </c>
      <c r="W3132" s="1">
        <v>1131.614341</v>
      </c>
      <c r="X3132" s="1">
        <f t="shared" si="189"/>
        <v>2531.234571</v>
      </c>
      <c r="Y3132" s="1">
        <f t="shared" si="190"/>
        <v>1839.6653132745839</v>
      </c>
    </row>
    <row r="3133" spans="1:25" x14ac:dyDescent="0.5">
      <c r="A3133" s="1" t="s">
        <v>6251</v>
      </c>
      <c r="B3133" s="1" t="s">
        <v>6252</v>
      </c>
      <c r="C3133" s="1">
        <v>76775</v>
      </c>
      <c r="D3133" s="1">
        <v>1</v>
      </c>
      <c r="E3133" s="1">
        <v>1</v>
      </c>
      <c r="F3133" s="1">
        <v>34.86</v>
      </c>
      <c r="G3133" s="1">
        <v>0.16042509399999999</v>
      </c>
      <c r="H3133" s="1">
        <v>0.977951083</v>
      </c>
      <c r="I3133" s="1">
        <v>0.30047193700000002</v>
      </c>
      <c r="K3133" s="1">
        <v>1.2542825049999999</v>
      </c>
      <c r="L3133" s="1" t="s">
        <v>2</v>
      </c>
      <c r="M3133" s="1" t="s">
        <v>1</v>
      </c>
      <c r="N3133" s="1">
        <v>79560.161300000007</v>
      </c>
      <c r="O3133" s="1">
        <v>146581.81210000001</v>
      </c>
      <c r="P3133" s="1">
        <v>105226.14599999999</v>
      </c>
      <c r="Q3133" s="1">
        <v>142808.88430000001</v>
      </c>
      <c r="R3133" s="3">
        <f>AVERAGE('VTA_Proteome Morphine vs Saline'!N3133:Q3133)</f>
        <v>118544.250925</v>
      </c>
      <c r="S3133" s="3">
        <f>_xlfn.STDEV.S('VTA_Proteome Morphine vs Saline'!N3133:Q3133)</f>
        <v>32000.043917409323</v>
      </c>
      <c r="T3133" s="1">
        <v>120746.02559999999</v>
      </c>
      <c r="U3133" s="1">
        <v>141740.4173</v>
      </c>
      <c r="V3133" s="1">
        <v>118078.4041</v>
      </c>
      <c r="W3133" s="1">
        <v>214187.0729</v>
      </c>
      <c r="X3133" s="1">
        <f t="shared" si="189"/>
        <v>148687.97997499999</v>
      </c>
      <c r="Y3133" s="1">
        <f t="shared" si="190"/>
        <v>44929.940836309484</v>
      </c>
    </row>
    <row r="3134" spans="1:25" x14ac:dyDescent="0.5">
      <c r="A3134" s="1" t="s">
        <v>6253</v>
      </c>
      <c r="B3134" s="1" t="s">
        <v>6254</v>
      </c>
      <c r="C3134" s="1">
        <v>15902</v>
      </c>
      <c r="D3134" s="1">
        <v>7</v>
      </c>
      <c r="E3134" s="1">
        <v>7</v>
      </c>
      <c r="F3134" s="1">
        <v>715.08</v>
      </c>
      <c r="G3134" s="1">
        <v>5.4054337000000001E-2</v>
      </c>
      <c r="H3134" s="1">
        <v>0.99625991700000005</v>
      </c>
      <c r="I3134" s="1">
        <v>0.83265489699999995</v>
      </c>
      <c r="K3134" s="1">
        <v>1.1605326929999999</v>
      </c>
      <c r="L3134" s="1" t="s">
        <v>1</v>
      </c>
      <c r="M3134" s="1" t="s">
        <v>2</v>
      </c>
      <c r="N3134" s="1">
        <v>18699159.07</v>
      </c>
      <c r="O3134" s="1">
        <v>17249289.370000001</v>
      </c>
      <c r="P3134" s="1">
        <v>81116987.319999993</v>
      </c>
      <c r="Q3134" s="1">
        <v>147298949.40000001</v>
      </c>
      <c r="R3134" s="3">
        <f>AVERAGE('VTA_Proteome Morphine vs Saline'!N3134:Q3134)</f>
        <v>66091096.289999999</v>
      </c>
      <c r="S3134" s="3">
        <f>_xlfn.STDEV.S('VTA_Proteome Morphine vs Saline'!N3134:Q3134)</f>
        <v>61784600.629001819</v>
      </c>
      <c r="T3134" s="1">
        <v>26835729.199999999</v>
      </c>
      <c r="U3134" s="1">
        <v>8718791.9399999995</v>
      </c>
      <c r="V3134" s="1">
        <v>128289559.09999999</v>
      </c>
      <c r="W3134" s="1">
        <v>63951643.939999998</v>
      </c>
      <c r="X3134" s="1">
        <f t="shared" si="189"/>
        <v>56948931.045000002</v>
      </c>
      <c r="Y3134" s="1">
        <f t="shared" si="190"/>
        <v>52825102.753069371</v>
      </c>
    </row>
    <row r="3135" spans="1:25" x14ac:dyDescent="0.5">
      <c r="A3135" s="1" t="s">
        <v>6255</v>
      </c>
      <c r="B3135" s="1" t="s">
        <v>6256</v>
      </c>
      <c r="C3135" s="1">
        <v>24659</v>
      </c>
      <c r="D3135" s="1">
        <v>12</v>
      </c>
      <c r="E3135" s="1">
        <v>11</v>
      </c>
      <c r="F3135" s="1">
        <v>816.53</v>
      </c>
      <c r="G3135" s="1">
        <v>0.37521323200000001</v>
      </c>
      <c r="H3135" s="1">
        <v>0.977951083</v>
      </c>
      <c r="I3135" s="1">
        <v>9.9090892E-2</v>
      </c>
      <c r="K3135" s="1">
        <v>1.136070796</v>
      </c>
      <c r="L3135" s="1" t="s">
        <v>2</v>
      </c>
      <c r="M3135" s="1" t="s">
        <v>1</v>
      </c>
      <c r="N3135" s="1">
        <v>209750294.5</v>
      </c>
      <c r="O3135" s="1">
        <v>224391898.80000001</v>
      </c>
      <c r="P3135" s="1">
        <v>197936409.30000001</v>
      </c>
      <c r="Q3135" s="1">
        <v>185277260.40000001</v>
      </c>
      <c r="R3135" s="3">
        <f>AVERAGE('VTA_Proteome Morphine vs Saline'!N3135:Q3135)</f>
        <v>204338965.75</v>
      </c>
      <c r="S3135" s="3">
        <f>_xlfn.STDEV.S('VTA_Proteome Morphine vs Saline'!N3135:Q3135)</f>
        <v>16690755.352330165</v>
      </c>
      <c r="T3135" s="1">
        <v>260768701.19999999</v>
      </c>
      <c r="U3135" s="1">
        <v>241930787.19999999</v>
      </c>
      <c r="V3135" s="1">
        <v>210801361.69999999</v>
      </c>
      <c r="W3135" s="1">
        <v>215073275.80000001</v>
      </c>
      <c r="X3135" s="1">
        <f t="shared" si="189"/>
        <v>232143531.47499996</v>
      </c>
      <c r="Y3135" s="1">
        <f t="shared" si="190"/>
        <v>23537718.353927128</v>
      </c>
    </row>
    <row r="3136" spans="1:25" x14ac:dyDescent="0.5">
      <c r="A3136" s="1" t="s">
        <v>6257</v>
      </c>
      <c r="B3136" s="1" t="s">
        <v>6258</v>
      </c>
      <c r="C3136" s="1">
        <v>91111</v>
      </c>
      <c r="D3136" s="1">
        <v>10</v>
      </c>
      <c r="E3136" s="1">
        <v>10</v>
      </c>
      <c r="F3136" s="1">
        <v>537.45000000000005</v>
      </c>
      <c r="G3136" s="1">
        <v>7.0462643000000005E-2</v>
      </c>
      <c r="H3136" s="1">
        <v>0.99625991700000005</v>
      </c>
      <c r="I3136" s="1">
        <v>0.63889271000000003</v>
      </c>
      <c r="K3136" s="1">
        <v>1.0576350189999999</v>
      </c>
      <c r="L3136" s="1" t="s">
        <v>1</v>
      </c>
      <c r="M3136" s="1" t="s">
        <v>2</v>
      </c>
      <c r="N3136" s="1">
        <v>1810011.969</v>
      </c>
      <c r="O3136" s="1">
        <v>2018972.43</v>
      </c>
      <c r="P3136" s="1">
        <v>1501056.2679999999</v>
      </c>
      <c r="Q3136" s="1">
        <v>2110617.2510000002</v>
      </c>
      <c r="R3136" s="3">
        <f>AVERAGE('VTA_Proteome Morphine vs Saline'!N3136:Q3136)</f>
        <v>1860164.4795000001</v>
      </c>
      <c r="S3136" s="3">
        <f>_xlfn.STDEV.S('VTA_Proteome Morphine vs Saline'!N3136:Q3136)</f>
        <v>270444.41065908578</v>
      </c>
      <c r="T3136" s="1">
        <v>1827914.7490000001</v>
      </c>
      <c r="U3136" s="1">
        <v>2133880.3709999998</v>
      </c>
      <c r="V3136" s="1">
        <v>1315018.9240000001</v>
      </c>
      <c r="W3136" s="1">
        <v>1758370.8570000001</v>
      </c>
      <c r="X3136" s="1">
        <f t="shared" si="189"/>
        <v>1758796.2252499999</v>
      </c>
      <c r="Y3136" s="1">
        <f t="shared" si="190"/>
        <v>337838.20622761105</v>
      </c>
    </row>
    <row r="3137" spans="1:25" x14ac:dyDescent="0.5">
      <c r="A3137" s="1" t="s">
        <v>6259</v>
      </c>
      <c r="B3137" s="1" t="s">
        <v>6260</v>
      </c>
      <c r="C3137" s="1">
        <v>50008</v>
      </c>
      <c r="D3137" s="1">
        <v>1</v>
      </c>
      <c r="E3137" s="1">
        <v>1</v>
      </c>
      <c r="F3137" s="1">
        <v>26.16</v>
      </c>
      <c r="G3137" s="1">
        <v>0.102203268</v>
      </c>
      <c r="H3137" s="1">
        <v>0.99063050699999999</v>
      </c>
      <c r="I3137" s="1">
        <v>0.46263700699999999</v>
      </c>
      <c r="K3137" s="1">
        <v>1.249112228</v>
      </c>
      <c r="L3137" s="1" t="s">
        <v>2</v>
      </c>
      <c r="M3137" s="1" t="s">
        <v>1</v>
      </c>
      <c r="N3137" s="1">
        <v>34330.122139999999</v>
      </c>
      <c r="O3137" s="1">
        <v>56076.981959999997</v>
      </c>
      <c r="P3137" s="1">
        <v>5844.49665</v>
      </c>
      <c r="Q3137" s="1">
        <v>34686.964</v>
      </c>
      <c r="R3137" s="3">
        <f>AVERAGE('VTA_Proteome Morphine vs Saline'!N3137:Q3137)</f>
        <v>32734.641187499998</v>
      </c>
      <c r="S3137" s="3">
        <f>_xlfn.STDEV.S('VTA_Proteome Morphine vs Saline'!N3137:Q3137)</f>
        <v>20609.883307296652</v>
      </c>
      <c r="T3137" s="1">
        <v>54152.061300000001</v>
      </c>
      <c r="U3137" s="1">
        <v>20011.650610000001</v>
      </c>
      <c r="V3137" s="1">
        <v>47045.795890000001</v>
      </c>
      <c r="W3137" s="1">
        <v>42347.454599999997</v>
      </c>
      <c r="X3137" s="1">
        <f t="shared" si="189"/>
        <v>40889.240599999997</v>
      </c>
      <c r="Y3137" s="1">
        <f t="shared" si="190"/>
        <v>14740.0332181842</v>
      </c>
    </row>
    <row r="3138" spans="1:25" x14ac:dyDescent="0.5">
      <c r="A3138" s="1" t="s">
        <v>6261</v>
      </c>
      <c r="B3138" s="1" t="s">
        <v>6262</v>
      </c>
      <c r="C3138" s="1">
        <v>46622</v>
      </c>
      <c r="D3138" s="1">
        <v>2</v>
      </c>
      <c r="E3138" s="1">
        <v>2</v>
      </c>
      <c r="F3138" s="1">
        <v>57.43</v>
      </c>
      <c r="G3138" s="1">
        <v>9.8075822000000007E-2</v>
      </c>
      <c r="H3138" s="1">
        <v>0.99327365899999998</v>
      </c>
      <c r="I3138" s="1">
        <v>0.47979700400000003</v>
      </c>
      <c r="K3138" s="1">
        <v>4.3106830900000004</v>
      </c>
      <c r="L3138" s="1" t="s">
        <v>1</v>
      </c>
      <c r="M3138" s="1" t="s">
        <v>2</v>
      </c>
      <c r="N3138" s="1">
        <v>6344.9481400000004</v>
      </c>
      <c r="O3138" s="1">
        <v>0</v>
      </c>
      <c r="P3138" s="1">
        <v>37368.102189999998</v>
      </c>
      <c r="Q3138" s="1">
        <v>8198.7656260000003</v>
      </c>
      <c r="R3138" s="3">
        <f>AVERAGE('VTA_Proteome Morphine vs Saline'!N3138:Q3138)</f>
        <v>12977.953989</v>
      </c>
      <c r="S3138" s="3">
        <f>_xlfn.STDEV.S('VTA_Proteome Morphine vs Saline'!N3138:Q3138)</f>
        <v>16634.743029868212</v>
      </c>
      <c r="T3138" s="1">
        <v>3.7510931369999998</v>
      </c>
      <c r="U3138" s="1">
        <v>0</v>
      </c>
      <c r="V3138" s="1">
        <v>10721.38927</v>
      </c>
      <c r="W3138" s="1">
        <v>1317.455878</v>
      </c>
      <c r="X3138" s="1">
        <f t="shared" si="189"/>
        <v>3010.64906028425</v>
      </c>
      <c r="Y3138" s="1">
        <f t="shared" si="190"/>
        <v>5177.7685310464858</v>
      </c>
    </row>
    <row r="3139" spans="1:25" x14ac:dyDescent="0.5">
      <c r="A3139" s="1" t="s">
        <v>6263</v>
      </c>
      <c r="B3139" s="1" t="s">
        <v>6264</v>
      </c>
      <c r="C3139" s="1">
        <v>100552</v>
      </c>
      <c r="D3139" s="1">
        <v>3</v>
      </c>
      <c r="E3139" s="1">
        <v>3</v>
      </c>
      <c r="F3139" s="1">
        <v>154.74</v>
      </c>
      <c r="G3139" s="1">
        <v>0.17743404199999999</v>
      </c>
      <c r="H3139" s="1">
        <v>0.977951083</v>
      </c>
      <c r="I3139" s="1">
        <v>0.26982047799999997</v>
      </c>
      <c r="K3139" s="1">
        <v>1.7439015600000001</v>
      </c>
      <c r="L3139" s="1" t="s">
        <v>2</v>
      </c>
      <c r="M3139" s="1" t="s">
        <v>1</v>
      </c>
      <c r="N3139" s="1">
        <v>24170.4732</v>
      </c>
      <c r="O3139" s="1">
        <v>25508.683059999999</v>
      </c>
      <c r="P3139" s="1">
        <v>53515.591189999999</v>
      </c>
      <c r="Q3139" s="1">
        <v>31231.09792</v>
      </c>
      <c r="R3139" s="3">
        <f>AVERAGE('VTA_Proteome Morphine vs Saline'!N3139:Q3139)</f>
        <v>33606.461342499999</v>
      </c>
      <c r="S3139" s="3">
        <f>_xlfn.STDEV.S('VTA_Proteome Morphine vs Saline'!N3139:Q3139)</f>
        <v>13621.400907046915</v>
      </c>
      <c r="T3139" s="1">
        <v>51970.187339999997</v>
      </c>
      <c r="U3139" s="1">
        <v>29031.588940000001</v>
      </c>
      <c r="V3139" s="1">
        <v>33812.454590000001</v>
      </c>
      <c r="W3139" s="1">
        <v>119611.21060000001</v>
      </c>
      <c r="X3139" s="1">
        <f t="shared" si="189"/>
        <v>58606.360367500005</v>
      </c>
      <c r="Y3139" s="1">
        <f t="shared" si="190"/>
        <v>41853.058084338722</v>
      </c>
    </row>
    <row r="3140" spans="1:25" x14ac:dyDescent="0.5">
      <c r="A3140" s="1" t="s">
        <v>6265</v>
      </c>
      <c r="B3140" s="1" t="s">
        <v>6266</v>
      </c>
      <c r="C3140" s="1">
        <v>31114</v>
      </c>
      <c r="D3140" s="1">
        <v>1</v>
      </c>
      <c r="E3140" s="1">
        <v>1</v>
      </c>
      <c r="F3140" s="1">
        <v>34.39</v>
      </c>
      <c r="G3140" s="1">
        <v>5.1417918E-2</v>
      </c>
      <c r="H3140" s="1">
        <v>0.99625991700000005</v>
      </c>
      <c r="I3140" s="1">
        <v>0.90036601999999999</v>
      </c>
      <c r="K3140" s="1">
        <v>1.3063283160000001</v>
      </c>
      <c r="L3140" s="1" t="s">
        <v>1</v>
      </c>
      <c r="M3140" s="1" t="s">
        <v>2</v>
      </c>
      <c r="N3140" s="1">
        <v>79524.532560000007</v>
      </c>
      <c r="O3140" s="1">
        <v>107339.9427</v>
      </c>
      <c r="P3140" s="1">
        <v>659806.17850000004</v>
      </c>
      <c r="Q3140" s="1">
        <v>96356.740690000006</v>
      </c>
      <c r="R3140" s="3">
        <f>AVERAGE('VTA_Proteome Morphine vs Saline'!N3140:Q3140)</f>
        <v>235756.84861250001</v>
      </c>
      <c r="S3140" s="3">
        <f>_xlfn.STDEV.S('VTA_Proteome Morphine vs Saline'!N3140:Q3140)</f>
        <v>282930.88824546925</v>
      </c>
      <c r="T3140" s="1">
        <v>109188.413</v>
      </c>
      <c r="U3140" s="1">
        <v>101804.90609999999</v>
      </c>
      <c r="V3140" s="1">
        <v>260883.13080000001</v>
      </c>
      <c r="W3140" s="1">
        <v>250015.11670000001</v>
      </c>
      <c r="X3140" s="1">
        <f t="shared" si="189"/>
        <v>180472.89165000001</v>
      </c>
      <c r="Y3140" s="1">
        <f t="shared" si="190"/>
        <v>86741.102275607831</v>
      </c>
    </row>
    <row r="3141" spans="1:25" x14ac:dyDescent="0.5">
      <c r="A3141" s="1" t="s">
        <v>6267</v>
      </c>
      <c r="B3141" s="1" t="s">
        <v>6268</v>
      </c>
      <c r="C3141" s="1">
        <v>62982</v>
      </c>
      <c r="D3141" s="1">
        <v>12</v>
      </c>
      <c r="E3141" s="1">
        <v>12</v>
      </c>
      <c r="F3141" s="1">
        <v>535.91</v>
      </c>
      <c r="G3141" s="1">
        <v>8.4563372999999997E-2</v>
      </c>
      <c r="H3141" s="1">
        <v>0.99625991700000005</v>
      </c>
      <c r="I3141" s="1">
        <v>0.54569981300000003</v>
      </c>
      <c r="K3141" s="1">
        <v>1.102365069</v>
      </c>
      <c r="L3141" s="1" t="s">
        <v>1</v>
      </c>
      <c r="M3141" s="1" t="s">
        <v>2</v>
      </c>
      <c r="N3141" s="1">
        <v>878833.46089999995</v>
      </c>
      <c r="O3141" s="1">
        <v>1041981.368</v>
      </c>
      <c r="P3141" s="1">
        <v>1393084.0589999999</v>
      </c>
      <c r="Q3141" s="1">
        <v>1383848.0519999999</v>
      </c>
      <c r="R3141" s="3">
        <f>AVERAGE('VTA_Proteome Morphine vs Saline'!N3141:Q3141)</f>
        <v>1174436.7349749999</v>
      </c>
      <c r="S3141" s="3">
        <f>_xlfn.STDEV.S('VTA_Proteome Morphine vs Saline'!N3141:Q3141)</f>
        <v>255985.33283880368</v>
      </c>
      <c r="T3141" s="1">
        <v>950269.31649999996</v>
      </c>
      <c r="U3141" s="1">
        <v>960897.82279999997</v>
      </c>
      <c r="V3141" s="1">
        <v>1006274.443</v>
      </c>
      <c r="W3141" s="1">
        <v>1344074.9240000001</v>
      </c>
      <c r="X3141" s="1">
        <f t="shared" ref="X3141:X3204" si="191">AVERAGE(T3141:W3141)</f>
        <v>1065379.1265750001</v>
      </c>
      <c r="Y3141" s="1">
        <f t="shared" ref="Y3141:Y3204" si="192">_xlfn.STDEV.S(T3141:W3141)</f>
        <v>187377.80225779396</v>
      </c>
    </row>
    <row r="3142" spans="1:25" x14ac:dyDescent="0.5">
      <c r="A3142" s="1" t="s">
        <v>6269</v>
      </c>
      <c r="B3142" s="1" t="s">
        <v>6270</v>
      </c>
      <c r="C3142" s="1">
        <v>57445</v>
      </c>
      <c r="D3142" s="1">
        <v>1</v>
      </c>
      <c r="E3142" s="1">
        <v>1</v>
      </c>
      <c r="F3142" s="1">
        <v>36.29</v>
      </c>
      <c r="G3142" s="1">
        <v>5.0000182999999997E-2</v>
      </c>
      <c r="H3142" s="1">
        <v>0.99959859299999998</v>
      </c>
      <c r="I3142" s="1">
        <v>0.99886323799999999</v>
      </c>
      <c r="K3142" s="1">
        <v>1.1690789610000001</v>
      </c>
      <c r="L3142" s="1" t="s">
        <v>1</v>
      </c>
      <c r="M3142" s="1" t="s">
        <v>2</v>
      </c>
      <c r="N3142" s="1">
        <v>120080.5644</v>
      </c>
      <c r="O3142" s="1">
        <v>119731.0468</v>
      </c>
      <c r="P3142" s="1">
        <v>8425.5523360000007</v>
      </c>
      <c r="Q3142" s="1">
        <v>28584.104800000001</v>
      </c>
      <c r="R3142" s="3">
        <f>AVERAGE('VTA_Proteome Morphine vs Saline'!N3142:Q3142)</f>
        <v>69205.317083999995</v>
      </c>
      <c r="S3142" s="3">
        <f>_xlfn.STDEV.S('VTA_Proteome Morphine vs Saline'!N3142:Q3142)</f>
        <v>59119.660697725223</v>
      </c>
      <c r="T3142" s="1">
        <v>85915.91188</v>
      </c>
      <c r="U3142" s="1">
        <v>107469.15119999999</v>
      </c>
      <c r="V3142" s="1">
        <v>31585.143380000001</v>
      </c>
      <c r="W3142" s="1">
        <v>11815.569020000001</v>
      </c>
      <c r="X3142" s="1">
        <f t="shared" si="191"/>
        <v>59196.443869999996</v>
      </c>
      <c r="Y3142" s="1">
        <f t="shared" si="192"/>
        <v>44912.935998461464</v>
      </c>
    </row>
    <row r="3143" spans="1:25" x14ac:dyDescent="0.5">
      <c r="A3143" s="1" t="s">
        <v>6271</v>
      </c>
      <c r="B3143" s="1" t="s">
        <v>6272</v>
      </c>
      <c r="C3143" s="1">
        <v>94709</v>
      </c>
      <c r="D3143" s="1">
        <v>2</v>
      </c>
      <c r="E3143" s="1">
        <v>2</v>
      </c>
      <c r="F3143" s="1">
        <v>60.69</v>
      </c>
      <c r="G3143" s="1">
        <v>6.2496885000000002E-2</v>
      </c>
      <c r="H3143" s="1">
        <v>0.99625991700000005</v>
      </c>
      <c r="I3143" s="1">
        <v>0.71232725200000002</v>
      </c>
      <c r="K3143" s="1">
        <v>1.043387649</v>
      </c>
      <c r="L3143" s="1" t="s">
        <v>2</v>
      </c>
      <c r="M3143" s="1" t="s">
        <v>1</v>
      </c>
      <c r="N3143" s="1">
        <v>18012.199079999999</v>
      </c>
      <c r="O3143" s="1">
        <v>38976.043960000003</v>
      </c>
      <c r="P3143" s="1">
        <v>9819.7290570000005</v>
      </c>
      <c r="Q3143" s="1">
        <v>39215.724759999997</v>
      </c>
      <c r="R3143" s="3">
        <f>AVERAGE('VTA_Proteome Morphine vs Saline'!N3143:Q3143)</f>
        <v>26505.924214250001</v>
      </c>
      <c r="S3143" s="3">
        <f>_xlfn.STDEV.S('VTA_Proteome Morphine vs Saline'!N3143:Q3143)</f>
        <v>14917.723149195326</v>
      </c>
      <c r="T3143" s="1">
        <v>23178.5164</v>
      </c>
      <c r="U3143" s="1">
        <v>37758.124250000001</v>
      </c>
      <c r="V3143" s="1">
        <v>17008.314559999999</v>
      </c>
      <c r="W3143" s="1">
        <v>32678.860619999999</v>
      </c>
      <c r="X3143" s="1">
        <f t="shared" si="191"/>
        <v>27655.953957500002</v>
      </c>
      <c r="Y3143" s="1">
        <f t="shared" si="192"/>
        <v>9322.0725124005494</v>
      </c>
    </row>
    <row r="3144" spans="1:25" x14ac:dyDescent="0.5">
      <c r="A3144" s="1" t="s">
        <v>6273</v>
      </c>
      <c r="B3144" s="1" t="s">
        <v>6274</v>
      </c>
      <c r="C3144" s="1">
        <v>20148</v>
      </c>
      <c r="D3144" s="1">
        <v>5</v>
      </c>
      <c r="E3144" s="1">
        <v>5</v>
      </c>
      <c r="F3144" s="1">
        <v>205.76</v>
      </c>
      <c r="G3144" s="1">
        <v>0.11585999</v>
      </c>
      <c r="H3144" s="1">
        <v>0.98654470999999999</v>
      </c>
      <c r="I3144" s="1">
        <v>0.41307836199999998</v>
      </c>
      <c r="K3144" s="1">
        <v>1.1724651589999999</v>
      </c>
      <c r="L3144" s="1" t="s">
        <v>2</v>
      </c>
      <c r="M3144" s="1" t="s">
        <v>1</v>
      </c>
      <c r="N3144" s="1">
        <v>1153424.9850000001</v>
      </c>
      <c r="O3144" s="1">
        <v>1534346.4839999999</v>
      </c>
      <c r="P3144" s="1">
        <v>2689992.0490000001</v>
      </c>
      <c r="Q3144" s="1">
        <v>1905986.037</v>
      </c>
      <c r="R3144" s="3">
        <f>AVERAGE('VTA_Proteome Morphine vs Saline'!N3144:Q3144)</f>
        <v>1820937.3887499999</v>
      </c>
      <c r="S3144" s="3">
        <f>_xlfn.STDEV.S('VTA_Proteome Morphine vs Saline'!N3144:Q3144)</f>
        <v>655793.77625310479</v>
      </c>
      <c r="T3144" s="1">
        <v>1824825.2109999999</v>
      </c>
      <c r="U3144" s="1">
        <v>1749596.142</v>
      </c>
      <c r="V3144" s="1">
        <v>2068037.557</v>
      </c>
      <c r="W3144" s="1">
        <v>2897483.6740000001</v>
      </c>
      <c r="X3144" s="1">
        <f t="shared" si="191"/>
        <v>2134985.6460000002</v>
      </c>
      <c r="Y3144" s="1">
        <f t="shared" si="192"/>
        <v>526184.33226306876</v>
      </c>
    </row>
    <row r="3145" spans="1:25" x14ac:dyDescent="0.5">
      <c r="A3145" s="1" t="s">
        <v>6275</v>
      </c>
      <c r="B3145" s="1" t="s">
        <v>6276</v>
      </c>
      <c r="C3145" s="1">
        <v>53272</v>
      </c>
      <c r="D3145" s="1">
        <v>10</v>
      </c>
      <c r="E3145" s="1">
        <v>10</v>
      </c>
      <c r="F3145" s="1">
        <v>548.44000000000005</v>
      </c>
      <c r="G3145" s="1">
        <v>8.5936777000000006E-2</v>
      </c>
      <c r="H3145" s="1">
        <v>0.99625991700000005</v>
      </c>
      <c r="I3145" s="1">
        <v>0.53818231100000002</v>
      </c>
      <c r="K3145" s="1">
        <v>1.083087109</v>
      </c>
      <c r="L3145" s="1" t="s">
        <v>2</v>
      </c>
      <c r="M3145" s="1" t="s">
        <v>1</v>
      </c>
      <c r="N3145" s="1">
        <v>911272.59360000002</v>
      </c>
      <c r="O3145" s="1">
        <v>1092772.341</v>
      </c>
      <c r="P3145" s="1">
        <v>568414.17059999995</v>
      </c>
      <c r="Q3145" s="1">
        <v>1018157.1</v>
      </c>
      <c r="R3145" s="3">
        <f>AVERAGE('VTA_Proteome Morphine vs Saline'!N3145:Q3145)</f>
        <v>897654.05130000005</v>
      </c>
      <c r="S3145" s="3">
        <f>_xlfn.STDEV.S('VTA_Proteome Morphine vs Saline'!N3145:Q3145)</f>
        <v>231787.61504099274</v>
      </c>
      <c r="T3145" s="1">
        <v>988251.05720000004</v>
      </c>
      <c r="U3145" s="1">
        <v>1061176.0730000001</v>
      </c>
      <c r="V3145" s="1">
        <v>808093.47490000003</v>
      </c>
      <c r="W3145" s="1">
        <v>1031429.522</v>
      </c>
      <c r="X3145" s="1">
        <f t="shared" si="191"/>
        <v>972237.53177500004</v>
      </c>
      <c r="Y3145" s="1">
        <f t="shared" si="192"/>
        <v>113451.10580619852</v>
      </c>
    </row>
    <row r="3146" spans="1:25" x14ac:dyDescent="0.5">
      <c r="A3146" s="1" t="s">
        <v>6277</v>
      </c>
      <c r="B3146" s="1" t="s">
        <v>6278</v>
      </c>
      <c r="C3146" s="1">
        <v>353948</v>
      </c>
      <c r="D3146" s="1">
        <v>2</v>
      </c>
      <c r="E3146" s="1">
        <v>2</v>
      </c>
      <c r="F3146" s="1">
        <v>69.33</v>
      </c>
      <c r="G3146" s="1">
        <v>5.3460167000000003E-2</v>
      </c>
      <c r="H3146" s="1">
        <v>0.99625991700000005</v>
      </c>
      <c r="I3146" s="1">
        <v>0.84516872799999998</v>
      </c>
      <c r="K3146" s="1">
        <v>1.0271012260000001</v>
      </c>
      <c r="L3146" s="1" t="s">
        <v>1</v>
      </c>
      <c r="M3146" s="1" t="s">
        <v>2</v>
      </c>
      <c r="N3146" s="1">
        <v>204944.57879999999</v>
      </c>
      <c r="O3146" s="1">
        <v>213036.1023</v>
      </c>
      <c r="P3146" s="1">
        <v>151861.30729999999</v>
      </c>
      <c r="Q3146" s="1">
        <v>138348.65460000001</v>
      </c>
      <c r="R3146" s="3">
        <f>AVERAGE('VTA_Proteome Morphine vs Saline'!N3146:Q3146)</f>
        <v>177047.66074999998</v>
      </c>
      <c r="S3146" s="3">
        <f>_xlfn.STDEV.S('VTA_Proteome Morphine vs Saline'!N3146:Q3146)</f>
        <v>37440.492513642072</v>
      </c>
      <c r="T3146" s="1">
        <v>224103.77170000001</v>
      </c>
      <c r="U3146" s="1">
        <v>178167.3161</v>
      </c>
      <c r="V3146" s="1">
        <v>118614.20209999999</v>
      </c>
      <c r="W3146" s="1">
        <v>168618.94330000001</v>
      </c>
      <c r="X3146" s="1">
        <f t="shared" si="191"/>
        <v>172376.0583</v>
      </c>
      <c r="Y3146" s="1">
        <f t="shared" si="192"/>
        <v>43257.939909690955</v>
      </c>
    </row>
    <row r="3147" spans="1:25" x14ac:dyDescent="0.5">
      <c r="A3147" s="1" t="s">
        <v>6279</v>
      </c>
      <c r="B3147" s="1" t="s">
        <v>6280</v>
      </c>
      <c r="C3147" s="1">
        <v>51977</v>
      </c>
      <c r="D3147" s="1">
        <v>1</v>
      </c>
      <c r="E3147" s="1">
        <v>1</v>
      </c>
      <c r="F3147" s="1">
        <v>25.46</v>
      </c>
      <c r="G3147" s="1">
        <v>5.9359199000000001E-2</v>
      </c>
      <c r="H3147" s="1">
        <v>0.99625991700000005</v>
      </c>
      <c r="I3147" s="1">
        <v>0.74911144399999996</v>
      </c>
      <c r="K3147" s="1">
        <v>1.014431079</v>
      </c>
      <c r="L3147" s="1" t="s">
        <v>1</v>
      </c>
      <c r="M3147" s="1" t="s">
        <v>2</v>
      </c>
      <c r="N3147" s="1">
        <v>15079.5026</v>
      </c>
      <c r="O3147" s="1">
        <v>42602.09938</v>
      </c>
      <c r="P3147" s="1">
        <v>65628.043130000005</v>
      </c>
      <c r="Q3147" s="1">
        <v>57532.866820000003</v>
      </c>
      <c r="R3147" s="3">
        <f>AVERAGE('VTA_Proteome Morphine vs Saline'!N3147:Q3147)</f>
        <v>45210.627982500002</v>
      </c>
      <c r="S3147" s="3">
        <f>_xlfn.STDEV.S('VTA_Proteome Morphine vs Saline'!N3147:Q3147)</f>
        <v>22236.588089301174</v>
      </c>
      <c r="T3147" s="1">
        <v>37018.165849999998</v>
      </c>
      <c r="U3147" s="1">
        <v>42190.16678</v>
      </c>
      <c r="V3147" s="1">
        <v>50910.997150000003</v>
      </c>
      <c r="W3147" s="1">
        <v>48150.555330000003</v>
      </c>
      <c r="X3147" s="1">
        <f t="shared" si="191"/>
        <v>44567.471277500001</v>
      </c>
      <c r="Y3147" s="1">
        <f t="shared" si="192"/>
        <v>6210.8078093452605</v>
      </c>
    </row>
    <row r="3148" spans="1:25" x14ac:dyDescent="0.5">
      <c r="A3148" s="1" t="s">
        <v>6281</v>
      </c>
      <c r="B3148" s="1" t="s">
        <v>6282</v>
      </c>
      <c r="C3148" s="1">
        <v>26767</v>
      </c>
      <c r="D3148" s="1">
        <v>2</v>
      </c>
      <c r="E3148" s="1">
        <v>2</v>
      </c>
      <c r="F3148" s="1">
        <v>69.819999999999993</v>
      </c>
      <c r="G3148" s="1">
        <v>5.2656700000000001E-2</v>
      </c>
      <c r="H3148" s="1">
        <v>0.99625991700000005</v>
      </c>
      <c r="I3148" s="1">
        <v>0.86405206599999995</v>
      </c>
      <c r="K3148" s="1">
        <v>1.070823444</v>
      </c>
      <c r="L3148" s="1" t="s">
        <v>2</v>
      </c>
      <c r="M3148" s="1" t="s">
        <v>1</v>
      </c>
      <c r="N3148" s="1">
        <v>106885.70909999999</v>
      </c>
      <c r="O3148" s="1">
        <v>91254.667539999995</v>
      </c>
      <c r="P3148" s="1">
        <v>90832.994160000002</v>
      </c>
      <c r="Q3148" s="1">
        <v>83594.166039999996</v>
      </c>
      <c r="R3148" s="3">
        <f>AVERAGE('VTA_Proteome Morphine vs Saline'!N3148:Q3148)</f>
        <v>93141.884209999989</v>
      </c>
      <c r="S3148" s="3">
        <f>_xlfn.STDEV.S('VTA_Proteome Morphine vs Saline'!N3148:Q3148)</f>
        <v>9814.0070797346652</v>
      </c>
      <c r="T3148" s="1">
        <v>120036.5022</v>
      </c>
      <c r="U3148" s="1">
        <v>135006.65429999999</v>
      </c>
      <c r="V3148" s="1">
        <v>70906.93737</v>
      </c>
      <c r="W3148" s="1">
        <v>73003.958960000004</v>
      </c>
      <c r="X3148" s="1">
        <f t="shared" si="191"/>
        <v>99738.5132075</v>
      </c>
      <c r="Y3148" s="1">
        <f t="shared" si="192"/>
        <v>32669.283684352882</v>
      </c>
    </row>
    <row r="3149" spans="1:25" x14ac:dyDescent="0.5">
      <c r="A3149" s="1" t="s">
        <v>6283</v>
      </c>
      <c r="B3149" s="1" t="s">
        <v>6284</v>
      </c>
      <c r="C3149" s="1">
        <v>29557</v>
      </c>
      <c r="D3149" s="1">
        <v>3</v>
      </c>
      <c r="E3149" s="1">
        <v>3</v>
      </c>
      <c r="F3149" s="1">
        <v>165.98</v>
      </c>
      <c r="G3149" s="1">
        <v>0.44052882999999998</v>
      </c>
      <c r="H3149" s="1">
        <v>0.977951083</v>
      </c>
      <c r="I3149" s="1">
        <v>7.4718321000000004E-2</v>
      </c>
      <c r="K3149" s="1">
        <v>1.131359435</v>
      </c>
      <c r="L3149" s="1" t="s">
        <v>1</v>
      </c>
      <c r="M3149" s="1" t="s">
        <v>2</v>
      </c>
      <c r="N3149" s="1">
        <v>214709.7702</v>
      </c>
      <c r="O3149" s="1">
        <v>220114.42989999999</v>
      </c>
      <c r="P3149" s="1">
        <v>215053.97289999999</v>
      </c>
      <c r="Q3149" s="1">
        <v>226340.04</v>
      </c>
      <c r="R3149" s="3">
        <f>AVERAGE('VTA_Proteome Morphine vs Saline'!N3149:Q3149)</f>
        <v>219054.55325</v>
      </c>
      <c r="S3149" s="3">
        <f>_xlfn.STDEV.S('VTA_Proteome Morphine vs Saline'!N3149:Q3149)</f>
        <v>5449.2641272626397</v>
      </c>
      <c r="T3149" s="1">
        <v>184648.09030000001</v>
      </c>
      <c r="U3149" s="1">
        <v>226354.33189999999</v>
      </c>
      <c r="V3149" s="1">
        <v>171898.50709999999</v>
      </c>
      <c r="W3149" s="1">
        <v>191581.68489999999</v>
      </c>
      <c r="X3149" s="1">
        <f t="shared" si="191"/>
        <v>193620.65354999999</v>
      </c>
      <c r="Y3149" s="1">
        <f t="shared" si="192"/>
        <v>23295.275838300069</v>
      </c>
    </row>
    <row r="3150" spans="1:25" x14ac:dyDescent="0.5">
      <c r="A3150" s="1" t="s">
        <v>6285</v>
      </c>
      <c r="B3150" s="1" t="s">
        <v>6286</v>
      </c>
      <c r="C3150" s="1">
        <v>86049</v>
      </c>
      <c r="D3150" s="1">
        <v>18</v>
      </c>
      <c r="E3150" s="1">
        <v>17</v>
      </c>
      <c r="F3150" s="1">
        <v>940.54</v>
      </c>
      <c r="G3150" s="1">
        <v>5.0032064000000001E-2</v>
      </c>
      <c r="H3150" s="1">
        <v>0.99802194499999997</v>
      </c>
      <c r="I3150" s="1">
        <v>0.98496359600000005</v>
      </c>
      <c r="K3150" s="1">
        <v>1.004974244</v>
      </c>
      <c r="L3150" s="1" t="s">
        <v>1</v>
      </c>
      <c r="M3150" s="1" t="s">
        <v>2</v>
      </c>
      <c r="N3150" s="1">
        <v>3468247.466</v>
      </c>
      <c r="O3150" s="1">
        <v>3875378.57</v>
      </c>
      <c r="P3150" s="1">
        <v>1963814.398</v>
      </c>
      <c r="Q3150" s="1">
        <v>2338263.5210000002</v>
      </c>
      <c r="R3150" s="3">
        <f>AVERAGE('VTA_Proteome Morphine vs Saline'!N3150:Q3150)</f>
        <v>2911425.98875</v>
      </c>
      <c r="S3150" s="3">
        <f>_xlfn.STDEV.S('VTA_Proteome Morphine vs Saline'!N3150:Q3150)</f>
        <v>906593.93295021669</v>
      </c>
      <c r="T3150" s="1">
        <v>3751427.3029999998</v>
      </c>
      <c r="U3150" s="1">
        <v>3566562.8459999999</v>
      </c>
      <c r="V3150" s="1">
        <v>2299044.8160000001</v>
      </c>
      <c r="W3150" s="1">
        <v>1971027.142</v>
      </c>
      <c r="X3150" s="1">
        <f t="shared" si="191"/>
        <v>2897015.5267500002</v>
      </c>
      <c r="Y3150" s="1">
        <f t="shared" si="192"/>
        <v>893184.66842273786</v>
      </c>
    </row>
    <row r="3151" spans="1:25" x14ac:dyDescent="0.5">
      <c r="A3151" s="1" t="s">
        <v>6287</v>
      </c>
      <c r="B3151" s="1" t="s">
        <v>6288</v>
      </c>
      <c r="C3151" s="1">
        <v>29610</v>
      </c>
      <c r="D3151" s="1">
        <v>2</v>
      </c>
      <c r="E3151" s="1">
        <v>2</v>
      </c>
      <c r="F3151" s="1">
        <v>98.91</v>
      </c>
      <c r="G3151" s="1">
        <v>0.21350011399999999</v>
      </c>
      <c r="H3151" s="1">
        <v>0.977951083</v>
      </c>
      <c r="I3151" s="1">
        <v>0.218431348</v>
      </c>
      <c r="K3151" s="1">
        <v>1.3000696940000001</v>
      </c>
      <c r="L3151" s="1" t="s">
        <v>1</v>
      </c>
      <c r="M3151" s="1" t="s">
        <v>2</v>
      </c>
      <c r="N3151" s="1">
        <v>81278.161259999993</v>
      </c>
      <c r="O3151" s="1">
        <v>108460.8192</v>
      </c>
      <c r="P3151" s="1">
        <v>161530.416</v>
      </c>
      <c r="Q3151" s="1">
        <v>107342.48540000001</v>
      </c>
      <c r="R3151" s="3">
        <f>AVERAGE('VTA_Proteome Morphine vs Saline'!N3151:Q3151)</f>
        <v>114652.97046499999</v>
      </c>
      <c r="S3151" s="3">
        <f>_xlfn.STDEV.S('VTA_Proteome Morphine vs Saline'!N3151:Q3151)</f>
        <v>33680.650817797847</v>
      </c>
      <c r="T3151" s="1">
        <v>105320.9406</v>
      </c>
      <c r="U3151" s="1">
        <v>62678.581740000001</v>
      </c>
      <c r="V3151" s="1">
        <v>98565.487129999994</v>
      </c>
      <c r="W3151" s="1">
        <v>86194.449500000002</v>
      </c>
      <c r="X3151" s="1">
        <f t="shared" si="191"/>
        <v>88189.864742499994</v>
      </c>
      <c r="Y3151" s="1">
        <f t="shared" si="192"/>
        <v>18761.0815465337</v>
      </c>
    </row>
    <row r="3152" spans="1:25" x14ac:dyDescent="0.5">
      <c r="A3152" s="1" t="s">
        <v>6289</v>
      </c>
      <c r="B3152" s="1" t="s">
        <v>6290</v>
      </c>
      <c r="C3152" s="1">
        <v>184335</v>
      </c>
      <c r="D3152" s="1">
        <v>17</v>
      </c>
      <c r="E3152" s="1">
        <v>15</v>
      </c>
      <c r="F3152" s="1">
        <v>757.57</v>
      </c>
      <c r="G3152" s="1">
        <v>0.153341911</v>
      </c>
      <c r="H3152" s="1">
        <v>0.977951083</v>
      </c>
      <c r="I3152" s="1">
        <v>0.31483158100000003</v>
      </c>
      <c r="K3152" s="1">
        <v>1.1592333610000001</v>
      </c>
      <c r="L3152" s="1" t="s">
        <v>2</v>
      </c>
      <c r="M3152" s="1" t="s">
        <v>1</v>
      </c>
      <c r="N3152" s="1">
        <v>1317603.0279999999</v>
      </c>
      <c r="O3152" s="1">
        <v>944051.25710000005</v>
      </c>
      <c r="P3152" s="1">
        <v>1092416.625</v>
      </c>
      <c r="Q3152" s="1">
        <v>1037879.0209999999</v>
      </c>
      <c r="R3152" s="3">
        <f>AVERAGE('VTA_Proteome Morphine vs Saline'!N3152:Q3152)</f>
        <v>1097987.4827749999</v>
      </c>
      <c r="S3152" s="3">
        <f>_xlfn.STDEV.S('VTA_Proteome Morphine vs Saline'!N3152:Q3152)</f>
        <v>158715.06010546564</v>
      </c>
      <c r="T3152" s="1">
        <v>1437216.422</v>
      </c>
      <c r="U3152" s="1">
        <v>1511561.52</v>
      </c>
      <c r="V3152" s="1">
        <v>1194369.952</v>
      </c>
      <c r="W3152" s="1">
        <v>948146.98679999996</v>
      </c>
      <c r="X3152" s="1">
        <f t="shared" si="191"/>
        <v>1272823.7201999999</v>
      </c>
      <c r="Y3152" s="1">
        <f t="shared" si="192"/>
        <v>255336.81834949137</v>
      </c>
    </row>
    <row r="3153" spans="1:25" x14ac:dyDescent="0.5">
      <c r="A3153" s="1" t="s">
        <v>6291</v>
      </c>
      <c r="B3153" s="1" t="s">
        <v>6292</v>
      </c>
      <c r="C3153" s="1">
        <v>90713</v>
      </c>
      <c r="D3153" s="1">
        <v>8</v>
      </c>
      <c r="E3153" s="1">
        <v>8</v>
      </c>
      <c r="F3153" s="1">
        <v>395.99</v>
      </c>
      <c r="G3153" s="1">
        <v>5.5967331000000002E-2</v>
      </c>
      <c r="H3153" s="1">
        <v>0.99625991700000005</v>
      </c>
      <c r="I3153" s="1">
        <v>0.79795914800000001</v>
      </c>
      <c r="K3153" s="1">
        <v>1.0193718270000001</v>
      </c>
      <c r="L3153" s="1" t="s">
        <v>2</v>
      </c>
      <c r="M3153" s="1" t="s">
        <v>1</v>
      </c>
      <c r="N3153" s="1">
        <v>2507849.406</v>
      </c>
      <c r="O3153" s="1">
        <v>2961343.7250000001</v>
      </c>
      <c r="P3153" s="1">
        <v>3278014.5090000001</v>
      </c>
      <c r="Q3153" s="1">
        <v>3213707.7239999999</v>
      </c>
      <c r="R3153" s="3">
        <f>AVERAGE('VTA_Proteome Morphine vs Saline'!N3153:Q3153)</f>
        <v>2990228.841</v>
      </c>
      <c r="S3153" s="3">
        <f>_xlfn.STDEV.S('VTA_Proteome Morphine vs Saline'!N3153:Q3153)</f>
        <v>349422.2236256068</v>
      </c>
      <c r="T3153" s="1">
        <v>3100602.6409999998</v>
      </c>
      <c r="U3153" s="1">
        <v>2725899.7379999999</v>
      </c>
      <c r="V3153" s="1">
        <v>2926228.2009999999</v>
      </c>
      <c r="W3153" s="1">
        <v>3439889.5649999999</v>
      </c>
      <c r="X3153" s="1">
        <f t="shared" si="191"/>
        <v>3048155.0362499999</v>
      </c>
      <c r="Y3153" s="1">
        <f t="shared" si="192"/>
        <v>302721.72186309652</v>
      </c>
    </row>
    <row r="3154" spans="1:25" x14ac:dyDescent="0.5">
      <c r="A3154" s="1" t="s">
        <v>6293</v>
      </c>
      <c r="B3154" s="1" t="s">
        <v>6294</v>
      </c>
      <c r="C3154" s="1">
        <v>23155</v>
      </c>
      <c r="D3154" s="1">
        <v>1</v>
      </c>
      <c r="E3154" s="1">
        <v>1</v>
      </c>
      <c r="F3154" s="1">
        <v>29.59</v>
      </c>
      <c r="G3154" s="1">
        <v>9.2992396000000005E-2</v>
      </c>
      <c r="H3154" s="1">
        <v>0.99625991700000005</v>
      </c>
      <c r="I3154" s="1">
        <v>0.50265953600000002</v>
      </c>
      <c r="K3154" s="1">
        <v>2.2041390700000001</v>
      </c>
      <c r="L3154" s="1" t="s">
        <v>1</v>
      </c>
      <c r="M3154" s="1" t="s">
        <v>2</v>
      </c>
      <c r="N3154" s="1">
        <v>125058.2009</v>
      </c>
      <c r="O3154" s="1">
        <v>102604.64260000001</v>
      </c>
      <c r="P3154" s="1">
        <v>981.8086078</v>
      </c>
      <c r="Q3154" s="1">
        <v>438.34903809999997</v>
      </c>
      <c r="R3154" s="3">
        <f>AVERAGE('VTA_Proteome Morphine vs Saline'!N3154:Q3154)</f>
        <v>57270.750286474999</v>
      </c>
      <c r="S3154" s="3">
        <f>_xlfn.STDEV.S('VTA_Proteome Morphine vs Saline'!N3154:Q3154)</f>
        <v>65951.161323959881</v>
      </c>
      <c r="T3154" s="1">
        <v>2927.1722559999998</v>
      </c>
      <c r="U3154" s="1">
        <v>93933.45912</v>
      </c>
      <c r="V3154" s="1">
        <v>7072.4662760000001</v>
      </c>
      <c r="W3154" s="1">
        <v>0</v>
      </c>
      <c r="X3154" s="1">
        <f t="shared" si="191"/>
        <v>25983.274413000003</v>
      </c>
      <c r="Y3154" s="1">
        <f t="shared" si="192"/>
        <v>45392.95342526606</v>
      </c>
    </row>
    <row r="3155" spans="1:25" x14ac:dyDescent="0.5">
      <c r="A3155" s="1" t="s">
        <v>6295</v>
      </c>
      <c r="B3155" s="1" t="s">
        <v>6296</v>
      </c>
      <c r="C3155" s="1">
        <v>63695</v>
      </c>
      <c r="D3155" s="1">
        <v>2</v>
      </c>
      <c r="E3155" s="1">
        <v>2</v>
      </c>
      <c r="F3155" s="1">
        <v>67.53</v>
      </c>
      <c r="G3155" s="1">
        <v>0.51188938500000003</v>
      </c>
      <c r="H3155" s="1">
        <v>0.977951083</v>
      </c>
      <c r="I3155" s="1">
        <v>5.5393775999999999E-2</v>
      </c>
      <c r="K3155" s="1">
        <v>18.501694839999999</v>
      </c>
      <c r="L3155" s="1" t="s">
        <v>2</v>
      </c>
      <c r="M3155" s="1" t="s">
        <v>1</v>
      </c>
      <c r="N3155" s="1">
        <v>1415.772293</v>
      </c>
      <c r="O3155" s="1">
        <v>757.59391419999997</v>
      </c>
      <c r="P3155" s="1">
        <v>335.12749159999998</v>
      </c>
      <c r="Q3155" s="1">
        <v>1801.9726680000001</v>
      </c>
      <c r="R3155" s="3">
        <f>AVERAGE('VTA_Proteome Morphine vs Saline'!N3155:Q3155)</f>
        <v>1077.6165917000001</v>
      </c>
      <c r="S3155" s="3">
        <f>_xlfn.STDEV.S('VTA_Proteome Morphine vs Saline'!N3155:Q3155)</f>
        <v>656.44131026721197</v>
      </c>
      <c r="T3155" s="1">
        <v>1950.0157750000001</v>
      </c>
      <c r="U3155" s="1">
        <v>67146.852939999997</v>
      </c>
      <c r="V3155" s="1">
        <v>2701.0815299999999</v>
      </c>
      <c r="W3155" s="1">
        <v>7952.9830830000001</v>
      </c>
      <c r="X3155" s="1">
        <f t="shared" si="191"/>
        <v>19937.733332</v>
      </c>
      <c r="Y3155" s="1">
        <f t="shared" si="192"/>
        <v>31585.837337574525</v>
      </c>
    </row>
    <row r="3156" spans="1:25" x14ac:dyDescent="0.5">
      <c r="A3156" s="1" t="s">
        <v>6297</v>
      </c>
      <c r="B3156" s="1" t="s">
        <v>6298</v>
      </c>
      <c r="C3156" s="1">
        <v>34274</v>
      </c>
      <c r="D3156" s="1">
        <v>4</v>
      </c>
      <c r="E3156" s="1">
        <v>4</v>
      </c>
      <c r="F3156" s="1">
        <v>277.91000000000003</v>
      </c>
      <c r="G3156" s="1">
        <v>0.26237717799999999</v>
      </c>
      <c r="H3156" s="1">
        <v>0.977951083</v>
      </c>
      <c r="I3156" s="1">
        <v>0.16844298099999999</v>
      </c>
      <c r="K3156" s="1">
        <v>1.1617513370000001</v>
      </c>
      <c r="L3156" s="1" t="s">
        <v>1</v>
      </c>
      <c r="M3156" s="1" t="s">
        <v>2</v>
      </c>
      <c r="N3156" s="1">
        <v>2203761.588</v>
      </c>
      <c r="O3156" s="1">
        <v>1989349.2220000001</v>
      </c>
      <c r="P3156" s="1">
        <v>2058212.9790000001</v>
      </c>
      <c r="Q3156" s="1">
        <v>1941832.7509999999</v>
      </c>
      <c r="R3156" s="3">
        <f>AVERAGE('VTA_Proteome Morphine vs Saline'!N3156:Q3156)</f>
        <v>2048289.135</v>
      </c>
      <c r="S3156" s="3">
        <f>_xlfn.STDEV.S('VTA_Proteome Morphine vs Saline'!N3156:Q3156)</f>
        <v>114130.1031869281</v>
      </c>
      <c r="T3156" s="1">
        <v>2203907.5060000001</v>
      </c>
      <c r="U3156" s="1">
        <v>1884628.183</v>
      </c>
      <c r="V3156" s="1">
        <v>1574559.0730000001</v>
      </c>
      <c r="W3156" s="1">
        <v>1389323.6669999999</v>
      </c>
      <c r="X3156" s="1">
        <f t="shared" si="191"/>
        <v>1763104.6072499999</v>
      </c>
      <c r="Y3156" s="1">
        <f t="shared" si="192"/>
        <v>357927.73236565589</v>
      </c>
    </row>
    <row r="3157" spans="1:25" x14ac:dyDescent="0.5">
      <c r="A3157" s="1" t="s">
        <v>6299</v>
      </c>
      <c r="B3157" s="1" t="s">
        <v>6300</v>
      </c>
      <c r="C3157" s="1">
        <v>28110</v>
      </c>
      <c r="D3157" s="1">
        <v>6</v>
      </c>
      <c r="E3157" s="1">
        <v>6</v>
      </c>
      <c r="F3157" s="1">
        <v>539.03</v>
      </c>
      <c r="G3157" s="1">
        <v>7.9112637E-2</v>
      </c>
      <c r="H3157" s="1">
        <v>0.99625991700000005</v>
      </c>
      <c r="I3157" s="1">
        <v>0.57787571100000001</v>
      </c>
      <c r="K3157" s="1">
        <v>1.067767227</v>
      </c>
      <c r="L3157" s="1" t="s">
        <v>2</v>
      </c>
      <c r="M3157" s="1" t="s">
        <v>1</v>
      </c>
      <c r="N3157" s="1">
        <v>3950949.3790000002</v>
      </c>
      <c r="O3157" s="1">
        <v>5219190.2359999996</v>
      </c>
      <c r="P3157" s="1">
        <v>5099872.6540000001</v>
      </c>
      <c r="Q3157" s="1">
        <v>4904747.6069999998</v>
      </c>
      <c r="R3157" s="3">
        <f>AVERAGE('VTA_Proteome Morphine vs Saline'!N3157:Q3157)</f>
        <v>4793689.9690000005</v>
      </c>
      <c r="S3157" s="3">
        <f>_xlfn.STDEV.S('VTA_Proteome Morphine vs Saline'!N3157:Q3157)</f>
        <v>576582.98471903452</v>
      </c>
      <c r="T3157" s="1">
        <v>6262549.3059999999</v>
      </c>
      <c r="U3157" s="1">
        <v>4197549.9910000004</v>
      </c>
      <c r="V3157" s="1">
        <v>5086202.9859999996</v>
      </c>
      <c r="W3157" s="1">
        <v>4927877.8969999999</v>
      </c>
      <c r="X3157" s="1">
        <f t="shared" si="191"/>
        <v>5118545.0449999999</v>
      </c>
      <c r="Y3157" s="1">
        <f t="shared" si="192"/>
        <v>855253.88214756385</v>
      </c>
    </row>
    <row r="3158" spans="1:25" x14ac:dyDescent="0.5">
      <c r="A3158" s="1" t="s">
        <v>6301</v>
      </c>
      <c r="B3158" s="1" t="s">
        <v>6302</v>
      </c>
      <c r="C3158" s="1">
        <v>46775</v>
      </c>
      <c r="D3158" s="1">
        <v>1</v>
      </c>
      <c r="E3158" s="1">
        <v>1</v>
      </c>
      <c r="F3158" s="1">
        <v>45.3</v>
      </c>
      <c r="G3158" s="1">
        <v>0.100257557</v>
      </c>
      <c r="H3158" s="1">
        <v>0.99094768200000005</v>
      </c>
      <c r="I3158" s="1">
        <v>0.47058116700000002</v>
      </c>
      <c r="K3158" s="1">
        <v>1.1567450130000001</v>
      </c>
      <c r="L3158" s="1" t="s">
        <v>2</v>
      </c>
      <c r="M3158" s="1" t="s">
        <v>1</v>
      </c>
      <c r="N3158" s="1">
        <v>66266.796359999993</v>
      </c>
      <c r="O3158" s="1">
        <v>61088.655769999998</v>
      </c>
      <c r="P3158" s="1">
        <v>73115.455879999994</v>
      </c>
      <c r="Q3158" s="1">
        <v>71050.566519999993</v>
      </c>
      <c r="R3158" s="3">
        <f>AVERAGE('VTA_Proteome Morphine vs Saline'!N3158:Q3158)</f>
        <v>67880.368632500002</v>
      </c>
      <c r="S3158" s="3">
        <f>_xlfn.STDEV.S('VTA_Proteome Morphine vs Saline'!N3158:Q3158)</f>
        <v>5359.9524941948039</v>
      </c>
      <c r="T3158" s="1">
        <v>93349.816609999994</v>
      </c>
      <c r="U3158" s="1">
        <v>67536.209260000003</v>
      </c>
      <c r="V3158" s="1">
        <v>53279.660430000004</v>
      </c>
      <c r="W3158" s="1">
        <v>99915.425159999999</v>
      </c>
      <c r="X3158" s="1">
        <f t="shared" si="191"/>
        <v>78520.277864999996</v>
      </c>
      <c r="Y3158" s="1">
        <f t="shared" si="192"/>
        <v>21873.927240618203</v>
      </c>
    </row>
    <row r="3159" spans="1:25" x14ac:dyDescent="0.5">
      <c r="A3159" s="1" t="s">
        <v>6303</v>
      </c>
      <c r="B3159" s="1" t="s">
        <v>6304</v>
      </c>
      <c r="C3159" s="1">
        <v>70590</v>
      </c>
      <c r="D3159" s="1">
        <v>28</v>
      </c>
      <c r="E3159" s="1">
        <v>28</v>
      </c>
      <c r="F3159" s="1">
        <v>1711.31</v>
      </c>
      <c r="G3159" s="1">
        <v>0.11496870300000001</v>
      </c>
      <c r="H3159" s="1">
        <v>0.98654470999999999</v>
      </c>
      <c r="I3159" s="1">
        <v>0.41602177299999998</v>
      </c>
      <c r="K3159" s="1">
        <v>1.054945539</v>
      </c>
      <c r="L3159" s="1" t="s">
        <v>1</v>
      </c>
      <c r="M3159" s="1" t="s">
        <v>2</v>
      </c>
      <c r="N3159" s="1">
        <v>12966709.1</v>
      </c>
      <c r="O3159" s="1">
        <v>13838056.84</v>
      </c>
      <c r="P3159" s="1">
        <v>12822519.859999999</v>
      </c>
      <c r="Q3159" s="1">
        <v>15400748.35</v>
      </c>
      <c r="R3159" s="3">
        <f>AVERAGE('VTA_Proteome Morphine vs Saline'!N3159:Q3159)</f>
        <v>13757008.5375</v>
      </c>
      <c r="S3159" s="3">
        <f>_xlfn.STDEV.S('VTA_Proteome Morphine vs Saline'!N3159:Q3159)</f>
        <v>1184101.866088694</v>
      </c>
      <c r="T3159" s="1">
        <v>12503711.74</v>
      </c>
      <c r="U3159" s="1">
        <v>12234614.93</v>
      </c>
      <c r="V3159" s="1">
        <v>12548137.26</v>
      </c>
      <c r="W3159" s="1">
        <v>14875502.85</v>
      </c>
      <c r="X3159" s="1">
        <f t="shared" si="191"/>
        <v>13040491.695</v>
      </c>
      <c r="Y3159" s="1">
        <f t="shared" si="192"/>
        <v>1231157.8438060207</v>
      </c>
    </row>
    <row r="3160" spans="1:25" x14ac:dyDescent="0.5">
      <c r="A3160" s="1" t="s">
        <v>6305</v>
      </c>
      <c r="B3160" s="1" t="s">
        <v>6306</v>
      </c>
      <c r="C3160" s="1">
        <v>54990</v>
      </c>
      <c r="D3160" s="1">
        <v>1</v>
      </c>
      <c r="E3160" s="1">
        <v>1</v>
      </c>
      <c r="F3160" s="1">
        <v>26.73</v>
      </c>
      <c r="G3160" s="1">
        <v>7.5382692000000001E-2</v>
      </c>
      <c r="H3160" s="1">
        <v>0.99625991700000005</v>
      </c>
      <c r="I3160" s="1">
        <v>0.60243639000000004</v>
      </c>
      <c r="K3160" s="1">
        <v>1.0917114510000001</v>
      </c>
      <c r="L3160" s="1" t="s">
        <v>1</v>
      </c>
      <c r="M3160" s="1" t="s">
        <v>2</v>
      </c>
      <c r="N3160" s="1">
        <v>724090.96369999996</v>
      </c>
      <c r="O3160" s="1">
        <v>679539.8628</v>
      </c>
      <c r="P3160" s="1">
        <v>457899.76429999998</v>
      </c>
      <c r="Q3160" s="1">
        <v>509637.58</v>
      </c>
      <c r="R3160" s="3">
        <f>AVERAGE('VTA_Proteome Morphine vs Saline'!N3160:Q3160)</f>
        <v>592792.04269999999</v>
      </c>
      <c r="S3160" s="3">
        <f>_xlfn.STDEV.S('VTA_Proteome Morphine vs Saline'!N3160:Q3160)</f>
        <v>128938.20533720162</v>
      </c>
      <c r="T3160" s="1">
        <v>705808.43539999996</v>
      </c>
      <c r="U3160" s="1">
        <v>659031.73970000003</v>
      </c>
      <c r="V3160" s="1">
        <v>446163.77529999998</v>
      </c>
      <c r="W3160" s="1">
        <v>360969.39350000001</v>
      </c>
      <c r="X3160" s="1">
        <f t="shared" si="191"/>
        <v>542993.33597499994</v>
      </c>
      <c r="Y3160" s="1">
        <f t="shared" si="192"/>
        <v>165813.49683150504</v>
      </c>
    </row>
    <row r="3161" spans="1:25" x14ac:dyDescent="0.5">
      <c r="A3161" s="1" t="s">
        <v>6307</v>
      </c>
      <c r="B3161" s="1" t="s">
        <v>6308</v>
      </c>
      <c r="C3161" s="1">
        <v>23235</v>
      </c>
      <c r="D3161" s="1">
        <v>5</v>
      </c>
      <c r="E3161" s="1">
        <v>5</v>
      </c>
      <c r="F3161" s="1">
        <v>320.97000000000003</v>
      </c>
      <c r="G3161" s="1">
        <v>0.27100318400000001</v>
      </c>
      <c r="H3161" s="1">
        <v>0.977951083</v>
      </c>
      <c r="I3161" s="1">
        <v>0.16127866499999999</v>
      </c>
      <c r="K3161" s="1">
        <v>1.196459647</v>
      </c>
      <c r="L3161" s="1" t="s">
        <v>2</v>
      </c>
      <c r="M3161" s="1" t="s">
        <v>1</v>
      </c>
      <c r="N3161" s="1">
        <v>1880762.3419999999</v>
      </c>
      <c r="O3161" s="1">
        <v>1644071.274</v>
      </c>
      <c r="P3161" s="1">
        <v>1839373.3019999999</v>
      </c>
      <c r="Q3161" s="1">
        <v>1432067.199</v>
      </c>
      <c r="R3161" s="3">
        <f>AVERAGE('VTA_Proteome Morphine vs Saline'!N3161:Q3161)</f>
        <v>1699068.5292499999</v>
      </c>
      <c r="S3161" s="3">
        <f>_xlfn.STDEV.S('VTA_Proteome Morphine vs Saline'!N3161:Q3161)</f>
        <v>205760.76665905418</v>
      </c>
      <c r="T3161" s="1">
        <v>2360716.2999999998</v>
      </c>
      <c r="U3161" s="1">
        <v>2108816.4780000001</v>
      </c>
      <c r="V3161" s="1">
        <v>2103898.591</v>
      </c>
      <c r="W3161" s="1">
        <v>1558036.362</v>
      </c>
      <c r="X3161" s="1">
        <f t="shared" si="191"/>
        <v>2032866.9327499999</v>
      </c>
      <c r="Y3161" s="1">
        <f t="shared" si="192"/>
        <v>338508.05427267938</v>
      </c>
    </row>
    <row r="3162" spans="1:25" x14ac:dyDescent="0.5">
      <c r="A3162" s="1" t="s">
        <v>6309</v>
      </c>
      <c r="B3162" s="1" t="s">
        <v>6310</v>
      </c>
      <c r="C3162" s="1">
        <v>21667</v>
      </c>
      <c r="D3162" s="1">
        <v>3</v>
      </c>
      <c r="E3162" s="1">
        <v>3</v>
      </c>
      <c r="F3162" s="1">
        <v>151.76</v>
      </c>
      <c r="G3162" s="1">
        <v>0.165661368</v>
      </c>
      <c r="H3162" s="1">
        <v>0.977951083</v>
      </c>
      <c r="I3162" s="1">
        <v>0.29049497400000002</v>
      </c>
      <c r="K3162" s="1">
        <v>1.187932523</v>
      </c>
      <c r="L3162" s="1" t="s">
        <v>2</v>
      </c>
      <c r="M3162" s="1" t="s">
        <v>1</v>
      </c>
      <c r="N3162" s="1">
        <v>566949.12379999994</v>
      </c>
      <c r="O3162" s="1">
        <v>723761.81830000004</v>
      </c>
      <c r="P3162" s="1">
        <v>1124482.44</v>
      </c>
      <c r="Q3162" s="1">
        <v>960376.76329999999</v>
      </c>
      <c r="R3162" s="3">
        <f>AVERAGE('VTA_Proteome Morphine vs Saline'!N3162:Q3162)</f>
        <v>843892.53634999995</v>
      </c>
      <c r="S3162" s="3">
        <f>_xlfn.STDEV.S('VTA_Proteome Morphine vs Saline'!N3162:Q3162)</f>
        <v>247270.6427732603</v>
      </c>
      <c r="T3162" s="1">
        <v>860880.4915</v>
      </c>
      <c r="U3162" s="1">
        <v>925507.42949999997</v>
      </c>
      <c r="V3162" s="1">
        <v>996480.71990000003</v>
      </c>
      <c r="W3162" s="1">
        <v>1227080.9180000001</v>
      </c>
      <c r="X3162" s="1">
        <f t="shared" si="191"/>
        <v>1002487.389725</v>
      </c>
      <c r="Y3162" s="1">
        <f t="shared" si="192"/>
        <v>159642.05891780509</v>
      </c>
    </row>
    <row r="3163" spans="1:25" x14ac:dyDescent="0.5">
      <c r="A3163" s="1" t="s">
        <v>6311</v>
      </c>
      <c r="B3163" s="1" t="s">
        <v>6312</v>
      </c>
      <c r="C3163" s="1">
        <v>61736</v>
      </c>
      <c r="D3163" s="1">
        <v>3</v>
      </c>
      <c r="E3163" s="1">
        <v>3</v>
      </c>
      <c r="F3163" s="1">
        <v>88.94</v>
      </c>
      <c r="G3163" s="1">
        <v>0.120230569</v>
      </c>
      <c r="H3163" s="1">
        <v>0.98142714799999997</v>
      </c>
      <c r="I3163" s="1">
        <v>0.39915151199999999</v>
      </c>
      <c r="K3163" s="1">
        <v>1.780973009</v>
      </c>
      <c r="L3163" s="1" t="s">
        <v>2</v>
      </c>
      <c r="M3163" s="1" t="s">
        <v>1</v>
      </c>
      <c r="N3163" s="1">
        <v>19903.81655</v>
      </c>
      <c r="O3163" s="1">
        <v>44910.118369999997</v>
      </c>
      <c r="P3163" s="1">
        <v>32971.591390000001</v>
      </c>
      <c r="Q3163" s="1">
        <v>25257.10916</v>
      </c>
      <c r="R3163" s="3">
        <f>AVERAGE('VTA_Proteome Morphine vs Saline'!N3163:Q3163)</f>
        <v>30760.658867500002</v>
      </c>
      <c r="S3163" s="3">
        <f>_xlfn.STDEV.S('VTA_Proteome Morphine vs Saline'!N3163:Q3163)</f>
        <v>10851.351856211542</v>
      </c>
      <c r="T3163" s="1">
        <v>63180.979890000002</v>
      </c>
      <c r="U3163" s="1">
        <v>29017.484229999998</v>
      </c>
      <c r="V3163" s="1">
        <v>108799.89079999999</v>
      </c>
      <c r="W3163" s="1">
        <v>18137.257750000001</v>
      </c>
      <c r="X3163" s="1">
        <f t="shared" si="191"/>
        <v>54783.903167500001</v>
      </c>
      <c r="Y3163" s="1">
        <f t="shared" si="192"/>
        <v>40804.913031875119</v>
      </c>
    </row>
    <row r="3164" spans="1:25" x14ac:dyDescent="0.5">
      <c r="A3164" s="1" t="s">
        <v>6313</v>
      </c>
      <c r="B3164" s="1" t="s">
        <v>6314</v>
      </c>
      <c r="C3164" s="1">
        <v>284462</v>
      </c>
      <c r="D3164" s="1">
        <v>286</v>
      </c>
      <c r="E3164" s="1">
        <v>285</v>
      </c>
      <c r="F3164" s="1">
        <v>26917.22</v>
      </c>
      <c r="G3164" s="1">
        <v>0.26420495700000002</v>
      </c>
      <c r="H3164" s="1">
        <v>0.977951083</v>
      </c>
      <c r="I3164" s="1">
        <v>0.16689010100000001</v>
      </c>
      <c r="K3164" s="1">
        <v>1.094195719</v>
      </c>
      <c r="L3164" s="1" t="s">
        <v>2</v>
      </c>
      <c r="M3164" s="1" t="s">
        <v>1</v>
      </c>
      <c r="N3164" s="1">
        <v>2018707616</v>
      </c>
      <c r="O3164" s="1">
        <v>1892522536</v>
      </c>
      <c r="P3164" s="1">
        <v>1780805304</v>
      </c>
      <c r="Q3164" s="1">
        <v>1708542562</v>
      </c>
      <c r="R3164" s="3">
        <f>AVERAGE('VTA_Proteome Morphine vs Saline'!N3164:Q3164)</f>
        <v>1850144504.5</v>
      </c>
      <c r="S3164" s="3">
        <f>_xlfn.STDEV.S('VTA_Proteome Morphine vs Saline'!N3164:Q3164)</f>
        <v>135484876.1032376</v>
      </c>
      <c r="T3164" s="1">
        <v>2270875770</v>
      </c>
      <c r="U3164" s="1">
        <v>2045479714</v>
      </c>
      <c r="V3164" s="1">
        <v>1882137685</v>
      </c>
      <c r="W3164" s="1">
        <v>1899187615</v>
      </c>
      <c r="X3164" s="1">
        <f t="shared" si="191"/>
        <v>2024420196</v>
      </c>
      <c r="Y3164" s="1">
        <f t="shared" si="192"/>
        <v>179917912.33267879</v>
      </c>
    </row>
    <row r="3165" spans="1:25" x14ac:dyDescent="0.5">
      <c r="A3165" s="1" t="s">
        <v>6315</v>
      </c>
      <c r="B3165" s="1" t="s">
        <v>6316</v>
      </c>
      <c r="C3165" s="1">
        <v>270897</v>
      </c>
      <c r="D3165" s="1">
        <v>132</v>
      </c>
      <c r="E3165" s="1">
        <v>129</v>
      </c>
      <c r="F3165" s="1">
        <v>9603.99</v>
      </c>
      <c r="G3165" s="1">
        <v>0.20245565300000001</v>
      </c>
      <c r="H3165" s="1">
        <v>0.977951083</v>
      </c>
      <c r="I3165" s="1">
        <v>0.23254349499999999</v>
      </c>
      <c r="K3165" s="1">
        <v>1.0875529669999999</v>
      </c>
      <c r="L3165" s="1" t="s">
        <v>2</v>
      </c>
      <c r="M3165" s="1" t="s">
        <v>1</v>
      </c>
      <c r="N3165" s="1">
        <v>178528309.59999999</v>
      </c>
      <c r="O3165" s="1">
        <v>161202514.40000001</v>
      </c>
      <c r="P3165" s="1">
        <v>152476297.09999999</v>
      </c>
      <c r="Q3165" s="1">
        <v>146645067.5</v>
      </c>
      <c r="R3165" s="3">
        <f>AVERAGE('VTA_Proteome Morphine vs Saline'!N3165:Q3165)</f>
        <v>159713047.15000001</v>
      </c>
      <c r="S3165" s="3">
        <f>_xlfn.STDEV.S('VTA_Proteome Morphine vs Saline'!N3165:Q3165)</f>
        <v>13896945.193940906</v>
      </c>
      <c r="T3165" s="1">
        <v>194406235.69999999</v>
      </c>
      <c r="U3165" s="1">
        <v>178245073</v>
      </c>
      <c r="V3165" s="1">
        <v>164238021.19999999</v>
      </c>
      <c r="W3165" s="1">
        <v>157896263.19999999</v>
      </c>
      <c r="X3165" s="1">
        <f t="shared" si="191"/>
        <v>173696398.27499998</v>
      </c>
      <c r="Y3165" s="1">
        <f t="shared" si="192"/>
        <v>16214119.085999453</v>
      </c>
    </row>
    <row r="3166" spans="1:25" x14ac:dyDescent="0.5">
      <c r="A3166" s="1" t="s">
        <v>6317</v>
      </c>
      <c r="B3166" s="1" t="s">
        <v>6318</v>
      </c>
      <c r="C3166" s="1">
        <v>47651</v>
      </c>
      <c r="D3166" s="1">
        <v>7</v>
      </c>
      <c r="E3166" s="1">
        <v>7</v>
      </c>
      <c r="F3166" s="1">
        <v>330.27</v>
      </c>
      <c r="G3166" s="1">
        <v>0.27644243099999999</v>
      </c>
      <c r="H3166" s="1">
        <v>0.977951083</v>
      </c>
      <c r="I3166" s="1">
        <v>0.156967472</v>
      </c>
      <c r="K3166" s="1">
        <v>1.1890226319999999</v>
      </c>
      <c r="L3166" s="1" t="s">
        <v>2</v>
      </c>
      <c r="M3166" s="1" t="s">
        <v>1</v>
      </c>
      <c r="N3166" s="1">
        <v>1015891.438</v>
      </c>
      <c r="O3166" s="1">
        <v>1117123.04</v>
      </c>
      <c r="P3166" s="1">
        <v>1435041.5519999999</v>
      </c>
      <c r="Q3166" s="1">
        <v>1281770.956</v>
      </c>
      <c r="R3166" s="3">
        <f>AVERAGE('VTA_Proteome Morphine vs Saline'!N3166:Q3166)</f>
        <v>1212456.7465000001</v>
      </c>
      <c r="S3166" s="3">
        <f>_xlfn.STDEV.S('VTA_Proteome Morphine vs Saline'!N3166:Q3166)</f>
        <v>184458.569312832</v>
      </c>
      <c r="T3166" s="1">
        <v>1266069.78</v>
      </c>
      <c r="U3166" s="1">
        <v>1260384.986</v>
      </c>
      <c r="V3166" s="1">
        <v>1718353.21</v>
      </c>
      <c r="W3166" s="1">
        <v>1521746.071</v>
      </c>
      <c r="X3166" s="1">
        <f t="shared" si="191"/>
        <v>1441638.5117500001</v>
      </c>
      <c r="Y3166" s="1">
        <f t="shared" si="192"/>
        <v>221107.41389777837</v>
      </c>
    </row>
    <row r="3167" spans="1:25" x14ac:dyDescent="0.5">
      <c r="A3167" s="1" t="s">
        <v>6319</v>
      </c>
      <c r="B3167" s="1" t="s">
        <v>6320</v>
      </c>
      <c r="C3167" s="1">
        <v>25248</v>
      </c>
      <c r="D3167" s="1">
        <v>2</v>
      </c>
      <c r="E3167" s="1">
        <v>2</v>
      </c>
      <c r="F3167" s="1">
        <v>105.55</v>
      </c>
      <c r="G3167" s="1">
        <v>0.10805953</v>
      </c>
      <c r="H3167" s="1">
        <v>0.98916351000000002</v>
      </c>
      <c r="I3167" s="1">
        <v>0.44014752099999999</v>
      </c>
      <c r="K3167" s="1">
        <v>1.072057246</v>
      </c>
      <c r="L3167" s="1" t="s">
        <v>2</v>
      </c>
      <c r="M3167" s="1" t="s">
        <v>1</v>
      </c>
      <c r="N3167" s="1">
        <v>359350.6875</v>
      </c>
      <c r="O3167" s="1">
        <v>562304.9375</v>
      </c>
      <c r="P3167" s="1">
        <v>379428.41759999999</v>
      </c>
      <c r="Q3167" s="1">
        <v>429071.37270000001</v>
      </c>
      <c r="R3167" s="3">
        <f>AVERAGE('VTA_Proteome Morphine vs Saline'!N3167:Q3167)</f>
        <v>432538.853825</v>
      </c>
      <c r="S3167" s="3">
        <f>_xlfn.STDEV.S('VTA_Proteome Morphine vs Saline'!N3167:Q3167)</f>
        <v>91339.086236807692</v>
      </c>
      <c r="T3167" s="1">
        <v>479050.72869999998</v>
      </c>
      <c r="U3167" s="1">
        <v>473990.10070000001</v>
      </c>
      <c r="V3167" s="1">
        <v>435031.9264</v>
      </c>
      <c r="W3167" s="1">
        <v>466752.89350000001</v>
      </c>
      <c r="X3167" s="1">
        <f t="shared" si="191"/>
        <v>463706.41232499998</v>
      </c>
      <c r="Y3167" s="1">
        <f t="shared" si="192"/>
        <v>19771.271095732613</v>
      </c>
    </row>
    <row r="3168" spans="1:25" x14ac:dyDescent="0.5">
      <c r="A3168" s="1" t="s">
        <v>6321</v>
      </c>
      <c r="B3168" s="1" t="s">
        <v>6322</v>
      </c>
      <c r="C3168" s="1">
        <v>120445</v>
      </c>
      <c r="D3168" s="1">
        <v>1</v>
      </c>
      <c r="E3168" s="1">
        <v>1</v>
      </c>
      <c r="F3168" s="1">
        <v>45</v>
      </c>
      <c r="G3168" s="1">
        <v>0.144554355</v>
      </c>
      <c r="H3168" s="1">
        <v>0.977951083</v>
      </c>
      <c r="I3168" s="1">
        <v>0.33419214000000003</v>
      </c>
      <c r="K3168" s="1">
        <v>1.463826479</v>
      </c>
      <c r="L3168" s="1" t="s">
        <v>1</v>
      </c>
      <c r="M3168" s="1" t="s">
        <v>2</v>
      </c>
      <c r="N3168" s="1">
        <v>5116508509</v>
      </c>
      <c r="O3168" s="1">
        <v>2426636283</v>
      </c>
      <c r="P3168" s="1">
        <v>1683190290</v>
      </c>
      <c r="Q3168" s="1">
        <v>1918722078</v>
      </c>
      <c r="R3168" s="3">
        <f>AVERAGE('VTA_Proteome Morphine vs Saline'!N3168:Q3168)</f>
        <v>2786264290</v>
      </c>
      <c r="S3168" s="3">
        <f>_xlfn.STDEV.S('VTA_Proteome Morphine vs Saline'!N3168:Q3168)</f>
        <v>1584168779.1688075</v>
      </c>
      <c r="T3168" s="1">
        <v>1060783168</v>
      </c>
      <c r="U3168" s="1">
        <v>2559976781</v>
      </c>
      <c r="V3168" s="1">
        <v>1280962946</v>
      </c>
      <c r="W3168" s="1">
        <v>2711923475</v>
      </c>
      <c r="X3168" s="1">
        <f t="shared" si="191"/>
        <v>1903411592.5</v>
      </c>
      <c r="Y3168" s="1">
        <f t="shared" si="192"/>
        <v>852884183.2665534</v>
      </c>
    </row>
    <row r="3169" spans="1:25" x14ac:dyDescent="0.5">
      <c r="A3169" s="1" t="s">
        <v>6323</v>
      </c>
      <c r="B3169" s="1" t="s">
        <v>6324</v>
      </c>
      <c r="C3169" s="1">
        <v>4105</v>
      </c>
      <c r="D3169" s="1">
        <v>3</v>
      </c>
      <c r="E3169" s="1">
        <v>3</v>
      </c>
      <c r="F3169" s="1">
        <v>85.34</v>
      </c>
      <c r="G3169" s="1">
        <v>0.10838502999999999</v>
      </c>
      <c r="H3169" s="1">
        <v>0.98916351000000002</v>
      </c>
      <c r="I3169" s="1">
        <v>0.43895558000000001</v>
      </c>
      <c r="K3169" s="1">
        <v>1.114311636</v>
      </c>
      <c r="L3169" s="1" t="s">
        <v>1</v>
      </c>
      <c r="M3169" s="1" t="s">
        <v>2</v>
      </c>
      <c r="N3169" s="1">
        <v>283895.25020000001</v>
      </c>
      <c r="O3169" s="1">
        <v>254845.05869999999</v>
      </c>
      <c r="P3169" s="1">
        <v>175897.52239999999</v>
      </c>
      <c r="Q3169" s="1">
        <v>221651.50380000001</v>
      </c>
      <c r="R3169" s="3">
        <f>AVERAGE('VTA_Proteome Morphine vs Saline'!N3169:Q3169)</f>
        <v>234072.33377500001</v>
      </c>
      <c r="S3169" s="3">
        <f>_xlfn.STDEV.S('VTA_Proteome Morphine vs Saline'!N3169:Q3169)</f>
        <v>46376.771476271577</v>
      </c>
      <c r="T3169" s="1">
        <v>178926.06959999999</v>
      </c>
      <c r="U3169" s="1">
        <v>223685.7132</v>
      </c>
      <c r="V3169" s="1">
        <v>228616.2016</v>
      </c>
      <c r="W3169" s="1">
        <v>209012.12899999999</v>
      </c>
      <c r="X3169" s="1">
        <f t="shared" si="191"/>
        <v>210060.02834999998</v>
      </c>
      <c r="Y3169" s="1">
        <f t="shared" si="192"/>
        <v>22363.752918580609</v>
      </c>
    </row>
    <row r="3170" spans="1:25" x14ac:dyDescent="0.5">
      <c r="A3170" s="1" t="s">
        <v>6325</v>
      </c>
      <c r="B3170" s="1" t="s">
        <v>6326</v>
      </c>
      <c r="C3170" s="1">
        <v>133974</v>
      </c>
      <c r="D3170" s="1">
        <v>29</v>
      </c>
      <c r="E3170" s="1">
        <v>29</v>
      </c>
      <c r="F3170" s="1">
        <v>1547.17</v>
      </c>
      <c r="G3170" s="1">
        <v>0.258682256</v>
      </c>
      <c r="H3170" s="1">
        <v>0.977951083</v>
      </c>
      <c r="I3170" s="1">
        <v>0.17164164600000001</v>
      </c>
      <c r="K3170" s="1">
        <v>1.6273951470000001</v>
      </c>
      <c r="L3170" s="1" t="s">
        <v>1</v>
      </c>
      <c r="M3170" s="1" t="s">
        <v>2</v>
      </c>
      <c r="N3170" s="1">
        <v>23376421.120000001</v>
      </c>
      <c r="O3170" s="1">
        <v>8103223.3720000004</v>
      </c>
      <c r="P3170" s="1">
        <v>17360614</v>
      </c>
      <c r="Q3170" s="1">
        <v>17796586.93</v>
      </c>
      <c r="R3170" s="3">
        <f>AVERAGE('VTA_Proteome Morphine vs Saline'!N3170:Q3170)</f>
        <v>16659211.3555</v>
      </c>
      <c r="S3170" s="3">
        <f>_xlfn.STDEV.S('VTA_Proteome Morphine vs Saline'!N3170:Q3170)</f>
        <v>6327490.97882332</v>
      </c>
      <c r="T3170" s="1">
        <v>13219943.789999999</v>
      </c>
      <c r="U3170" s="1">
        <v>5728514.4950000001</v>
      </c>
      <c r="V3170" s="1">
        <v>13878485.32</v>
      </c>
      <c r="W3170" s="1">
        <v>8119992.6969999997</v>
      </c>
      <c r="X3170" s="1">
        <f t="shared" si="191"/>
        <v>10236734.0755</v>
      </c>
      <c r="Y3170" s="1">
        <f t="shared" si="192"/>
        <v>3956704.4442297374</v>
      </c>
    </row>
    <row r="3171" spans="1:25" x14ac:dyDescent="0.5">
      <c r="A3171" s="1" t="s">
        <v>6327</v>
      </c>
      <c r="B3171" s="1" t="s">
        <v>6328</v>
      </c>
      <c r="C3171" s="1">
        <v>59935</v>
      </c>
      <c r="D3171" s="1">
        <v>16</v>
      </c>
      <c r="E3171" s="1">
        <v>11</v>
      </c>
      <c r="F3171" s="1">
        <v>942.28</v>
      </c>
      <c r="G3171" s="1">
        <v>0.240660283</v>
      </c>
      <c r="H3171" s="1">
        <v>0.977951083</v>
      </c>
      <c r="I3171" s="1">
        <v>0.18847598300000001</v>
      </c>
      <c r="K3171" s="1">
        <v>1.1448257989999999</v>
      </c>
      <c r="L3171" s="1" t="s">
        <v>1</v>
      </c>
      <c r="M3171" s="1" t="s">
        <v>2</v>
      </c>
      <c r="N3171" s="1">
        <v>2557457.9920000001</v>
      </c>
      <c r="O3171" s="1">
        <v>2896160.79</v>
      </c>
      <c r="P3171" s="1">
        <v>3091101.719</v>
      </c>
      <c r="Q3171" s="1">
        <v>2873042.7629999998</v>
      </c>
      <c r="R3171" s="3">
        <f>AVERAGE('VTA_Proteome Morphine vs Saline'!N3171:Q3171)</f>
        <v>2854440.8160000001</v>
      </c>
      <c r="S3171" s="3">
        <f>_xlfn.STDEV.S('VTA_Proteome Morphine vs Saline'!N3171:Q3171)</f>
        <v>220827.05859453444</v>
      </c>
      <c r="T3171" s="1">
        <v>2103151.2749999999</v>
      </c>
      <c r="U3171" s="1">
        <v>2125041.6269999999</v>
      </c>
      <c r="V3171" s="1">
        <v>2967197.0759999999</v>
      </c>
      <c r="W3171" s="1">
        <v>2777973.0189999999</v>
      </c>
      <c r="X3171" s="1">
        <f t="shared" si="191"/>
        <v>2493340.7492499999</v>
      </c>
      <c r="Y3171" s="1">
        <f t="shared" si="192"/>
        <v>444764.88794629922</v>
      </c>
    </row>
    <row r="3172" spans="1:25" x14ac:dyDescent="0.5">
      <c r="A3172" s="1" t="s">
        <v>6329</v>
      </c>
      <c r="B3172" s="1" t="s">
        <v>6330</v>
      </c>
      <c r="C3172" s="1">
        <v>56907</v>
      </c>
      <c r="D3172" s="1">
        <v>24</v>
      </c>
      <c r="E3172" s="1">
        <v>24</v>
      </c>
      <c r="F3172" s="1">
        <v>1416.54</v>
      </c>
      <c r="G3172" s="1">
        <v>9.2074185000000003E-2</v>
      </c>
      <c r="H3172" s="1">
        <v>0.99625991700000005</v>
      </c>
      <c r="I3172" s="1">
        <v>0.50701559100000004</v>
      </c>
      <c r="K3172" s="1">
        <v>1.426395597</v>
      </c>
      <c r="L3172" s="1" t="s">
        <v>1</v>
      </c>
      <c r="M3172" s="1" t="s">
        <v>2</v>
      </c>
      <c r="N3172" s="1">
        <v>29083054.690000001</v>
      </c>
      <c r="O3172" s="1">
        <v>24577694.609999999</v>
      </c>
      <c r="P3172" s="1">
        <v>96764019.769999996</v>
      </c>
      <c r="Q3172" s="1">
        <v>104916798.8</v>
      </c>
      <c r="R3172" s="3">
        <f>AVERAGE('VTA_Proteome Morphine vs Saline'!N3172:Q3172)</f>
        <v>63835391.967500001</v>
      </c>
      <c r="S3172" s="3">
        <f>_xlfn.STDEV.S('VTA_Proteome Morphine vs Saline'!N3172:Q3172)</f>
        <v>42898594.632595018</v>
      </c>
      <c r="T3172" s="1">
        <v>24598962.460000001</v>
      </c>
      <c r="U3172" s="1">
        <v>28143805.199999999</v>
      </c>
      <c r="V3172" s="1">
        <v>102965483.40000001</v>
      </c>
      <c r="W3172" s="1">
        <v>23303495.98</v>
      </c>
      <c r="X3172" s="1">
        <f t="shared" si="191"/>
        <v>44752936.759999998</v>
      </c>
      <c r="Y3172" s="1">
        <f t="shared" si="192"/>
        <v>38862256.871122621</v>
      </c>
    </row>
    <row r="3173" spans="1:25" x14ac:dyDescent="0.5">
      <c r="A3173" s="1" t="s">
        <v>6331</v>
      </c>
      <c r="B3173" s="1" t="s">
        <v>6332</v>
      </c>
      <c r="C3173" s="1">
        <v>129665</v>
      </c>
      <c r="D3173" s="1">
        <v>83</v>
      </c>
      <c r="E3173" s="1">
        <v>83</v>
      </c>
      <c r="F3173" s="1">
        <v>5181.1400000000003</v>
      </c>
      <c r="G3173" s="1">
        <v>6.1328633E-2</v>
      </c>
      <c r="H3173" s="1">
        <v>0.99625991700000005</v>
      </c>
      <c r="I3173" s="1">
        <v>0.72531576799999997</v>
      </c>
      <c r="K3173" s="1">
        <v>1.0248074789999999</v>
      </c>
      <c r="L3173" s="1" t="s">
        <v>1</v>
      </c>
      <c r="M3173" s="1" t="s">
        <v>2</v>
      </c>
      <c r="N3173" s="1">
        <v>106343149.09999999</v>
      </c>
      <c r="O3173" s="1">
        <v>91970643.329999998</v>
      </c>
      <c r="P3173" s="1">
        <v>88164081.829999998</v>
      </c>
      <c r="Q3173" s="1">
        <v>86945568.930000007</v>
      </c>
      <c r="R3173" s="3">
        <f>AVERAGE('VTA_Proteome Morphine vs Saline'!N3173:Q3173)</f>
        <v>93355860.797499999</v>
      </c>
      <c r="S3173" s="3">
        <f>_xlfn.STDEV.S('VTA_Proteome Morphine vs Saline'!N3173:Q3173)</f>
        <v>8918798.4160504527</v>
      </c>
      <c r="T3173" s="1">
        <v>89608534.359999999</v>
      </c>
      <c r="U3173" s="1">
        <v>104645287.8</v>
      </c>
      <c r="V3173" s="1">
        <v>87336388.049999997</v>
      </c>
      <c r="W3173" s="1">
        <v>82793784.629999995</v>
      </c>
      <c r="X3173" s="1">
        <f t="shared" si="191"/>
        <v>91095998.709999993</v>
      </c>
      <c r="Y3173" s="1">
        <f t="shared" si="192"/>
        <v>9466735.022907842</v>
      </c>
    </row>
    <row r="3174" spans="1:25" x14ac:dyDescent="0.5">
      <c r="A3174" s="1" t="s">
        <v>6333</v>
      </c>
      <c r="B3174" s="1" t="s">
        <v>6334</v>
      </c>
      <c r="C3174" s="1">
        <v>56816</v>
      </c>
      <c r="D3174" s="1">
        <v>1</v>
      </c>
      <c r="E3174" s="1">
        <v>1</v>
      </c>
      <c r="F3174" s="1">
        <v>51.5</v>
      </c>
      <c r="G3174" s="1">
        <v>7.5869727999999997E-2</v>
      </c>
      <c r="H3174" s="1">
        <v>0.99625991700000005</v>
      </c>
      <c r="I3174" s="1">
        <v>0.59909410900000004</v>
      </c>
      <c r="K3174" s="1">
        <v>1.134248989</v>
      </c>
      <c r="L3174" s="1" t="s">
        <v>2</v>
      </c>
      <c r="M3174" s="1" t="s">
        <v>1</v>
      </c>
      <c r="N3174" s="1">
        <v>27535.5965</v>
      </c>
      <c r="O3174" s="1">
        <v>52025.773780000003</v>
      </c>
      <c r="P3174" s="1">
        <v>33325.392090000001</v>
      </c>
      <c r="Q3174" s="1">
        <v>50517.29709</v>
      </c>
      <c r="R3174" s="3">
        <f>AVERAGE('VTA_Proteome Morphine vs Saline'!N3174:Q3174)</f>
        <v>40851.014865000005</v>
      </c>
      <c r="S3174" s="3">
        <f>_xlfn.STDEV.S('VTA_Proteome Morphine vs Saline'!N3174:Q3174)</f>
        <v>12277.996759084936</v>
      </c>
      <c r="T3174" s="1">
        <v>55319.001049999999</v>
      </c>
      <c r="U3174" s="1">
        <v>56780.224540000003</v>
      </c>
      <c r="V3174" s="1">
        <v>45148.21776</v>
      </c>
      <c r="W3174" s="1">
        <v>28093.445950000001</v>
      </c>
      <c r="X3174" s="1">
        <f t="shared" si="191"/>
        <v>46335.222325000002</v>
      </c>
      <c r="Y3174" s="1">
        <f t="shared" si="192"/>
        <v>13215.8709714741</v>
      </c>
    </row>
    <row r="3175" spans="1:25" x14ac:dyDescent="0.5">
      <c r="A3175" s="1" t="s">
        <v>6335</v>
      </c>
      <c r="B3175" s="1" t="s">
        <v>6336</v>
      </c>
      <c r="C3175" s="1">
        <v>120802</v>
      </c>
      <c r="D3175" s="1">
        <v>18</v>
      </c>
      <c r="E3175" s="1">
        <v>18</v>
      </c>
      <c r="F3175" s="1">
        <v>990.08</v>
      </c>
      <c r="G3175" s="1">
        <v>6.5564282000000002E-2</v>
      </c>
      <c r="H3175" s="1">
        <v>0.99625991700000005</v>
      </c>
      <c r="I3175" s="1">
        <v>0.68134771599999999</v>
      </c>
      <c r="K3175" s="1">
        <v>1.0225997090000001</v>
      </c>
      <c r="L3175" s="1" t="s">
        <v>2</v>
      </c>
      <c r="M3175" s="1" t="s">
        <v>1</v>
      </c>
      <c r="N3175" s="1">
        <v>4282763.551</v>
      </c>
      <c r="O3175" s="1">
        <v>4366080.0769999996</v>
      </c>
      <c r="P3175" s="1">
        <v>3861372.9739999999</v>
      </c>
      <c r="Q3175" s="1">
        <v>3822871.4410000001</v>
      </c>
      <c r="R3175" s="3">
        <f>AVERAGE('VTA_Proteome Morphine vs Saline'!N3175:Q3175)</f>
        <v>4083272.0107499994</v>
      </c>
      <c r="S3175" s="3">
        <f>_xlfn.STDEV.S('VTA_Proteome Morphine vs Saline'!N3175:Q3175)</f>
        <v>280965.54723790364</v>
      </c>
      <c r="T3175" s="1">
        <v>4120758.057</v>
      </c>
      <c r="U3175" s="1">
        <v>4607569.1069999998</v>
      </c>
      <c r="V3175" s="1">
        <v>4133996.611</v>
      </c>
      <c r="W3175" s="1">
        <v>3839887.3080000002</v>
      </c>
      <c r="X3175" s="1">
        <f t="shared" si="191"/>
        <v>4175552.7707500001</v>
      </c>
      <c r="Y3175" s="1">
        <f t="shared" si="192"/>
        <v>318349.28026626998</v>
      </c>
    </row>
    <row r="3176" spans="1:25" x14ac:dyDescent="0.5">
      <c r="A3176" s="1" t="s">
        <v>6337</v>
      </c>
      <c r="B3176" s="1" t="s">
        <v>6338</v>
      </c>
      <c r="C3176" s="1">
        <v>55668</v>
      </c>
      <c r="D3176" s="1">
        <v>18</v>
      </c>
      <c r="E3176" s="1">
        <v>18</v>
      </c>
      <c r="F3176" s="1">
        <v>905.84</v>
      </c>
      <c r="G3176" s="1">
        <v>5.4956446999999999E-2</v>
      </c>
      <c r="H3176" s="1">
        <v>0.99625991700000005</v>
      </c>
      <c r="I3176" s="1">
        <v>0.81539479699999995</v>
      </c>
      <c r="K3176" s="1">
        <v>1.06886795</v>
      </c>
      <c r="L3176" s="1" t="s">
        <v>1</v>
      </c>
      <c r="M3176" s="1" t="s">
        <v>2</v>
      </c>
      <c r="N3176" s="1">
        <v>1688549.075</v>
      </c>
      <c r="O3176" s="1">
        <v>1972517.922</v>
      </c>
      <c r="P3176" s="1">
        <v>3325619.3139999998</v>
      </c>
      <c r="Q3176" s="1">
        <v>2361461.7489999998</v>
      </c>
      <c r="R3176" s="3">
        <f>AVERAGE('VTA_Proteome Morphine vs Saline'!N3176:Q3176)</f>
        <v>2337037.0149999997</v>
      </c>
      <c r="S3176" s="3">
        <f>_xlfn.STDEV.S('VTA_Proteome Morphine vs Saline'!N3176:Q3176)</f>
        <v>714446.71063560084</v>
      </c>
      <c r="T3176" s="1">
        <v>2118744.9500000002</v>
      </c>
      <c r="U3176" s="1">
        <v>1910726.1669999999</v>
      </c>
      <c r="V3176" s="1">
        <v>2423933.3489999999</v>
      </c>
      <c r="W3176" s="1">
        <v>2292435.5249999999</v>
      </c>
      <c r="X3176" s="1">
        <f t="shared" si="191"/>
        <v>2186459.9977500001</v>
      </c>
      <c r="Y3176" s="1">
        <f t="shared" si="192"/>
        <v>222290.25922704139</v>
      </c>
    </row>
    <row r="3177" spans="1:25" x14ac:dyDescent="0.5">
      <c r="A3177" s="1" t="s">
        <v>6339</v>
      </c>
      <c r="B3177" s="1" t="s">
        <v>6340</v>
      </c>
      <c r="C3177" s="1">
        <v>29551</v>
      </c>
      <c r="D3177" s="1">
        <v>8</v>
      </c>
      <c r="E3177" s="1">
        <v>8</v>
      </c>
      <c r="F3177" s="1">
        <v>473.97</v>
      </c>
      <c r="G3177" s="1">
        <v>0.383414802</v>
      </c>
      <c r="H3177" s="1">
        <v>0.977951083</v>
      </c>
      <c r="I3177" s="1">
        <v>9.5573661000000004E-2</v>
      </c>
      <c r="K3177" s="1">
        <v>1.103825039</v>
      </c>
      <c r="L3177" s="1" t="s">
        <v>2</v>
      </c>
      <c r="M3177" s="1" t="s">
        <v>1</v>
      </c>
      <c r="N3177" s="1">
        <v>2762227.04</v>
      </c>
      <c r="O3177" s="1">
        <v>3033257.5989999999</v>
      </c>
      <c r="P3177" s="1">
        <v>3170181.713</v>
      </c>
      <c r="Q3177" s="1">
        <v>3279009.2779999999</v>
      </c>
      <c r="R3177" s="3">
        <f>AVERAGE('VTA_Proteome Morphine vs Saline'!N3177:Q3177)</f>
        <v>3061168.9074999997</v>
      </c>
      <c r="S3177" s="3">
        <f>_xlfn.STDEV.S('VTA_Proteome Morphine vs Saline'!N3177:Q3177)</f>
        <v>223221.48945918249</v>
      </c>
      <c r="T3177" s="1">
        <v>3551840.4610000001</v>
      </c>
      <c r="U3177" s="1">
        <v>3503335.923</v>
      </c>
      <c r="V3177" s="1">
        <v>3060228.074</v>
      </c>
      <c r="W3177" s="1">
        <v>3400575.0920000002</v>
      </c>
      <c r="X3177" s="1">
        <f t="shared" si="191"/>
        <v>3378994.8875000002</v>
      </c>
      <c r="Y3177" s="1">
        <f t="shared" si="192"/>
        <v>221671.1317868295</v>
      </c>
    </row>
    <row r="3178" spans="1:25" x14ac:dyDescent="0.5">
      <c r="A3178" s="1" t="s">
        <v>6341</v>
      </c>
      <c r="B3178" s="1" t="s">
        <v>6342</v>
      </c>
      <c r="C3178" s="1">
        <v>35671</v>
      </c>
      <c r="D3178" s="1">
        <v>9</v>
      </c>
      <c r="E3178" s="1">
        <v>9</v>
      </c>
      <c r="F3178" s="1">
        <v>626.47</v>
      </c>
      <c r="G3178" s="1">
        <v>0.103932546</v>
      </c>
      <c r="H3178" s="1">
        <v>0.99063050699999999</v>
      </c>
      <c r="I3178" s="1">
        <v>0.45578179299999999</v>
      </c>
      <c r="K3178" s="1">
        <v>1.0922248960000001</v>
      </c>
      <c r="L3178" s="1" t="s">
        <v>1</v>
      </c>
      <c r="M3178" s="1" t="s">
        <v>2</v>
      </c>
      <c r="N3178" s="1">
        <v>3219893.8530000001</v>
      </c>
      <c r="O3178" s="1">
        <v>3431438.5090000001</v>
      </c>
      <c r="P3178" s="1">
        <v>2814306.3689999999</v>
      </c>
      <c r="Q3178" s="1">
        <v>2496621.392</v>
      </c>
      <c r="R3178" s="3">
        <f>AVERAGE('VTA_Proteome Morphine vs Saline'!N3178:Q3178)</f>
        <v>2990565.0307499999</v>
      </c>
      <c r="S3178" s="3">
        <f>_xlfn.STDEV.S('VTA_Proteome Morphine vs Saline'!N3178:Q3178)</f>
        <v>417136.4951037491</v>
      </c>
      <c r="T3178" s="1">
        <v>3572101.574</v>
      </c>
      <c r="U3178" s="1">
        <v>2624840.1690000002</v>
      </c>
      <c r="V3178" s="1">
        <v>2380873.2940000002</v>
      </c>
      <c r="W3178" s="1">
        <v>2374380.0380000002</v>
      </c>
      <c r="X3178" s="1">
        <f t="shared" si="191"/>
        <v>2738048.7687500003</v>
      </c>
      <c r="Y3178" s="1">
        <f t="shared" si="192"/>
        <v>568122.50277880183</v>
      </c>
    </row>
    <row r="3179" spans="1:25" x14ac:dyDescent="0.5">
      <c r="A3179" s="1" t="s">
        <v>6343</v>
      </c>
      <c r="B3179" s="1" t="s">
        <v>6344</v>
      </c>
      <c r="C3179" s="1">
        <v>25461</v>
      </c>
      <c r="D3179" s="1">
        <v>7</v>
      </c>
      <c r="E3179" s="1">
        <v>7</v>
      </c>
      <c r="F3179" s="1">
        <v>496.94</v>
      </c>
      <c r="G3179" s="1">
        <v>0.17114502600000001</v>
      </c>
      <c r="H3179" s="1">
        <v>0.977951083</v>
      </c>
      <c r="I3179" s="1">
        <v>0.28057800500000002</v>
      </c>
      <c r="K3179" s="1">
        <v>1.086748381</v>
      </c>
      <c r="L3179" s="1" t="s">
        <v>1</v>
      </c>
      <c r="M3179" s="1" t="s">
        <v>2</v>
      </c>
      <c r="N3179" s="1">
        <v>4891569.4519999996</v>
      </c>
      <c r="O3179" s="1">
        <v>5107402.0290000001</v>
      </c>
      <c r="P3179" s="1">
        <v>5585935.6189999999</v>
      </c>
      <c r="Q3179" s="1">
        <v>5131025.4450000003</v>
      </c>
      <c r="R3179" s="3">
        <f>AVERAGE('VTA_Proteome Morphine vs Saline'!N3179:Q3179)</f>
        <v>5178983.1362499995</v>
      </c>
      <c r="S3179" s="3">
        <f>_xlfn.STDEV.S('VTA_Proteome Morphine vs Saline'!N3179:Q3179)</f>
        <v>291913.65400046762</v>
      </c>
      <c r="T3179" s="1">
        <v>4876980.0839999998</v>
      </c>
      <c r="U3179" s="1">
        <v>5683114.0310000004</v>
      </c>
      <c r="V3179" s="1">
        <v>4370941.0080000004</v>
      </c>
      <c r="W3179" s="1">
        <v>4131273.051</v>
      </c>
      <c r="X3179" s="1">
        <f t="shared" si="191"/>
        <v>4765577.0434999997</v>
      </c>
      <c r="Y3179" s="1">
        <f t="shared" si="192"/>
        <v>686139.90708402614</v>
      </c>
    </row>
    <row r="3180" spans="1:25" x14ac:dyDescent="0.5">
      <c r="A3180" s="1" t="s">
        <v>6345</v>
      </c>
      <c r="B3180" s="1" t="s">
        <v>6346</v>
      </c>
      <c r="C3180" s="1">
        <v>39002</v>
      </c>
      <c r="D3180" s="1">
        <v>4</v>
      </c>
      <c r="E3180" s="1">
        <v>3</v>
      </c>
      <c r="F3180" s="1">
        <v>193.82</v>
      </c>
      <c r="G3180" s="1">
        <v>5.1136925E-2</v>
      </c>
      <c r="H3180" s="1">
        <v>0.99625991700000005</v>
      </c>
      <c r="I3180" s="1">
        <v>0.91071839799999998</v>
      </c>
      <c r="K3180" s="1">
        <v>1.014777134</v>
      </c>
      <c r="L3180" s="1" t="s">
        <v>1</v>
      </c>
      <c r="M3180" s="1" t="s">
        <v>2</v>
      </c>
      <c r="N3180" s="1">
        <v>152731.60219999999</v>
      </c>
      <c r="O3180" s="1">
        <v>204448.69940000001</v>
      </c>
      <c r="P3180" s="1">
        <v>220452.7083</v>
      </c>
      <c r="Q3180" s="1">
        <v>274810.19780000002</v>
      </c>
      <c r="R3180" s="3">
        <f>AVERAGE('VTA_Proteome Morphine vs Saline'!N3180:Q3180)</f>
        <v>213110.80192499998</v>
      </c>
      <c r="S3180" s="3">
        <f>_xlfn.STDEV.S('VTA_Proteome Morphine vs Saline'!N3180:Q3180)</f>
        <v>50270.597172185109</v>
      </c>
      <c r="T3180" s="1">
        <v>221359.07550000001</v>
      </c>
      <c r="U3180" s="1">
        <v>278117.57260000001</v>
      </c>
      <c r="V3180" s="1">
        <v>141628.87599999999</v>
      </c>
      <c r="W3180" s="1">
        <v>198924.4479</v>
      </c>
      <c r="X3180" s="1">
        <f t="shared" si="191"/>
        <v>210007.49300000002</v>
      </c>
      <c r="Y3180" s="1">
        <f t="shared" si="192"/>
        <v>56469.196676577434</v>
      </c>
    </row>
    <row r="3181" spans="1:25" x14ac:dyDescent="0.5">
      <c r="A3181" s="1" t="s">
        <v>6347</v>
      </c>
      <c r="B3181" s="1" t="s">
        <v>6348</v>
      </c>
      <c r="C3181" s="1">
        <v>25482</v>
      </c>
      <c r="D3181" s="1">
        <v>2</v>
      </c>
      <c r="E3181" s="1">
        <v>2</v>
      </c>
      <c r="F3181" s="1">
        <v>64.58</v>
      </c>
      <c r="G3181" s="1">
        <v>0.30381787100000002</v>
      </c>
      <c r="H3181" s="1">
        <v>0.977951083</v>
      </c>
      <c r="I3181" s="1">
        <v>0.13740946800000001</v>
      </c>
      <c r="K3181" s="1">
        <v>2.3706658209999998</v>
      </c>
      <c r="L3181" s="1" t="s">
        <v>1</v>
      </c>
      <c r="M3181" s="1" t="s">
        <v>2</v>
      </c>
      <c r="N3181" s="1">
        <v>72629.31134</v>
      </c>
      <c r="O3181" s="1">
        <v>70254.312319999997</v>
      </c>
      <c r="P3181" s="1">
        <v>184670.0435</v>
      </c>
      <c r="Q3181" s="1">
        <v>36954.793389999999</v>
      </c>
      <c r="R3181" s="3">
        <f>AVERAGE('VTA_Proteome Morphine vs Saline'!N3181:Q3181)</f>
        <v>91127.11513749999</v>
      </c>
      <c r="S3181" s="3">
        <f>_xlfn.STDEV.S('VTA_Proteome Morphine vs Saline'!N3181:Q3181)</f>
        <v>64453.503998193708</v>
      </c>
      <c r="T3181" s="1">
        <v>93887.601479999998</v>
      </c>
      <c r="U3181" s="1">
        <v>7555.167899</v>
      </c>
      <c r="V3181" s="1">
        <v>46809.990899999997</v>
      </c>
      <c r="W3181" s="1">
        <v>5505.0816560000003</v>
      </c>
      <c r="X3181" s="1">
        <f t="shared" si="191"/>
        <v>38439.460483750001</v>
      </c>
      <c r="Y3181" s="1">
        <f t="shared" si="192"/>
        <v>41565.510368652103</v>
      </c>
    </row>
    <row r="3182" spans="1:25" x14ac:dyDescent="0.5">
      <c r="A3182" s="1" t="s">
        <v>6349</v>
      </c>
      <c r="B3182" s="1" t="s">
        <v>6350</v>
      </c>
      <c r="C3182" s="1">
        <v>56096</v>
      </c>
      <c r="D3182" s="1">
        <v>35</v>
      </c>
      <c r="E3182" s="1">
        <v>35</v>
      </c>
      <c r="F3182" s="1">
        <v>2544.9499999999998</v>
      </c>
      <c r="G3182" s="1">
        <v>9.9791872000000004E-2</v>
      </c>
      <c r="H3182" s="1">
        <v>0.99094768200000005</v>
      </c>
      <c r="I3182" s="1">
        <v>0.47252026899999999</v>
      </c>
      <c r="K3182" s="1">
        <v>1.0637973869999999</v>
      </c>
      <c r="L3182" s="1" t="s">
        <v>1</v>
      </c>
      <c r="M3182" s="1" t="s">
        <v>2</v>
      </c>
      <c r="N3182" s="1">
        <v>113656825.90000001</v>
      </c>
      <c r="O3182" s="1">
        <v>114414275</v>
      </c>
      <c r="P3182" s="1">
        <v>125042470.09999999</v>
      </c>
      <c r="Q3182" s="1">
        <v>128620361.3</v>
      </c>
      <c r="R3182" s="3">
        <f>AVERAGE('VTA_Proteome Morphine vs Saline'!N3182:Q3182)</f>
        <v>120433483.075</v>
      </c>
      <c r="S3182" s="3">
        <f>_xlfn.STDEV.S('VTA_Proteome Morphine vs Saline'!N3182:Q3182)</f>
        <v>7537057.0026861615</v>
      </c>
      <c r="T3182" s="1">
        <v>127895627.59999999</v>
      </c>
      <c r="U3182" s="1">
        <v>124765450.5</v>
      </c>
      <c r="V3182" s="1">
        <v>87113609.019999996</v>
      </c>
      <c r="W3182" s="1">
        <v>113069001.3</v>
      </c>
      <c r="X3182" s="1">
        <f t="shared" si="191"/>
        <v>113210922.105</v>
      </c>
      <c r="Y3182" s="1">
        <f t="shared" si="192"/>
        <v>18531393.126953911</v>
      </c>
    </row>
    <row r="3183" spans="1:25" x14ac:dyDescent="0.5">
      <c r="A3183" s="1" t="s">
        <v>6351</v>
      </c>
      <c r="B3183" s="1" t="s">
        <v>6352</v>
      </c>
      <c r="C3183" s="1">
        <v>72026</v>
      </c>
      <c r="D3183" s="1">
        <v>3</v>
      </c>
      <c r="E3183" s="1">
        <v>3</v>
      </c>
      <c r="F3183" s="1">
        <v>146.71</v>
      </c>
      <c r="G3183" s="1">
        <v>5.6821868999999997E-2</v>
      </c>
      <c r="H3183" s="1">
        <v>0.99625991700000005</v>
      </c>
      <c r="I3183" s="1">
        <v>0.78444075899999999</v>
      </c>
      <c r="K3183" s="1">
        <v>1.098589139</v>
      </c>
      <c r="L3183" s="1" t="s">
        <v>2</v>
      </c>
      <c r="M3183" s="1" t="s">
        <v>1</v>
      </c>
      <c r="N3183" s="1">
        <v>133695.59049999999</v>
      </c>
      <c r="O3183" s="1">
        <v>115849.9252</v>
      </c>
      <c r="P3183" s="1">
        <v>114705.1327</v>
      </c>
      <c r="Q3183" s="1">
        <v>119009.4068</v>
      </c>
      <c r="R3183" s="3">
        <f>AVERAGE('VTA_Proteome Morphine vs Saline'!N3183:Q3183)</f>
        <v>120815.0138</v>
      </c>
      <c r="S3183" s="3">
        <f>_xlfn.STDEV.S('VTA_Proteome Morphine vs Saline'!N3183:Q3183)</f>
        <v>8777.8551788960922</v>
      </c>
      <c r="T3183" s="1">
        <v>176395.80110000001</v>
      </c>
      <c r="U3183" s="1">
        <v>162003.23019999999</v>
      </c>
      <c r="V3183" s="1">
        <v>109659.0901</v>
      </c>
      <c r="W3183" s="1">
        <v>82846.126459999999</v>
      </c>
      <c r="X3183" s="1">
        <f t="shared" si="191"/>
        <v>132726.061965</v>
      </c>
      <c r="Y3183" s="1">
        <f t="shared" si="192"/>
        <v>43910.104581151965</v>
      </c>
    </row>
    <row r="3184" spans="1:25" x14ac:dyDescent="0.5">
      <c r="A3184" s="1" t="s">
        <v>6353</v>
      </c>
      <c r="B3184" s="1" t="s">
        <v>6354</v>
      </c>
      <c r="C3184" s="1">
        <v>35607</v>
      </c>
      <c r="D3184" s="1">
        <v>4</v>
      </c>
      <c r="E3184" s="1">
        <v>4</v>
      </c>
      <c r="F3184" s="1">
        <v>253.49</v>
      </c>
      <c r="G3184" s="1">
        <v>5.1766987E-2</v>
      </c>
      <c r="H3184" s="1">
        <v>0.99625991700000005</v>
      </c>
      <c r="I3184" s="1">
        <v>0.88887575100000005</v>
      </c>
      <c r="K3184" s="1">
        <v>1.016477571</v>
      </c>
      <c r="L3184" s="1" t="s">
        <v>1</v>
      </c>
      <c r="M3184" s="1" t="s">
        <v>2</v>
      </c>
      <c r="N3184" s="1">
        <v>4498893.3229999999</v>
      </c>
      <c r="O3184" s="1">
        <v>4914836.0870000003</v>
      </c>
      <c r="P3184" s="1">
        <v>4157301.7069999999</v>
      </c>
      <c r="Q3184" s="1">
        <v>3496977.7889999999</v>
      </c>
      <c r="R3184" s="3">
        <f>AVERAGE('VTA_Proteome Morphine vs Saline'!N3184:Q3184)</f>
        <v>4267002.2264999999</v>
      </c>
      <c r="S3184" s="3">
        <f>_xlfn.STDEV.S('VTA_Proteome Morphine vs Saline'!N3184:Q3184)</f>
        <v>599564.85047409241</v>
      </c>
      <c r="T3184" s="1">
        <v>3965274.818</v>
      </c>
      <c r="U3184" s="1">
        <v>4663901.6100000003</v>
      </c>
      <c r="V3184" s="1">
        <v>4503146.6370000001</v>
      </c>
      <c r="W3184" s="1">
        <v>3659005.5389999999</v>
      </c>
      <c r="X3184" s="1">
        <f t="shared" si="191"/>
        <v>4197832.1509999996</v>
      </c>
      <c r="Y3184" s="1">
        <f t="shared" si="192"/>
        <v>467209.69842440449</v>
      </c>
    </row>
    <row r="3185" spans="1:25" x14ac:dyDescent="0.5">
      <c r="A3185" s="1" t="s">
        <v>6355</v>
      </c>
      <c r="B3185" s="1" t="s">
        <v>6356</v>
      </c>
      <c r="C3185" s="1">
        <v>18968</v>
      </c>
      <c r="D3185" s="1">
        <v>4</v>
      </c>
      <c r="E3185" s="1">
        <v>4</v>
      </c>
      <c r="F3185" s="1">
        <v>224.77</v>
      </c>
      <c r="G3185" s="1">
        <v>5.6512564000000001E-2</v>
      </c>
      <c r="H3185" s="1">
        <v>0.99625991700000005</v>
      </c>
      <c r="I3185" s="1">
        <v>0.78922034900000004</v>
      </c>
      <c r="K3185" s="1">
        <v>1.035243473</v>
      </c>
      <c r="L3185" s="1" t="s">
        <v>1</v>
      </c>
      <c r="M3185" s="1" t="s">
        <v>2</v>
      </c>
      <c r="N3185" s="1">
        <v>3642485.9190000002</v>
      </c>
      <c r="O3185" s="1">
        <v>4394231.2300000004</v>
      </c>
      <c r="P3185" s="1">
        <v>5337023.2549999999</v>
      </c>
      <c r="Q3185" s="1">
        <v>5187539.4309999999</v>
      </c>
      <c r="R3185" s="3">
        <f>AVERAGE('VTA_Proteome Morphine vs Saline'!N3185:Q3185)</f>
        <v>4640319.9587500002</v>
      </c>
      <c r="S3185" s="3">
        <f>_xlfn.STDEV.S('VTA_Proteome Morphine vs Saline'!N3185:Q3185)</f>
        <v>783385.18986868043</v>
      </c>
      <c r="T3185" s="1">
        <v>4239270.0039999997</v>
      </c>
      <c r="U3185" s="1">
        <v>3500501.327</v>
      </c>
      <c r="V3185" s="1">
        <v>4927911.8169999998</v>
      </c>
      <c r="W3185" s="1">
        <v>5261702.8619999997</v>
      </c>
      <c r="X3185" s="1">
        <f t="shared" si="191"/>
        <v>4482346.5024999995</v>
      </c>
      <c r="Y3185" s="1">
        <f t="shared" si="192"/>
        <v>780818.14300860825</v>
      </c>
    </row>
    <row r="3186" spans="1:25" x14ac:dyDescent="0.5">
      <c r="A3186" s="1" t="s">
        <v>6357</v>
      </c>
      <c r="B3186" s="1" t="s">
        <v>6358</v>
      </c>
      <c r="C3186" s="1">
        <v>80864</v>
      </c>
      <c r="D3186" s="1">
        <v>10</v>
      </c>
      <c r="E3186" s="1">
        <v>9</v>
      </c>
      <c r="F3186" s="1">
        <v>500.8</v>
      </c>
      <c r="G3186" s="1">
        <v>6.6594279000000006E-2</v>
      </c>
      <c r="H3186" s="1">
        <v>0.99625991700000005</v>
      </c>
      <c r="I3186" s="1">
        <v>0.67179040000000001</v>
      </c>
      <c r="K3186" s="1">
        <v>1.0698971820000001</v>
      </c>
      <c r="L3186" s="1" t="s">
        <v>2</v>
      </c>
      <c r="M3186" s="1" t="s">
        <v>1</v>
      </c>
      <c r="N3186" s="1">
        <v>997799.77439999999</v>
      </c>
      <c r="O3186" s="1">
        <v>1046121.395</v>
      </c>
      <c r="P3186" s="1">
        <v>707427.83829999994</v>
      </c>
      <c r="Q3186" s="1">
        <v>959672.66130000004</v>
      </c>
      <c r="R3186" s="3">
        <f>AVERAGE('VTA_Proteome Morphine vs Saline'!N3186:Q3186)</f>
        <v>927755.41724999994</v>
      </c>
      <c r="S3186" s="3">
        <f>_xlfn.STDEV.S('VTA_Proteome Morphine vs Saline'!N3186:Q3186)</f>
        <v>151084.60010976941</v>
      </c>
      <c r="T3186" s="1">
        <v>1067393.1299999999</v>
      </c>
      <c r="U3186" s="1">
        <v>1075871.2120000001</v>
      </c>
      <c r="V3186" s="1">
        <v>1120708.9990000001</v>
      </c>
      <c r="W3186" s="1">
        <v>706438.28599999996</v>
      </c>
      <c r="X3186" s="1">
        <f t="shared" si="191"/>
        <v>992602.90674999997</v>
      </c>
      <c r="Y3186" s="1">
        <f t="shared" si="192"/>
        <v>192205.22815777699</v>
      </c>
    </row>
    <row r="3187" spans="1:25" x14ac:dyDescent="0.5">
      <c r="A3187" s="1" t="s">
        <v>6359</v>
      </c>
      <c r="B3187" s="1" t="s">
        <v>6360</v>
      </c>
      <c r="C3187" s="1">
        <v>113363</v>
      </c>
      <c r="D3187" s="1">
        <v>1</v>
      </c>
      <c r="E3187" s="1">
        <v>1</v>
      </c>
      <c r="F3187" s="1">
        <v>30.86</v>
      </c>
      <c r="G3187" s="1">
        <v>0.129368967</v>
      </c>
      <c r="H3187" s="1">
        <v>0.977951083</v>
      </c>
      <c r="I3187" s="1">
        <v>0.37247954100000003</v>
      </c>
      <c r="K3187" s="1">
        <v>1.2986656510000001</v>
      </c>
      <c r="L3187" s="1" t="s">
        <v>2</v>
      </c>
      <c r="M3187" s="1" t="s">
        <v>1</v>
      </c>
      <c r="N3187" s="1">
        <v>348088.55050000001</v>
      </c>
      <c r="O3187" s="1">
        <v>311007.18930000003</v>
      </c>
      <c r="P3187" s="1">
        <v>0</v>
      </c>
      <c r="Q3187" s="1">
        <v>80307.913990000001</v>
      </c>
      <c r="R3187" s="3">
        <f>AVERAGE('VTA_Proteome Morphine vs Saline'!N3187:Q3187)</f>
        <v>184850.91344750003</v>
      </c>
      <c r="S3187" s="3">
        <f>_xlfn.STDEV.S('VTA_Proteome Morphine vs Saline'!N3187:Q3187)</f>
        <v>170939.59071886746</v>
      </c>
      <c r="T3187" s="1">
        <v>444967.65360000002</v>
      </c>
      <c r="U3187" s="1">
        <v>323977.15039999998</v>
      </c>
      <c r="V3187" s="1">
        <v>101789.56269999999</v>
      </c>
      <c r="W3187" s="1">
        <v>89503.760970000003</v>
      </c>
      <c r="X3187" s="1">
        <f t="shared" si="191"/>
        <v>240059.53191750002</v>
      </c>
      <c r="Y3187" s="1">
        <f t="shared" si="192"/>
        <v>173987.67157112894</v>
      </c>
    </row>
    <row r="3188" spans="1:25" x14ac:dyDescent="0.5">
      <c r="A3188" s="1" t="s">
        <v>6361</v>
      </c>
      <c r="B3188" s="1" t="s">
        <v>6362</v>
      </c>
      <c r="C3188" s="1">
        <v>33884</v>
      </c>
      <c r="D3188" s="1">
        <v>4</v>
      </c>
      <c r="E3188" s="1">
        <v>4</v>
      </c>
      <c r="F3188" s="1">
        <v>145.87</v>
      </c>
      <c r="G3188" s="1">
        <v>0.301604961</v>
      </c>
      <c r="H3188" s="1">
        <v>0.977951083</v>
      </c>
      <c r="I3188" s="1">
        <v>0.13886931499999999</v>
      </c>
      <c r="K3188" s="1">
        <v>1.588796737</v>
      </c>
      <c r="L3188" s="1" t="s">
        <v>1</v>
      </c>
      <c r="M3188" s="1" t="s">
        <v>2</v>
      </c>
      <c r="N3188" s="1">
        <v>539898.37560000003</v>
      </c>
      <c r="O3188" s="1">
        <v>245288.17730000001</v>
      </c>
      <c r="P3188" s="1">
        <v>420537.93290000001</v>
      </c>
      <c r="Q3188" s="1">
        <v>507585.65480000002</v>
      </c>
      <c r="R3188" s="3">
        <f>AVERAGE('VTA_Proteome Morphine vs Saline'!N3188:Q3188)</f>
        <v>428327.53515000001</v>
      </c>
      <c r="S3188" s="3">
        <f>_xlfn.STDEV.S('VTA_Proteome Morphine vs Saline'!N3188:Q3188)</f>
        <v>132027.75768063145</v>
      </c>
      <c r="T3188" s="1">
        <v>310536.30219999998</v>
      </c>
      <c r="U3188" s="1">
        <v>206211.6556</v>
      </c>
      <c r="V3188" s="1">
        <v>415056.62839999999</v>
      </c>
      <c r="W3188" s="1">
        <v>146565.0385</v>
      </c>
      <c r="X3188" s="1">
        <f t="shared" si="191"/>
        <v>269592.40617500001</v>
      </c>
      <c r="Y3188" s="1">
        <f t="shared" si="192"/>
        <v>118306.23442253604</v>
      </c>
    </row>
    <row r="3189" spans="1:25" x14ac:dyDescent="0.5">
      <c r="A3189" s="1" t="s">
        <v>6363</v>
      </c>
      <c r="B3189" s="1" t="s">
        <v>6364</v>
      </c>
      <c r="C3189" s="1">
        <v>34813</v>
      </c>
      <c r="D3189" s="1">
        <v>1</v>
      </c>
      <c r="E3189" s="1">
        <v>1</v>
      </c>
      <c r="F3189" s="1">
        <v>25.08</v>
      </c>
      <c r="G3189" s="1">
        <v>5.0014085E-2</v>
      </c>
      <c r="H3189" s="1">
        <v>0.99959859299999998</v>
      </c>
      <c r="I3189" s="1">
        <v>0.99003368899999999</v>
      </c>
      <c r="K3189" s="1">
        <v>1.044612426</v>
      </c>
      <c r="L3189" s="1" t="s">
        <v>2</v>
      </c>
      <c r="M3189" s="1" t="s">
        <v>1</v>
      </c>
      <c r="N3189" s="1">
        <v>526964.35789999994</v>
      </c>
      <c r="O3189" s="1">
        <v>889393.66610000003</v>
      </c>
      <c r="P3189" s="1">
        <v>1609710.3130000001</v>
      </c>
      <c r="Q3189" s="1">
        <v>702373.29799999995</v>
      </c>
      <c r="R3189" s="3">
        <f>AVERAGE('VTA_Proteome Morphine vs Saline'!N3189:Q3189)</f>
        <v>932110.40875000006</v>
      </c>
      <c r="S3189" s="3">
        <f>_xlfn.STDEV.S('VTA_Proteome Morphine vs Saline'!N3189:Q3189)</f>
        <v>475355.59073089104</v>
      </c>
      <c r="T3189" s="1">
        <v>531429.23120000004</v>
      </c>
      <c r="U3189" s="1">
        <v>581043.82120000001</v>
      </c>
      <c r="V3189" s="1">
        <v>1893524.9620000001</v>
      </c>
      <c r="W3189" s="1">
        <v>888778.44550000003</v>
      </c>
      <c r="X3189" s="1">
        <f t="shared" si="191"/>
        <v>973694.11497499992</v>
      </c>
      <c r="Y3189" s="1">
        <f t="shared" si="192"/>
        <v>633264.54153147957</v>
      </c>
    </row>
    <row r="3190" spans="1:25" x14ac:dyDescent="0.5">
      <c r="A3190" s="1" t="s">
        <v>6365</v>
      </c>
      <c r="B3190" s="1" t="s">
        <v>6366</v>
      </c>
      <c r="C3190" s="1">
        <v>34981</v>
      </c>
      <c r="D3190" s="1">
        <v>5</v>
      </c>
      <c r="E3190" s="1">
        <v>5</v>
      </c>
      <c r="F3190" s="1">
        <v>189.69</v>
      </c>
      <c r="G3190" s="1">
        <v>5.8266129E-2</v>
      </c>
      <c r="H3190" s="1">
        <v>0.99625991700000005</v>
      </c>
      <c r="I3190" s="1">
        <v>0.76357409200000004</v>
      </c>
      <c r="K3190" s="1">
        <v>1.143202225</v>
      </c>
      <c r="L3190" s="1" t="s">
        <v>1</v>
      </c>
      <c r="M3190" s="1" t="s">
        <v>2</v>
      </c>
      <c r="N3190" s="1">
        <v>1240847.673</v>
      </c>
      <c r="O3190" s="1">
        <v>983889.86880000005</v>
      </c>
      <c r="P3190" s="1">
        <v>2649602.8470000001</v>
      </c>
      <c r="Q3190" s="1">
        <v>1759991.416</v>
      </c>
      <c r="R3190" s="3">
        <f>AVERAGE('VTA_Proteome Morphine vs Saline'!N3190:Q3190)</f>
        <v>1658582.9512</v>
      </c>
      <c r="S3190" s="3">
        <f>_xlfn.STDEV.S('VTA_Proteome Morphine vs Saline'!N3190:Q3190)</f>
        <v>735327.05392357695</v>
      </c>
      <c r="T3190" s="1">
        <v>1643373.9569999999</v>
      </c>
      <c r="U3190" s="1">
        <v>1303614.0149999999</v>
      </c>
      <c r="V3190" s="1">
        <v>1658523.548</v>
      </c>
      <c r="W3190" s="1">
        <v>1197776.5260000001</v>
      </c>
      <c r="X3190" s="1">
        <f t="shared" si="191"/>
        <v>1450822.0115</v>
      </c>
      <c r="Y3190" s="1">
        <f t="shared" si="192"/>
        <v>235172.55504966952</v>
      </c>
    </row>
    <row r="3191" spans="1:25" x14ac:dyDescent="0.5">
      <c r="A3191" s="1" t="s">
        <v>6367</v>
      </c>
      <c r="B3191" s="1" t="s">
        <v>6368</v>
      </c>
      <c r="C3191" s="1">
        <v>33032</v>
      </c>
      <c r="D3191" s="1">
        <v>8</v>
      </c>
      <c r="E3191" s="1">
        <v>8</v>
      </c>
      <c r="F3191" s="1">
        <v>445.14</v>
      </c>
      <c r="G3191" s="1">
        <v>0.25974262799999998</v>
      </c>
      <c r="H3191" s="1">
        <v>0.977951083</v>
      </c>
      <c r="I3191" s="1">
        <v>0.170715432</v>
      </c>
      <c r="K3191" s="1">
        <v>1.1243973890000001</v>
      </c>
      <c r="L3191" s="1" t="s">
        <v>2</v>
      </c>
      <c r="M3191" s="1" t="s">
        <v>1</v>
      </c>
      <c r="N3191" s="1">
        <v>4214489.99</v>
      </c>
      <c r="O3191" s="1">
        <v>5064711.7869999995</v>
      </c>
      <c r="P3191" s="1">
        <v>5165229.5889999997</v>
      </c>
      <c r="Q3191" s="1">
        <v>4301220.1689999998</v>
      </c>
      <c r="R3191" s="3">
        <f>AVERAGE('VTA_Proteome Morphine vs Saline'!N3191:Q3191)</f>
        <v>4686412.8837499991</v>
      </c>
      <c r="S3191" s="3">
        <f>_xlfn.STDEV.S('VTA_Proteome Morphine vs Saline'!N3191:Q3191)</f>
        <v>497815.27449729998</v>
      </c>
      <c r="T3191" s="1">
        <v>6106080.4440000001</v>
      </c>
      <c r="U3191" s="1">
        <v>5125569.5769999996</v>
      </c>
      <c r="V3191" s="1">
        <v>4760737.0140000004</v>
      </c>
      <c r="W3191" s="1">
        <v>5085174.6140000001</v>
      </c>
      <c r="X3191" s="1">
        <f t="shared" si="191"/>
        <v>5269390.4122500001</v>
      </c>
      <c r="Y3191" s="1">
        <f t="shared" si="192"/>
        <v>581205.17942116945</v>
      </c>
    </row>
    <row r="3192" spans="1:25" x14ac:dyDescent="0.5">
      <c r="A3192" s="1" t="s">
        <v>6369</v>
      </c>
      <c r="B3192" s="1" t="s">
        <v>6370</v>
      </c>
      <c r="C3192" s="1">
        <v>90167</v>
      </c>
      <c r="D3192" s="1">
        <v>21</v>
      </c>
      <c r="E3192" s="1">
        <v>21</v>
      </c>
      <c r="F3192" s="1">
        <v>1091.3599999999999</v>
      </c>
      <c r="G3192" s="1">
        <v>7.3721971999999997E-2</v>
      </c>
      <c r="H3192" s="1">
        <v>0.99625991700000005</v>
      </c>
      <c r="I3192" s="1">
        <v>0.61417029999999995</v>
      </c>
      <c r="K3192" s="1">
        <v>1.069521975</v>
      </c>
      <c r="L3192" s="1" t="s">
        <v>2</v>
      </c>
      <c r="M3192" s="1" t="s">
        <v>1</v>
      </c>
      <c r="N3192" s="1">
        <v>6786354.835</v>
      </c>
      <c r="O3192" s="1">
        <v>9112023.0219999999</v>
      </c>
      <c r="P3192" s="1">
        <v>6197084.0369999995</v>
      </c>
      <c r="Q3192" s="1">
        <v>6145326.1890000002</v>
      </c>
      <c r="R3192" s="3">
        <f>AVERAGE('VTA_Proteome Morphine vs Saline'!N3192:Q3192)</f>
        <v>7060197.0207500001</v>
      </c>
      <c r="S3192" s="3">
        <f>_xlfn.STDEV.S('VTA_Proteome Morphine vs Saline'!N3192:Q3192)</f>
        <v>1398443.437493589</v>
      </c>
      <c r="T3192" s="1">
        <v>8979462.0040000007</v>
      </c>
      <c r="U3192" s="1">
        <v>8109149.648</v>
      </c>
      <c r="V3192" s="1">
        <v>7223122.7929999996</v>
      </c>
      <c r="W3192" s="1">
        <v>5892408.9900000002</v>
      </c>
      <c r="X3192" s="1">
        <f t="shared" si="191"/>
        <v>7551035.8587500006</v>
      </c>
      <c r="Y3192" s="1">
        <f t="shared" si="192"/>
        <v>1317884.9624320678</v>
      </c>
    </row>
    <row r="3193" spans="1:25" x14ac:dyDescent="0.5">
      <c r="A3193" s="1" t="s">
        <v>6371</v>
      </c>
      <c r="B3193" s="1" t="s">
        <v>6372</v>
      </c>
      <c r="C3193" s="1">
        <v>48481</v>
      </c>
      <c r="D3193" s="1">
        <v>4</v>
      </c>
      <c r="E3193" s="1">
        <v>4</v>
      </c>
      <c r="F3193" s="1">
        <v>181.49</v>
      </c>
      <c r="G3193" s="1">
        <v>0.201733883</v>
      </c>
      <c r="H3193" s="1">
        <v>0.977951083</v>
      </c>
      <c r="I3193" s="1">
        <v>0.23351071800000001</v>
      </c>
      <c r="K3193" s="1">
        <v>1.202566461</v>
      </c>
      <c r="L3193" s="1" t="s">
        <v>1</v>
      </c>
      <c r="M3193" s="1" t="s">
        <v>2</v>
      </c>
      <c r="N3193" s="1">
        <v>635965.91079999995</v>
      </c>
      <c r="O3193" s="1">
        <v>685095.04489999998</v>
      </c>
      <c r="P3193" s="1">
        <v>753093.82319999998</v>
      </c>
      <c r="Q3193" s="1">
        <v>666478.79240000003</v>
      </c>
      <c r="R3193" s="3">
        <f>AVERAGE('VTA_Proteome Morphine vs Saline'!N3193:Q3193)</f>
        <v>685158.39282499999</v>
      </c>
      <c r="S3193" s="3">
        <f>_xlfn.STDEV.S('VTA_Proteome Morphine vs Saline'!N3193:Q3193)</f>
        <v>49612.009544106972</v>
      </c>
      <c r="T3193" s="1">
        <v>776967.37230000005</v>
      </c>
      <c r="U3193" s="1">
        <v>439398.8885</v>
      </c>
      <c r="V3193" s="1">
        <v>391905.37599999999</v>
      </c>
      <c r="W3193" s="1">
        <v>670715.56200000003</v>
      </c>
      <c r="X3193" s="1">
        <f t="shared" si="191"/>
        <v>569746.79969999997</v>
      </c>
      <c r="Y3193" s="1">
        <f t="shared" si="192"/>
        <v>184167.68320103636</v>
      </c>
    </row>
    <row r="3194" spans="1:25" x14ac:dyDescent="0.5">
      <c r="A3194" s="1" t="s">
        <v>6373</v>
      </c>
      <c r="B3194" s="1" t="s">
        <v>6374</v>
      </c>
      <c r="C3194" s="1">
        <v>57123</v>
      </c>
      <c r="D3194" s="1">
        <v>4</v>
      </c>
      <c r="E3194" s="1">
        <v>4</v>
      </c>
      <c r="F3194" s="1">
        <v>183.82</v>
      </c>
      <c r="G3194" s="1">
        <v>6.0166267000000002E-2</v>
      </c>
      <c r="H3194" s="1">
        <v>0.99625991700000005</v>
      </c>
      <c r="I3194" s="1">
        <v>0.73904070899999996</v>
      </c>
      <c r="K3194" s="1">
        <v>1.058333014</v>
      </c>
      <c r="L3194" s="1" t="s">
        <v>1</v>
      </c>
      <c r="M3194" s="1" t="s">
        <v>2</v>
      </c>
      <c r="N3194" s="1">
        <v>1581953.7339999999</v>
      </c>
      <c r="O3194" s="1">
        <v>1924906.6850000001</v>
      </c>
      <c r="P3194" s="1">
        <v>2637971.7540000002</v>
      </c>
      <c r="Q3194" s="1">
        <v>2601062.2749999999</v>
      </c>
      <c r="R3194" s="3">
        <f>AVERAGE('VTA_Proteome Morphine vs Saline'!N3194:Q3194)</f>
        <v>2186473.6120000002</v>
      </c>
      <c r="S3194" s="3">
        <f>_xlfn.STDEV.S('VTA_Proteome Morphine vs Saline'!N3194:Q3194)</f>
        <v>519485.60195477266</v>
      </c>
      <c r="T3194" s="1">
        <v>1748691.6240000001</v>
      </c>
      <c r="U3194" s="1">
        <v>1406726.219</v>
      </c>
      <c r="V3194" s="1">
        <v>2305380.7379999999</v>
      </c>
      <c r="W3194" s="1">
        <v>2803041.1869999999</v>
      </c>
      <c r="X3194" s="1">
        <f t="shared" si="191"/>
        <v>2065959.942</v>
      </c>
      <c r="Y3194" s="1">
        <f t="shared" si="192"/>
        <v>615320.88280154334</v>
      </c>
    </row>
    <row r="3195" spans="1:25" x14ac:dyDescent="0.5">
      <c r="A3195" s="1" t="s">
        <v>6375</v>
      </c>
      <c r="B3195" s="1" t="s">
        <v>6376</v>
      </c>
      <c r="C3195" s="1">
        <v>87983</v>
      </c>
      <c r="D3195" s="1">
        <v>27</v>
      </c>
      <c r="E3195" s="1">
        <v>27</v>
      </c>
      <c r="F3195" s="1">
        <v>1571.16</v>
      </c>
      <c r="G3195" s="1">
        <v>5.0221239000000001E-2</v>
      </c>
      <c r="H3195" s="1">
        <v>0.99625991700000005</v>
      </c>
      <c r="I3195" s="1">
        <v>0.96052214000000002</v>
      </c>
      <c r="K3195" s="1">
        <v>1.0080826620000001</v>
      </c>
      <c r="L3195" s="1" t="s">
        <v>1</v>
      </c>
      <c r="M3195" s="1" t="s">
        <v>2</v>
      </c>
      <c r="N3195" s="1">
        <v>9239204.159</v>
      </c>
      <c r="O3195" s="1">
        <v>10877141.380000001</v>
      </c>
      <c r="P3195" s="1">
        <v>7160559.0449999999</v>
      </c>
      <c r="Q3195" s="1">
        <v>7677711.4759999998</v>
      </c>
      <c r="R3195" s="3">
        <f>AVERAGE('VTA_Proteome Morphine vs Saline'!N3195:Q3195)</f>
        <v>8738654.0150000006</v>
      </c>
      <c r="S3195" s="3">
        <f>_xlfn.STDEV.S('VTA_Proteome Morphine vs Saline'!N3195:Q3195)</f>
        <v>1677265.7772221756</v>
      </c>
      <c r="T3195" s="1">
        <v>9442258.6300000008</v>
      </c>
      <c r="U3195" s="1">
        <v>10104907.880000001</v>
      </c>
      <c r="V3195" s="1">
        <v>8489363.8129999992</v>
      </c>
      <c r="W3195" s="1">
        <v>6637824.6469999999</v>
      </c>
      <c r="X3195" s="1">
        <f t="shared" si="191"/>
        <v>8668588.7424999997</v>
      </c>
      <c r="Y3195" s="1">
        <f t="shared" si="192"/>
        <v>1507503.69225632</v>
      </c>
    </row>
    <row r="3196" spans="1:25" x14ac:dyDescent="0.5">
      <c r="A3196" s="1" t="s">
        <v>6377</v>
      </c>
      <c r="B3196" s="1" t="s">
        <v>6378</v>
      </c>
      <c r="C3196" s="1">
        <v>62642</v>
      </c>
      <c r="D3196" s="1">
        <v>6</v>
      </c>
      <c r="E3196" s="1">
        <v>6</v>
      </c>
      <c r="F3196" s="1">
        <v>258</v>
      </c>
      <c r="G3196" s="1">
        <v>7.7278131999999999E-2</v>
      </c>
      <c r="H3196" s="1">
        <v>0.99625991700000005</v>
      </c>
      <c r="I3196" s="1">
        <v>0.58966505400000002</v>
      </c>
      <c r="K3196" s="1">
        <v>1.1467669970000001</v>
      </c>
      <c r="L3196" s="1" t="s">
        <v>2</v>
      </c>
      <c r="M3196" s="1" t="s">
        <v>1</v>
      </c>
      <c r="N3196" s="1">
        <v>1183212.2509999999</v>
      </c>
      <c r="O3196" s="1">
        <v>1183762.192</v>
      </c>
      <c r="P3196" s="1">
        <v>1447661.6869999999</v>
      </c>
      <c r="Q3196" s="1">
        <v>1487934.02</v>
      </c>
      <c r="R3196" s="3">
        <f>AVERAGE('VTA_Proteome Morphine vs Saline'!N3196:Q3196)</f>
        <v>1325642.5375000001</v>
      </c>
      <c r="S3196" s="3">
        <f>_xlfn.STDEV.S('VTA_Proteome Morphine vs Saline'!N3196:Q3196)</f>
        <v>164968.29704362483</v>
      </c>
      <c r="T3196" s="1">
        <v>1173878.93</v>
      </c>
      <c r="U3196" s="1">
        <v>1042681.183</v>
      </c>
      <c r="V3196" s="1">
        <v>2125822.13</v>
      </c>
      <c r="W3196" s="1">
        <v>1738430.206</v>
      </c>
      <c r="X3196" s="1">
        <f t="shared" si="191"/>
        <v>1520203.11225</v>
      </c>
      <c r="Y3196" s="1">
        <f t="shared" si="192"/>
        <v>504104.84730619955</v>
      </c>
    </row>
    <row r="3197" spans="1:25" x14ac:dyDescent="0.5">
      <c r="A3197" s="1" t="s">
        <v>6379</v>
      </c>
      <c r="B3197" s="1" t="s">
        <v>6380</v>
      </c>
      <c r="C3197" s="1">
        <v>35473</v>
      </c>
      <c r="D3197" s="1">
        <v>1</v>
      </c>
      <c r="E3197" s="1">
        <v>1</v>
      </c>
      <c r="F3197" s="1">
        <v>27.61</v>
      </c>
      <c r="G3197" s="1">
        <v>5.1502786000000002E-2</v>
      </c>
      <c r="H3197" s="1">
        <v>0.99625991700000005</v>
      </c>
      <c r="I3197" s="1">
        <v>0.89745000200000002</v>
      </c>
      <c r="K3197" s="1">
        <v>1.1501765930000001</v>
      </c>
      <c r="L3197" s="1" t="s">
        <v>1</v>
      </c>
      <c r="M3197" s="1" t="s">
        <v>2</v>
      </c>
      <c r="N3197" s="1">
        <v>108237.6262</v>
      </c>
      <c r="O3197" s="1">
        <v>1317.9749999999999</v>
      </c>
      <c r="P3197" s="1">
        <v>151551.7703</v>
      </c>
      <c r="Q3197" s="1">
        <v>183520.20449999999</v>
      </c>
      <c r="R3197" s="3">
        <f>AVERAGE('VTA_Proteome Morphine vs Saline'!N3197:Q3197)</f>
        <v>111156.894</v>
      </c>
      <c r="S3197" s="3">
        <f>_xlfn.STDEV.S('VTA_Proteome Morphine vs Saline'!N3197:Q3197)</f>
        <v>79459.224321636371</v>
      </c>
      <c r="T3197" s="1">
        <v>36056.101329999998</v>
      </c>
      <c r="U3197" s="1">
        <v>17289.333549999999</v>
      </c>
      <c r="V3197" s="1">
        <v>44958.371350000001</v>
      </c>
      <c r="W3197" s="1">
        <v>288269.50660000002</v>
      </c>
      <c r="X3197" s="1">
        <f t="shared" si="191"/>
        <v>96643.328207500002</v>
      </c>
      <c r="Y3197" s="1">
        <f t="shared" si="192"/>
        <v>128270.28174845499</v>
      </c>
    </row>
    <row r="3198" spans="1:25" x14ac:dyDescent="0.5">
      <c r="A3198" s="1" t="s">
        <v>6381</v>
      </c>
      <c r="B3198" s="1" t="s">
        <v>6382</v>
      </c>
      <c r="C3198" s="1">
        <v>77401</v>
      </c>
      <c r="D3198" s="1">
        <v>17</v>
      </c>
      <c r="E3198" s="1">
        <v>17</v>
      </c>
      <c r="F3198" s="1">
        <v>924.75</v>
      </c>
      <c r="G3198" s="1">
        <v>0.116380177</v>
      </c>
      <c r="H3198" s="1">
        <v>0.98478705600000005</v>
      </c>
      <c r="I3198" s="1">
        <v>0.411377139</v>
      </c>
      <c r="K3198" s="1">
        <v>1.117727404</v>
      </c>
      <c r="L3198" s="1" t="s">
        <v>2</v>
      </c>
      <c r="M3198" s="1" t="s">
        <v>1</v>
      </c>
      <c r="N3198" s="1">
        <v>4511829.6090000002</v>
      </c>
      <c r="O3198" s="1">
        <v>4908430.0669999998</v>
      </c>
      <c r="P3198" s="1">
        <v>5501550.6380000003</v>
      </c>
      <c r="Q3198" s="1">
        <v>4772460.625</v>
      </c>
      <c r="R3198" s="3">
        <f>AVERAGE('VTA_Proteome Morphine vs Saline'!N3198:Q3198)</f>
        <v>4923567.7347499998</v>
      </c>
      <c r="S3198" s="3">
        <f>_xlfn.STDEV.S('VTA_Proteome Morphine vs Saline'!N3198:Q3198)</f>
        <v>418988.8734590016</v>
      </c>
      <c r="T3198" s="1">
        <v>6586043.8490000004</v>
      </c>
      <c r="U3198" s="1">
        <v>5348620.8370000003</v>
      </c>
      <c r="V3198" s="1">
        <v>5995163.3159999996</v>
      </c>
      <c r="W3198" s="1">
        <v>4082998.3289999999</v>
      </c>
      <c r="X3198" s="1">
        <f t="shared" si="191"/>
        <v>5503206.5827500001</v>
      </c>
      <c r="Y3198" s="1">
        <f t="shared" si="192"/>
        <v>1073226.6317633786</v>
      </c>
    </row>
    <row r="3199" spans="1:25" x14ac:dyDescent="0.5">
      <c r="A3199" s="1" t="s">
        <v>6383</v>
      </c>
      <c r="B3199" s="1" t="s">
        <v>6384</v>
      </c>
      <c r="C3199" s="1">
        <v>62530</v>
      </c>
      <c r="D3199" s="1">
        <v>64</v>
      </c>
      <c r="E3199" s="1">
        <v>64</v>
      </c>
      <c r="F3199" s="1">
        <v>4405.96</v>
      </c>
      <c r="G3199" s="1">
        <v>0.24203259399999999</v>
      </c>
      <c r="H3199" s="1">
        <v>0.977951083</v>
      </c>
      <c r="I3199" s="1">
        <v>0.187117115</v>
      </c>
      <c r="K3199" s="1">
        <v>1.1311818979999999</v>
      </c>
      <c r="L3199" s="1" t="s">
        <v>2</v>
      </c>
      <c r="M3199" s="1" t="s">
        <v>1</v>
      </c>
      <c r="N3199" s="1">
        <v>82631807.200000003</v>
      </c>
      <c r="O3199" s="1">
        <v>92821276.450000003</v>
      </c>
      <c r="P3199" s="1">
        <v>105591007.8</v>
      </c>
      <c r="Q3199" s="1">
        <v>109669734.8</v>
      </c>
      <c r="R3199" s="3">
        <f>AVERAGE('VTA_Proteome Morphine vs Saline'!N3199:Q3199)</f>
        <v>97678456.5625</v>
      </c>
      <c r="S3199" s="3">
        <f>_xlfn.STDEV.S('VTA_Proteome Morphine vs Saline'!N3199:Q3199)</f>
        <v>12334140.647520984</v>
      </c>
      <c r="T3199" s="1">
        <v>110862267</v>
      </c>
      <c r="U3199" s="1">
        <v>96781571.030000001</v>
      </c>
      <c r="V3199" s="1">
        <v>108475631.7</v>
      </c>
      <c r="W3199" s="1">
        <v>125848937.90000001</v>
      </c>
      <c r="X3199" s="1">
        <f t="shared" si="191"/>
        <v>110492101.9075</v>
      </c>
      <c r="Y3199" s="1">
        <f t="shared" si="192"/>
        <v>11944513.983929541</v>
      </c>
    </row>
    <row r="3200" spans="1:25" x14ac:dyDescent="0.5">
      <c r="A3200" s="1" t="s">
        <v>6385</v>
      </c>
      <c r="B3200" s="1" t="s">
        <v>6386</v>
      </c>
      <c r="C3200" s="1">
        <v>111807</v>
      </c>
      <c r="D3200" s="1">
        <v>3</v>
      </c>
      <c r="E3200" s="1">
        <v>1</v>
      </c>
      <c r="F3200" s="1">
        <v>117.33</v>
      </c>
      <c r="G3200" s="1">
        <v>0.28989464799999998</v>
      </c>
      <c r="H3200" s="1">
        <v>0.977951083</v>
      </c>
      <c r="I3200" s="1">
        <v>0.14693526900000001</v>
      </c>
      <c r="K3200" s="1">
        <v>1.3837768100000001</v>
      </c>
      <c r="L3200" s="1" t="s">
        <v>1</v>
      </c>
      <c r="M3200" s="1" t="s">
        <v>2</v>
      </c>
      <c r="N3200" s="1">
        <v>43093.410660000001</v>
      </c>
      <c r="O3200" s="1">
        <v>34967.479930000001</v>
      </c>
      <c r="P3200" s="1">
        <v>30591.183529999998</v>
      </c>
      <c r="Q3200" s="1">
        <v>29529.511600000002</v>
      </c>
      <c r="R3200" s="3">
        <f>AVERAGE('VTA_Proteome Morphine vs Saline'!N3200:Q3200)</f>
        <v>34545.396430000001</v>
      </c>
      <c r="S3200" s="3">
        <f>_xlfn.STDEV.S('VTA_Proteome Morphine vs Saline'!N3200:Q3200)</f>
        <v>6165.5386908094733</v>
      </c>
      <c r="T3200" s="1">
        <v>16717.796030000001</v>
      </c>
      <c r="U3200" s="1">
        <v>33050.072010000004</v>
      </c>
      <c r="V3200" s="1">
        <v>15800.50619</v>
      </c>
      <c r="W3200" s="1">
        <v>34289.915589999997</v>
      </c>
      <c r="X3200" s="1">
        <f t="shared" si="191"/>
        <v>24964.572455000001</v>
      </c>
      <c r="Y3200" s="1">
        <f t="shared" si="192"/>
        <v>10071.854505711181</v>
      </c>
    </row>
    <row r="3201" spans="1:25" x14ac:dyDescent="0.5">
      <c r="A3201" s="1" t="s">
        <v>6387</v>
      </c>
      <c r="B3201" s="1" t="s">
        <v>6388</v>
      </c>
      <c r="C3201" s="1">
        <v>49437</v>
      </c>
      <c r="D3201" s="1">
        <v>4</v>
      </c>
      <c r="E3201" s="1">
        <v>4</v>
      </c>
      <c r="F3201" s="1">
        <v>315.47000000000003</v>
      </c>
      <c r="G3201" s="1">
        <v>6.9507000999999999E-2</v>
      </c>
      <c r="H3201" s="1">
        <v>0.99625991700000005</v>
      </c>
      <c r="I3201" s="1">
        <v>0.64662406299999997</v>
      </c>
      <c r="K3201" s="1">
        <v>1.047921254</v>
      </c>
      <c r="L3201" s="1" t="s">
        <v>2</v>
      </c>
      <c r="M3201" s="1" t="s">
        <v>1</v>
      </c>
      <c r="N3201" s="1">
        <v>137431.09289999999</v>
      </c>
      <c r="O3201" s="1">
        <v>143135.0901</v>
      </c>
      <c r="P3201" s="1">
        <v>234645.64290000001</v>
      </c>
      <c r="Q3201" s="1">
        <v>181884.06820000001</v>
      </c>
      <c r="R3201" s="3">
        <f>AVERAGE('VTA_Proteome Morphine vs Saline'!N3201:Q3201)</f>
        <v>174273.97352499998</v>
      </c>
      <c r="S3201" s="3">
        <f>_xlfn.STDEV.S('VTA_Proteome Morphine vs Saline'!N3201:Q3201)</f>
        <v>44831.83362221744</v>
      </c>
      <c r="T3201" s="1">
        <v>162975.59090000001</v>
      </c>
      <c r="U3201" s="1">
        <v>167069.6672</v>
      </c>
      <c r="V3201" s="1">
        <v>203988.82070000001</v>
      </c>
      <c r="W3201" s="1">
        <v>196467.5246</v>
      </c>
      <c r="X3201" s="1">
        <f t="shared" si="191"/>
        <v>182625.40085000001</v>
      </c>
      <c r="Y3201" s="1">
        <f t="shared" si="192"/>
        <v>20624.386682263223</v>
      </c>
    </row>
    <row r="3202" spans="1:25" x14ac:dyDescent="0.5">
      <c r="A3202" s="1" t="s">
        <v>6389</v>
      </c>
      <c r="B3202" s="1" t="s">
        <v>6390</v>
      </c>
      <c r="C3202" s="1">
        <v>34386</v>
      </c>
      <c r="D3202" s="1">
        <v>2</v>
      </c>
      <c r="E3202" s="1">
        <v>2</v>
      </c>
      <c r="F3202" s="1">
        <v>69.75</v>
      </c>
      <c r="G3202" s="1">
        <v>6.6655461999999999E-2</v>
      </c>
      <c r="H3202" s="1">
        <v>0.99625991700000005</v>
      </c>
      <c r="I3202" s="1">
        <v>0.67123438099999999</v>
      </c>
      <c r="K3202" s="1">
        <v>1.019371418</v>
      </c>
      <c r="L3202" s="1" t="s">
        <v>2</v>
      </c>
      <c r="M3202" s="1" t="s">
        <v>1</v>
      </c>
      <c r="N3202" s="1">
        <v>40852.099750000001</v>
      </c>
      <c r="O3202" s="1">
        <v>31668.225900000001</v>
      </c>
      <c r="P3202" s="1">
        <v>3527.956396</v>
      </c>
      <c r="Q3202" s="1">
        <v>44669.2045</v>
      </c>
      <c r="R3202" s="3">
        <f>AVERAGE('VTA_Proteome Morphine vs Saline'!N3202:Q3202)</f>
        <v>30179.3716365</v>
      </c>
      <c r="S3202" s="3">
        <f>_xlfn.STDEV.S('VTA_Proteome Morphine vs Saline'!N3202:Q3202)</f>
        <v>18586.527406846388</v>
      </c>
      <c r="T3202" s="1">
        <v>25162.730339999998</v>
      </c>
      <c r="U3202" s="1">
        <v>50686.461020000002</v>
      </c>
      <c r="V3202" s="1">
        <v>30718.186450000001</v>
      </c>
      <c r="W3202" s="1">
        <v>16488.577580000001</v>
      </c>
      <c r="X3202" s="1">
        <f t="shared" si="191"/>
        <v>30763.988847500001</v>
      </c>
      <c r="Y3202" s="1">
        <f t="shared" si="192"/>
        <v>14515.146790482473</v>
      </c>
    </row>
    <row r="3203" spans="1:25" x14ac:dyDescent="0.5">
      <c r="A3203" s="1" t="s">
        <v>6391</v>
      </c>
      <c r="B3203" s="1" t="s">
        <v>6392</v>
      </c>
      <c r="C3203" s="1">
        <v>47960</v>
      </c>
      <c r="D3203" s="1">
        <v>12</v>
      </c>
      <c r="E3203" s="1">
        <v>12</v>
      </c>
      <c r="F3203" s="1">
        <v>594.47</v>
      </c>
      <c r="G3203" s="1">
        <v>5.3085642000000002E-2</v>
      </c>
      <c r="H3203" s="1">
        <v>0.99625991700000005</v>
      </c>
      <c r="I3203" s="1">
        <v>0.85364821499999999</v>
      </c>
      <c r="K3203" s="1">
        <v>1.008966858</v>
      </c>
      <c r="L3203" s="1" t="s">
        <v>2</v>
      </c>
      <c r="M3203" s="1" t="s">
        <v>1</v>
      </c>
      <c r="N3203" s="1">
        <v>3507250.2859999998</v>
      </c>
      <c r="O3203" s="1">
        <v>3164098.1039999998</v>
      </c>
      <c r="P3203" s="1">
        <v>4975826.8470000001</v>
      </c>
      <c r="Q3203" s="1">
        <v>3664964.2080000001</v>
      </c>
      <c r="R3203" s="3">
        <f>AVERAGE('VTA_Proteome Morphine vs Saline'!N3203:Q3203)</f>
        <v>3828034.8612500001</v>
      </c>
      <c r="S3203" s="3">
        <f>_xlfn.STDEV.S('VTA_Proteome Morphine vs Saline'!N3203:Q3203)</f>
        <v>793249.27604742278</v>
      </c>
      <c r="T3203" s="1">
        <v>3684239.7370000002</v>
      </c>
      <c r="U3203" s="1">
        <v>3496176.628</v>
      </c>
      <c r="V3203" s="1">
        <v>4304053.8619999997</v>
      </c>
      <c r="W3203" s="1">
        <v>3964970.997</v>
      </c>
      <c r="X3203" s="1">
        <f t="shared" si="191"/>
        <v>3862360.3059999999</v>
      </c>
      <c r="Y3203" s="1">
        <f t="shared" si="192"/>
        <v>351870.98698903539</v>
      </c>
    </row>
    <row r="3204" spans="1:25" x14ac:dyDescent="0.5">
      <c r="A3204" s="1" t="s">
        <v>6393</v>
      </c>
      <c r="B3204" s="1" t="s">
        <v>6394</v>
      </c>
      <c r="C3204" s="1">
        <v>56086</v>
      </c>
      <c r="D3204" s="1">
        <v>3</v>
      </c>
      <c r="E3204" s="1">
        <v>3</v>
      </c>
      <c r="F3204" s="1">
        <v>116.58</v>
      </c>
      <c r="G3204" s="1">
        <v>5.1050295000000002E-2</v>
      </c>
      <c r="H3204" s="1">
        <v>0.99625991700000005</v>
      </c>
      <c r="I3204" s="1">
        <v>0.91416811899999995</v>
      </c>
      <c r="K3204" s="1">
        <v>1.083637137</v>
      </c>
      <c r="L3204" s="1" t="s">
        <v>1</v>
      </c>
      <c r="M3204" s="1" t="s">
        <v>2</v>
      </c>
      <c r="N3204" s="1">
        <v>74049.799849999996</v>
      </c>
      <c r="O3204" s="1">
        <v>88815.808520000006</v>
      </c>
      <c r="P3204" s="1">
        <v>304118.80709999998</v>
      </c>
      <c r="Q3204" s="1">
        <v>104160.2732</v>
      </c>
      <c r="R3204" s="3">
        <f>AVERAGE('VTA_Proteome Morphine vs Saline'!N3204:Q3204)</f>
        <v>142786.17216750002</v>
      </c>
      <c r="S3204" s="3">
        <f>_xlfn.STDEV.S('VTA_Proteome Morphine vs Saline'!N3204:Q3204)</f>
        <v>108255.35890803771</v>
      </c>
      <c r="T3204" s="1">
        <v>84508.40724</v>
      </c>
      <c r="U3204" s="1">
        <v>84148.816919999997</v>
      </c>
      <c r="V3204" s="1">
        <v>268216.15470000001</v>
      </c>
      <c r="W3204" s="1">
        <v>90189.296690000003</v>
      </c>
      <c r="X3204" s="1">
        <f t="shared" si="191"/>
        <v>131765.66888750001</v>
      </c>
      <c r="Y3204" s="1">
        <f t="shared" si="192"/>
        <v>91009.052980619061</v>
      </c>
    </row>
    <row r="3205" spans="1:25" x14ac:dyDescent="0.5">
      <c r="A3205" s="1" t="s">
        <v>6395</v>
      </c>
      <c r="B3205" s="1" t="s">
        <v>6396</v>
      </c>
      <c r="C3205" s="1">
        <v>60013</v>
      </c>
      <c r="D3205" s="1">
        <v>17</v>
      </c>
      <c r="E3205" s="1">
        <v>17</v>
      </c>
      <c r="F3205" s="1">
        <v>986.56</v>
      </c>
      <c r="G3205" s="1">
        <v>7.3104421000000003E-2</v>
      </c>
      <c r="H3205" s="1">
        <v>0.99625991700000005</v>
      </c>
      <c r="I3205" s="1">
        <v>0.61867408499999998</v>
      </c>
      <c r="K3205" s="1">
        <v>1.1142669679999999</v>
      </c>
      <c r="L3205" s="1" t="s">
        <v>2</v>
      </c>
      <c r="M3205" s="1" t="s">
        <v>1</v>
      </c>
      <c r="N3205" s="1">
        <v>5651334.3490000004</v>
      </c>
      <c r="O3205" s="1">
        <v>7309835.3909999998</v>
      </c>
      <c r="P3205" s="1">
        <v>10980165.050000001</v>
      </c>
      <c r="Q3205" s="1">
        <v>11088492.779999999</v>
      </c>
      <c r="R3205" s="3">
        <f>AVERAGE('VTA_Proteome Morphine vs Saline'!N3205:Q3205)</f>
        <v>8757456.8925000001</v>
      </c>
      <c r="S3205" s="3">
        <f>_xlfn.STDEV.S('VTA_Proteome Morphine vs Saline'!N3205:Q3205)</f>
        <v>2715251.0705932849</v>
      </c>
      <c r="T3205" s="1">
        <v>7653285.0259999996</v>
      </c>
      <c r="U3205" s="1">
        <v>7142101.6129999999</v>
      </c>
      <c r="V3205" s="1">
        <v>11189267.369999999</v>
      </c>
      <c r="W3205" s="1">
        <v>13047925.74</v>
      </c>
      <c r="X3205" s="1">
        <f t="shared" ref="X3205:X3231" si="193">AVERAGE(T3205:W3205)</f>
        <v>9758144.9372499995</v>
      </c>
      <c r="Y3205" s="1">
        <f t="shared" ref="Y3205:Y3231" si="194">_xlfn.STDEV.S(T3205:W3205)</f>
        <v>2836951.8306334275</v>
      </c>
    </row>
    <row r="3206" spans="1:25" x14ac:dyDescent="0.5">
      <c r="A3206" s="1" t="s">
        <v>6397</v>
      </c>
      <c r="B3206" s="1" t="s">
        <v>6398</v>
      </c>
      <c r="C3206" s="1">
        <v>38390</v>
      </c>
      <c r="D3206" s="1">
        <v>16</v>
      </c>
      <c r="E3206" s="1">
        <v>15</v>
      </c>
      <c r="F3206" s="1">
        <v>1093.97</v>
      </c>
      <c r="G3206" s="1">
        <v>6.7414919000000004E-2</v>
      </c>
      <c r="H3206" s="1">
        <v>0.99625991700000005</v>
      </c>
      <c r="I3206" s="1">
        <v>0.66443603100000004</v>
      </c>
      <c r="K3206" s="1">
        <v>1.039680344</v>
      </c>
      <c r="L3206" s="1" t="s">
        <v>1</v>
      </c>
      <c r="M3206" s="1" t="s">
        <v>2</v>
      </c>
      <c r="N3206" s="1">
        <v>10012687.99</v>
      </c>
      <c r="O3206" s="1">
        <v>8476649.6610000003</v>
      </c>
      <c r="P3206" s="1">
        <v>7807865.0159999998</v>
      </c>
      <c r="Q3206" s="1">
        <v>8581668.3739999998</v>
      </c>
      <c r="R3206" s="3">
        <f>AVERAGE('VTA_Proteome Morphine vs Saline'!N3206:Q3206)</f>
        <v>8719717.7602500003</v>
      </c>
      <c r="S3206" s="3">
        <f>_xlfn.STDEV.S('VTA_Proteome Morphine vs Saline'!N3206:Q3206)</f>
        <v>927611.12113015587</v>
      </c>
      <c r="T3206" s="1">
        <v>9124825.4560000002</v>
      </c>
      <c r="U3206" s="1">
        <v>9859464.5429999996</v>
      </c>
      <c r="V3206" s="1">
        <v>6699981.1509999996</v>
      </c>
      <c r="W3206" s="1">
        <v>7863416.1169999996</v>
      </c>
      <c r="X3206" s="1">
        <f t="shared" si="193"/>
        <v>8386921.8167499993</v>
      </c>
      <c r="Y3206" s="1">
        <f t="shared" si="194"/>
        <v>1394358.9792304803</v>
      </c>
    </row>
    <row r="3207" spans="1:25" x14ac:dyDescent="0.5">
      <c r="A3207" s="1" t="s">
        <v>6399</v>
      </c>
      <c r="B3207" s="1" t="s">
        <v>6400</v>
      </c>
      <c r="C3207" s="1">
        <v>17278</v>
      </c>
      <c r="D3207" s="1">
        <v>25</v>
      </c>
      <c r="E3207" s="1">
        <v>18</v>
      </c>
      <c r="F3207" s="1">
        <v>1481.11</v>
      </c>
      <c r="G3207" s="1">
        <v>6.0813332999999997E-2</v>
      </c>
      <c r="H3207" s="1">
        <v>0.99625991700000005</v>
      </c>
      <c r="I3207" s="1">
        <v>0.73129433300000002</v>
      </c>
      <c r="K3207" s="1">
        <v>1.0110834120000001</v>
      </c>
      <c r="L3207" s="1" t="s">
        <v>2</v>
      </c>
      <c r="M3207" s="1" t="s">
        <v>1</v>
      </c>
      <c r="N3207" s="1">
        <v>27777155.18</v>
      </c>
      <c r="O3207" s="1">
        <v>35906552.829999998</v>
      </c>
      <c r="P3207" s="1">
        <v>43145626.57</v>
      </c>
      <c r="Q3207" s="1">
        <v>52977989.119999997</v>
      </c>
      <c r="R3207" s="3">
        <f>AVERAGE('VTA_Proteome Morphine vs Saline'!N3207:Q3207)</f>
        <v>39951830.924999997</v>
      </c>
      <c r="S3207" s="3">
        <f>_xlfn.STDEV.S('VTA_Proteome Morphine vs Saline'!N3207:Q3207)</f>
        <v>10715535.953386653</v>
      </c>
      <c r="T3207" s="1">
        <v>23814048.260000002</v>
      </c>
      <c r="U3207" s="1">
        <v>23463327.579999998</v>
      </c>
      <c r="V3207" s="1">
        <v>29946413.059999999</v>
      </c>
      <c r="W3207" s="1">
        <v>84354745.260000005</v>
      </c>
      <c r="X3207" s="1">
        <f t="shared" si="193"/>
        <v>40394633.540000007</v>
      </c>
      <c r="Y3207" s="1">
        <f t="shared" si="194"/>
        <v>29457549.475881707</v>
      </c>
    </row>
    <row r="3208" spans="1:25" x14ac:dyDescent="0.5">
      <c r="A3208" s="1" t="s">
        <v>6401</v>
      </c>
      <c r="B3208" s="1" t="s">
        <v>6402</v>
      </c>
      <c r="C3208" s="1">
        <v>20743</v>
      </c>
      <c r="D3208" s="1">
        <v>8</v>
      </c>
      <c r="E3208" s="1">
        <v>3</v>
      </c>
      <c r="F3208" s="1">
        <v>395.88</v>
      </c>
      <c r="G3208" s="1">
        <v>0.25217459199999998</v>
      </c>
      <c r="H3208" s="1">
        <v>0.977951083</v>
      </c>
      <c r="I3208" s="1">
        <v>0.17747645200000001</v>
      </c>
      <c r="K3208" s="1">
        <v>1.3650864460000001</v>
      </c>
      <c r="L3208" s="1" t="s">
        <v>2</v>
      </c>
      <c r="M3208" s="1" t="s">
        <v>1</v>
      </c>
      <c r="N3208" s="1">
        <v>827305.23899999994</v>
      </c>
      <c r="O3208" s="1">
        <v>1116163.415</v>
      </c>
      <c r="P3208" s="1">
        <v>1060347.344</v>
      </c>
      <c r="Q3208" s="1">
        <v>895578.46100000001</v>
      </c>
      <c r="R3208" s="3">
        <f>AVERAGE('VTA_Proteome Morphine vs Saline'!N3208:Q3208)</f>
        <v>974848.61475000007</v>
      </c>
      <c r="S3208" s="3">
        <f>_xlfn.STDEV.S('VTA_Proteome Morphine vs Saline'!N3208:Q3208)</f>
        <v>135809.5608763934</v>
      </c>
      <c r="T3208" s="1">
        <v>1515828.6170000001</v>
      </c>
      <c r="U3208" s="1">
        <v>996004.90049999999</v>
      </c>
      <c r="V3208" s="1">
        <v>937017.91749999998</v>
      </c>
      <c r="W3208" s="1">
        <v>1874159.088</v>
      </c>
      <c r="X3208" s="1">
        <f t="shared" si="193"/>
        <v>1330752.63075</v>
      </c>
      <c r="Y3208" s="1">
        <f t="shared" si="194"/>
        <v>445954.69343607547</v>
      </c>
    </row>
    <row r="3209" spans="1:25" x14ac:dyDescent="0.5">
      <c r="A3209" s="1" t="s">
        <v>6403</v>
      </c>
      <c r="B3209" s="1" t="s">
        <v>6404</v>
      </c>
      <c r="C3209" s="1">
        <v>20882</v>
      </c>
      <c r="D3209" s="1">
        <v>7</v>
      </c>
      <c r="E3209" s="1">
        <v>6</v>
      </c>
      <c r="F3209" s="1">
        <v>331.63</v>
      </c>
      <c r="G3209" s="1">
        <v>0.125047046</v>
      </c>
      <c r="H3209" s="1">
        <v>0.977951083</v>
      </c>
      <c r="I3209" s="1">
        <v>0.38470797899999998</v>
      </c>
      <c r="K3209" s="1">
        <v>1.1536571280000001</v>
      </c>
      <c r="L3209" s="1" t="s">
        <v>2</v>
      </c>
      <c r="M3209" s="1" t="s">
        <v>1</v>
      </c>
      <c r="N3209" s="1">
        <v>1974369.2109999999</v>
      </c>
      <c r="O3209" s="1">
        <v>2553580.236</v>
      </c>
      <c r="P3209" s="1">
        <v>2468290.3790000002</v>
      </c>
      <c r="Q3209" s="1">
        <v>2172680.395</v>
      </c>
      <c r="R3209" s="3">
        <f>AVERAGE('VTA_Proteome Morphine vs Saline'!N3209:Q3209)</f>
        <v>2292230.0552499997</v>
      </c>
      <c r="S3209" s="3">
        <f>_xlfn.STDEV.S('VTA_Proteome Morphine vs Saline'!N3209:Q3209)</f>
        <v>267475.10298482637</v>
      </c>
      <c r="T3209" s="1">
        <v>2734444.662</v>
      </c>
      <c r="U3209" s="1">
        <v>2385445.3810000001</v>
      </c>
      <c r="V3209" s="1">
        <v>1965860.9040000001</v>
      </c>
      <c r="W3209" s="1">
        <v>3492039.2209999999</v>
      </c>
      <c r="X3209" s="1">
        <f t="shared" si="193"/>
        <v>2644447.5419999999</v>
      </c>
      <c r="Y3209" s="1">
        <f t="shared" si="194"/>
        <v>646548.03394466953</v>
      </c>
    </row>
    <row r="3210" spans="1:25" x14ac:dyDescent="0.5">
      <c r="A3210" s="1" t="s">
        <v>6405</v>
      </c>
      <c r="B3210" s="1" t="s">
        <v>6406</v>
      </c>
      <c r="C3210" s="1">
        <v>22073</v>
      </c>
      <c r="D3210" s="1">
        <v>3</v>
      </c>
      <c r="E3210" s="1">
        <v>1</v>
      </c>
      <c r="F3210" s="1">
        <v>122.65</v>
      </c>
      <c r="G3210" s="1">
        <v>0.100045553</v>
      </c>
      <c r="H3210" s="1">
        <v>0.99094768200000005</v>
      </c>
      <c r="I3210" s="1">
        <v>0.47146209900000002</v>
      </c>
      <c r="K3210" s="1">
        <v>1.0305277370000001</v>
      </c>
      <c r="L3210" s="1" t="s">
        <v>2</v>
      </c>
      <c r="M3210" s="1" t="s">
        <v>1</v>
      </c>
      <c r="N3210" s="1">
        <v>241152.84789999999</v>
      </c>
      <c r="O3210" s="1">
        <v>444531.36790000001</v>
      </c>
      <c r="P3210" s="1">
        <v>259074.1287</v>
      </c>
      <c r="Q3210" s="1">
        <v>255501.85019999999</v>
      </c>
      <c r="R3210" s="3">
        <f>AVERAGE('VTA_Proteome Morphine vs Saline'!N3210:Q3210)</f>
        <v>300065.04867499997</v>
      </c>
      <c r="S3210" s="3">
        <f>_xlfn.STDEV.S('VTA_Proteome Morphine vs Saline'!N3210:Q3210)</f>
        <v>96621.769405748171</v>
      </c>
      <c r="T3210" s="1">
        <v>1948.693264</v>
      </c>
      <c r="U3210" s="1">
        <v>352137.43550000002</v>
      </c>
      <c r="V3210" s="1">
        <v>275292.71130000002</v>
      </c>
      <c r="W3210" s="1">
        <v>607522.5821</v>
      </c>
      <c r="X3210" s="1">
        <f t="shared" si="193"/>
        <v>309225.35554100003</v>
      </c>
      <c r="Y3210" s="1">
        <f t="shared" si="194"/>
        <v>249260.94325992244</v>
      </c>
    </row>
    <row r="3211" spans="1:25" x14ac:dyDescent="0.5">
      <c r="A3211" s="1" t="s">
        <v>6407</v>
      </c>
      <c r="B3211" s="1" t="s">
        <v>6408</v>
      </c>
      <c r="C3211" s="1">
        <v>46753</v>
      </c>
      <c r="D3211" s="1">
        <v>5</v>
      </c>
      <c r="E3211" s="1">
        <v>4</v>
      </c>
      <c r="F3211" s="1">
        <v>166.49</v>
      </c>
      <c r="G3211" s="1">
        <v>0.15127104699999999</v>
      </c>
      <c r="H3211" s="1">
        <v>0.977951083</v>
      </c>
      <c r="I3211" s="1">
        <v>0.319232144</v>
      </c>
      <c r="K3211" s="1">
        <v>1.224145174</v>
      </c>
      <c r="L3211" s="1" t="s">
        <v>2</v>
      </c>
      <c r="M3211" s="1" t="s">
        <v>1</v>
      </c>
      <c r="N3211" s="1">
        <v>31180.965250000001</v>
      </c>
      <c r="O3211" s="1">
        <v>66985.853229999993</v>
      </c>
      <c r="P3211" s="1">
        <v>16888.43015</v>
      </c>
      <c r="Q3211" s="1">
        <v>18832.98386</v>
      </c>
      <c r="R3211" s="3">
        <f>AVERAGE('VTA_Proteome Morphine vs Saline'!N3211:Q3211)</f>
        <v>33472.058122499999</v>
      </c>
      <c r="S3211" s="3">
        <f>_xlfn.STDEV.S('VTA_Proteome Morphine vs Saline'!N3211:Q3211)</f>
        <v>23221.705227733131</v>
      </c>
      <c r="T3211" s="1">
        <v>38798.079579999998</v>
      </c>
      <c r="U3211" s="1">
        <v>50754.37717</v>
      </c>
      <c r="V3211" s="1">
        <v>39327.240530000003</v>
      </c>
      <c r="W3211" s="1">
        <v>35018.936419999998</v>
      </c>
      <c r="X3211" s="1">
        <f t="shared" si="193"/>
        <v>40974.658425000001</v>
      </c>
      <c r="Y3211" s="1">
        <f t="shared" si="194"/>
        <v>6796.2000294628815</v>
      </c>
    </row>
    <row r="3212" spans="1:25" x14ac:dyDescent="0.5">
      <c r="A3212" s="1" t="s">
        <v>6409</v>
      </c>
      <c r="B3212" s="1" t="s">
        <v>6410</v>
      </c>
      <c r="C3212" s="1">
        <v>99429</v>
      </c>
      <c r="D3212" s="1">
        <v>10</v>
      </c>
      <c r="E3212" s="1">
        <v>10</v>
      </c>
      <c r="F3212" s="1">
        <v>473.84</v>
      </c>
      <c r="G3212" s="1">
        <v>5.2041192E-2</v>
      </c>
      <c r="H3212" s="1">
        <v>0.99625991700000005</v>
      </c>
      <c r="I3212" s="1">
        <v>0.880648396</v>
      </c>
      <c r="K3212" s="1">
        <v>1.0174807880000001</v>
      </c>
      <c r="L3212" s="1" t="s">
        <v>1</v>
      </c>
      <c r="M3212" s="1" t="s">
        <v>2</v>
      </c>
      <c r="N3212" s="1">
        <v>747978.08400000003</v>
      </c>
      <c r="O3212" s="1">
        <v>982011.11210000003</v>
      </c>
      <c r="P3212" s="1">
        <v>761245.72309999994</v>
      </c>
      <c r="Q3212" s="1">
        <v>917711.93119999999</v>
      </c>
      <c r="R3212" s="3">
        <f>AVERAGE('VTA_Proteome Morphine vs Saline'!N3212:Q3212)</f>
        <v>852236.71259999997</v>
      </c>
      <c r="S3212" s="3">
        <f>_xlfn.STDEV.S('VTA_Proteome Morphine vs Saline'!N3212:Q3212)</f>
        <v>115870.07209808379</v>
      </c>
      <c r="T3212" s="1">
        <v>824642.78940000001</v>
      </c>
      <c r="U3212" s="1">
        <v>833937.18819999998</v>
      </c>
      <c r="V3212" s="1">
        <v>891531.48490000004</v>
      </c>
      <c r="W3212" s="1">
        <v>800268.11270000006</v>
      </c>
      <c r="X3212" s="1">
        <f t="shared" si="193"/>
        <v>837594.89379999996</v>
      </c>
      <c r="Y3212" s="1">
        <f t="shared" si="194"/>
        <v>38659.109600975411</v>
      </c>
    </row>
    <row r="3213" spans="1:25" x14ac:dyDescent="0.5">
      <c r="A3213" s="1" t="s">
        <v>6411</v>
      </c>
      <c r="B3213" s="1" t="s">
        <v>6412</v>
      </c>
      <c r="C3213" s="1">
        <v>43526</v>
      </c>
      <c r="D3213" s="1">
        <v>4</v>
      </c>
      <c r="E3213" s="1">
        <v>4</v>
      </c>
      <c r="F3213" s="1">
        <v>174.98</v>
      </c>
      <c r="G3213" s="1">
        <v>5.8911732000000001E-2</v>
      </c>
      <c r="H3213" s="1">
        <v>0.99625991700000005</v>
      </c>
      <c r="I3213" s="1">
        <v>0.75490979599999997</v>
      </c>
      <c r="K3213" s="1">
        <v>1.0015611680000001</v>
      </c>
      <c r="L3213" s="1" t="s">
        <v>2</v>
      </c>
      <c r="M3213" s="1" t="s">
        <v>1</v>
      </c>
      <c r="N3213" s="1">
        <v>241061.70019999999</v>
      </c>
      <c r="O3213" s="1">
        <v>236372.03959999999</v>
      </c>
      <c r="P3213" s="1">
        <v>216219.26949999999</v>
      </c>
      <c r="Q3213" s="1">
        <v>249101.36170000001</v>
      </c>
      <c r="R3213" s="3">
        <f>AVERAGE('VTA_Proteome Morphine vs Saline'!N3213:Q3213)</f>
        <v>235688.59275000001</v>
      </c>
      <c r="S3213" s="3">
        <f>_xlfn.STDEV.S('VTA_Proteome Morphine vs Saline'!N3213:Q3213)</f>
        <v>14003.50315677111</v>
      </c>
      <c r="T3213" s="1">
        <v>231104.32800000001</v>
      </c>
      <c r="U3213" s="1">
        <v>377792.25300000003</v>
      </c>
      <c r="V3213" s="1">
        <v>118687.57150000001</v>
      </c>
      <c r="W3213" s="1">
        <v>216642.01610000001</v>
      </c>
      <c r="X3213" s="1">
        <f t="shared" si="193"/>
        <v>236056.54214999999</v>
      </c>
      <c r="Y3213" s="1">
        <f t="shared" si="194"/>
        <v>106873.65632423029</v>
      </c>
    </row>
    <row r="3214" spans="1:25" x14ac:dyDescent="0.5">
      <c r="A3214" s="1" t="s">
        <v>6413</v>
      </c>
      <c r="B3214" s="1" t="s">
        <v>6414</v>
      </c>
      <c r="C3214" s="1">
        <v>38432</v>
      </c>
      <c r="D3214" s="1">
        <v>19</v>
      </c>
      <c r="E3214" s="1">
        <v>19</v>
      </c>
      <c r="F3214" s="1">
        <v>1118.8699999999999</v>
      </c>
      <c r="G3214" s="1">
        <v>5.001531E-2</v>
      </c>
      <c r="H3214" s="1">
        <v>0.99959859299999998</v>
      </c>
      <c r="I3214" s="1">
        <v>0.98960947600000004</v>
      </c>
      <c r="K3214" s="1">
        <v>1.0127602259999999</v>
      </c>
      <c r="L3214" s="1" t="s">
        <v>2</v>
      </c>
      <c r="M3214" s="1" t="s">
        <v>1</v>
      </c>
      <c r="N3214" s="1">
        <v>12658656.689999999</v>
      </c>
      <c r="O3214" s="1">
        <v>14742653.210000001</v>
      </c>
      <c r="P3214" s="1">
        <v>14011885.369999999</v>
      </c>
      <c r="Q3214" s="1">
        <v>14805862.810000001</v>
      </c>
      <c r="R3214" s="3">
        <f>AVERAGE('VTA_Proteome Morphine vs Saline'!N3214:Q3214)</f>
        <v>14054764.52</v>
      </c>
      <c r="S3214" s="3">
        <f>_xlfn.STDEV.S('VTA_Proteome Morphine vs Saline'!N3214:Q3214)</f>
        <v>998047.29105770588</v>
      </c>
      <c r="T3214" s="1">
        <v>15349212.619999999</v>
      </c>
      <c r="U3214" s="1">
        <v>16811137.379999999</v>
      </c>
      <c r="V3214" s="1">
        <v>10304992.67</v>
      </c>
      <c r="W3214" s="1">
        <v>14471083.310000001</v>
      </c>
      <c r="X3214" s="1">
        <f t="shared" si="193"/>
        <v>14234106.495000001</v>
      </c>
      <c r="Y3214" s="1">
        <f t="shared" si="194"/>
        <v>2791573.2310479144</v>
      </c>
    </row>
    <row r="3215" spans="1:25" x14ac:dyDescent="0.5">
      <c r="A3215" s="1" t="s">
        <v>6415</v>
      </c>
      <c r="B3215" s="1" t="s">
        <v>6416</v>
      </c>
      <c r="C3215" s="1">
        <v>73958</v>
      </c>
      <c r="D3215" s="1">
        <v>6</v>
      </c>
      <c r="E3215" s="1">
        <v>4</v>
      </c>
      <c r="F3215" s="1">
        <v>311.60000000000002</v>
      </c>
      <c r="G3215" s="1">
        <v>0.37417292800000002</v>
      </c>
      <c r="H3215" s="1">
        <v>0.977951083</v>
      </c>
      <c r="I3215" s="1">
        <v>9.9547884000000003E-2</v>
      </c>
      <c r="K3215" s="1">
        <v>1.538960318</v>
      </c>
      <c r="L3215" s="1" t="s">
        <v>2</v>
      </c>
      <c r="M3215" s="1" t="s">
        <v>1</v>
      </c>
      <c r="N3215" s="1">
        <v>180623.67879999999</v>
      </c>
      <c r="O3215" s="1">
        <v>284393.3223</v>
      </c>
      <c r="P3215" s="1">
        <v>101853.8521</v>
      </c>
      <c r="Q3215" s="1">
        <v>235829.04689999999</v>
      </c>
      <c r="R3215" s="3">
        <f>AVERAGE('VTA_Proteome Morphine vs Saline'!N3215:Q3215)</f>
        <v>200674.97502499999</v>
      </c>
      <c r="S3215" s="3">
        <f>_xlfn.STDEV.S('VTA_Proteome Morphine vs Saline'!N3215:Q3215)</f>
        <v>78341.643366966338</v>
      </c>
      <c r="T3215" s="1">
        <v>369510.74609999999</v>
      </c>
      <c r="U3215" s="1">
        <v>314370.98940000002</v>
      </c>
      <c r="V3215" s="1">
        <v>327728.64860000001</v>
      </c>
      <c r="W3215" s="1">
        <v>223712.90919999999</v>
      </c>
      <c r="X3215" s="1">
        <f t="shared" si="193"/>
        <v>308830.823325</v>
      </c>
      <c r="Y3215" s="1">
        <f t="shared" si="194"/>
        <v>61413.716093485789</v>
      </c>
    </row>
    <row r="3216" spans="1:25" x14ac:dyDescent="0.5">
      <c r="A3216" s="1" t="s">
        <v>6417</v>
      </c>
      <c r="B3216" s="1" t="s">
        <v>6418</v>
      </c>
      <c r="C3216" s="1">
        <v>86173</v>
      </c>
      <c r="D3216" s="1">
        <v>21</v>
      </c>
      <c r="E3216" s="1">
        <v>19</v>
      </c>
      <c r="F3216" s="1">
        <v>1602.51</v>
      </c>
      <c r="G3216" s="1">
        <v>0.21243694399999999</v>
      </c>
      <c r="H3216" s="1">
        <v>0.977951083</v>
      </c>
      <c r="I3216" s="1">
        <v>0.21973596000000001</v>
      </c>
      <c r="K3216" s="1">
        <v>1.085979179</v>
      </c>
      <c r="L3216" s="1" t="s">
        <v>1</v>
      </c>
      <c r="M3216" s="1" t="s">
        <v>2</v>
      </c>
      <c r="N3216" s="1">
        <v>12605630.220000001</v>
      </c>
      <c r="O3216" s="1">
        <v>15478297.939999999</v>
      </c>
      <c r="P3216" s="1">
        <v>15717441.869999999</v>
      </c>
      <c r="Q3216" s="1">
        <v>14594233.33</v>
      </c>
      <c r="R3216" s="3">
        <f>AVERAGE('VTA_Proteome Morphine vs Saline'!N3216:Q3216)</f>
        <v>14598900.84</v>
      </c>
      <c r="S3216" s="3">
        <f>_xlfn.STDEV.S('VTA_Proteome Morphine vs Saline'!N3216:Q3216)</f>
        <v>1413933.3842731831</v>
      </c>
      <c r="T3216" s="1">
        <v>13120605.810000001</v>
      </c>
      <c r="U3216" s="1">
        <v>13802625</v>
      </c>
      <c r="V3216" s="1">
        <v>12507738.66</v>
      </c>
      <c r="W3216" s="1">
        <v>14341335.25</v>
      </c>
      <c r="X3216" s="1">
        <f t="shared" si="193"/>
        <v>13443076.18</v>
      </c>
      <c r="Y3216" s="1">
        <f t="shared" si="194"/>
        <v>798955.17743453418</v>
      </c>
    </row>
    <row r="3217" spans="1:25" x14ac:dyDescent="0.5">
      <c r="A3217" s="1" t="s">
        <v>6419</v>
      </c>
      <c r="B3217" s="1" t="s">
        <v>6420</v>
      </c>
      <c r="C3217" s="1">
        <v>87057</v>
      </c>
      <c r="D3217" s="1">
        <v>14</v>
      </c>
      <c r="E3217" s="1">
        <v>12</v>
      </c>
      <c r="F3217" s="1">
        <v>953.59</v>
      </c>
      <c r="G3217" s="1">
        <v>9.7698583000000006E-2</v>
      </c>
      <c r="H3217" s="1">
        <v>0.99332116299999995</v>
      </c>
      <c r="I3217" s="1">
        <v>0.48142503599999997</v>
      </c>
      <c r="K3217" s="1">
        <v>1.10364784</v>
      </c>
      <c r="L3217" s="1" t="s">
        <v>1</v>
      </c>
      <c r="M3217" s="1" t="s">
        <v>2</v>
      </c>
      <c r="N3217" s="1">
        <v>4410220.5439999998</v>
      </c>
      <c r="O3217" s="1">
        <v>6783295.3779999996</v>
      </c>
      <c r="P3217" s="1">
        <v>4503780.5039999997</v>
      </c>
      <c r="Q3217" s="1">
        <v>4996244.483</v>
      </c>
      <c r="R3217" s="3">
        <f>AVERAGE('VTA_Proteome Morphine vs Saline'!N3217:Q3217)</f>
        <v>5173385.2272499995</v>
      </c>
      <c r="S3217" s="3">
        <f>_xlfn.STDEV.S('VTA_Proteome Morphine vs Saline'!N3217:Q3217)</f>
        <v>1103627.4063167244</v>
      </c>
      <c r="T3217" s="1">
        <v>5020327.4309999999</v>
      </c>
      <c r="U3217" s="1">
        <v>5185910.3320000004</v>
      </c>
      <c r="V3217" s="1">
        <v>4678010.0750000002</v>
      </c>
      <c r="W3217" s="1">
        <v>3865882.5550000002</v>
      </c>
      <c r="X3217" s="1">
        <f t="shared" si="193"/>
        <v>4687532.5982499998</v>
      </c>
      <c r="Y3217" s="1">
        <f t="shared" si="194"/>
        <v>587177.49679424649</v>
      </c>
    </row>
    <row r="3218" spans="1:25" x14ac:dyDescent="0.5">
      <c r="A3218" s="1" t="s">
        <v>6421</v>
      </c>
      <c r="B3218" s="1" t="s">
        <v>6422</v>
      </c>
      <c r="C3218" s="1">
        <v>31168</v>
      </c>
      <c r="D3218" s="1">
        <v>13</v>
      </c>
      <c r="E3218" s="1">
        <v>13</v>
      </c>
      <c r="F3218" s="1">
        <v>1211.3599999999999</v>
      </c>
      <c r="G3218" s="1">
        <v>5.9424994000000002E-2</v>
      </c>
      <c r="H3218" s="1">
        <v>0.99625991700000005</v>
      </c>
      <c r="I3218" s="1">
        <v>0.74827228400000001</v>
      </c>
      <c r="K3218" s="1">
        <v>1.059888838</v>
      </c>
      <c r="L3218" s="1" t="s">
        <v>1</v>
      </c>
      <c r="M3218" s="1" t="s">
        <v>2</v>
      </c>
      <c r="N3218" s="1">
        <v>26227852.100000001</v>
      </c>
      <c r="O3218" s="1">
        <v>22160161.98</v>
      </c>
      <c r="P3218" s="1">
        <v>15029883.77</v>
      </c>
      <c r="Q3218" s="1">
        <v>16633710.49</v>
      </c>
      <c r="R3218" s="3">
        <f>AVERAGE('VTA_Proteome Morphine vs Saline'!N3218:Q3218)</f>
        <v>20012902.084999997</v>
      </c>
      <c r="S3218" s="3">
        <f>_xlfn.STDEV.S('VTA_Proteome Morphine vs Saline'!N3218:Q3218)</f>
        <v>5147353.2392537594</v>
      </c>
      <c r="T3218" s="1">
        <v>20586120.93</v>
      </c>
      <c r="U3218" s="1">
        <v>25934526.109999999</v>
      </c>
      <c r="V3218" s="1">
        <v>14291481.119999999</v>
      </c>
      <c r="W3218" s="1">
        <v>14716177.720000001</v>
      </c>
      <c r="X3218" s="1">
        <f t="shared" si="193"/>
        <v>18882076.469999999</v>
      </c>
      <c r="Y3218" s="1">
        <f t="shared" si="194"/>
        <v>5509660.9547559349</v>
      </c>
    </row>
    <row r="3219" spans="1:25" x14ac:dyDescent="0.5">
      <c r="A3219" s="1" t="s">
        <v>6423</v>
      </c>
      <c r="B3219" s="1" t="s">
        <v>6424</v>
      </c>
      <c r="C3219" s="1">
        <v>33162</v>
      </c>
      <c r="D3219" s="1">
        <v>5</v>
      </c>
      <c r="E3219" s="1">
        <v>5</v>
      </c>
      <c r="F3219" s="1">
        <v>208.81</v>
      </c>
      <c r="G3219" s="1">
        <v>5.5127331000000002E-2</v>
      </c>
      <c r="H3219" s="1">
        <v>0.99625991700000005</v>
      </c>
      <c r="I3219" s="1">
        <v>0.812320657</v>
      </c>
      <c r="K3219" s="1">
        <v>1.049697163</v>
      </c>
      <c r="L3219" s="1" t="s">
        <v>2</v>
      </c>
      <c r="M3219" s="1" t="s">
        <v>1</v>
      </c>
      <c r="N3219" s="1">
        <v>178710.6545</v>
      </c>
      <c r="O3219" s="1">
        <v>207733.6974</v>
      </c>
      <c r="P3219" s="1">
        <v>272875.45929999999</v>
      </c>
      <c r="Q3219" s="1">
        <v>126754.09789999999</v>
      </c>
      <c r="R3219" s="3">
        <f>AVERAGE('VTA_Proteome Morphine vs Saline'!N3219:Q3219)</f>
        <v>196518.47727500001</v>
      </c>
      <c r="S3219" s="3">
        <f>_xlfn.STDEV.S('VTA_Proteome Morphine vs Saline'!N3219:Q3219)</f>
        <v>60938.102606888635</v>
      </c>
      <c r="T3219" s="1">
        <v>199160.3481</v>
      </c>
      <c r="U3219" s="1">
        <v>233958.03349999999</v>
      </c>
      <c r="V3219" s="1">
        <v>260531.62150000001</v>
      </c>
      <c r="W3219" s="1">
        <v>131489.5491</v>
      </c>
      <c r="X3219" s="1">
        <f t="shared" si="193"/>
        <v>206284.88805000001</v>
      </c>
      <c r="Y3219" s="1">
        <f t="shared" si="194"/>
        <v>55837.898919511426</v>
      </c>
    </row>
    <row r="3220" spans="1:25" x14ac:dyDescent="0.5">
      <c r="A3220" s="1" t="s">
        <v>6425</v>
      </c>
      <c r="B3220" s="1" t="s">
        <v>6426</v>
      </c>
      <c r="C3220" s="1">
        <v>38489</v>
      </c>
      <c r="D3220" s="1">
        <v>4</v>
      </c>
      <c r="E3220" s="1">
        <v>4</v>
      </c>
      <c r="F3220" s="1">
        <v>220.18</v>
      </c>
      <c r="G3220" s="1">
        <v>6.0591776E-2</v>
      </c>
      <c r="H3220" s="1">
        <v>0.99625991700000005</v>
      </c>
      <c r="I3220" s="1">
        <v>0.73391574500000001</v>
      </c>
      <c r="K3220" s="1">
        <v>1.214118764</v>
      </c>
      <c r="L3220" s="1" t="s">
        <v>1</v>
      </c>
      <c r="M3220" s="1" t="s">
        <v>2</v>
      </c>
      <c r="N3220" s="1">
        <v>336332.04430000001</v>
      </c>
      <c r="O3220" s="1">
        <v>490352.26120000001</v>
      </c>
      <c r="P3220" s="1">
        <v>91664.695959999997</v>
      </c>
      <c r="Q3220" s="1">
        <v>118633.34819999999</v>
      </c>
      <c r="R3220" s="3">
        <f>AVERAGE('VTA_Proteome Morphine vs Saline'!N3220:Q3220)</f>
        <v>259245.58741500002</v>
      </c>
      <c r="S3220" s="3">
        <f>_xlfn.STDEV.S('VTA_Proteome Morphine vs Saline'!N3220:Q3220)</f>
        <v>189039.47868188645</v>
      </c>
      <c r="T3220" s="1">
        <v>146352.9529</v>
      </c>
      <c r="U3220" s="1">
        <v>99842.249609999999</v>
      </c>
      <c r="V3220" s="1">
        <v>493217.86949999997</v>
      </c>
      <c r="W3220" s="1">
        <v>114689.8216</v>
      </c>
      <c r="X3220" s="1">
        <f t="shared" si="193"/>
        <v>213525.72340250001</v>
      </c>
      <c r="Y3220" s="1">
        <f t="shared" si="194"/>
        <v>187467.63754868039</v>
      </c>
    </row>
    <row r="3221" spans="1:25" x14ac:dyDescent="0.5">
      <c r="A3221" s="1" t="s">
        <v>6427</v>
      </c>
      <c r="B3221" s="1" t="s">
        <v>6428</v>
      </c>
      <c r="C3221" s="1">
        <v>33047</v>
      </c>
      <c r="D3221" s="1">
        <v>27</v>
      </c>
      <c r="E3221" s="1">
        <v>24</v>
      </c>
      <c r="F3221" s="1">
        <v>2071.15</v>
      </c>
      <c r="G3221" s="1">
        <v>8.4344124000000006E-2</v>
      </c>
      <c r="H3221" s="1">
        <v>0.99625991700000005</v>
      </c>
      <c r="I3221" s="1">
        <v>0.54692023099999998</v>
      </c>
      <c r="K3221" s="1">
        <v>1.0423947790000001</v>
      </c>
      <c r="L3221" s="1" t="s">
        <v>2</v>
      </c>
      <c r="M3221" s="1" t="s">
        <v>1</v>
      </c>
      <c r="N3221" s="1">
        <v>34884494.200000003</v>
      </c>
      <c r="O3221" s="1">
        <v>42780948.460000001</v>
      </c>
      <c r="P3221" s="1">
        <v>45703309.789999999</v>
      </c>
      <c r="Q3221" s="1">
        <v>39633607.270000003</v>
      </c>
      <c r="R3221" s="3">
        <f>AVERAGE('VTA_Proteome Morphine vs Saline'!N3221:Q3221)</f>
        <v>40750589.93</v>
      </c>
      <c r="S3221" s="3">
        <f>_xlfn.STDEV.S('VTA_Proteome Morphine vs Saline'!N3221:Q3221)</f>
        <v>4629993.4898531279</v>
      </c>
      <c r="T3221" s="1">
        <v>44075836.450000003</v>
      </c>
      <c r="U3221" s="1">
        <v>43947698.700000003</v>
      </c>
      <c r="V3221" s="1">
        <v>37787048.530000001</v>
      </c>
      <c r="W3221" s="1">
        <v>44102225.140000001</v>
      </c>
      <c r="X3221" s="1">
        <f t="shared" si="193"/>
        <v>42478202.204999998</v>
      </c>
      <c r="Y3221" s="1">
        <f t="shared" si="194"/>
        <v>3128163.91436926</v>
      </c>
    </row>
    <row r="3222" spans="1:25" x14ac:dyDescent="0.5">
      <c r="A3222" s="1" t="s">
        <v>6429</v>
      </c>
      <c r="B3222" s="1" t="s">
        <v>6430</v>
      </c>
      <c r="C3222" s="1">
        <v>33224</v>
      </c>
      <c r="D3222" s="1">
        <v>50</v>
      </c>
      <c r="E3222" s="1">
        <v>47</v>
      </c>
      <c r="F3222" s="1">
        <v>4252.22</v>
      </c>
      <c r="G3222" s="1">
        <v>5.0132490000000002E-2</v>
      </c>
      <c r="H3222" s="1">
        <v>0.99625991700000005</v>
      </c>
      <c r="I3222" s="1">
        <v>0.96944280500000002</v>
      </c>
      <c r="K3222" s="1">
        <v>1.007098952</v>
      </c>
      <c r="L3222" s="1" t="s">
        <v>2</v>
      </c>
      <c r="M3222" s="1" t="s">
        <v>1</v>
      </c>
      <c r="N3222" s="1">
        <v>510492106.60000002</v>
      </c>
      <c r="O3222" s="1">
        <v>607064286.39999998</v>
      </c>
      <c r="P3222" s="1">
        <v>592338176.20000005</v>
      </c>
      <c r="Q3222" s="1">
        <v>517139877.80000001</v>
      </c>
      <c r="R3222" s="3">
        <f>AVERAGE('VTA_Proteome Morphine vs Saline'!N3222:Q3222)</f>
        <v>556758611.75</v>
      </c>
      <c r="S3222" s="3">
        <f>_xlfn.STDEV.S('VTA_Proteome Morphine vs Saline'!N3222:Q3222)</f>
        <v>50022661.154851317</v>
      </c>
      <c r="T3222" s="1">
        <v>599181847.89999998</v>
      </c>
      <c r="U3222" s="1">
        <v>644102927</v>
      </c>
      <c r="V3222" s="1">
        <v>475507575.60000002</v>
      </c>
      <c r="W3222" s="1">
        <v>524051706.10000002</v>
      </c>
      <c r="X3222" s="1">
        <f t="shared" si="193"/>
        <v>560711014.14999998</v>
      </c>
      <c r="Y3222" s="1">
        <f t="shared" si="194"/>
        <v>75360792.161553711</v>
      </c>
    </row>
    <row r="3223" spans="1:25" x14ac:dyDescent="0.5">
      <c r="A3223" s="1" t="s">
        <v>6431</v>
      </c>
      <c r="B3223" s="1" t="s">
        <v>6432</v>
      </c>
      <c r="C3223" s="1">
        <v>33338</v>
      </c>
      <c r="D3223" s="1">
        <v>5</v>
      </c>
      <c r="E3223" s="1">
        <v>4</v>
      </c>
      <c r="F3223" s="1">
        <v>238.21</v>
      </c>
      <c r="G3223" s="1">
        <v>6.6726694000000003E-2</v>
      </c>
      <c r="H3223" s="1">
        <v>0.99625991700000005</v>
      </c>
      <c r="I3223" s="1">
        <v>0.67058863899999999</v>
      </c>
      <c r="K3223" s="1">
        <v>1.107928129</v>
      </c>
      <c r="L3223" s="1" t="s">
        <v>1</v>
      </c>
      <c r="M3223" s="1" t="s">
        <v>2</v>
      </c>
      <c r="N3223" s="1">
        <v>204582.65900000001</v>
      </c>
      <c r="O3223" s="1">
        <v>132929.96030000001</v>
      </c>
      <c r="P3223" s="1">
        <v>108705.48759999999</v>
      </c>
      <c r="Q3223" s="1">
        <v>206193.0772</v>
      </c>
      <c r="R3223" s="3">
        <f>AVERAGE('VTA_Proteome Morphine vs Saline'!N3223:Q3223)</f>
        <v>163102.79602499999</v>
      </c>
      <c r="S3223" s="3">
        <f>_xlfn.STDEV.S('VTA_Proteome Morphine vs Saline'!N3223:Q3223)</f>
        <v>49822.413108084074</v>
      </c>
      <c r="T3223" s="1">
        <v>118186.8912</v>
      </c>
      <c r="U3223" s="1">
        <v>209284.77660000001</v>
      </c>
      <c r="V3223" s="1">
        <v>133142.30499999999</v>
      </c>
      <c r="W3223" s="1">
        <v>128242.98209999999</v>
      </c>
      <c r="X3223" s="1">
        <f t="shared" si="193"/>
        <v>147214.238725</v>
      </c>
      <c r="Y3223" s="1">
        <f t="shared" si="194"/>
        <v>41846.013243483292</v>
      </c>
    </row>
    <row r="3224" spans="1:25" x14ac:dyDescent="0.5">
      <c r="A3224" s="1" t="s">
        <v>6433</v>
      </c>
      <c r="B3224" s="1" t="s">
        <v>6434</v>
      </c>
      <c r="C3224" s="1">
        <v>33236</v>
      </c>
      <c r="D3224" s="1">
        <v>3</v>
      </c>
      <c r="E3224" s="1">
        <v>3</v>
      </c>
      <c r="F3224" s="1">
        <v>182.27</v>
      </c>
      <c r="G3224" s="1">
        <v>0.24228722599999999</v>
      </c>
      <c r="H3224" s="1">
        <v>0.977951083</v>
      </c>
      <c r="I3224" s="1">
        <v>0.18686645199999999</v>
      </c>
      <c r="K3224" s="1">
        <v>1.2182162430000001</v>
      </c>
      <c r="L3224" s="1" t="s">
        <v>1</v>
      </c>
      <c r="M3224" s="1" t="s">
        <v>2</v>
      </c>
      <c r="N3224" s="1">
        <v>402608.48570000002</v>
      </c>
      <c r="O3224" s="1">
        <v>325270.2746</v>
      </c>
      <c r="P3224" s="1">
        <v>490390.86180000001</v>
      </c>
      <c r="Q3224" s="1">
        <v>328906.99310000002</v>
      </c>
      <c r="R3224" s="3">
        <f>AVERAGE('VTA_Proteome Morphine vs Saline'!N3224:Q3224)</f>
        <v>386794.15380000003</v>
      </c>
      <c r="S3224" s="3">
        <f>_xlfn.STDEV.S('VTA_Proteome Morphine vs Saline'!N3224:Q3224)</f>
        <v>77714.18164789163</v>
      </c>
      <c r="T3224" s="1">
        <v>324273.38309999998</v>
      </c>
      <c r="U3224" s="1">
        <v>354615.15789999999</v>
      </c>
      <c r="V3224" s="1">
        <v>346938.40700000001</v>
      </c>
      <c r="W3224" s="1">
        <v>244207.51790000001</v>
      </c>
      <c r="X3224" s="1">
        <f t="shared" si="193"/>
        <v>317508.61647499999</v>
      </c>
      <c r="Y3224" s="1">
        <f t="shared" si="194"/>
        <v>50536.5250970794</v>
      </c>
    </row>
    <row r="3225" spans="1:25" x14ac:dyDescent="0.5">
      <c r="A3225" s="1" t="s">
        <v>6435</v>
      </c>
      <c r="B3225" s="1" t="s">
        <v>6436</v>
      </c>
      <c r="C3225" s="1">
        <v>34188</v>
      </c>
      <c r="D3225" s="1">
        <v>10</v>
      </c>
      <c r="E3225" s="1">
        <v>9</v>
      </c>
      <c r="F3225" s="1">
        <v>537.91</v>
      </c>
      <c r="G3225" s="1">
        <v>0.14296637500000001</v>
      </c>
      <c r="H3225" s="1">
        <v>0.977951083</v>
      </c>
      <c r="I3225" s="1">
        <v>0.33789182499999998</v>
      </c>
      <c r="K3225" s="1">
        <v>1.12511158</v>
      </c>
      <c r="L3225" s="1" t="s">
        <v>2</v>
      </c>
      <c r="M3225" s="1" t="s">
        <v>1</v>
      </c>
      <c r="N3225" s="1">
        <v>4405044.29</v>
      </c>
      <c r="O3225" s="1">
        <v>5676039.159</v>
      </c>
      <c r="P3225" s="1">
        <v>3654112.5109999999</v>
      </c>
      <c r="Q3225" s="1">
        <v>4951340.5949999997</v>
      </c>
      <c r="R3225" s="3">
        <f>AVERAGE('VTA_Proteome Morphine vs Saline'!N3225:Q3225)</f>
        <v>4671634.1387499999</v>
      </c>
      <c r="S3225" s="3">
        <f>_xlfn.STDEV.S('VTA_Proteome Morphine vs Saline'!N3225:Q3225)</f>
        <v>855080.02681365178</v>
      </c>
      <c r="T3225" s="1">
        <v>5792051.6140000001</v>
      </c>
      <c r="U3225" s="1">
        <v>5775371.2719999999</v>
      </c>
      <c r="V3225" s="1">
        <v>4249619.8509999998</v>
      </c>
      <c r="W3225" s="1">
        <v>5207395.9289999995</v>
      </c>
      <c r="X3225" s="1">
        <f t="shared" si="193"/>
        <v>5256109.6665000003</v>
      </c>
      <c r="Y3225" s="1">
        <f t="shared" si="194"/>
        <v>723938.57082005544</v>
      </c>
    </row>
    <row r="3226" spans="1:25" x14ac:dyDescent="0.5">
      <c r="A3226" s="1" t="s">
        <v>6437</v>
      </c>
      <c r="B3226" s="1" t="s">
        <v>6438</v>
      </c>
      <c r="C3226" s="1">
        <v>29039</v>
      </c>
      <c r="D3226" s="1">
        <v>12</v>
      </c>
      <c r="E3226" s="1">
        <v>12</v>
      </c>
      <c r="F3226" s="1">
        <v>740.18</v>
      </c>
      <c r="G3226" s="1">
        <v>9.3189569E-2</v>
      </c>
      <c r="H3226" s="1">
        <v>0.99625991700000005</v>
      </c>
      <c r="I3226" s="1">
        <v>0.50173366699999999</v>
      </c>
      <c r="K3226" s="1">
        <v>1.066319319</v>
      </c>
      <c r="L3226" s="1" t="s">
        <v>2</v>
      </c>
      <c r="M3226" s="1" t="s">
        <v>1</v>
      </c>
      <c r="N3226" s="1">
        <v>4127946.3769999999</v>
      </c>
      <c r="O3226" s="1">
        <v>4234051.5</v>
      </c>
      <c r="P3226" s="1">
        <v>3784134.415</v>
      </c>
      <c r="Q3226" s="1">
        <v>3876081.3420000002</v>
      </c>
      <c r="R3226" s="3">
        <f>AVERAGE('VTA_Proteome Morphine vs Saline'!N3226:Q3226)</f>
        <v>4005553.4084999999</v>
      </c>
      <c r="S3226" s="3">
        <f>_xlfn.STDEV.S('VTA_Proteome Morphine vs Saline'!N3226:Q3226)</f>
        <v>210539.62670854287</v>
      </c>
      <c r="T3226" s="1">
        <v>4599498.5710000005</v>
      </c>
      <c r="U3226" s="1">
        <v>4977198.5939999996</v>
      </c>
      <c r="V3226" s="1">
        <v>3942978.682</v>
      </c>
      <c r="W3226" s="1">
        <v>3565120.08</v>
      </c>
      <c r="X3226" s="1">
        <f t="shared" si="193"/>
        <v>4271198.9817500003</v>
      </c>
      <c r="Y3226" s="1">
        <f t="shared" si="194"/>
        <v>635738.95414793433</v>
      </c>
    </row>
    <row r="3227" spans="1:25" x14ac:dyDescent="0.5">
      <c r="A3227" s="1" t="s">
        <v>6439</v>
      </c>
      <c r="B3227" s="1" t="s">
        <v>6440</v>
      </c>
      <c r="C3227" s="1">
        <v>29832</v>
      </c>
      <c r="D3227" s="1">
        <v>12</v>
      </c>
      <c r="E3227" s="1">
        <v>12</v>
      </c>
      <c r="F3227" s="1">
        <v>723.06</v>
      </c>
      <c r="G3227" s="1">
        <v>8.5881680000000002E-2</v>
      </c>
      <c r="H3227" s="1">
        <v>0.99625991700000005</v>
      </c>
      <c r="I3227" s="1">
        <v>0.53847975599999998</v>
      </c>
      <c r="K3227" s="1">
        <v>1.065805763</v>
      </c>
      <c r="L3227" s="1" t="s">
        <v>2</v>
      </c>
      <c r="M3227" s="1" t="s">
        <v>1</v>
      </c>
      <c r="N3227" s="1">
        <v>6327930.2180000003</v>
      </c>
      <c r="O3227" s="1">
        <v>7788586.7709999997</v>
      </c>
      <c r="P3227" s="1">
        <v>7114984.3250000002</v>
      </c>
      <c r="Q3227" s="1">
        <v>6847470.5429999996</v>
      </c>
      <c r="R3227" s="3">
        <f>AVERAGE('VTA_Proteome Morphine vs Saline'!N3227:Q3227)</f>
        <v>7019742.9642500002</v>
      </c>
      <c r="S3227" s="3">
        <f>_xlfn.STDEV.S('VTA_Proteome Morphine vs Saline'!N3227:Q3227)</f>
        <v>607858.09171018598</v>
      </c>
      <c r="T3227" s="1">
        <v>8102731.7010000004</v>
      </c>
      <c r="U3227" s="1">
        <v>8800352.7440000009</v>
      </c>
      <c r="V3227" s="1">
        <v>6434756.4419999998</v>
      </c>
      <c r="W3227" s="1">
        <v>6588889.1430000002</v>
      </c>
      <c r="X3227" s="1">
        <f t="shared" si="193"/>
        <v>7481682.5075000003</v>
      </c>
      <c r="Y3227" s="1">
        <f t="shared" si="194"/>
        <v>1157256.4497834954</v>
      </c>
    </row>
    <row r="3228" spans="1:25" x14ac:dyDescent="0.5">
      <c r="A3228" s="1" t="s">
        <v>6441</v>
      </c>
      <c r="B3228" s="1" t="s">
        <v>6442</v>
      </c>
      <c r="C3228" s="1">
        <v>67526</v>
      </c>
      <c r="D3228" s="1">
        <v>90</v>
      </c>
      <c r="E3228" s="1">
        <v>88</v>
      </c>
      <c r="F3228" s="1">
        <v>7982.45</v>
      </c>
      <c r="G3228" s="1">
        <v>5.3266108E-2</v>
      </c>
      <c r="H3228" s="1">
        <v>0.99625991700000005</v>
      </c>
      <c r="I3228" s="1">
        <v>0.84949864399999997</v>
      </c>
      <c r="K3228" s="1">
        <v>1.012750979</v>
      </c>
      <c r="L3228" s="1" t="s">
        <v>2</v>
      </c>
      <c r="M3228" s="1" t="s">
        <v>1</v>
      </c>
      <c r="N3228" s="1">
        <v>645014750.79999995</v>
      </c>
      <c r="O3228" s="1">
        <v>721193489.89999998</v>
      </c>
      <c r="P3228" s="1">
        <v>1110785030</v>
      </c>
      <c r="Q3228" s="1">
        <v>864658705.20000005</v>
      </c>
      <c r="R3228" s="3">
        <f>AVERAGE('VTA_Proteome Morphine vs Saline'!N3228:Q3228)</f>
        <v>835412993.9749999</v>
      </c>
      <c r="S3228" s="3">
        <f>_xlfn.STDEV.S('VTA_Proteome Morphine vs Saline'!N3228:Q3228)</f>
        <v>204924909.79614604</v>
      </c>
      <c r="T3228" s="1">
        <v>854222241.39999998</v>
      </c>
      <c r="U3228" s="1">
        <v>691099692.79999995</v>
      </c>
      <c r="V3228" s="1">
        <v>958054430.70000005</v>
      </c>
      <c r="W3228" s="1">
        <v>880884945.5</v>
      </c>
      <c r="X3228" s="1">
        <f t="shared" si="193"/>
        <v>846065327.5999999</v>
      </c>
      <c r="Y3228" s="1">
        <f t="shared" si="194"/>
        <v>112301451.77980117</v>
      </c>
    </row>
    <row r="3229" spans="1:25" x14ac:dyDescent="0.5">
      <c r="A3229" s="1" t="s">
        <v>6443</v>
      </c>
      <c r="B3229" s="1" t="s">
        <v>6444</v>
      </c>
      <c r="C3229" s="1">
        <v>66654</v>
      </c>
      <c r="D3229" s="1">
        <v>3</v>
      </c>
      <c r="E3229" s="1">
        <v>1</v>
      </c>
      <c r="F3229" s="1">
        <v>127.8</v>
      </c>
      <c r="G3229" s="1">
        <v>5.0084661000000003E-2</v>
      </c>
      <c r="H3229" s="1">
        <v>0.99706243100000003</v>
      </c>
      <c r="I3229" s="1">
        <v>0.97557028400000001</v>
      </c>
      <c r="K3229" s="1">
        <v>1.028335118</v>
      </c>
      <c r="L3229" s="1" t="s">
        <v>2</v>
      </c>
      <c r="M3229" s="1" t="s">
        <v>1</v>
      </c>
      <c r="N3229" s="1">
        <v>59527.492769999997</v>
      </c>
      <c r="O3229" s="1">
        <v>59224.276030000001</v>
      </c>
      <c r="P3229" s="1">
        <v>87329.477400000003</v>
      </c>
      <c r="Q3229" s="1">
        <v>82005.962350000002</v>
      </c>
      <c r="R3229" s="3">
        <f>AVERAGE('VTA_Proteome Morphine vs Saline'!N3229:Q3229)</f>
        <v>72021.802137499995</v>
      </c>
      <c r="S3229" s="3">
        <f>_xlfn.STDEV.S('VTA_Proteome Morphine vs Saline'!N3229:Q3229)</f>
        <v>14763.613131998643</v>
      </c>
      <c r="T3229" s="1">
        <v>116351.5684</v>
      </c>
      <c r="U3229" s="1">
        <v>54950.642879999999</v>
      </c>
      <c r="V3229" s="1">
        <v>69951.193159999995</v>
      </c>
      <c r="W3229" s="1">
        <v>54996.789149999997</v>
      </c>
      <c r="X3229" s="1">
        <f t="shared" si="193"/>
        <v>74062.548397499995</v>
      </c>
      <c r="Y3229" s="1">
        <f t="shared" si="194"/>
        <v>29063.33636992516</v>
      </c>
    </row>
    <row r="3230" spans="1:25" x14ac:dyDescent="0.5">
      <c r="A3230" s="1" t="s">
        <v>6445</v>
      </c>
      <c r="B3230" s="1" t="s">
        <v>6446</v>
      </c>
      <c r="C3230" s="1">
        <v>127579</v>
      </c>
      <c r="D3230" s="1">
        <v>14</v>
      </c>
      <c r="E3230" s="1">
        <v>13</v>
      </c>
      <c r="F3230" s="1">
        <v>813.07</v>
      </c>
      <c r="G3230" s="1">
        <v>5.2527825E-2</v>
      </c>
      <c r="H3230" s="1">
        <v>0.99625991700000005</v>
      </c>
      <c r="I3230" s="1">
        <v>0.86734666999999999</v>
      </c>
      <c r="K3230" s="1">
        <v>1.0160595649999999</v>
      </c>
      <c r="L3230" s="1" t="s">
        <v>2</v>
      </c>
      <c r="M3230" s="1" t="s">
        <v>1</v>
      </c>
      <c r="N3230" s="1">
        <v>3508886.9739999999</v>
      </c>
      <c r="O3230" s="1">
        <v>3350155.3820000002</v>
      </c>
      <c r="P3230" s="1">
        <v>3654183.7740000002</v>
      </c>
      <c r="Q3230" s="1">
        <v>3844598.3139999998</v>
      </c>
      <c r="R3230" s="3">
        <f>AVERAGE('VTA_Proteome Morphine vs Saline'!N3230:Q3230)</f>
        <v>3589456.111</v>
      </c>
      <c r="S3230" s="3">
        <f>_xlfn.STDEV.S('VTA_Proteome Morphine vs Saline'!N3230:Q3230)</f>
        <v>210589.20425478512</v>
      </c>
      <c r="T3230" s="1">
        <v>4190202.7409999999</v>
      </c>
      <c r="U3230" s="1">
        <v>3117929.0219999999</v>
      </c>
      <c r="V3230" s="1">
        <v>3592283.2110000001</v>
      </c>
      <c r="W3230" s="1">
        <v>3687989.89</v>
      </c>
      <c r="X3230" s="1">
        <f t="shared" si="193"/>
        <v>3647101.216</v>
      </c>
      <c r="Y3230" s="1">
        <f t="shared" si="194"/>
        <v>439567.73262443108</v>
      </c>
    </row>
    <row r="3231" spans="1:25" x14ac:dyDescent="0.5">
      <c r="A3231" s="1" t="s">
        <v>6447</v>
      </c>
      <c r="B3231" s="1" t="s">
        <v>6448</v>
      </c>
      <c r="C3231" s="1">
        <v>36125</v>
      </c>
      <c r="D3231" s="1">
        <v>16</v>
      </c>
      <c r="E3231" s="1">
        <v>16</v>
      </c>
      <c r="F3231" s="1">
        <v>998.49</v>
      </c>
      <c r="G3231" s="1">
        <v>0.111861751</v>
      </c>
      <c r="H3231" s="1">
        <v>0.98654470999999999</v>
      </c>
      <c r="I3231" s="1">
        <v>0.42657447900000001</v>
      </c>
      <c r="K3231" s="1">
        <v>1.0986384499999999</v>
      </c>
      <c r="L3231" s="1" t="s">
        <v>1</v>
      </c>
      <c r="M3231" s="1" t="s">
        <v>2</v>
      </c>
      <c r="N3231" s="1">
        <v>41548032.090000004</v>
      </c>
      <c r="O3231" s="1">
        <v>38133118.270000003</v>
      </c>
      <c r="P3231" s="1">
        <v>53261799.75</v>
      </c>
      <c r="Q3231" s="1">
        <v>35209137.770000003</v>
      </c>
      <c r="R3231" s="3">
        <f>AVERAGE('VTA_Proteome Morphine vs Saline'!N3231:Q3231)</f>
        <v>42038021.970000006</v>
      </c>
      <c r="S3231" s="3">
        <f>_xlfn.STDEV.S('VTA_Proteome Morphine vs Saline'!N3231:Q3231)</f>
        <v>7918232.3376834132</v>
      </c>
      <c r="T3231" s="1">
        <v>40524124.600000001</v>
      </c>
      <c r="U3231" s="1">
        <v>41048405.270000003</v>
      </c>
      <c r="V3231" s="1">
        <v>37057442.68</v>
      </c>
      <c r="W3231" s="1">
        <v>34425009.130000003</v>
      </c>
      <c r="X3231" s="1">
        <f t="shared" si="193"/>
        <v>38263745.420000002</v>
      </c>
      <c r="Y3231" s="1">
        <f t="shared" si="194"/>
        <v>3112057.578852185</v>
      </c>
    </row>
    <row r="3232" spans="1:25" x14ac:dyDescent="0.5">
      <c r="A3232" s="1" t="s">
        <v>6449</v>
      </c>
      <c r="B3232" s="1" t="s">
        <v>6450</v>
      </c>
      <c r="C3232" s="1">
        <v>139173</v>
      </c>
      <c r="D3232" s="1">
        <v>1</v>
      </c>
      <c r="E3232" s="1">
        <v>0</v>
      </c>
      <c r="F3232" s="1">
        <v>29.36</v>
      </c>
      <c r="K3232" s="1">
        <v>1</v>
      </c>
      <c r="L3232" s="1" t="s">
        <v>364</v>
      </c>
      <c r="M3232" s="1" t="s">
        <v>364</v>
      </c>
      <c r="R3232" s="3"/>
      <c r="S3232" s="3"/>
    </row>
    <row r="3233" spans="1:25" x14ac:dyDescent="0.5">
      <c r="A3233" s="1" t="s">
        <v>6451</v>
      </c>
      <c r="B3233" s="1" t="s">
        <v>6452</v>
      </c>
      <c r="C3233" s="1">
        <v>72550</v>
      </c>
      <c r="D3233" s="1">
        <v>6</v>
      </c>
      <c r="E3233" s="1">
        <v>6</v>
      </c>
      <c r="F3233" s="1">
        <v>210.32</v>
      </c>
      <c r="G3233" s="1">
        <v>0.13645360500000001</v>
      </c>
      <c r="H3233" s="1">
        <v>0.977951083</v>
      </c>
      <c r="I3233" s="1">
        <v>0.35377569599999997</v>
      </c>
      <c r="K3233" s="1">
        <v>1.269357243</v>
      </c>
      <c r="L3233" s="1" t="s">
        <v>2</v>
      </c>
      <c r="M3233" s="1" t="s">
        <v>1</v>
      </c>
      <c r="N3233" s="1">
        <v>249278.14</v>
      </c>
      <c r="O3233" s="1">
        <v>216600.91930000001</v>
      </c>
      <c r="P3233" s="1">
        <v>146937.40919999999</v>
      </c>
      <c r="Q3233" s="1">
        <v>220413.02669999999</v>
      </c>
      <c r="R3233" s="3">
        <f>AVERAGE('VTA_Proteome Morphine vs Saline'!N3233:Q3233)</f>
        <v>208307.3738</v>
      </c>
      <c r="S3233" s="3">
        <f>_xlfn.STDEV.S('VTA_Proteome Morphine vs Saline'!N3233:Q3233)</f>
        <v>43436.566650370172</v>
      </c>
      <c r="T3233" s="1">
        <v>363262.4289</v>
      </c>
      <c r="U3233" s="1">
        <v>317420.48330000002</v>
      </c>
      <c r="V3233" s="1">
        <v>203771.15470000001</v>
      </c>
      <c r="W3233" s="1">
        <v>173211.82769999999</v>
      </c>
      <c r="X3233" s="1">
        <f t="shared" ref="X3233:X3245" si="195">AVERAGE(T3233:W3233)</f>
        <v>264416.47365</v>
      </c>
      <c r="Y3233" s="1">
        <f t="shared" ref="Y3233:Y3245" si="196">_xlfn.STDEV.S(T3233:W3233)</f>
        <v>90509.833833446653</v>
      </c>
    </row>
    <row r="3234" spans="1:25" x14ac:dyDescent="0.5">
      <c r="A3234" s="1" t="s">
        <v>6453</v>
      </c>
      <c r="B3234" s="1" t="s">
        <v>6454</v>
      </c>
      <c r="C3234" s="1">
        <v>11550</v>
      </c>
      <c r="D3234" s="1">
        <v>4</v>
      </c>
      <c r="E3234" s="1">
        <v>4</v>
      </c>
      <c r="F3234" s="1">
        <v>186.94</v>
      </c>
      <c r="G3234" s="1">
        <v>6.7009127000000002E-2</v>
      </c>
      <c r="H3234" s="1">
        <v>0.99625991700000005</v>
      </c>
      <c r="I3234" s="1">
        <v>0.66804497500000004</v>
      </c>
      <c r="K3234" s="1">
        <v>1.044863501</v>
      </c>
      <c r="L3234" s="1" t="s">
        <v>2</v>
      </c>
      <c r="M3234" s="1" t="s">
        <v>1</v>
      </c>
      <c r="N3234" s="1">
        <v>1793987.6070000001</v>
      </c>
      <c r="O3234" s="1">
        <v>1795817.129</v>
      </c>
      <c r="P3234" s="1">
        <v>1627292.7039999999</v>
      </c>
      <c r="Q3234" s="1">
        <v>1602477.5120000001</v>
      </c>
      <c r="R3234" s="3">
        <f>AVERAGE('VTA_Proteome Morphine vs Saline'!N3234:Q3234)</f>
        <v>1704893.7379999999</v>
      </c>
      <c r="S3234" s="3">
        <f>_xlfn.STDEV.S('VTA_Proteome Morphine vs Saline'!N3234:Q3234)</f>
        <v>104428.25982507525</v>
      </c>
      <c r="T3234" s="1">
        <v>2096324.17</v>
      </c>
      <c r="U3234" s="1">
        <v>1907128.2339999999</v>
      </c>
      <c r="V3234" s="1">
        <v>1507286.844</v>
      </c>
      <c r="W3234" s="1">
        <v>1614785.709</v>
      </c>
      <c r="X3234" s="1">
        <f t="shared" si="195"/>
        <v>1781381.2392499999</v>
      </c>
      <c r="Y3234" s="1">
        <f t="shared" si="196"/>
        <v>269495.30887988809</v>
      </c>
    </row>
    <row r="3235" spans="1:25" x14ac:dyDescent="0.5">
      <c r="A3235" s="1" t="s">
        <v>6455</v>
      </c>
      <c r="B3235" s="1" t="s">
        <v>6456</v>
      </c>
      <c r="C3235" s="1">
        <v>10864</v>
      </c>
      <c r="D3235" s="1">
        <v>2</v>
      </c>
      <c r="E3235" s="1">
        <v>2</v>
      </c>
      <c r="F3235" s="1">
        <v>148.52000000000001</v>
      </c>
      <c r="G3235" s="1">
        <v>7.3372087000000002E-2</v>
      </c>
      <c r="H3235" s="1">
        <v>0.99625991700000005</v>
      </c>
      <c r="I3235" s="1">
        <v>0.61671227399999995</v>
      </c>
      <c r="K3235" s="1">
        <v>1.18098232</v>
      </c>
      <c r="L3235" s="1" t="s">
        <v>1</v>
      </c>
      <c r="M3235" s="1" t="s">
        <v>2</v>
      </c>
      <c r="N3235" s="1">
        <v>578680.72329999995</v>
      </c>
      <c r="O3235" s="1">
        <v>409110.22610000003</v>
      </c>
      <c r="P3235" s="1">
        <v>959938.46400000004</v>
      </c>
      <c r="Q3235" s="1">
        <v>1016256.514</v>
      </c>
      <c r="R3235" s="3">
        <f>AVERAGE('VTA_Proteome Morphine vs Saline'!N3235:Q3235)</f>
        <v>740996.48184999998</v>
      </c>
      <c r="S3235" s="3">
        <f>_xlfn.STDEV.S('VTA_Proteome Morphine vs Saline'!N3235:Q3235)</f>
        <v>294504.42502414488</v>
      </c>
      <c r="T3235" s="1">
        <v>939443.14760000003</v>
      </c>
      <c r="U3235" s="1">
        <v>577684.82949999999</v>
      </c>
      <c r="V3235" s="1">
        <v>388165.34659999999</v>
      </c>
      <c r="W3235" s="1">
        <v>604469.8432</v>
      </c>
      <c r="X3235" s="1">
        <f t="shared" si="195"/>
        <v>627440.79172500002</v>
      </c>
      <c r="Y3235" s="1">
        <f t="shared" si="196"/>
        <v>229202.62430463202</v>
      </c>
    </row>
    <row r="3236" spans="1:25" x14ac:dyDescent="0.5">
      <c r="A3236" s="1" t="s">
        <v>6457</v>
      </c>
      <c r="B3236" s="1" t="s">
        <v>6458</v>
      </c>
      <c r="C3236" s="1">
        <v>12448</v>
      </c>
      <c r="D3236" s="1">
        <v>2</v>
      </c>
      <c r="E3236" s="1">
        <v>1</v>
      </c>
      <c r="F3236" s="1">
        <v>112.37</v>
      </c>
      <c r="G3236" s="1">
        <v>6.4333561999999997E-2</v>
      </c>
      <c r="H3236" s="1">
        <v>0.99625991700000005</v>
      </c>
      <c r="I3236" s="1">
        <v>0.69329091700000001</v>
      </c>
      <c r="K3236" s="1">
        <v>1.048206513</v>
      </c>
      <c r="L3236" s="1" t="s">
        <v>1</v>
      </c>
      <c r="M3236" s="1" t="s">
        <v>2</v>
      </c>
      <c r="N3236" s="1">
        <v>143989.36720000001</v>
      </c>
      <c r="O3236" s="1">
        <v>193597.05100000001</v>
      </c>
      <c r="P3236" s="1">
        <v>246120.5393</v>
      </c>
      <c r="Q3236" s="1">
        <v>266034.6899</v>
      </c>
      <c r="R3236" s="3">
        <f>AVERAGE('VTA_Proteome Morphine vs Saline'!N3236:Q3236)</f>
        <v>212435.41185</v>
      </c>
      <c r="S3236" s="3">
        <f>_xlfn.STDEV.S('VTA_Proteome Morphine vs Saline'!N3236:Q3236)</f>
        <v>54916.042848905832</v>
      </c>
      <c r="T3236" s="1">
        <v>144559.03330000001</v>
      </c>
      <c r="U3236" s="1">
        <v>148762.41630000001</v>
      </c>
      <c r="V3236" s="1">
        <v>146015.33489999999</v>
      </c>
      <c r="W3236" s="1">
        <v>371325.65360000002</v>
      </c>
      <c r="X3236" s="1">
        <f t="shared" si="195"/>
        <v>202665.60952500004</v>
      </c>
      <c r="Y3236" s="1">
        <f t="shared" si="196"/>
        <v>112453.53488280131</v>
      </c>
    </row>
    <row r="3237" spans="1:25" x14ac:dyDescent="0.5">
      <c r="A3237" s="1" t="s">
        <v>6459</v>
      </c>
      <c r="B3237" s="1" t="s">
        <v>6460</v>
      </c>
      <c r="C3237" s="1">
        <v>60768</v>
      </c>
      <c r="D3237" s="1">
        <v>14</v>
      </c>
      <c r="E3237" s="1">
        <v>14</v>
      </c>
      <c r="F3237" s="1">
        <v>746.76</v>
      </c>
      <c r="G3237" s="1">
        <v>0.13937281900000001</v>
      </c>
      <c r="H3237" s="1">
        <v>0.977951083</v>
      </c>
      <c r="I3237" s="1">
        <v>0.346510394</v>
      </c>
      <c r="K3237" s="1">
        <v>1.1924763890000001</v>
      </c>
      <c r="L3237" s="1" t="s">
        <v>1</v>
      </c>
      <c r="M3237" s="1" t="s">
        <v>2</v>
      </c>
      <c r="N3237" s="1">
        <v>2952780.3960000002</v>
      </c>
      <c r="O3237" s="1">
        <v>2616085.0860000001</v>
      </c>
      <c r="P3237" s="1">
        <v>4647236.6890000002</v>
      </c>
      <c r="Q3237" s="1">
        <v>3314192.4240000001</v>
      </c>
      <c r="R3237" s="3">
        <f>AVERAGE('VTA_Proteome Morphine vs Saline'!N3237:Q3237)</f>
        <v>3382573.6487500002</v>
      </c>
      <c r="S3237" s="3">
        <f>_xlfn.STDEV.S('VTA_Proteome Morphine vs Saline'!N3237:Q3237)</f>
        <v>889995.42212468327</v>
      </c>
      <c r="T3237" s="1">
        <v>2491058.4589999998</v>
      </c>
      <c r="U3237" s="1">
        <v>2358003.9670000002</v>
      </c>
      <c r="V3237" s="1">
        <v>3933607.014</v>
      </c>
      <c r="W3237" s="1">
        <v>2563714.2059999998</v>
      </c>
      <c r="X3237" s="1">
        <f t="shared" si="195"/>
        <v>2836595.9114999999</v>
      </c>
      <c r="Y3237" s="1">
        <f t="shared" si="196"/>
        <v>736284.40262019588</v>
      </c>
    </row>
    <row r="3238" spans="1:25" x14ac:dyDescent="0.5">
      <c r="A3238" s="1" t="s">
        <v>6461</v>
      </c>
      <c r="B3238" s="1" t="s">
        <v>6462</v>
      </c>
      <c r="C3238" s="1">
        <v>34661</v>
      </c>
      <c r="D3238" s="1">
        <v>4</v>
      </c>
      <c r="E3238" s="1">
        <v>4</v>
      </c>
      <c r="F3238" s="1">
        <v>181.54</v>
      </c>
      <c r="G3238" s="1">
        <v>0.36707061899999999</v>
      </c>
      <c r="H3238" s="1">
        <v>0.977951083</v>
      </c>
      <c r="I3238" s="1">
        <v>0.10273573</v>
      </c>
      <c r="K3238" s="1">
        <v>1.1456644229999999</v>
      </c>
      <c r="L3238" s="1" t="s">
        <v>1</v>
      </c>
      <c r="M3238" s="1" t="s">
        <v>2</v>
      </c>
      <c r="N3238" s="1">
        <v>1011990.247</v>
      </c>
      <c r="O3238" s="1">
        <v>934526.53529999999</v>
      </c>
      <c r="P3238" s="1">
        <v>1233490.156</v>
      </c>
      <c r="Q3238" s="1">
        <v>1024375.997</v>
      </c>
      <c r="R3238" s="3">
        <f>AVERAGE('VTA_Proteome Morphine vs Saline'!N3238:Q3238)</f>
        <v>1051095.733825</v>
      </c>
      <c r="S3238" s="3">
        <f>_xlfn.STDEV.S('VTA_Proteome Morphine vs Saline'!N3238:Q3238)</f>
        <v>127931.3445057294</v>
      </c>
      <c r="T3238" s="1">
        <v>926207.85100000002</v>
      </c>
      <c r="U3238" s="1">
        <v>1005861.528</v>
      </c>
      <c r="V3238" s="1">
        <v>848196.26249999995</v>
      </c>
      <c r="W3238" s="1">
        <v>889554.98770000006</v>
      </c>
      <c r="X3238" s="1">
        <f t="shared" si="195"/>
        <v>917455.15729999996</v>
      </c>
      <c r="Y3238" s="1">
        <f t="shared" si="196"/>
        <v>67001.268644651005</v>
      </c>
    </row>
    <row r="3239" spans="1:25" x14ac:dyDescent="0.5">
      <c r="A3239" s="1" t="s">
        <v>6463</v>
      </c>
      <c r="B3239" s="1" t="s">
        <v>6464</v>
      </c>
      <c r="C3239" s="1">
        <v>86651</v>
      </c>
      <c r="D3239" s="1">
        <v>16</v>
      </c>
      <c r="E3239" s="1">
        <v>16</v>
      </c>
      <c r="F3239" s="1">
        <v>780.31</v>
      </c>
      <c r="G3239" s="1">
        <v>5.4155054000000001E-2</v>
      </c>
      <c r="H3239" s="1">
        <v>0.99625991700000005</v>
      </c>
      <c r="I3239" s="1">
        <v>0.83063245100000005</v>
      </c>
      <c r="K3239" s="1">
        <v>1.034639028</v>
      </c>
      <c r="L3239" s="1" t="s">
        <v>2</v>
      </c>
      <c r="M3239" s="1" t="s">
        <v>1</v>
      </c>
      <c r="N3239" s="1">
        <v>3026610.4</v>
      </c>
      <c r="O3239" s="1">
        <v>3203200.1260000002</v>
      </c>
      <c r="P3239" s="1">
        <v>2087424.9650000001</v>
      </c>
      <c r="Q3239" s="1">
        <v>2423934.5529999998</v>
      </c>
      <c r="R3239" s="3">
        <f>AVERAGE('VTA_Proteome Morphine vs Saline'!N3239:Q3239)</f>
        <v>2685292.5109999999</v>
      </c>
      <c r="S3239" s="3">
        <f>_xlfn.STDEV.S('VTA_Proteome Morphine vs Saline'!N3239:Q3239)</f>
        <v>519769.11021349934</v>
      </c>
      <c r="T3239" s="1">
        <v>3085093.7710000002</v>
      </c>
      <c r="U3239" s="1">
        <v>3298866.72</v>
      </c>
      <c r="V3239" s="1">
        <v>2685855.6549999998</v>
      </c>
      <c r="W3239" s="1">
        <v>2043417.59</v>
      </c>
      <c r="X3239" s="1">
        <f t="shared" si="195"/>
        <v>2778308.4339999999</v>
      </c>
      <c r="Y3239" s="1">
        <f t="shared" si="196"/>
        <v>551878.6826411871</v>
      </c>
    </row>
    <row r="3240" spans="1:25" x14ac:dyDescent="0.5">
      <c r="A3240" s="1" t="s">
        <v>6465</v>
      </c>
      <c r="B3240" s="1" t="s">
        <v>6466</v>
      </c>
      <c r="C3240" s="1">
        <v>82608</v>
      </c>
      <c r="D3240" s="1">
        <v>15</v>
      </c>
      <c r="E3240" s="1">
        <v>15</v>
      </c>
      <c r="F3240" s="1">
        <v>1008.97</v>
      </c>
      <c r="G3240" s="1">
        <v>6.4311384999999999E-2</v>
      </c>
      <c r="H3240" s="1">
        <v>0.99625991700000005</v>
      </c>
      <c r="I3240" s="1">
        <v>0.69351174699999996</v>
      </c>
      <c r="K3240" s="1">
        <v>1.0476455609999999</v>
      </c>
      <c r="L3240" s="1" t="s">
        <v>1</v>
      </c>
      <c r="M3240" s="1" t="s">
        <v>2</v>
      </c>
      <c r="N3240" s="1">
        <v>24680506.420000002</v>
      </c>
      <c r="O3240" s="1">
        <v>17838783.989999998</v>
      </c>
      <c r="P3240" s="1">
        <v>25307451.940000001</v>
      </c>
      <c r="Q3240" s="1">
        <v>22242125.579999998</v>
      </c>
      <c r="R3240" s="3">
        <f>AVERAGE('VTA_Proteome Morphine vs Saline'!N3240:Q3240)</f>
        <v>22517216.982499998</v>
      </c>
      <c r="S3240" s="3">
        <f>_xlfn.STDEV.S('VTA_Proteome Morphine vs Saline'!N3240:Q3240)</f>
        <v>3387656.1638541231</v>
      </c>
      <c r="T3240" s="1">
        <v>23289717.940000001</v>
      </c>
      <c r="U3240" s="1">
        <v>18626369.66</v>
      </c>
      <c r="V3240" s="1">
        <v>25947149.77</v>
      </c>
      <c r="W3240" s="1">
        <v>18109415.300000001</v>
      </c>
      <c r="X3240" s="1">
        <f t="shared" si="195"/>
        <v>21493163.1675</v>
      </c>
      <c r="Y3240" s="1">
        <f t="shared" si="196"/>
        <v>3774204.5674683559</v>
      </c>
    </row>
    <row r="3241" spans="1:25" x14ac:dyDescent="0.5">
      <c r="A3241" s="1" t="s">
        <v>6467</v>
      </c>
      <c r="B3241" s="1" t="s">
        <v>6468</v>
      </c>
      <c r="C3241" s="1">
        <v>77451</v>
      </c>
      <c r="D3241" s="1">
        <v>3</v>
      </c>
      <c r="E3241" s="1">
        <v>3</v>
      </c>
      <c r="F3241" s="1">
        <v>136.72999999999999</v>
      </c>
      <c r="G3241" s="1">
        <v>0.111005255</v>
      </c>
      <c r="H3241" s="1">
        <v>0.98696081400000002</v>
      </c>
      <c r="I3241" s="1">
        <v>0.42956660200000002</v>
      </c>
      <c r="K3241" s="1">
        <v>1.1524160320000001</v>
      </c>
      <c r="L3241" s="1" t="s">
        <v>1</v>
      </c>
      <c r="M3241" s="1" t="s">
        <v>2</v>
      </c>
      <c r="N3241" s="1">
        <v>413281.23440000002</v>
      </c>
      <c r="O3241" s="1">
        <v>311708.4706</v>
      </c>
      <c r="P3241" s="1">
        <v>429343.09600000002</v>
      </c>
      <c r="Q3241" s="1">
        <v>509029.72320000001</v>
      </c>
      <c r="R3241" s="3">
        <f>AVERAGE('VTA_Proteome Morphine vs Saline'!N3241:Q3241)</f>
        <v>415840.63104999997</v>
      </c>
      <c r="S3241" s="3">
        <f>_xlfn.STDEV.S('VTA_Proteome Morphine vs Saline'!N3241:Q3241)</f>
        <v>81069.066864133289</v>
      </c>
      <c r="T3241" s="1">
        <v>250048.0607</v>
      </c>
      <c r="U3241" s="1">
        <v>326748.4339</v>
      </c>
      <c r="V3241" s="1">
        <v>651926.0564</v>
      </c>
      <c r="W3241" s="1">
        <v>214647.2721</v>
      </c>
      <c r="X3241" s="1">
        <f t="shared" si="195"/>
        <v>360842.45577499998</v>
      </c>
      <c r="Y3241" s="1">
        <f t="shared" si="196"/>
        <v>199616.71155010187</v>
      </c>
    </row>
    <row r="3242" spans="1:25" x14ac:dyDescent="0.5">
      <c r="A3242" s="1" t="s">
        <v>6469</v>
      </c>
      <c r="B3242" s="1" t="s">
        <v>6470</v>
      </c>
      <c r="C3242" s="1">
        <v>82196</v>
      </c>
      <c r="D3242" s="1">
        <v>2</v>
      </c>
      <c r="E3242" s="1">
        <v>2</v>
      </c>
      <c r="F3242" s="1">
        <v>67.569999999999993</v>
      </c>
      <c r="G3242" s="1">
        <v>0.235014105</v>
      </c>
      <c r="H3242" s="1">
        <v>0.977951083</v>
      </c>
      <c r="I3242" s="1">
        <v>0.19421150100000001</v>
      </c>
      <c r="K3242" s="1">
        <v>1.5016802119999999</v>
      </c>
      <c r="L3242" s="1" t="s">
        <v>1</v>
      </c>
      <c r="M3242" s="1" t="s">
        <v>2</v>
      </c>
      <c r="N3242" s="1">
        <v>192631.72690000001</v>
      </c>
      <c r="O3242" s="1">
        <v>124399.01029999999</v>
      </c>
      <c r="P3242" s="1">
        <v>166672.57740000001</v>
      </c>
      <c r="Q3242" s="1">
        <v>161132.7218</v>
      </c>
      <c r="R3242" s="3">
        <f>AVERAGE('VTA_Proteome Morphine vs Saline'!N3242:Q3242)</f>
        <v>161209.0091</v>
      </c>
      <c r="S3242" s="3">
        <f>_xlfn.STDEV.S('VTA_Proteome Morphine vs Saline'!N3242:Q3242)</f>
        <v>28120.0972255038</v>
      </c>
      <c r="T3242" s="1">
        <v>127134.2395</v>
      </c>
      <c r="U3242" s="1">
        <v>126066.8879</v>
      </c>
      <c r="V3242" s="1">
        <v>31355.199629999999</v>
      </c>
      <c r="W3242" s="1">
        <v>144853.36429999999</v>
      </c>
      <c r="X3242" s="1">
        <f t="shared" si="195"/>
        <v>107352.42283249999</v>
      </c>
      <c r="Y3242" s="1">
        <f t="shared" si="196"/>
        <v>51392.120079731838</v>
      </c>
    </row>
    <row r="3243" spans="1:25" x14ac:dyDescent="0.5">
      <c r="A3243" s="1" t="s">
        <v>6471</v>
      </c>
      <c r="B3243" s="1" t="s">
        <v>6472</v>
      </c>
      <c r="C3243" s="1">
        <v>60764</v>
      </c>
      <c r="D3243" s="1">
        <v>2</v>
      </c>
      <c r="E3243" s="1">
        <v>2</v>
      </c>
      <c r="F3243" s="1">
        <v>71.67</v>
      </c>
      <c r="G3243" s="1">
        <v>0.124917394</v>
      </c>
      <c r="H3243" s="1">
        <v>0.977951083</v>
      </c>
      <c r="I3243" s="1">
        <v>0.38508516100000001</v>
      </c>
      <c r="K3243" s="1">
        <v>1.2223290019999999</v>
      </c>
      <c r="L3243" s="1" t="s">
        <v>1</v>
      </c>
      <c r="M3243" s="1" t="s">
        <v>2</v>
      </c>
      <c r="N3243" s="1">
        <v>156944.84409999999</v>
      </c>
      <c r="O3243" s="1">
        <v>86053.43363</v>
      </c>
      <c r="P3243" s="1">
        <v>165475.32260000001</v>
      </c>
      <c r="Q3243" s="1">
        <v>164235.78289999999</v>
      </c>
      <c r="R3243" s="3">
        <f>AVERAGE('VTA_Proteome Morphine vs Saline'!N3243:Q3243)</f>
        <v>143177.34580750001</v>
      </c>
      <c r="S3243" s="3">
        <f>_xlfn.STDEV.S('VTA_Proteome Morphine vs Saline'!N3243:Q3243)</f>
        <v>38268.102006389701</v>
      </c>
      <c r="T3243" s="1">
        <v>144580.27220000001</v>
      </c>
      <c r="U3243" s="1">
        <v>100302.5526</v>
      </c>
      <c r="V3243" s="1">
        <v>138453.4791</v>
      </c>
      <c r="W3243" s="1">
        <v>85203.166639999996</v>
      </c>
      <c r="X3243" s="1">
        <f t="shared" si="195"/>
        <v>117134.867635</v>
      </c>
      <c r="Y3243" s="1">
        <f t="shared" si="196"/>
        <v>28929.188169296678</v>
      </c>
    </row>
    <row r="3244" spans="1:25" x14ac:dyDescent="0.5">
      <c r="A3244" s="1" t="s">
        <v>6473</v>
      </c>
      <c r="B3244" s="1" t="s">
        <v>6474</v>
      </c>
      <c r="C3244" s="1">
        <v>106723</v>
      </c>
      <c r="D3244" s="1">
        <v>58</v>
      </c>
      <c r="E3244" s="1">
        <v>58</v>
      </c>
      <c r="F3244" s="1">
        <v>4508.07</v>
      </c>
      <c r="G3244" s="1">
        <v>5.4467360999999999E-2</v>
      </c>
      <c r="H3244" s="1">
        <v>0.99625991700000005</v>
      </c>
      <c r="I3244" s="1">
        <v>0.82452192000000002</v>
      </c>
      <c r="K3244" s="1">
        <v>1.0175334090000001</v>
      </c>
      <c r="L3244" s="1" t="s">
        <v>2</v>
      </c>
      <c r="M3244" s="1" t="s">
        <v>1</v>
      </c>
      <c r="N3244" s="1">
        <v>114546309.40000001</v>
      </c>
      <c r="O3244" s="1">
        <v>148169884.40000001</v>
      </c>
      <c r="P3244" s="1">
        <v>112060895.59999999</v>
      </c>
      <c r="Q3244" s="1">
        <v>115294168.7</v>
      </c>
      <c r="R3244" s="3">
        <f>AVERAGE('VTA_Proteome Morphine vs Saline'!N3244:Q3244)</f>
        <v>122517814.52499999</v>
      </c>
      <c r="S3244" s="3">
        <f>_xlfn.STDEV.S('VTA_Proteome Morphine vs Saline'!N3244:Q3244)</f>
        <v>17157134.524145305</v>
      </c>
      <c r="T3244" s="1">
        <v>107316319.8</v>
      </c>
      <c r="U3244" s="1">
        <v>130202327.09999999</v>
      </c>
      <c r="V3244" s="1">
        <v>122678782.09999999</v>
      </c>
      <c r="W3244" s="1">
        <v>138466449</v>
      </c>
      <c r="X3244" s="1">
        <f t="shared" si="195"/>
        <v>124665969.5</v>
      </c>
      <c r="Y3244" s="1">
        <f t="shared" si="196"/>
        <v>13242151.743333697</v>
      </c>
    </row>
    <row r="3245" spans="1:25" x14ac:dyDescent="0.5">
      <c r="A3245" s="1" t="s">
        <v>6475</v>
      </c>
      <c r="B3245" s="1" t="s">
        <v>6476</v>
      </c>
      <c r="C3245" s="1">
        <v>107738</v>
      </c>
      <c r="D3245" s="1">
        <v>10</v>
      </c>
      <c r="E3245" s="1">
        <v>10</v>
      </c>
      <c r="F3245" s="1">
        <v>460</v>
      </c>
      <c r="G3245" s="1">
        <v>0.11056408199999999</v>
      </c>
      <c r="H3245" s="1">
        <v>0.98771611599999998</v>
      </c>
      <c r="I3245" s="1">
        <v>0.43112233300000002</v>
      </c>
      <c r="K3245" s="1">
        <v>1.151797618</v>
      </c>
      <c r="L3245" s="1" t="s">
        <v>1</v>
      </c>
      <c r="M3245" s="1" t="s">
        <v>2</v>
      </c>
      <c r="N3245" s="1">
        <v>638974.98419999995</v>
      </c>
      <c r="O3245" s="1">
        <v>658608.09970000002</v>
      </c>
      <c r="P3245" s="1">
        <v>421299.4166</v>
      </c>
      <c r="Q3245" s="1">
        <v>615217.63769999996</v>
      </c>
      <c r="R3245" s="3">
        <f>AVERAGE('VTA_Proteome Morphine vs Saline'!N3245:Q3245)</f>
        <v>583525.03454999998</v>
      </c>
      <c r="S3245" s="3">
        <f>_xlfn.STDEV.S('VTA_Proteome Morphine vs Saline'!N3245:Q3245)</f>
        <v>109595.82687035344</v>
      </c>
      <c r="T3245" s="1">
        <v>463979.18219999998</v>
      </c>
      <c r="U3245" s="1">
        <v>856844.60719999997</v>
      </c>
      <c r="V3245" s="1">
        <v>337489.20480000001</v>
      </c>
      <c r="W3245" s="1">
        <v>368171.60920000001</v>
      </c>
      <c r="X3245" s="1">
        <f t="shared" si="195"/>
        <v>506621.15084999998</v>
      </c>
      <c r="Y3245" s="1">
        <f t="shared" si="196"/>
        <v>239616.8452800173</v>
      </c>
    </row>
    <row r="3246" spans="1:25" x14ac:dyDescent="0.5">
      <c r="A3246" s="1" t="s">
        <v>6477</v>
      </c>
      <c r="B3246" s="1" t="s">
        <v>6478</v>
      </c>
      <c r="C3246" s="1">
        <v>116439</v>
      </c>
      <c r="D3246" s="1">
        <v>1</v>
      </c>
      <c r="E3246" s="1">
        <v>0</v>
      </c>
      <c r="F3246" s="1">
        <v>26.85</v>
      </c>
      <c r="K3246" s="1">
        <v>1</v>
      </c>
      <c r="L3246" s="1" t="s">
        <v>364</v>
      </c>
      <c r="M3246" s="1" t="s">
        <v>364</v>
      </c>
      <c r="R3246" s="3"/>
      <c r="S3246" s="3"/>
    </row>
    <row r="3247" spans="1:25" x14ac:dyDescent="0.5">
      <c r="A3247" s="1" t="s">
        <v>6479</v>
      </c>
      <c r="B3247" s="1" t="s">
        <v>6480</v>
      </c>
      <c r="C3247" s="1">
        <v>57090</v>
      </c>
      <c r="D3247" s="1">
        <v>16</v>
      </c>
      <c r="E3247" s="1">
        <v>16</v>
      </c>
      <c r="F3247" s="1">
        <v>696.7</v>
      </c>
      <c r="G3247" s="1">
        <v>0.38409073199999999</v>
      </c>
      <c r="H3247" s="1">
        <v>0.977951083</v>
      </c>
      <c r="I3247" s="1">
        <v>9.5290410000000006E-2</v>
      </c>
      <c r="K3247" s="1">
        <v>1.3977806530000001</v>
      </c>
      <c r="L3247" s="1" t="s">
        <v>1</v>
      </c>
      <c r="M3247" s="1" t="s">
        <v>2</v>
      </c>
      <c r="N3247" s="1">
        <v>2060704.2409999999</v>
      </c>
      <c r="O3247" s="1">
        <v>2089589.503</v>
      </c>
      <c r="P3247" s="1">
        <v>3744066.6919999998</v>
      </c>
      <c r="Q3247" s="1">
        <v>2833100.5019999999</v>
      </c>
      <c r="R3247" s="3">
        <f>AVERAGE('VTA_Proteome Morphine vs Saline'!N3247:Q3247)</f>
        <v>2681865.2344999998</v>
      </c>
      <c r="S3247" s="3">
        <f>_xlfn.STDEV.S('VTA_Proteome Morphine vs Saline'!N3247:Q3247)</f>
        <v>793258.1682362709</v>
      </c>
      <c r="T3247" s="1">
        <v>1601559.798</v>
      </c>
      <c r="U3247" s="1">
        <v>1843626.9180000001</v>
      </c>
      <c r="V3247" s="1">
        <v>2097486.2949999999</v>
      </c>
      <c r="W3247" s="1">
        <v>2131965.2930000001</v>
      </c>
      <c r="X3247" s="1">
        <f t="shared" ref="X3247:X3292" si="197">AVERAGE(T3247:W3247)</f>
        <v>1918659.5759999999</v>
      </c>
      <c r="Y3247" s="1">
        <f t="shared" ref="Y3247:Y3292" si="198">_xlfn.STDEV.S(T3247:W3247)</f>
        <v>247427.08913091058</v>
      </c>
    </row>
    <row r="3248" spans="1:25" x14ac:dyDescent="0.5">
      <c r="A3248" s="1" t="s">
        <v>6481</v>
      </c>
      <c r="B3248" s="1" t="s">
        <v>6482</v>
      </c>
      <c r="C3248" s="1">
        <v>73906</v>
      </c>
      <c r="D3248" s="1">
        <v>9</v>
      </c>
      <c r="E3248" s="1">
        <v>9</v>
      </c>
      <c r="F3248" s="1">
        <v>370.99</v>
      </c>
      <c r="G3248" s="1">
        <v>5.0437454999999999E-2</v>
      </c>
      <c r="H3248" s="1">
        <v>0.99625991700000005</v>
      </c>
      <c r="I3248" s="1">
        <v>0.94451873799999997</v>
      </c>
      <c r="K3248" s="1">
        <v>1.0126254939999999</v>
      </c>
      <c r="L3248" s="1" t="s">
        <v>2</v>
      </c>
      <c r="M3248" s="1" t="s">
        <v>1</v>
      </c>
      <c r="N3248" s="1">
        <v>585655.91819999996</v>
      </c>
      <c r="O3248" s="1">
        <v>495473.5601</v>
      </c>
      <c r="P3248" s="1">
        <v>1216263.8189999999</v>
      </c>
      <c r="Q3248" s="1">
        <v>1192241.1569999999</v>
      </c>
      <c r="R3248" s="3">
        <f>AVERAGE('VTA_Proteome Morphine vs Saline'!N3248:Q3248)</f>
        <v>872408.61357499985</v>
      </c>
      <c r="S3248" s="3">
        <f>_xlfn.STDEV.S('VTA_Proteome Morphine vs Saline'!N3248:Q3248)</f>
        <v>385069.86421280447</v>
      </c>
      <c r="T3248" s="1">
        <v>539371.1936</v>
      </c>
      <c r="U3248" s="1">
        <v>424418.07089999999</v>
      </c>
      <c r="V3248" s="1">
        <v>1322743.0319999999</v>
      </c>
      <c r="W3248" s="1">
        <v>1247160.517</v>
      </c>
      <c r="X3248" s="1">
        <f t="shared" si="197"/>
        <v>883423.20337500004</v>
      </c>
      <c r="Y3248" s="1">
        <f t="shared" si="198"/>
        <v>467034.70328404213</v>
      </c>
    </row>
    <row r="3249" spans="1:25" x14ac:dyDescent="0.5">
      <c r="A3249" s="1" t="s">
        <v>6483</v>
      </c>
      <c r="B3249" s="1" t="s">
        <v>6484</v>
      </c>
      <c r="C3249" s="1">
        <v>99934</v>
      </c>
      <c r="D3249" s="1">
        <v>4</v>
      </c>
      <c r="E3249" s="1">
        <v>4</v>
      </c>
      <c r="F3249" s="1">
        <v>187.26</v>
      </c>
      <c r="G3249" s="1">
        <v>7.9291817000000001E-2</v>
      </c>
      <c r="H3249" s="1">
        <v>0.99625991700000005</v>
      </c>
      <c r="I3249" s="1">
        <v>0.57675236299999999</v>
      </c>
      <c r="K3249" s="1">
        <v>1.089676936</v>
      </c>
      <c r="L3249" s="1" t="s">
        <v>1</v>
      </c>
      <c r="M3249" s="1" t="s">
        <v>2</v>
      </c>
      <c r="N3249" s="1">
        <v>260901.2481</v>
      </c>
      <c r="O3249" s="1">
        <v>239710.41269999999</v>
      </c>
      <c r="P3249" s="1">
        <v>193808.08910000001</v>
      </c>
      <c r="Q3249" s="1">
        <v>171683.8798</v>
      </c>
      <c r="R3249" s="3">
        <f>AVERAGE('VTA_Proteome Morphine vs Saline'!N3249:Q3249)</f>
        <v>216525.90742499998</v>
      </c>
      <c r="S3249" s="3">
        <f>_xlfn.STDEV.S('VTA_Proteome Morphine vs Saline'!N3249:Q3249)</f>
        <v>40961.766139648644</v>
      </c>
      <c r="T3249" s="1">
        <v>274858.97070000001</v>
      </c>
      <c r="U3249" s="1">
        <v>236719.04449999999</v>
      </c>
      <c r="V3249" s="1">
        <v>148461.217</v>
      </c>
      <c r="W3249" s="1">
        <v>134786.8314</v>
      </c>
      <c r="X3249" s="1">
        <f t="shared" si="197"/>
        <v>198706.5159</v>
      </c>
      <c r="Y3249" s="1">
        <f t="shared" si="198"/>
        <v>67957.008053527854</v>
      </c>
    </row>
    <row r="3250" spans="1:25" x14ac:dyDescent="0.5">
      <c r="A3250" s="1" t="s">
        <v>6485</v>
      </c>
      <c r="B3250" s="1" t="s">
        <v>6486</v>
      </c>
      <c r="C3250" s="1">
        <v>28695</v>
      </c>
      <c r="D3250" s="1">
        <v>1</v>
      </c>
      <c r="E3250" s="1">
        <v>1</v>
      </c>
      <c r="F3250" s="1">
        <v>47.12</v>
      </c>
      <c r="G3250" s="1">
        <v>0.17496415200000001</v>
      </c>
      <c r="H3250" s="1">
        <v>0.977951083</v>
      </c>
      <c r="I3250" s="1">
        <v>0.27397026299999999</v>
      </c>
      <c r="K3250" s="1">
        <v>1.9974257310000001</v>
      </c>
      <c r="L3250" s="1" t="s">
        <v>2</v>
      </c>
      <c r="M3250" s="1" t="s">
        <v>1</v>
      </c>
      <c r="N3250" s="1">
        <v>15517.332109999999</v>
      </c>
      <c r="O3250" s="1">
        <v>6782.8886979999997</v>
      </c>
      <c r="P3250" s="1">
        <v>0</v>
      </c>
      <c r="Q3250" s="1">
        <v>30704.103599999999</v>
      </c>
      <c r="R3250" s="3">
        <f>AVERAGE('VTA_Proteome Morphine vs Saline'!N3250:Q3250)</f>
        <v>13251.081102</v>
      </c>
      <c r="S3250" s="3">
        <f>_xlfn.STDEV.S('VTA_Proteome Morphine vs Saline'!N3250:Q3250)</f>
        <v>13256.099870045988</v>
      </c>
      <c r="T3250" s="1">
        <v>32018.294389999999</v>
      </c>
      <c r="U3250" s="1">
        <v>32783.037929999999</v>
      </c>
      <c r="V3250" s="1">
        <v>23336.910749999999</v>
      </c>
      <c r="W3250" s="1">
        <v>17733.95837</v>
      </c>
      <c r="X3250" s="1">
        <f t="shared" si="197"/>
        <v>26468.050360000001</v>
      </c>
      <c r="Y3250" s="1">
        <f t="shared" si="198"/>
        <v>7228.9389481651651</v>
      </c>
    </row>
    <row r="3251" spans="1:25" x14ac:dyDescent="0.5">
      <c r="A3251" s="1" t="s">
        <v>6487</v>
      </c>
      <c r="B3251" s="1" t="s">
        <v>6488</v>
      </c>
      <c r="C3251" s="1">
        <v>57684</v>
      </c>
      <c r="D3251" s="1">
        <v>20</v>
      </c>
      <c r="E3251" s="1">
        <v>20</v>
      </c>
      <c r="F3251" s="1">
        <v>1185.5999999999999</v>
      </c>
      <c r="G3251" s="1">
        <v>5.4473423999999999E-2</v>
      </c>
      <c r="H3251" s="1">
        <v>0.99625991700000005</v>
      </c>
      <c r="I3251" s="1">
        <v>0.82440558500000005</v>
      </c>
      <c r="K3251" s="1">
        <v>1.050910214</v>
      </c>
      <c r="L3251" s="1" t="s">
        <v>1</v>
      </c>
      <c r="M3251" s="1" t="s">
        <v>2</v>
      </c>
      <c r="N3251" s="1">
        <v>4335803.0779999997</v>
      </c>
      <c r="O3251" s="1">
        <v>4335665.591</v>
      </c>
      <c r="P3251" s="1">
        <v>7288785.2450000001</v>
      </c>
      <c r="Q3251" s="1">
        <v>5858913.6579999998</v>
      </c>
      <c r="R3251" s="3">
        <f>AVERAGE('VTA_Proteome Morphine vs Saline'!N3251:Q3251)</f>
        <v>5454791.8930000002</v>
      </c>
      <c r="S3251" s="3">
        <f>_xlfn.STDEV.S('VTA_Proteome Morphine vs Saline'!N3251:Q3251)</f>
        <v>1417912.2756186551</v>
      </c>
      <c r="T3251" s="1">
        <v>5010651.1859999998</v>
      </c>
      <c r="U3251" s="1">
        <v>4123885.3</v>
      </c>
      <c r="V3251" s="1">
        <v>5938557.6239999998</v>
      </c>
      <c r="W3251" s="1">
        <v>5689067.3839999996</v>
      </c>
      <c r="X3251" s="1">
        <f t="shared" si="197"/>
        <v>5190540.3734999998</v>
      </c>
      <c r="Y3251" s="1">
        <f t="shared" si="198"/>
        <v>812028.76649503491</v>
      </c>
    </row>
    <row r="3252" spans="1:25" x14ac:dyDescent="0.5">
      <c r="A3252" s="1" t="s">
        <v>6489</v>
      </c>
      <c r="B3252" s="1" t="s">
        <v>6490</v>
      </c>
      <c r="C3252" s="1">
        <v>55130</v>
      </c>
      <c r="D3252" s="1">
        <v>4</v>
      </c>
      <c r="E3252" s="1">
        <v>4</v>
      </c>
      <c r="F3252" s="1">
        <v>197.65</v>
      </c>
      <c r="G3252" s="1">
        <v>0.132395187</v>
      </c>
      <c r="H3252" s="1">
        <v>0.977951083</v>
      </c>
      <c r="I3252" s="1">
        <v>0.36429607000000003</v>
      </c>
      <c r="K3252" s="1">
        <v>1.3027635799999999</v>
      </c>
      <c r="L3252" s="1" t="s">
        <v>1</v>
      </c>
      <c r="M3252" s="1" t="s">
        <v>2</v>
      </c>
      <c r="N3252" s="1">
        <v>259482.88990000001</v>
      </c>
      <c r="O3252" s="1">
        <v>177493.25820000001</v>
      </c>
      <c r="P3252" s="1">
        <v>133363.12220000001</v>
      </c>
      <c r="Q3252" s="1">
        <v>111991.3086</v>
      </c>
      <c r="R3252" s="3">
        <f>AVERAGE('VTA_Proteome Morphine vs Saline'!N3252:Q3252)</f>
        <v>170582.64472499999</v>
      </c>
      <c r="S3252" s="3">
        <f>_xlfn.STDEV.S('VTA_Proteome Morphine vs Saline'!N3252:Q3252)</f>
        <v>65241.213192985328</v>
      </c>
      <c r="T3252" s="1">
        <v>91803.339330000003</v>
      </c>
      <c r="U3252" s="1">
        <v>29730.453270000002</v>
      </c>
      <c r="V3252" s="1">
        <v>266801.88900000002</v>
      </c>
      <c r="W3252" s="1">
        <v>135420.57709999999</v>
      </c>
      <c r="X3252" s="1">
        <f t="shared" si="197"/>
        <v>130939.064675</v>
      </c>
      <c r="Y3252" s="1">
        <f t="shared" si="198"/>
        <v>100421.74234694535</v>
      </c>
    </row>
    <row r="3253" spans="1:25" x14ac:dyDescent="0.5">
      <c r="A3253" s="1" t="s">
        <v>6491</v>
      </c>
      <c r="B3253" s="1" t="s">
        <v>6492</v>
      </c>
      <c r="C3253" s="1">
        <v>144631</v>
      </c>
      <c r="D3253" s="1">
        <v>31</v>
      </c>
      <c r="E3253" s="1">
        <v>29</v>
      </c>
      <c r="F3253" s="1">
        <v>1508.71</v>
      </c>
      <c r="G3253" s="1">
        <v>0.13556574499999999</v>
      </c>
      <c r="H3253" s="1">
        <v>0.977951083</v>
      </c>
      <c r="I3253" s="1">
        <v>0.35603450399999997</v>
      </c>
      <c r="K3253" s="1">
        <v>1.081687149</v>
      </c>
      <c r="L3253" s="1" t="s">
        <v>1</v>
      </c>
      <c r="M3253" s="1" t="s">
        <v>2</v>
      </c>
      <c r="N3253" s="1">
        <v>5516072.7910000002</v>
      </c>
      <c r="O3253" s="1">
        <v>4751518.125</v>
      </c>
      <c r="P3253" s="1">
        <v>4853466.3049999997</v>
      </c>
      <c r="Q3253" s="1">
        <v>5538709.9299999997</v>
      </c>
      <c r="R3253" s="3">
        <f>AVERAGE('VTA_Proteome Morphine vs Saline'!N3253:Q3253)</f>
        <v>5164941.7877500001</v>
      </c>
      <c r="S3253" s="3">
        <f>_xlfn.STDEV.S('VTA_Proteome Morphine vs Saline'!N3253:Q3253)</f>
        <v>420686.62401695125</v>
      </c>
      <c r="T3253" s="1">
        <v>5206313.5089999996</v>
      </c>
      <c r="U3253" s="1">
        <v>4629055.9809999997</v>
      </c>
      <c r="V3253" s="1">
        <v>5375814.9479999999</v>
      </c>
      <c r="W3253" s="1">
        <v>3888392.71</v>
      </c>
      <c r="X3253" s="1">
        <f t="shared" si="197"/>
        <v>4774894.2869999995</v>
      </c>
      <c r="Y3253" s="1">
        <f t="shared" si="198"/>
        <v>671908.23863783746</v>
      </c>
    </row>
    <row r="3254" spans="1:25" x14ac:dyDescent="0.5">
      <c r="A3254" s="1" t="s">
        <v>6493</v>
      </c>
      <c r="B3254" s="1" t="s">
        <v>6494</v>
      </c>
      <c r="C3254" s="1">
        <v>15815</v>
      </c>
      <c r="D3254" s="1">
        <v>6</v>
      </c>
      <c r="E3254" s="1">
        <v>6</v>
      </c>
      <c r="F3254" s="1">
        <v>327.86</v>
      </c>
      <c r="G3254" s="1">
        <v>5.0831331E-2</v>
      </c>
      <c r="H3254" s="1">
        <v>0.99625991700000005</v>
      </c>
      <c r="I3254" s="1">
        <v>0.923594421</v>
      </c>
      <c r="K3254" s="1">
        <v>1.0558486170000001</v>
      </c>
      <c r="L3254" s="1" t="s">
        <v>2</v>
      </c>
      <c r="M3254" s="1" t="s">
        <v>1</v>
      </c>
      <c r="N3254" s="1">
        <v>512512.3076</v>
      </c>
      <c r="O3254" s="1">
        <v>421449.4987</v>
      </c>
      <c r="P3254" s="1">
        <v>1692095.1839999999</v>
      </c>
      <c r="Q3254" s="1">
        <v>2353953.0430000001</v>
      </c>
      <c r="R3254" s="3">
        <f>AVERAGE('VTA_Proteome Morphine vs Saline'!N3254:Q3254)</f>
        <v>1245002.5083249998</v>
      </c>
      <c r="S3254" s="3">
        <f>_xlfn.STDEV.S('VTA_Proteome Morphine vs Saline'!N3254:Q3254)</f>
        <v>938872.48030438914</v>
      </c>
      <c r="T3254" s="1">
        <v>897679.09299999999</v>
      </c>
      <c r="U3254" s="1">
        <v>308493.6802</v>
      </c>
      <c r="V3254" s="1">
        <v>2378289.0410000002</v>
      </c>
      <c r="W3254" s="1">
        <v>1673674.8929999999</v>
      </c>
      <c r="X3254" s="1">
        <f t="shared" si="197"/>
        <v>1314534.1768</v>
      </c>
      <c r="Y3254" s="1">
        <f t="shared" si="198"/>
        <v>903039.70138469734</v>
      </c>
    </row>
    <row r="3255" spans="1:25" x14ac:dyDescent="0.5">
      <c r="A3255" s="1" t="s">
        <v>6495</v>
      </c>
      <c r="B3255" s="1" t="s">
        <v>6496</v>
      </c>
      <c r="C3255" s="1">
        <v>71578</v>
      </c>
      <c r="D3255" s="1">
        <v>30</v>
      </c>
      <c r="E3255" s="1">
        <v>29</v>
      </c>
      <c r="F3255" s="1">
        <v>1561.95</v>
      </c>
      <c r="G3255" s="1">
        <v>6.0569507000000002E-2</v>
      </c>
      <c r="H3255" s="1">
        <v>0.99625991700000005</v>
      </c>
      <c r="I3255" s="1">
        <v>0.73418097599999999</v>
      </c>
      <c r="K3255" s="1">
        <v>1.084988928</v>
      </c>
      <c r="L3255" s="1" t="s">
        <v>2</v>
      </c>
      <c r="M3255" s="1" t="s">
        <v>1</v>
      </c>
      <c r="N3255" s="1">
        <v>7543220.4000000004</v>
      </c>
      <c r="O3255" s="1">
        <v>7248057.4630000005</v>
      </c>
      <c r="P3255" s="1">
        <v>9959942.7200000007</v>
      </c>
      <c r="Q3255" s="1">
        <v>11265292.84</v>
      </c>
      <c r="R3255" s="3">
        <f>AVERAGE('VTA_Proteome Morphine vs Saline'!N3255:Q3255)</f>
        <v>9004128.355750002</v>
      </c>
      <c r="S3255" s="3">
        <f>_xlfn.STDEV.S('VTA_Proteome Morphine vs Saline'!N3255:Q3255)</f>
        <v>1936016.7836116075</v>
      </c>
      <c r="T3255" s="1">
        <v>7733994.5029999996</v>
      </c>
      <c r="U3255" s="1">
        <v>7148212.193</v>
      </c>
      <c r="V3255" s="1">
        <v>13633105.51</v>
      </c>
      <c r="W3255" s="1">
        <v>10562206.1</v>
      </c>
      <c r="X3255" s="1">
        <f t="shared" si="197"/>
        <v>9769379.5765000004</v>
      </c>
      <c r="Y3255" s="1">
        <f t="shared" si="198"/>
        <v>2976029.9525439544</v>
      </c>
    </row>
    <row r="3256" spans="1:25" x14ac:dyDescent="0.5">
      <c r="A3256" s="1" t="s">
        <v>6497</v>
      </c>
      <c r="B3256" s="1" t="s">
        <v>6498</v>
      </c>
      <c r="C3256" s="1">
        <v>73943</v>
      </c>
      <c r="D3256" s="1">
        <v>77</v>
      </c>
      <c r="E3256" s="1">
        <v>70</v>
      </c>
      <c r="F3256" s="1">
        <v>5999.15</v>
      </c>
      <c r="G3256" s="1">
        <v>5.4763568999999998E-2</v>
      </c>
      <c r="H3256" s="1">
        <v>0.99625991700000005</v>
      </c>
      <c r="I3256" s="1">
        <v>0.81893386499999998</v>
      </c>
      <c r="K3256" s="1">
        <v>1.0547701599999999</v>
      </c>
      <c r="L3256" s="1" t="s">
        <v>2</v>
      </c>
      <c r="M3256" s="1" t="s">
        <v>1</v>
      </c>
      <c r="N3256" s="1">
        <v>1033439680</v>
      </c>
      <c r="O3256" s="1">
        <v>1177286333</v>
      </c>
      <c r="P3256" s="1">
        <v>766051849.89999998</v>
      </c>
      <c r="Q3256" s="1">
        <v>803879080.60000002</v>
      </c>
      <c r="R3256" s="3">
        <f>AVERAGE('VTA_Proteome Morphine vs Saline'!N3256:Q3256)</f>
        <v>945164235.875</v>
      </c>
      <c r="S3256" s="3">
        <f>_xlfn.STDEV.S('VTA_Proteome Morphine vs Saline'!N3256:Q3256)</f>
        <v>194692889.71772307</v>
      </c>
      <c r="T3256" s="1">
        <v>1354652023</v>
      </c>
      <c r="U3256" s="1">
        <v>1078352165</v>
      </c>
      <c r="V3256" s="1">
        <v>800953250.89999998</v>
      </c>
      <c r="W3256" s="1">
        <v>753766692.20000005</v>
      </c>
      <c r="X3256" s="1">
        <f t="shared" si="197"/>
        <v>996931032.7750001</v>
      </c>
      <c r="Y3256" s="1">
        <f t="shared" si="198"/>
        <v>278166553.90627271</v>
      </c>
    </row>
    <row r="3257" spans="1:25" x14ac:dyDescent="0.5">
      <c r="A3257" s="1" t="s">
        <v>6499</v>
      </c>
      <c r="B3257" s="1" t="s">
        <v>6500</v>
      </c>
      <c r="C3257" s="1">
        <v>63417</v>
      </c>
      <c r="D3257" s="1">
        <v>45</v>
      </c>
      <c r="E3257" s="1">
        <v>36</v>
      </c>
      <c r="F3257" s="1">
        <v>4230.29</v>
      </c>
      <c r="G3257" s="1">
        <v>6.3808778999999996E-2</v>
      </c>
      <c r="H3257" s="1">
        <v>0.99625991700000005</v>
      </c>
      <c r="I3257" s="1">
        <v>0.69857287300000004</v>
      </c>
      <c r="K3257" s="1">
        <v>1.0388090839999999</v>
      </c>
      <c r="L3257" s="1" t="s">
        <v>2</v>
      </c>
      <c r="M3257" s="1" t="s">
        <v>1</v>
      </c>
      <c r="N3257" s="1">
        <v>263364838.19999999</v>
      </c>
      <c r="O3257" s="1">
        <v>297260337.60000002</v>
      </c>
      <c r="P3257" s="1">
        <v>422499302.30000001</v>
      </c>
      <c r="Q3257" s="1">
        <v>354341747.80000001</v>
      </c>
      <c r="R3257" s="3">
        <f>AVERAGE('VTA_Proteome Morphine vs Saline'!N3257:Q3257)</f>
        <v>334366556.47499996</v>
      </c>
      <c r="S3257" s="3">
        <f>_xlfn.STDEV.S('VTA_Proteome Morphine vs Saline'!N3257:Q3257)</f>
        <v>69724468.761753932</v>
      </c>
      <c r="T3257" s="1">
        <v>363762539.19999999</v>
      </c>
      <c r="U3257" s="1">
        <v>289420891</v>
      </c>
      <c r="V3257" s="1">
        <v>382219101.69999999</v>
      </c>
      <c r="W3257" s="1">
        <v>353969532.80000001</v>
      </c>
      <c r="X3257" s="1">
        <f t="shared" si="197"/>
        <v>347343016.17500001</v>
      </c>
      <c r="Y3257" s="1">
        <f t="shared" si="198"/>
        <v>40351891.262101442</v>
      </c>
    </row>
    <row r="3258" spans="1:25" x14ac:dyDescent="0.5">
      <c r="A3258" s="1" t="s">
        <v>6501</v>
      </c>
      <c r="B3258" s="1" t="s">
        <v>6502</v>
      </c>
      <c r="C3258" s="1">
        <v>63309</v>
      </c>
      <c r="D3258" s="1">
        <v>23</v>
      </c>
      <c r="E3258" s="1">
        <v>20</v>
      </c>
      <c r="F3258" s="1">
        <v>1137.55</v>
      </c>
      <c r="G3258" s="1">
        <v>0.122259621</v>
      </c>
      <c r="H3258" s="1">
        <v>0.980464212</v>
      </c>
      <c r="I3258" s="1">
        <v>0.39295666000000001</v>
      </c>
      <c r="K3258" s="1">
        <v>1.188189336</v>
      </c>
      <c r="L3258" s="1" t="s">
        <v>1</v>
      </c>
      <c r="M3258" s="1" t="s">
        <v>2</v>
      </c>
      <c r="N3258" s="1">
        <v>4155598.8810000001</v>
      </c>
      <c r="O3258" s="1">
        <v>3912761.4789999998</v>
      </c>
      <c r="P3258" s="1">
        <v>7363056.3859999999</v>
      </c>
      <c r="Q3258" s="1">
        <v>5162761.0290000001</v>
      </c>
      <c r="R3258" s="3">
        <f>AVERAGE('VTA_Proteome Morphine vs Saline'!N3258:Q3258)</f>
        <v>5148544.4437499996</v>
      </c>
      <c r="S3258" s="3">
        <f>_xlfn.STDEV.S('VTA_Proteome Morphine vs Saline'!N3258:Q3258)</f>
        <v>1572404.2822182919</v>
      </c>
      <c r="T3258" s="1">
        <v>3808918.4849999999</v>
      </c>
      <c r="U3258" s="1">
        <v>4040259.7319999998</v>
      </c>
      <c r="V3258" s="1">
        <v>5405902.6749999998</v>
      </c>
      <c r="W3258" s="1">
        <v>4077323.2590000001</v>
      </c>
      <c r="X3258" s="1">
        <f t="shared" si="197"/>
        <v>4333101.0377500001</v>
      </c>
      <c r="Y3258" s="1">
        <f t="shared" si="198"/>
        <v>724994.02387178841</v>
      </c>
    </row>
    <row r="3259" spans="1:25" x14ac:dyDescent="0.5">
      <c r="A3259" s="1" t="s">
        <v>6503</v>
      </c>
      <c r="B3259" s="1" t="s">
        <v>6504</v>
      </c>
      <c r="C3259" s="1">
        <v>172773</v>
      </c>
      <c r="D3259" s="1">
        <v>41</v>
      </c>
      <c r="E3259" s="1">
        <v>40</v>
      </c>
      <c r="F3259" s="1">
        <v>2646.19</v>
      </c>
      <c r="G3259" s="1">
        <v>9.5416384000000007E-2</v>
      </c>
      <c r="H3259" s="1">
        <v>0.99461538400000005</v>
      </c>
      <c r="I3259" s="1">
        <v>0.49150254399999999</v>
      </c>
      <c r="K3259" s="1">
        <v>1.082843636</v>
      </c>
      <c r="L3259" s="1" t="s">
        <v>1</v>
      </c>
      <c r="M3259" s="1" t="s">
        <v>2</v>
      </c>
      <c r="N3259" s="1">
        <v>26175734.699999999</v>
      </c>
      <c r="O3259" s="1">
        <v>20300461.809999999</v>
      </c>
      <c r="P3259" s="1">
        <v>28970243.460000001</v>
      </c>
      <c r="Q3259" s="1">
        <v>24903517.010000002</v>
      </c>
      <c r="R3259" s="3">
        <f>AVERAGE('VTA_Proteome Morphine vs Saline'!N3259:Q3259)</f>
        <v>25087489.245000001</v>
      </c>
      <c r="S3259" s="3">
        <f>_xlfn.STDEV.S('VTA_Proteome Morphine vs Saline'!N3259:Q3259)</f>
        <v>3615224.1014503282</v>
      </c>
      <c r="T3259" s="1">
        <v>27490809.030000001</v>
      </c>
      <c r="U3259" s="1">
        <v>18486384.550000001</v>
      </c>
      <c r="V3259" s="1">
        <v>23834355.219999999</v>
      </c>
      <c r="W3259" s="1">
        <v>22861071.420000002</v>
      </c>
      <c r="X3259" s="1">
        <f t="shared" si="197"/>
        <v>23168155.055</v>
      </c>
      <c r="Y3259" s="1">
        <f t="shared" si="198"/>
        <v>3703261.4214951238</v>
      </c>
    </row>
    <row r="3260" spans="1:25" x14ac:dyDescent="0.5">
      <c r="A3260" s="1" t="s">
        <v>6505</v>
      </c>
      <c r="B3260" s="1" t="s">
        <v>6506</v>
      </c>
      <c r="C3260" s="1">
        <v>135941</v>
      </c>
      <c r="D3260" s="1">
        <v>8</v>
      </c>
      <c r="E3260" s="1">
        <v>8</v>
      </c>
      <c r="F3260" s="1">
        <v>459.22</v>
      </c>
      <c r="G3260" s="1">
        <v>7.3788689000000005E-2</v>
      </c>
      <c r="H3260" s="1">
        <v>0.99625991700000005</v>
      </c>
      <c r="I3260" s="1">
        <v>0.61368844199999995</v>
      </c>
      <c r="K3260" s="1">
        <v>1.1906998129999999</v>
      </c>
      <c r="L3260" s="1" t="s">
        <v>1</v>
      </c>
      <c r="M3260" s="1" t="s">
        <v>2</v>
      </c>
      <c r="N3260" s="1">
        <v>2923174.4569999999</v>
      </c>
      <c r="O3260" s="1">
        <v>1108006.8759999999</v>
      </c>
      <c r="P3260" s="1">
        <v>3066030.7050000001</v>
      </c>
      <c r="Q3260" s="1">
        <v>3555108.318</v>
      </c>
      <c r="R3260" s="3">
        <f>AVERAGE('VTA_Proteome Morphine vs Saline'!N3260:Q3260)</f>
        <v>2663080.0889999997</v>
      </c>
      <c r="S3260" s="3">
        <f>_xlfn.STDEV.S('VTA_Proteome Morphine vs Saline'!N3260:Q3260)</f>
        <v>1071445.3382111357</v>
      </c>
      <c r="T3260" s="1">
        <v>1340280.0819999999</v>
      </c>
      <c r="U3260" s="1">
        <v>1044301.9350000001</v>
      </c>
      <c r="V3260" s="1">
        <v>3221317.8790000002</v>
      </c>
      <c r="W3260" s="1">
        <v>3340368.7080000001</v>
      </c>
      <c r="X3260" s="1">
        <f t="shared" si="197"/>
        <v>2236567.1510000001</v>
      </c>
      <c r="Y3260" s="1">
        <f t="shared" si="198"/>
        <v>1212839.4684750182</v>
      </c>
    </row>
    <row r="3261" spans="1:25" x14ac:dyDescent="0.5">
      <c r="A3261" s="1" t="s">
        <v>6507</v>
      </c>
      <c r="B3261" s="1" t="s">
        <v>6508</v>
      </c>
      <c r="C3261" s="1">
        <v>99924</v>
      </c>
      <c r="D3261" s="1">
        <v>11</v>
      </c>
      <c r="E3261" s="1">
        <v>11</v>
      </c>
      <c r="F3261" s="1">
        <v>562.85</v>
      </c>
      <c r="G3261" s="1">
        <v>0.13060238699999999</v>
      </c>
      <c r="H3261" s="1">
        <v>0.977951083</v>
      </c>
      <c r="I3261" s="1">
        <v>0.36910785200000001</v>
      </c>
      <c r="K3261" s="1">
        <v>1.100631983</v>
      </c>
      <c r="L3261" s="1" t="s">
        <v>1</v>
      </c>
      <c r="M3261" s="1" t="s">
        <v>2</v>
      </c>
      <c r="N3261" s="1">
        <v>1461308.392</v>
      </c>
      <c r="O3261" s="1">
        <v>1746013.909</v>
      </c>
      <c r="P3261" s="1">
        <v>1939260.2819999999</v>
      </c>
      <c r="Q3261" s="1">
        <v>1836931.202</v>
      </c>
      <c r="R3261" s="3">
        <f>AVERAGE('VTA_Proteome Morphine vs Saline'!N3261:Q3261)</f>
        <v>1745878.44625</v>
      </c>
      <c r="S3261" s="3">
        <f>_xlfn.STDEV.S('VTA_Proteome Morphine vs Saline'!N3261:Q3261)</f>
        <v>205480.95844766326</v>
      </c>
      <c r="T3261" s="1">
        <v>1689688.9620000001</v>
      </c>
      <c r="U3261" s="1">
        <v>1225246.1170000001</v>
      </c>
      <c r="V3261" s="1">
        <v>1716365.2320000001</v>
      </c>
      <c r="W3261" s="1">
        <v>1713703.1910000001</v>
      </c>
      <c r="X3261" s="1">
        <f t="shared" si="197"/>
        <v>1586250.8755000001</v>
      </c>
      <c r="Y3261" s="1">
        <f t="shared" si="198"/>
        <v>240968.67838797811</v>
      </c>
    </row>
    <row r="3262" spans="1:25" x14ac:dyDescent="0.5">
      <c r="A3262" s="1" t="s">
        <v>6509</v>
      </c>
      <c r="B3262" s="1" t="s">
        <v>6510</v>
      </c>
      <c r="C3262" s="1">
        <v>29088</v>
      </c>
      <c r="D3262" s="1">
        <v>2</v>
      </c>
      <c r="E3262" s="1">
        <v>2</v>
      </c>
      <c r="F3262" s="1">
        <v>73.150000000000006</v>
      </c>
      <c r="G3262" s="1">
        <v>0.19672230399999999</v>
      </c>
      <c r="H3262" s="1">
        <v>0.977951083</v>
      </c>
      <c r="I3262" s="1">
        <v>0.240389348</v>
      </c>
      <c r="K3262" s="1">
        <v>1.5304151560000001</v>
      </c>
      <c r="L3262" s="1" t="s">
        <v>1</v>
      </c>
      <c r="M3262" s="1" t="s">
        <v>2</v>
      </c>
      <c r="N3262" s="1">
        <v>528128.73270000005</v>
      </c>
      <c r="O3262" s="1">
        <v>390222.03759999998</v>
      </c>
      <c r="P3262" s="1">
        <v>1159240.162</v>
      </c>
      <c r="Q3262" s="1">
        <v>465532.00510000001</v>
      </c>
      <c r="R3262" s="3">
        <f>AVERAGE('VTA_Proteome Morphine vs Saline'!N3262:Q3262)</f>
        <v>635780.73435000004</v>
      </c>
      <c r="S3262" s="3">
        <f>_xlfn.STDEV.S('VTA_Proteome Morphine vs Saline'!N3262:Q3262)</f>
        <v>353497.96284925297</v>
      </c>
      <c r="T3262" s="1">
        <v>399831.23340000003</v>
      </c>
      <c r="U3262" s="1">
        <v>468813.61290000001</v>
      </c>
      <c r="V3262" s="1">
        <v>499986.95559999999</v>
      </c>
      <c r="W3262" s="1">
        <v>293089.15490000002</v>
      </c>
      <c r="X3262" s="1">
        <f t="shared" si="197"/>
        <v>415430.23920000001</v>
      </c>
      <c r="Y3262" s="1">
        <f t="shared" si="198"/>
        <v>91670.229201546201</v>
      </c>
    </row>
    <row r="3263" spans="1:25" x14ac:dyDescent="0.5">
      <c r="A3263" s="1" t="s">
        <v>6511</v>
      </c>
      <c r="B3263" s="1" t="s">
        <v>6512</v>
      </c>
      <c r="C3263" s="1">
        <v>141270</v>
      </c>
      <c r="D3263" s="1">
        <v>20</v>
      </c>
      <c r="E3263" s="1">
        <v>19</v>
      </c>
      <c r="F3263" s="1">
        <v>980.87</v>
      </c>
      <c r="G3263" s="1">
        <v>6.4265274999999997E-2</v>
      </c>
      <c r="H3263" s="1">
        <v>0.99625991700000005</v>
      </c>
      <c r="I3263" s="1">
        <v>0.69397154699999997</v>
      </c>
      <c r="K3263" s="1">
        <v>1.030284448</v>
      </c>
      <c r="L3263" s="1" t="s">
        <v>2</v>
      </c>
      <c r="M3263" s="1" t="s">
        <v>1</v>
      </c>
      <c r="N3263" s="1">
        <v>4821806.398</v>
      </c>
      <c r="O3263" s="1">
        <v>5713040.4210000001</v>
      </c>
      <c r="P3263" s="1">
        <v>4802589.91</v>
      </c>
      <c r="Q3263" s="1">
        <v>5668787.659</v>
      </c>
      <c r="R3263" s="3">
        <f>AVERAGE('VTA_Proteome Morphine vs Saline'!N3263:Q3263)</f>
        <v>5251556.0970000001</v>
      </c>
      <c r="S3263" s="3">
        <f>_xlfn.STDEV.S('VTA_Proteome Morphine vs Saline'!N3263:Q3263)</f>
        <v>507709.03691209009</v>
      </c>
      <c r="T3263" s="1">
        <v>6006639.517</v>
      </c>
      <c r="U3263" s="1">
        <v>5731142.2810000004</v>
      </c>
      <c r="V3263" s="1">
        <v>5120285.28</v>
      </c>
      <c r="W3263" s="1">
        <v>4784319.227</v>
      </c>
      <c r="X3263" s="1">
        <f t="shared" si="197"/>
        <v>5410596.5762499999</v>
      </c>
      <c r="Y3263" s="1">
        <f t="shared" si="198"/>
        <v>558128.03279222117</v>
      </c>
    </row>
    <row r="3264" spans="1:25" x14ac:dyDescent="0.5">
      <c r="A3264" s="1" t="s">
        <v>6513</v>
      </c>
      <c r="B3264" s="1" t="s">
        <v>6514</v>
      </c>
      <c r="C3264" s="1">
        <v>33289</v>
      </c>
      <c r="D3264" s="1">
        <v>7</v>
      </c>
      <c r="E3264" s="1">
        <v>7</v>
      </c>
      <c r="F3264" s="1">
        <v>316.81</v>
      </c>
      <c r="G3264" s="1">
        <v>0.17277198999999999</v>
      </c>
      <c r="H3264" s="1">
        <v>0.977951083</v>
      </c>
      <c r="I3264" s="1">
        <v>0.27773408199999999</v>
      </c>
      <c r="K3264" s="1">
        <v>1.1208054750000001</v>
      </c>
      <c r="L3264" s="1" t="s">
        <v>1</v>
      </c>
      <c r="M3264" s="1" t="s">
        <v>2</v>
      </c>
      <c r="N3264" s="1">
        <v>48674717.380000003</v>
      </c>
      <c r="O3264" s="1">
        <v>45835876.439999998</v>
      </c>
      <c r="P3264" s="1">
        <v>50622445.159999996</v>
      </c>
      <c r="Q3264" s="1">
        <v>52381126.920000002</v>
      </c>
      <c r="R3264" s="3">
        <f>AVERAGE('VTA_Proteome Morphine vs Saline'!N3264:Q3264)</f>
        <v>49378541.474999994</v>
      </c>
      <c r="S3264" s="3">
        <f>_xlfn.STDEV.S('VTA_Proteome Morphine vs Saline'!N3264:Q3264)</f>
        <v>2805272.3955079396</v>
      </c>
      <c r="T3264" s="1">
        <v>52715334.920000002</v>
      </c>
      <c r="U3264" s="1">
        <v>38518329.310000002</v>
      </c>
      <c r="V3264" s="1">
        <v>34372349.829999998</v>
      </c>
      <c r="W3264" s="1">
        <v>50619183.240000002</v>
      </c>
      <c r="X3264" s="1">
        <f t="shared" si="197"/>
        <v>44056299.325000003</v>
      </c>
      <c r="Y3264" s="1">
        <f t="shared" si="198"/>
        <v>8990705.0599678047</v>
      </c>
    </row>
    <row r="3265" spans="1:25" x14ac:dyDescent="0.5">
      <c r="A3265" s="1" t="s">
        <v>6515</v>
      </c>
      <c r="B3265" s="1" t="s">
        <v>6516</v>
      </c>
      <c r="C3265" s="1">
        <v>53298</v>
      </c>
      <c r="D3265" s="1">
        <v>8</v>
      </c>
      <c r="E3265" s="1">
        <v>8</v>
      </c>
      <c r="F3265" s="1">
        <v>412.57</v>
      </c>
      <c r="G3265" s="1">
        <v>0.160061018</v>
      </c>
      <c r="H3265" s="1">
        <v>0.977951083</v>
      </c>
      <c r="I3265" s="1">
        <v>0.30118510999999998</v>
      </c>
      <c r="K3265" s="1">
        <v>1.1575922329999999</v>
      </c>
      <c r="L3265" s="1" t="s">
        <v>1</v>
      </c>
      <c r="M3265" s="1" t="s">
        <v>2</v>
      </c>
      <c r="N3265" s="1">
        <v>1496284.55</v>
      </c>
      <c r="O3265" s="1">
        <v>1246192.6680000001</v>
      </c>
      <c r="P3265" s="1">
        <v>1115265.183</v>
      </c>
      <c r="Q3265" s="1">
        <v>1230978.885</v>
      </c>
      <c r="R3265" s="3">
        <f>AVERAGE('VTA_Proteome Morphine vs Saline'!N3265:Q3265)</f>
        <v>1272180.3215000001</v>
      </c>
      <c r="S3265" s="3">
        <f>_xlfn.STDEV.S('VTA_Proteome Morphine vs Saline'!N3265:Q3265)</f>
        <v>160434.80755554402</v>
      </c>
      <c r="T3265" s="1">
        <v>1254320.7690000001</v>
      </c>
      <c r="U3265" s="1">
        <v>1348001.067</v>
      </c>
      <c r="V3265" s="1">
        <v>742597.14850000001</v>
      </c>
      <c r="W3265" s="1">
        <v>1051034.219</v>
      </c>
      <c r="X3265" s="1">
        <f t="shared" si="197"/>
        <v>1098988.3008750002</v>
      </c>
      <c r="Y3265" s="1">
        <f t="shared" si="198"/>
        <v>267986.181737468</v>
      </c>
    </row>
    <row r="3266" spans="1:25" x14ac:dyDescent="0.5">
      <c r="A3266" s="1" t="s">
        <v>6517</v>
      </c>
      <c r="B3266" s="1" t="s">
        <v>6518</v>
      </c>
      <c r="C3266" s="1">
        <v>87645</v>
      </c>
      <c r="D3266" s="1">
        <v>33</v>
      </c>
      <c r="E3266" s="1">
        <v>33</v>
      </c>
      <c r="F3266" s="1">
        <v>1807.82</v>
      </c>
      <c r="G3266" s="1">
        <v>5.3131995000000001E-2</v>
      </c>
      <c r="H3266" s="1">
        <v>0.99625991700000005</v>
      </c>
      <c r="I3266" s="1">
        <v>0.85257052099999997</v>
      </c>
      <c r="K3266" s="1">
        <v>1.022173226</v>
      </c>
      <c r="L3266" s="1" t="s">
        <v>2</v>
      </c>
      <c r="M3266" s="1" t="s">
        <v>1</v>
      </c>
      <c r="N3266" s="1">
        <v>15168786.75</v>
      </c>
      <c r="O3266" s="1">
        <v>19800345.75</v>
      </c>
      <c r="P3266" s="1">
        <v>12707284.41</v>
      </c>
      <c r="Q3266" s="1">
        <v>14696785.35</v>
      </c>
      <c r="R3266" s="3">
        <f>AVERAGE('VTA_Proteome Morphine vs Saline'!N3266:Q3266)</f>
        <v>15593300.564999999</v>
      </c>
      <c r="S3266" s="3">
        <f>_xlfn.STDEV.S('VTA_Proteome Morphine vs Saline'!N3266:Q3266)</f>
        <v>3000681.5862069917</v>
      </c>
      <c r="T3266" s="1">
        <v>18227677.18</v>
      </c>
      <c r="U3266" s="1">
        <v>17917196.77</v>
      </c>
      <c r="V3266" s="1">
        <v>14915964.99</v>
      </c>
      <c r="W3266" s="1">
        <v>12695378.439999999</v>
      </c>
      <c r="X3266" s="1">
        <f t="shared" si="197"/>
        <v>15939054.345000001</v>
      </c>
      <c r="Y3266" s="1">
        <f t="shared" si="198"/>
        <v>2627989.5445923503</v>
      </c>
    </row>
    <row r="3267" spans="1:25" x14ac:dyDescent="0.5">
      <c r="A3267" s="1" t="s">
        <v>6519</v>
      </c>
      <c r="B3267" s="1" t="s">
        <v>6520</v>
      </c>
      <c r="C3267" s="1">
        <v>75762</v>
      </c>
      <c r="D3267" s="1">
        <v>34</v>
      </c>
      <c r="E3267" s="1">
        <v>34</v>
      </c>
      <c r="F3267" s="1">
        <v>1789.91</v>
      </c>
      <c r="G3267" s="1">
        <v>5.4538944999999998E-2</v>
      </c>
      <c r="H3267" s="1">
        <v>0.99625991700000005</v>
      </c>
      <c r="I3267" s="1">
        <v>0.82315374600000002</v>
      </c>
      <c r="K3267" s="1">
        <v>1.044990804</v>
      </c>
      <c r="L3267" s="1" t="s">
        <v>2</v>
      </c>
      <c r="M3267" s="1" t="s">
        <v>1</v>
      </c>
      <c r="N3267" s="1">
        <v>8982873.6280000005</v>
      </c>
      <c r="O3267" s="1">
        <v>9627665.1889999993</v>
      </c>
      <c r="P3267" s="1">
        <v>15873791.32</v>
      </c>
      <c r="Q3267" s="1">
        <v>16451001.970000001</v>
      </c>
      <c r="R3267" s="3">
        <f>AVERAGE('VTA_Proteome Morphine vs Saline'!N3267:Q3267)</f>
        <v>12733833.02675</v>
      </c>
      <c r="S3267" s="3">
        <f>_xlfn.STDEV.S('VTA_Proteome Morphine vs Saline'!N3267:Q3267)</f>
        <v>3974697.3923958559</v>
      </c>
      <c r="T3267" s="1">
        <v>10480426.550000001</v>
      </c>
      <c r="U3267" s="1">
        <v>9666162.5470000003</v>
      </c>
      <c r="V3267" s="1">
        <v>17377410.370000001</v>
      </c>
      <c r="W3267" s="1">
        <v>15702954.189999999</v>
      </c>
      <c r="X3267" s="1">
        <f t="shared" si="197"/>
        <v>13306738.414250001</v>
      </c>
      <c r="Y3267" s="1">
        <f t="shared" si="198"/>
        <v>3810251.5933765667</v>
      </c>
    </row>
    <row r="3268" spans="1:25" x14ac:dyDescent="0.5">
      <c r="A3268" s="1" t="s">
        <v>6521</v>
      </c>
      <c r="B3268" s="1" t="s">
        <v>6522</v>
      </c>
      <c r="C3268" s="1">
        <v>58551</v>
      </c>
      <c r="D3268" s="1">
        <v>22</v>
      </c>
      <c r="E3268" s="1">
        <v>22</v>
      </c>
      <c r="F3268" s="1">
        <v>1438.5</v>
      </c>
      <c r="G3268" s="1">
        <v>5.8830984000000003E-2</v>
      </c>
      <c r="H3268" s="1">
        <v>0.99625991700000005</v>
      </c>
      <c r="I3268" s="1">
        <v>0.75597361399999996</v>
      </c>
      <c r="K3268" s="1">
        <v>1.025624836</v>
      </c>
      <c r="L3268" s="1" t="s">
        <v>2</v>
      </c>
      <c r="M3268" s="1" t="s">
        <v>1</v>
      </c>
      <c r="N3268" s="1">
        <v>20404024.780000001</v>
      </c>
      <c r="O3268" s="1">
        <v>23953898.140000001</v>
      </c>
      <c r="P3268" s="1">
        <v>35930599.399999999</v>
      </c>
      <c r="Q3268" s="1">
        <v>28272437.57</v>
      </c>
      <c r="R3268" s="3">
        <f>AVERAGE('VTA_Proteome Morphine vs Saline'!N3268:Q3268)</f>
        <v>27140239.972499996</v>
      </c>
      <c r="S3268" s="3">
        <f>_xlfn.STDEV.S('VTA_Proteome Morphine vs Saline'!N3268:Q3268)</f>
        <v>6685348.648540603</v>
      </c>
      <c r="T3268" s="1">
        <v>26430904.350000001</v>
      </c>
      <c r="U3268" s="1">
        <v>24333091.809999999</v>
      </c>
      <c r="V3268" s="1">
        <v>29876742.960000001</v>
      </c>
      <c r="W3268" s="1">
        <v>30702077.57</v>
      </c>
      <c r="X3268" s="1">
        <f t="shared" si="197"/>
        <v>27835704.172499999</v>
      </c>
      <c r="Y3268" s="1">
        <f t="shared" si="198"/>
        <v>2979020.627052289</v>
      </c>
    </row>
    <row r="3269" spans="1:25" x14ac:dyDescent="0.5">
      <c r="A3269" s="1" t="s">
        <v>6523</v>
      </c>
      <c r="B3269" s="1" t="s">
        <v>6524</v>
      </c>
      <c r="C3269" s="1">
        <v>47369</v>
      </c>
      <c r="D3269" s="1">
        <v>38</v>
      </c>
      <c r="E3269" s="1">
        <v>27</v>
      </c>
      <c r="F3269" s="1">
        <v>2753.91</v>
      </c>
      <c r="G3269" s="1">
        <v>5.3747718E-2</v>
      </c>
      <c r="H3269" s="1">
        <v>0.99625991700000005</v>
      </c>
      <c r="I3269" s="1">
        <v>0.83898164500000005</v>
      </c>
      <c r="K3269" s="1">
        <v>1.031538176</v>
      </c>
      <c r="L3269" s="1" t="s">
        <v>1</v>
      </c>
      <c r="M3269" s="1" t="s">
        <v>2</v>
      </c>
      <c r="N3269" s="1">
        <v>100325628.5</v>
      </c>
      <c r="O3269" s="1">
        <v>91580326.420000002</v>
      </c>
      <c r="P3269" s="1">
        <v>138037941.59999999</v>
      </c>
      <c r="Q3269" s="1">
        <v>126989297.2</v>
      </c>
      <c r="R3269" s="3">
        <f>AVERAGE('VTA_Proteome Morphine vs Saline'!N3269:Q3269)</f>
        <v>114233298.42999999</v>
      </c>
      <c r="S3269" s="3">
        <f>_xlfn.STDEV.S('VTA_Proteome Morphine vs Saline'!N3269:Q3269)</f>
        <v>21878124.27090086</v>
      </c>
      <c r="T3269" s="1">
        <v>100861935.90000001</v>
      </c>
      <c r="U3269" s="1">
        <v>97588520.870000005</v>
      </c>
      <c r="V3269" s="1">
        <v>136474131.19999999</v>
      </c>
      <c r="W3269" s="1">
        <v>108038362.09999999</v>
      </c>
      <c r="X3269" s="1">
        <f t="shared" si="197"/>
        <v>110740737.51750001</v>
      </c>
      <c r="Y3269" s="1">
        <f t="shared" si="198"/>
        <v>17701995.249654092</v>
      </c>
    </row>
    <row r="3270" spans="1:25" x14ac:dyDescent="0.5">
      <c r="A3270" s="1" t="s">
        <v>6525</v>
      </c>
      <c r="B3270" s="1" t="s">
        <v>6526</v>
      </c>
      <c r="C3270" s="1">
        <v>58973</v>
      </c>
      <c r="D3270" s="1">
        <v>3</v>
      </c>
      <c r="E3270" s="1">
        <v>3</v>
      </c>
      <c r="F3270" s="1">
        <v>120.07</v>
      </c>
      <c r="G3270" s="1">
        <v>7.0716833000000007E-2</v>
      </c>
      <c r="H3270" s="1">
        <v>0.99625991700000005</v>
      </c>
      <c r="I3270" s="1">
        <v>0.63687565099999999</v>
      </c>
      <c r="K3270" s="1">
        <v>1.0099240620000001</v>
      </c>
      <c r="L3270" s="1" t="s">
        <v>1</v>
      </c>
      <c r="M3270" s="1" t="s">
        <v>2</v>
      </c>
      <c r="N3270" s="1">
        <v>91830.958899999998</v>
      </c>
      <c r="O3270" s="1">
        <v>101707.5298</v>
      </c>
      <c r="P3270" s="1">
        <v>99201.941609999994</v>
      </c>
      <c r="Q3270" s="1">
        <v>75414.165919999999</v>
      </c>
      <c r="R3270" s="3">
        <f>AVERAGE('VTA_Proteome Morphine vs Saline'!N3270:Q3270)</f>
        <v>92038.649057499992</v>
      </c>
      <c r="S3270" s="3">
        <f>_xlfn.STDEV.S('VTA_Proteome Morphine vs Saline'!N3270:Q3270)</f>
        <v>11849.283941740114</v>
      </c>
      <c r="T3270" s="1">
        <v>75955.478529999993</v>
      </c>
      <c r="U3270" s="1">
        <v>83796.014559999996</v>
      </c>
      <c r="V3270" s="1">
        <v>174079.4572</v>
      </c>
      <c r="W3270" s="1">
        <v>30705.959080000001</v>
      </c>
      <c r="X3270" s="1">
        <f t="shared" si="197"/>
        <v>91134.227342500002</v>
      </c>
      <c r="Y3270" s="1">
        <f t="shared" si="198"/>
        <v>60043.680055085424</v>
      </c>
    </row>
    <row r="3271" spans="1:25" x14ac:dyDescent="0.5">
      <c r="A3271" s="1" t="s">
        <v>6527</v>
      </c>
      <c r="B3271" s="1" t="s">
        <v>6528</v>
      </c>
      <c r="C3271" s="1">
        <v>46579</v>
      </c>
      <c r="D3271" s="1">
        <v>6</v>
      </c>
      <c r="E3271" s="1">
        <v>6</v>
      </c>
      <c r="F3271" s="1">
        <v>340.7</v>
      </c>
      <c r="G3271" s="1">
        <v>7.1026143999999999E-2</v>
      </c>
      <c r="H3271" s="1">
        <v>0.99625991700000005</v>
      </c>
      <c r="I3271" s="1">
        <v>0.63444272800000001</v>
      </c>
      <c r="K3271" s="1">
        <v>1.084660666</v>
      </c>
      <c r="L3271" s="1" t="s">
        <v>2</v>
      </c>
      <c r="M3271" s="1" t="s">
        <v>1</v>
      </c>
      <c r="N3271" s="1">
        <v>1310430.4790000001</v>
      </c>
      <c r="O3271" s="1">
        <v>1299967.3729999999</v>
      </c>
      <c r="P3271" s="1">
        <v>985141.99179999996</v>
      </c>
      <c r="Q3271" s="1">
        <v>1057174.9129999999</v>
      </c>
      <c r="R3271" s="3">
        <f>AVERAGE('VTA_Proteome Morphine vs Saline'!N3271:Q3271)</f>
        <v>1163178.6891999999</v>
      </c>
      <c r="S3271" s="3">
        <f>_xlfn.STDEV.S('VTA_Proteome Morphine vs Saline'!N3271:Q3271)</f>
        <v>166661.43305596014</v>
      </c>
      <c r="T3271" s="1">
        <v>1392853.142</v>
      </c>
      <c r="U3271" s="1">
        <v>1599401.9469999999</v>
      </c>
      <c r="V3271" s="1">
        <v>947320.68339999998</v>
      </c>
      <c r="W3271" s="1">
        <v>1107040.9129999999</v>
      </c>
      <c r="X3271" s="1">
        <f t="shared" si="197"/>
        <v>1261654.17135</v>
      </c>
      <c r="Y3271" s="1">
        <f t="shared" si="198"/>
        <v>290973.9571167613</v>
      </c>
    </row>
    <row r="3272" spans="1:25" x14ac:dyDescent="0.5">
      <c r="A3272" s="1" t="s">
        <v>6529</v>
      </c>
      <c r="B3272" s="1" t="s">
        <v>6530</v>
      </c>
      <c r="C3272" s="1">
        <v>46851</v>
      </c>
      <c r="D3272" s="1">
        <v>2</v>
      </c>
      <c r="E3272" s="1">
        <v>2</v>
      </c>
      <c r="F3272" s="1">
        <v>76.28</v>
      </c>
      <c r="G3272" s="1">
        <v>0.21284209500000001</v>
      </c>
      <c r="H3272" s="1">
        <v>0.977951083</v>
      </c>
      <c r="I3272" s="1">
        <v>0.219237502</v>
      </c>
      <c r="K3272" s="1">
        <v>1.1879032389999999</v>
      </c>
      <c r="L3272" s="1" t="s">
        <v>2</v>
      </c>
      <c r="M3272" s="1" t="s">
        <v>1</v>
      </c>
      <c r="N3272" s="1">
        <v>44737.575270000001</v>
      </c>
      <c r="O3272" s="1">
        <v>57153.11204</v>
      </c>
      <c r="P3272" s="1">
        <v>76678.924029999995</v>
      </c>
      <c r="Q3272" s="1">
        <v>65302.983480000003</v>
      </c>
      <c r="R3272" s="3">
        <f>AVERAGE('VTA_Proteome Morphine vs Saline'!N3272:Q3272)</f>
        <v>60968.148705</v>
      </c>
      <c r="S3272" s="3">
        <f>_xlfn.STDEV.S('VTA_Proteome Morphine vs Saline'!N3272:Q3272)</f>
        <v>13461.120218656888</v>
      </c>
      <c r="T3272" s="1">
        <v>75821.473249999995</v>
      </c>
      <c r="U3272" s="1">
        <v>62846.14834</v>
      </c>
      <c r="V3272" s="1">
        <v>85487.414799999999</v>
      </c>
      <c r="W3272" s="1">
        <v>65542.00877</v>
      </c>
      <c r="X3272" s="1">
        <f t="shared" si="197"/>
        <v>72424.261289999995</v>
      </c>
      <c r="Y3272" s="1">
        <f t="shared" si="198"/>
        <v>10348.795037088401</v>
      </c>
    </row>
    <row r="3273" spans="1:25" x14ac:dyDescent="0.5">
      <c r="A3273" s="1" t="s">
        <v>6531</v>
      </c>
      <c r="B3273" s="1" t="s">
        <v>6532</v>
      </c>
      <c r="C3273" s="1">
        <v>53793</v>
      </c>
      <c r="D3273" s="1">
        <v>1</v>
      </c>
      <c r="E3273" s="1">
        <v>1</v>
      </c>
      <c r="F3273" s="1">
        <v>41.98</v>
      </c>
      <c r="G3273" s="1">
        <v>9.8528368000000005E-2</v>
      </c>
      <c r="H3273" s="1">
        <v>0.99316298999999997</v>
      </c>
      <c r="I3273" s="1">
        <v>0.477857649</v>
      </c>
      <c r="K3273" s="1">
        <v>1.2407367540000001</v>
      </c>
      <c r="L3273" s="1" t="s">
        <v>1</v>
      </c>
      <c r="M3273" s="1" t="s">
        <v>2</v>
      </c>
      <c r="N3273" s="1">
        <v>53870.418080000003</v>
      </c>
      <c r="O3273" s="1">
        <v>28700.096610000001</v>
      </c>
      <c r="P3273" s="1">
        <v>26729.626980000001</v>
      </c>
      <c r="Q3273" s="1">
        <v>22406.363499999999</v>
      </c>
      <c r="R3273" s="3">
        <f>AVERAGE('VTA_Proteome Morphine vs Saline'!N3273:Q3273)</f>
        <v>32926.626292500005</v>
      </c>
      <c r="S3273" s="3">
        <f>_xlfn.STDEV.S('VTA_Proteome Morphine vs Saline'!N3273:Q3273)</f>
        <v>14207.79946951194</v>
      </c>
      <c r="T3273" s="1">
        <v>35486.95753</v>
      </c>
      <c r="U3273" s="1">
        <v>31206.643319999999</v>
      </c>
      <c r="V3273" s="1">
        <v>13590.590819999999</v>
      </c>
      <c r="W3273" s="1">
        <v>25867.661080000002</v>
      </c>
      <c r="X3273" s="1">
        <f t="shared" si="197"/>
        <v>26537.963187500001</v>
      </c>
      <c r="Y3273" s="1">
        <f t="shared" si="198"/>
        <v>9486.2150875137158</v>
      </c>
    </row>
    <row r="3274" spans="1:25" x14ac:dyDescent="0.5">
      <c r="A3274" s="1" t="s">
        <v>6533</v>
      </c>
      <c r="B3274" s="1" t="s">
        <v>6534</v>
      </c>
      <c r="C3274" s="1">
        <v>47179</v>
      </c>
      <c r="D3274" s="1">
        <v>29</v>
      </c>
      <c r="E3274" s="1">
        <v>19</v>
      </c>
      <c r="F3274" s="1">
        <v>1758.55</v>
      </c>
      <c r="G3274" s="1">
        <v>0.107560802</v>
      </c>
      <c r="H3274" s="1">
        <v>0.98920471200000004</v>
      </c>
      <c r="I3274" s="1">
        <v>0.44198510099999999</v>
      </c>
      <c r="K3274" s="1">
        <v>1.1235199259999999</v>
      </c>
      <c r="L3274" s="1" t="s">
        <v>2</v>
      </c>
      <c r="M3274" s="1" t="s">
        <v>1</v>
      </c>
      <c r="N3274" s="1">
        <v>10259705.710000001</v>
      </c>
      <c r="O3274" s="1">
        <v>13094648.289999999</v>
      </c>
      <c r="P3274" s="1">
        <v>20407056.43</v>
      </c>
      <c r="Q3274" s="1">
        <v>16659864.75</v>
      </c>
      <c r="R3274" s="3">
        <f>AVERAGE('VTA_Proteome Morphine vs Saline'!N3274:Q3274)</f>
        <v>15105318.795</v>
      </c>
      <c r="S3274" s="3">
        <f>_xlfn.STDEV.S('VTA_Proteome Morphine vs Saline'!N3274:Q3274)</f>
        <v>4398780.0250290046</v>
      </c>
      <c r="T3274" s="1">
        <v>16854164.210000001</v>
      </c>
      <c r="U3274" s="1">
        <v>13447309.75</v>
      </c>
      <c r="V3274" s="1">
        <v>19748090.609999999</v>
      </c>
      <c r="W3274" s="1">
        <v>17834942.059999999</v>
      </c>
      <c r="X3274" s="1">
        <f t="shared" si="197"/>
        <v>16971126.657499999</v>
      </c>
      <c r="Y3274" s="1">
        <f t="shared" si="198"/>
        <v>2638728.9651641469</v>
      </c>
    </row>
    <row r="3275" spans="1:25" x14ac:dyDescent="0.5">
      <c r="A3275" s="1" t="s">
        <v>6535</v>
      </c>
      <c r="B3275" s="1" t="s">
        <v>6536</v>
      </c>
      <c r="C3275" s="1">
        <v>63274</v>
      </c>
      <c r="D3275" s="1">
        <v>14</v>
      </c>
      <c r="E3275" s="1">
        <v>13</v>
      </c>
      <c r="F3275" s="1">
        <v>697.01</v>
      </c>
      <c r="G3275" s="1">
        <v>5.1692067000000001E-2</v>
      </c>
      <c r="H3275" s="1">
        <v>0.99625991700000005</v>
      </c>
      <c r="I3275" s="1">
        <v>0.89123616100000003</v>
      </c>
      <c r="K3275" s="1">
        <v>1.0236544160000001</v>
      </c>
      <c r="L3275" s="1" t="s">
        <v>2</v>
      </c>
      <c r="M3275" s="1" t="s">
        <v>1</v>
      </c>
      <c r="N3275" s="1">
        <v>4250980.2230000002</v>
      </c>
      <c r="O3275" s="1">
        <v>4564108.1739999996</v>
      </c>
      <c r="P3275" s="1">
        <v>3708230.9330000002</v>
      </c>
      <c r="Q3275" s="1">
        <v>3784215.0060000001</v>
      </c>
      <c r="R3275" s="3">
        <f>AVERAGE('VTA_Proteome Morphine vs Saline'!N3275:Q3275)</f>
        <v>4076883.5839999998</v>
      </c>
      <c r="S3275" s="3">
        <f>_xlfn.STDEV.S('VTA_Proteome Morphine vs Saline'!N3275:Q3275)</f>
        <v>403838.71138926817</v>
      </c>
      <c r="T3275" s="1">
        <v>5060192.43</v>
      </c>
      <c r="U3275" s="1">
        <v>4480348.7750000004</v>
      </c>
      <c r="V3275" s="1">
        <v>3806569.3169999998</v>
      </c>
      <c r="W3275" s="1">
        <v>3346169.0159999998</v>
      </c>
      <c r="X3275" s="1">
        <f t="shared" si="197"/>
        <v>4173319.8844999997</v>
      </c>
      <c r="Y3275" s="1">
        <f t="shared" si="198"/>
        <v>752660.65606956487</v>
      </c>
    </row>
    <row r="3276" spans="1:25" x14ac:dyDescent="0.5">
      <c r="A3276" s="1" t="s">
        <v>6537</v>
      </c>
      <c r="B3276" s="1" t="s">
        <v>6538</v>
      </c>
      <c r="C3276" s="1">
        <v>43100</v>
      </c>
      <c r="D3276" s="1">
        <v>11</v>
      </c>
      <c r="E3276" s="1">
        <v>5</v>
      </c>
      <c r="F3276" s="1">
        <v>527.73</v>
      </c>
      <c r="G3276" s="1">
        <v>0.43517352799999998</v>
      </c>
      <c r="H3276" s="1">
        <v>0.977951083</v>
      </c>
      <c r="I3276" s="1">
        <v>7.6437359999999996E-2</v>
      </c>
      <c r="K3276" s="1">
        <v>1.6329865969999999</v>
      </c>
      <c r="L3276" s="1" t="s">
        <v>1</v>
      </c>
      <c r="M3276" s="1" t="s">
        <v>2</v>
      </c>
      <c r="N3276" s="1">
        <v>723241.24659999995</v>
      </c>
      <c r="O3276" s="1">
        <v>724020.40969999996</v>
      </c>
      <c r="P3276" s="1">
        <v>712842.7389</v>
      </c>
      <c r="Q3276" s="1">
        <v>941392.72050000005</v>
      </c>
      <c r="R3276" s="3">
        <f>AVERAGE('VTA_Proteome Morphine vs Saline'!N3276:Q3276)</f>
        <v>775374.27892499999</v>
      </c>
      <c r="S3276" s="3">
        <f>_xlfn.STDEV.S('VTA_Proteome Morphine vs Saline'!N3276:Q3276)</f>
        <v>110796.19335318261</v>
      </c>
      <c r="T3276" s="1">
        <v>567499.87120000005</v>
      </c>
      <c r="U3276" s="1">
        <v>204086.5883</v>
      </c>
      <c r="V3276" s="1">
        <v>525014.12849999999</v>
      </c>
      <c r="W3276" s="1">
        <v>602678.39080000005</v>
      </c>
      <c r="X3276" s="1">
        <f t="shared" si="197"/>
        <v>474819.74470000004</v>
      </c>
      <c r="Y3276" s="1">
        <f t="shared" si="198"/>
        <v>183260.61348977828</v>
      </c>
    </row>
    <row r="3277" spans="1:25" x14ac:dyDescent="0.5">
      <c r="A3277" s="1" t="s">
        <v>6539</v>
      </c>
      <c r="B3277" s="1" t="s">
        <v>6540</v>
      </c>
      <c r="C3277" s="1">
        <v>45454</v>
      </c>
      <c r="D3277" s="1">
        <v>15</v>
      </c>
      <c r="E3277" s="1">
        <v>15</v>
      </c>
      <c r="F3277" s="1">
        <v>757.09</v>
      </c>
      <c r="G3277" s="1">
        <v>0.140838925</v>
      </c>
      <c r="H3277" s="1">
        <v>0.977951083</v>
      </c>
      <c r="I3277" s="1">
        <v>0.34295200100000001</v>
      </c>
      <c r="K3277" s="1">
        <v>1.071320193</v>
      </c>
      <c r="L3277" s="1" t="s">
        <v>1</v>
      </c>
      <c r="M3277" s="1" t="s">
        <v>2</v>
      </c>
      <c r="N3277" s="1">
        <v>4310459.0259999996</v>
      </c>
      <c r="O3277" s="1">
        <v>4761604.8509999998</v>
      </c>
      <c r="P3277" s="1">
        <v>3814022.0129999998</v>
      </c>
      <c r="Q3277" s="1">
        <v>4201292.8890000004</v>
      </c>
      <c r="R3277" s="3">
        <f>AVERAGE('VTA_Proteome Morphine vs Saline'!N3277:Q3277)</f>
        <v>4271844.6947499998</v>
      </c>
      <c r="S3277" s="3">
        <f>_xlfn.STDEV.S('VTA_Proteome Morphine vs Saline'!N3277:Q3277)</f>
        <v>389844.08953976142</v>
      </c>
      <c r="T3277" s="1">
        <v>4572272.8219999997</v>
      </c>
      <c r="U3277" s="1">
        <v>3613834.2570000002</v>
      </c>
      <c r="V3277" s="1">
        <v>3857778.5010000002</v>
      </c>
      <c r="W3277" s="1">
        <v>3905947.9849999999</v>
      </c>
      <c r="X3277" s="1">
        <f t="shared" si="197"/>
        <v>3987458.3912499999</v>
      </c>
      <c r="Y3277" s="1">
        <f t="shared" si="198"/>
        <v>410310.34285842715</v>
      </c>
    </row>
    <row r="3278" spans="1:25" x14ac:dyDescent="0.5">
      <c r="A3278" s="1" t="s">
        <v>6541</v>
      </c>
      <c r="B3278" s="1" t="s">
        <v>6542</v>
      </c>
      <c r="C3278" s="1">
        <v>56198</v>
      </c>
      <c r="D3278" s="1">
        <v>2</v>
      </c>
      <c r="E3278" s="1">
        <v>1</v>
      </c>
      <c r="F3278" s="1">
        <v>68.290000000000006</v>
      </c>
      <c r="G3278" s="1">
        <v>0.23839442999999999</v>
      </c>
      <c r="H3278" s="1">
        <v>0.977951083</v>
      </c>
      <c r="I3278" s="1">
        <v>0.190749377</v>
      </c>
      <c r="K3278" s="1">
        <v>1.490934827</v>
      </c>
      <c r="L3278" s="1" t="s">
        <v>1</v>
      </c>
      <c r="M3278" s="1" t="s">
        <v>2</v>
      </c>
      <c r="N3278" s="1">
        <v>166055.52470000001</v>
      </c>
      <c r="O3278" s="1">
        <v>100191.8927</v>
      </c>
      <c r="P3278" s="1">
        <v>212699.49559999999</v>
      </c>
      <c r="Q3278" s="1">
        <v>141340.0992</v>
      </c>
      <c r="R3278" s="3">
        <f>AVERAGE('VTA_Proteome Morphine vs Saline'!N3278:Q3278)</f>
        <v>155071.75305</v>
      </c>
      <c r="S3278" s="3">
        <f>_xlfn.STDEV.S('VTA_Proteome Morphine vs Saline'!N3278:Q3278)</f>
        <v>47053.010320134847</v>
      </c>
      <c r="T3278" s="1">
        <v>75546.634000000005</v>
      </c>
      <c r="U3278" s="1">
        <v>124772.62729999999</v>
      </c>
      <c r="V3278" s="1">
        <v>168555.08979999999</v>
      </c>
      <c r="W3278" s="1">
        <v>47164.634010000002</v>
      </c>
      <c r="X3278" s="1">
        <f t="shared" si="197"/>
        <v>104009.74627749999</v>
      </c>
      <c r="Y3278" s="1">
        <f t="shared" si="198"/>
        <v>53661.637905236923</v>
      </c>
    </row>
    <row r="3279" spans="1:25" x14ac:dyDescent="0.5">
      <c r="A3279" s="1" t="s">
        <v>6543</v>
      </c>
      <c r="B3279" s="1" t="s">
        <v>6544</v>
      </c>
      <c r="C3279" s="1">
        <v>80524</v>
      </c>
      <c r="D3279" s="1">
        <v>30</v>
      </c>
      <c r="E3279" s="1">
        <v>27</v>
      </c>
      <c r="F3279" s="1">
        <v>1688.22</v>
      </c>
      <c r="G3279" s="1">
        <v>5.9210911999999997E-2</v>
      </c>
      <c r="H3279" s="1">
        <v>0.99625991700000005</v>
      </c>
      <c r="I3279" s="1">
        <v>0.75101516099999999</v>
      </c>
      <c r="K3279" s="1">
        <v>1.035430981</v>
      </c>
      <c r="L3279" s="1" t="s">
        <v>2</v>
      </c>
      <c r="M3279" s="1" t="s">
        <v>1</v>
      </c>
      <c r="N3279" s="1">
        <v>12653220.43</v>
      </c>
      <c r="O3279" s="1">
        <v>16802018.120000001</v>
      </c>
      <c r="P3279" s="1">
        <v>11586553.34</v>
      </c>
      <c r="Q3279" s="1">
        <v>11483771.449999999</v>
      </c>
      <c r="R3279" s="3">
        <f>AVERAGE('VTA_Proteome Morphine vs Saline'!N3279:Q3279)</f>
        <v>13131390.835000001</v>
      </c>
      <c r="S3279" s="3">
        <f>_xlfn.STDEV.S('VTA_Proteome Morphine vs Saline'!N3279:Q3279)</f>
        <v>2503552.4177582725</v>
      </c>
      <c r="T3279" s="1">
        <v>15595636.140000001</v>
      </c>
      <c r="U3279" s="1">
        <v>15086889.810000001</v>
      </c>
      <c r="V3279" s="1">
        <v>12126672.869999999</v>
      </c>
      <c r="W3279" s="1">
        <v>11577396.76</v>
      </c>
      <c r="X3279" s="1">
        <f t="shared" si="197"/>
        <v>13596648.895</v>
      </c>
      <c r="Y3279" s="1">
        <f t="shared" si="198"/>
        <v>2037561.9981724585</v>
      </c>
    </row>
    <row r="3280" spans="1:25" x14ac:dyDescent="0.5">
      <c r="A3280" s="1" t="s">
        <v>6545</v>
      </c>
      <c r="B3280" s="1" t="s">
        <v>6546</v>
      </c>
      <c r="C3280" s="1">
        <v>83593</v>
      </c>
      <c r="D3280" s="1">
        <v>1</v>
      </c>
      <c r="E3280" s="1">
        <v>1</v>
      </c>
      <c r="F3280" s="1">
        <v>25.91</v>
      </c>
      <c r="G3280" s="1">
        <v>0.104700762</v>
      </c>
      <c r="H3280" s="1">
        <v>0.99063050699999999</v>
      </c>
      <c r="I3280" s="1">
        <v>0.45279583499999998</v>
      </c>
      <c r="K3280" s="1">
        <v>2.8144187939999998</v>
      </c>
      <c r="L3280" s="1" t="s">
        <v>1</v>
      </c>
      <c r="M3280" s="1" t="s">
        <v>2</v>
      </c>
      <c r="N3280" s="1">
        <v>96013.384550000002</v>
      </c>
      <c r="O3280" s="1">
        <v>85236.304199999999</v>
      </c>
      <c r="P3280" s="1">
        <v>4435.7071839999999</v>
      </c>
      <c r="Q3280" s="1">
        <v>33476.624810000001</v>
      </c>
      <c r="R3280" s="3">
        <f>AVERAGE('VTA_Proteome Morphine vs Saline'!N3280:Q3280)</f>
        <v>54790.505186000002</v>
      </c>
      <c r="S3280" s="3">
        <f>_xlfn.STDEV.S('VTA_Proteome Morphine vs Saline'!N3280:Q3280)</f>
        <v>43267.230244780098</v>
      </c>
      <c r="T3280" s="1">
        <v>19415.685089999999</v>
      </c>
      <c r="U3280" s="1">
        <v>28454.273130000001</v>
      </c>
      <c r="V3280" s="1">
        <v>19628.878970000002</v>
      </c>
      <c r="W3280" s="1">
        <v>10372.31021</v>
      </c>
      <c r="X3280" s="1">
        <f t="shared" si="197"/>
        <v>19467.78685</v>
      </c>
      <c r="Y3280" s="1">
        <f t="shared" si="198"/>
        <v>7382.7117022120301</v>
      </c>
    </row>
    <row r="3281" spans="1:25" x14ac:dyDescent="0.5">
      <c r="A3281" s="1" t="s">
        <v>6547</v>
      </c>
      <c r="B3281" s="1" t="s">
        <v>6548</v>
      </c>
      <c r="C3281" s="1">
        <v>81621</v>
      </c>
      <c r="D3281" s="1">
        <v>21</v>
      </c>
      <c r="E3281" s="1">
        <v>20</v>
      </c>
      <c r="F3281" s="1">
        <v>995.07</v>
      </c>
      <c r="G3281" s="1">
        <v>0.15162598399999999</v>
      </c>
      <c r="H3281" s="1">
        <v>0.977951083</v>
      </c>
      <c r="I3281" s="1">
        <v>0.31847109400000001</v>
      </c>
      <c r="K3281" s="1">
        <v>1.088442237</v>
      </c>
      <c r="L3281" s="1" t="s">
        <v>2</v>
      </c>
      <c r="M3281" s="1" t="s">
        <v>1</v>
      </c>
      <c r="N3281" s="1">
        <v>8094623.9359999998</v>
      </c>
      <c r="O3281" s="1">
        <v>8375912.1229999997</v>
      </c>
      <c r="P3281" s="1">
        <v>7768751.3949999996</v>
      </c>
      <c r="Q3281" s="1">
        <v>6536414.4309999999</v>
      </c>
      <c r="R3281" s="3">
        <f>AVERAGE('VTA_Proteome Morphine vs Saline'!N3281:Q3281)</f>
        <v>7693925.4712499995</v>
      </c>
      <c r="S3281" s="3">
        <f>_xlfn.STDEV.S('VTA_Proteome Morphine vs Saline'!N3281:Q3281)</f>
        <v>810575.05923960346</v>
      </c>
      <c r="T3281" s="1">
        <v>8636855.4379999992</v>
      </c>
      <c r="U3281" s="1">
        <v>9544468.1229999997</v>
      </c>
      <c r="V3281" s="1">
        <v>7411699.2740000002</v>
      </c>
      <c r="W3281" s="1">
        <v>7904550.9720000001</v>
      </c>
      <c r="X3281" s="1">
        <f t="shared" si="197"/>
        <v>8374393.4517499991</v>
      </c>
      <c r="Y3281" s="1">
        <f t="shared" si="198"/>
        <v>928348.54556868284</v>
      </c>
    </row>
    <row r="3282" spans="1:25" x14ac:dyDescent="0.5">
      <c r="A3282" s="1" t="s">
        <v>6549</v>
      </c>
      <c r="B3282" s="1" t="s">
        <v>6550</v>
      </c>
      <c r="C3282" s="1">
        <v>14506</v>
      </c>
      <c r="D3282" s="1">
        <v>12</v>
      </c>
      <c r="E3282" s="1">
        <v>9</v>
      </c>
      <c r="F3282" s="1">
        <v>981.41</v>
      </c>
      <c r="G3282" s="1">
        <v>9.2610776000000006E-2</v>
      </c>
      <c r="H3282" s="1">
        <v>0.99625991700000005</v>
      </c>
      <c r="I3282" s="1">
        <v>0.50446103200000003</v>
      </c>
      <c r="K3282" s="1">
        <v>1.088553246</v>
      </c>
      <c r="L3282" s="1" t="s">
        <v>1</v>
      </c>
      <c r="M3282" s="1" t="s">
        <v>2</v>
      </c>
      <c r="N3282" s="1">
        <v>87862899.129999995</v>
      </c>
      <c r="O3282" s="1">
        <v>86885690.650000006</v>
      </c>
      <c r="P3282" s="1">
        <v>114108868.90000001</v>
      </c>
      <c r="Q3282" s="1">
        <v>98821366.390000001</v>
      </c>
      <c r="R3282" s="3">
        <f>AVERAGE('VTA_Proteome Morphine vs Saline'!N3282:Q3282)</f>
        <v>96919706.267499998</v>
      </c>
      <c r="S3282" s="3">
        <f>_xlfn.STDEV.S('VTA_Proteome Morphine vs Saline'!N3282:Q3282)</f>
        <v>12672685.168847105</v>
      </c>
      <c r="T3282" s="1">
        <v>63718375.07</v>
      </c>
      <c r="U3282" s="1">
        <v>89243419.299999997</v>
      </c>
      <c r="V3282" s="1">
        <v>79781663.920000002</v>
      </c>
      <c r="W3282" s="1">
        <v>123397894</v>
      </c>
      <c r="X3282" s="1">
        <f t="shared" si="197"/>
        <v>89035338.072500005</v>
      </c>
      <c r="Y3282" s="1">
        <f t="shared" si="198"/>
        <v>25215125.412196547</v>
      </c>
    </row>
    <row r="3283" spans="1:25" x14ac:dyDescent="0.5">
      <c r="A3283" s="1" t="s">
        <v>6551</v>
      </c>
      <c r="B3283" s="1" t="s">
        <v>6552</v>
      </c>
      <c r="C3283" s="1">
        <v>14495</v>
      </c>
      <c r="D3283" s="1">
        <v>11</v>
      </c>
      <c r="E3283" s="1">
        <v>6</v>
      </c>
      <c r="F3283" s="1">
        <v>1080.56</v>
      </c>
      <c r="G3283" s="1">
        <v>6.2453032999999998E-2</v>
      </c>
      <c r="H3283" s="1">
        <v>0.99625991700000005</v>
      </c>
      <c r="I3283" s="1">
        <v>0.71280154500000004</v>
      </c>
      <c r="K3283" s="1">
        <v>1.0836933200000001</v>
      </c>
      <c r="L3283" s="1" t="s">
        <v>2</v>
      </c>
      <c r="M3283" s="1" t="s">
        <v>1</v>
      </c>
      <c r="N3283" s="1">
        <v>175084697.09999999</v>
      </c>
      <c r="O3283" s="1">
        <v>258395631.5</v>
      </c>
      <c r="P3283" s="1">
        <v>179775344.59999999</v>
      </c>
      <c r="Q3283" s="1">
        <v>186019817.80000001</v>
      </c>
      <c r="R3283" s="3">
        <f>AVERAGE('VTA_Proteome Morphine vs Saline'!N3283:Q3283)</f>
        <v>199818872.75</v>
      </c>
      <c r="S3283" s="3">
        <f>_xlfn.STDEV.S('VTA_Proteome Morphine vs Saline'!N3283:Q3283)</f>
        <v>39307221.766293347</v>
      </c>
      <c r="T3283" s="1">
        <v>202457151.40000001</v>
      </c>
      <c r="U3283" s="1">
        <v>233372804.19999999</v>
      </c>
      <c r="V3283" s="1">
        <v>145769488.69999999</v>
      </c>
      <c r="W3283" s="1">
        <v>284570065.89999998</v>
      </c>
      <c r="X3283" s="1">
        <f t="shared" si="197"/>
        <v>216542377.54999998</v>
      </c>
      <c r="Y3283" s="1">
        <f t="shared" si="198"/>
        <v>58075310.403351545</v>
      </c>
    </row>
    <row r="3284" spans="1:25" x14ac:dyDescent="0.5">
      <c r="A3284" s="1" t="s">
        <v>6553</v>
      </c>
      <c r="B3284" s="1" t="s">
        <v>6554</v>
      </c>
      <c r="C3284" s="1">
        <v>12969</v>
      </c>
      <c r="D3284" s="1">
        <v>14</v>
      </c>
      <c r="E3284" s="1">
        <v>12</v>
      </c>
      <c r="F3284" s="1">
        <v>920.29</v>
      </c>
      <c r="G3284" s="1">
        <v>0.11708834799999999</v>
      </c>
      <c r="H3284" s="1">
        <v>0.98423319600000003</v>
      </c>
      <c r="I3284" s="1">
        <v>0.40908054700000002</v>
      </c>
      <c r="K3284" s="1">
        <v>1.1457422209999999</v>
      </c>
      <c r="L3284" s="1" t="s">
        <v>1</v>
      </c>
      <c r="M3284" s="1" t="s">
        <v>2</v>
      </c>
      <c r="N3284" s="1">
        <v>28515046.010000002</v>
      </c>
      <c r="O3284" s="1">
        <v>36460446.869999997</v>
      </c>
      <c r="P3284" s="1">
        <v>42364695.880000003</v>
      </c>
      <c r="Q3284" s="1">
        <v>38975491.590000004</v>
      </c>
      <c r="R3284" s="3">
        <f>AVERAGE('VTA_Proteome Morphine vs Saline'!N3284:Q3284)</f>
        <v>36578920.087499999</v>
      </c>
      <c r="S3284" s="3">
        <f>_xlfn.STDEV.S('VTA_Proteome Morphine vs Saline'!N3284:Q3284)</f>
        <v>5895163.4845500253</v>
      </c>
      <c r="T3284" s="1">
        <v>21556873.829999998</v>
      </c>
      <c r="U3284" s="1">
        <v>27625196.57</v>
      </c>
      <c r="V3284" s="1">
        <v>27194515.280000001</v>
      </c>
      <c r="W3284" s="1">
        <v>51327253.5</v>
      </c>
      <c r="X3284" s="1">
        <f t="shared" si="197"/>
        <v>31925959.795000002</v>
      </c>
      <c r="Y3284" s="1">
        <f t="shared" si="198"/>
        <v>13226378.60102893</v>
      </c>
    </row>
    <row r="3285" spans="1:25" x14ac:dyDescent="0.5">
      <c r="A3285" s="1" t="s">
        <v>6555</v>
      </c>
      <c r="B3285" s="1" t="s">
        <v>6556</v>
      </c>
      <c r="C3285" s="1">
        <v>140280</v>
      </c>
      <c r="D3285" s="1">
        <v>34</v>
      </c>
      <c r="E3285" s="1">
        <v>33</v>
      </c>
      <c r="F3285" s="1">
        <v>2329.37</v>
      </c>
      <c r="G3285" s="1">
        <v>6.668818E-2</v>
      </c>
      <c r="H3285" s="1">
        <v>0.99625991700000005</v>
      </c>
      <c r="I3285" s="1">
        <v>0.67093756999999998</v>
      </c>
      <c r="K3285" s="1">
        <v>1.0209022190000001</v>
      </c>
      <c r="L3285" s="1" t="s">
        <v>2</v>
      </c>
      <c r="M3285" s="1" t="s">
        <v>1</v>
      </c>
      <c r="N3285" s="1">
        <v>36771265.380000003</v>
      </c>
      <c r="O3285" s="1">
        <v>29795145.420000002</v>
      </c>
      <c r="P3285" s="1">
        <v>34710306.159999996</v>
      </c>
      <c r="Q3285" s="1">
        <v>31682359.829999998</v>
      </c>
      <c r="R3285" s="3">
        <f>AVERAGE('VTA_Proteome Morphine vs Saline'!N3285:Q3285)</f>
        <v>33239769.197500002</v>
      </c>
      <c r="S3285" s="3">
        <f>_xlfn.STDEV.S('VTA_Proteome Morphine vs Saline'!N3285:Q3285)</f>
        <v>3105098.0205454556</v>
      </c>
      <c r="T3285" s="1">
        <v>31883569.420000002</v>
      </c>
      <c r="U3285" s="1">
        <v>34401447.950000003</v>
      </c>
      <c r="V3285" s="1">
        <v>33942770.799999997</v>
      </c>
      <c r="W3285" s="1">
        <v>35510428.329999998</v>
      </c>
      <c r="X3285" s="1">
        <f t="shared" si="197"/>
        <v>33934554.125</v>
      </c>
      <c r="Y3285" s="1">
        <f t="shared" si="198"/>
        <v>1517451.2762852823</v>
      </c>
    </row>
    <row r="3286" spans="1:25" x14ac:dyDescent="0.5">
      <c r="A3286" s="1" t="s">
        <v>6557</v>
      </c>
      <c r="B3286" s="1" t="s">
        <v>6558</v>
      </c>
      <c r="C3286" s="1">
        <v>118819</v>
      </c>
      <c r="D3286" s="1">
        <v>11</v>
      </c>
      <c r="E3286" s="1">
        <v>11</v>
      </c>
      <c r="F3286" s="1">
        <v>481.88</v>
      </c>
      <c r="G3286" s="1">
        <v>0.209468079</v>
      </c>
      <c r="H3286" s="1">
        <v>0.977951083</v>
      </c>
      <c r="I3286" s="1">
        <v>0.22343812800000001</v>
      </c>
      <c r="K3286" s="1">
        <v>1.117240555</v>
      </c>
      <c r="L3286" s="1" t="s">
        <v>1</v>
      </c>
      <c r="M3286" s="1" t="s">
        <v>2</v>
      </c>
      <c r="N3286" s="1">
        <v>1150766.963</v>
      </c>
      <c r="O3286" s="1">
        <v>1334928.4890000001</v>
      </c>
      <c r="P3286" s="1">
        <v>1012255.1040000001</v>
      </c>
      <c r="Q3286" s="1">
        <v>1099347.7350000001</v>
      </c>
      <c r="R3286" s="3">
        <f>AVERAGE('VTA_Proteome Morphine vs Saline'!N3286:Q3286)</f>
        <v>1149324.5727500001</v>
      </c>
      <c r="S3286" s="3">
        <f>_xlfn.STDEV.S('VTA_Proteome Morphine vs Saline'!N3286:Q3286)</f>
        <v>136304.33814552295</v>
      </c>
      <c r="T3286" s="1">
        <v>995142.49899999995</v>
      </c>
      <c r="U3286" s="1">
        <v>1195091.091</v>
      </c>
      <c r="V3286" s="1">
        <v>1017621.294</v>
      </c>
      <c r="W3286" s="1">
        <v>907013.90780000004</v>
      </c>
      <c r="X3286" s="1">
        <f t="shared" si="197"/>
        <v>1028717.1979499999</v>
      </c>
      <c r="Y3286" s="1">
        <f t="shared" si="198"/>
        <v>120750.90422849708</v>
      </c>
    </row>
    <row r="3287" spans="1:25" x14ac:dyDescent="0.5">
      <c r="A3287" s="1" t="s">
        <v>6559</v>
      </c>
      <c r="B3287" s="1" t="s">
        <v>6560</v>
      </c>
      <c r="C3287" s="1">
        <v>54109</v>
      </c>
      <c r="D3287" s="1">
        <v>32</v>
      </c>
      <c r="E3287" s="1">
        <v>32</v>
      </c>
      <c r="F3287" s="1">
        <v>2053.2399999999998</v>
      </c>
      <c r="G3287" s="1">
        <v>5.6950406000000002E-2</v>
      </c>
      <c r="H3287" s="1">
        <v>0.99625991700000005</v>
      </c>
      <c r="I3287" s="1">
        <v>0.78248969899999998</v>
      </c>
      <c r="K3287" s="1">
        <v>1.0229617769999999</v>
      </c>
      <c r="L3287" s="1" t="s">
        <v>2</v>
      </c>
      <c r="M3287" s="1" t="s">
        <v>1</v>
      </c>
      <c r="N3287" s="1">
        <v>17239358.879999999</v>
      </c>
      <c r="O3287" s="1">
        <v>20411869.289999999</v>
      </c>
      <c r="P3287" s="1">
        <v>23076098.789999999</v>
      </c>
      <c r="Q3287" s="1">
        <v>21050277.870000001</v>
      </c>
      <c r="R3287" s="3">
        <f>AVERAGE('VTA_Proteome Morphine vs Saline'!N3287:Q3287)</f>
        <v>20444401.2075</v>
      </c>
      <c r="S3287" s="3">
        <f>_xlfn.STDEV.S('VTA_Proteome Morphine vs Saline'!N3287:Q3287)</f>
        <v>2419798.4311798406</v>
      </c>
      <c r="T3287" s="1">
        <v>18080814.440000001</v>
      </c>
      <c r="U3287" s="1">
        <v>20191838.280000001</v>
      </c>
      <c r="V3287" s="1">
        <v>22276031.16</v>
      </c>
      <c r="W3287" s="1">
        <v>23106680.079999998</v>
      </c>
      <c r="X3287" s="1">
        <f t="shared" si="197"/>
        <v>20913840.989999998</v>
      </c>
      <c r="Y3287" s="1">
        <f t="shared" si="198"/>
        <v>2251772.0932729766</v>
      </c>
    </row>
    <row r="3288" spans="1:25" x14ac:dyDescent="0.5">
      <c r="A3288" s="1" t="s">
        <v>6561</v>
      </c>
      <c r="B3288" s="1" t="s">
        <v>6562</v>
      </c>
      <c r="C3288" s="1">
        <v>59078</v>
      </c>
      <c r="D3288" s="1">
        <v>36</v>
      </c>
      <c r="E3288" s="1">
        <v>35</v>
      </c>
      <c r="F3288" s="1">
        <v>1870.81</v>
      </c>
      <c r="G3288" s="1">
        <v>5.3405554000000001E-2</v>
      </c>
      <c r="H3288" s="1">
        <v>0.99625991700000005</v>
      </c>
      <c r="I3288" s="1">
        <v>0.84637405799999998</v>
      </c>
      <c r="K3288" s="1">
        <v>1.013249458</v>
      </c>
      <c r="L3288" s="1" t="s">
        <v>2</v>
      </c>
      <c r="M3288" s="1" t="s">
        <v>1</v>
      </c>
      <c r="N3288" s="1">
        <v>15494459.01</v>
      </c>
      <c r="O3288" s="1">
        <v>16895066.32</v>
      </c>
      <c r="P3288" s="1">
        <v>26796548.59</v>
      </c>
      <c r="Q3288" s="1">
        <v>21696718.670000002</v>
      </c>
      <c r="R3288" s="3">
        <f>AVERAGE('VTA_Proteome Morphine vs Saline'!N3288:Q3288)</f>
        <v>20220698.147500001</v>
      </c>
      <c r="S3288" s="3">
        <f>_xlfn.STDEV.S('VTA_Proteome Morphine vs Saline'!N3288:Q3288)</f>
        <v>5125674.2340849247</v>
      </c>
      <c r="T3288" s="1">
        <v>18745894.170000002</v>
      </c>
      <c r="U3288" s="1">
        <v>17515513.719999999</v>
      </c>
      <c r="V3288" s="1">
        <v>21634735.690000001</v>
      </c>
      <c r="W3288" s="1">
        <v>24058302.140000001</v>
      </c>
      <c r="X3288" s="1">
        <f t="shared" si="197"/>
        <v>20488611.43</v>
      </c>
      <c r="Y3288" s="1">
        <f t="shared" si="198"/>
        <v>2940105.7818798516</v>
      </c>
    </row>
    <row r="3289" spans="1:25" x14ac:dyDescent="0.5">
      <c r="A3289" s="1" t="s">
        <v>6563</v>
      </c>
      <c r="B3289" s="1" t="s">
        <v>6564</v>
      </c>
      <c r="C3289" s="1">
        <v>52594</v>
      </c>
      <c r="D3289" s="1">
        <v>7</v>
      </c>
      <c r="E3289" s="1">
        <v>6</v>
      </c>
      <c r="F3289" s="1">
        <v>279.73</v>
      </c>
      <c r="G3289" s="1">
        <v>5.3593886E-2</v>
      </c>
      <c r="H3289" s="1">
        <v>0.99625991700000005</v>
      </c>
      <c r="I3289" s="1">
        <v>0.842259113</v>
      </c>
      <c r="K3289" s="1">
        <v>1.0494045789999999</v>
      </c>
      <c r="L3289" s="1" t="s">
        <v>2</v>
      </c>
      <c r="M3289" s="1" t="s">
        <v>1</v>
      </c>
      <c r="N3289" s="1">
        <v>470501.12119999999</v>
      </c>
      <c r="O3289" s="1">
        <v>635813.11369999999</v>
      </c>
      <c r="P3289" s="1">
        <v>450491.94079999998</v>
      </c>
      <c r="Q3289" s="1">
        <v>448319.79580000002</v>
      </c>
      <c r="R3289" s="3">
        <f>AVERAGE('VTA_Proteome Morphine vs Saline'!N3289:Q3289)</f>
        <v>501281.492875</v>
      </c>
      <c r="S3289" s="3">
        <f>_xlfn.STDEV.S('VTA_Proteome Morphine vs Saline'!N3289:Q3289)</f>
        <v>90241.727671286484</v>
      </c>
      <c r="T3289" s="1">
        <v>532976.07499999995</v>
      </c>
      <c r="U3289" s="1">
        <v>728915.56270000001</v>
      </c>
      <c r="V3289" s="1">
        <v>402554.70809999999</v>
      </c>
      <c r="W3289" s="1">
        <v>439742.03</v>
      </c>
      <c r="X3289" s="1">
        <f t="shared" si="197"/>
        <v>526047.09394999989</v>
      </c>
      <c r="Y3289" s="1">
        <f t="shared" si="198"/>
        <v>145948.11842763447</v>
      </c>
    </row>
    <row r="3290" spans="1:25" x14ac:dyDescent="0.5">
      <c r="A3290" s="1" t="s">
        <v>6565</v>
      </c>
      <c r="B3290" s="1" t="s">
        <v>6566</v>
      </c>
      <c r="C3290" s="1">
        <v>16988</v>
      </c>
      <c r="D3290" s="1">
        <v>5</v>
      </c>
      <c r="E3290" s="1">
        <v>4</v>
      </c>
      <c r="F3290" s="1">
        <v>225.44</v>
      </c>
      <c r="G3290" s="1">
        <v>0.41214229299999999</v>
      </c>
      <c r="H3290" s="1">
        <v>0.977951083</v>
      </c>
      <c r="I3290" s="1">
        <v>8.4352829000000004E-2</v>
      </c>
      <c r="K3290" s="1">
        <v>1.7706838650000001</v>
      </c>
      <c r="L3290" s="1" t="s">
        <v>1</v>
      </c>
      <c r="M3290" s="1" t="s">
        <v>2</v>
      </c>
      <c r="N3290" s="1">
        <v>613220.5882</v>
      </c>
      <c r="O3290" s="1">
        <v>849546.45310000004</v>
      </c>
      <c r="P3290" s="1">
        <v>498031.11869999999</v>
      </c>
      <c r="Q3290" s="1">
        <v>463175.40730000002</v>
      </c>
      <c r="R3290" s="3">
        <f>AVERAGE('VTA_Proteome Morphine vs Saline'!N3290:Q3290)</f>
        <v>605993.39182500006</v>
      </c>
      <c r="S3290" s="3">
        <f>_xlfn.STDEV.S('VTA_Proteome Morphine vs Saline'!N3290:Q3290)</f>
        <v>174569.14116949649</v>
      </c>
      <c r="T3290" s="1">
        <v>354412.28960000002</v>
      </c>
      <c r="U3290" s="1">
        <v>631090.33030000003</v>
      </c>
      <c r="V3290" s="1">
        <v>225098.2683</v>
      </c>
      <c r="W3290" s="1">
        <v>158346.79089999999</v>
      </c>
      <c r="X3290" s="1">
        <f t="shared" si="197"/>
        <v>342236.91977499996</v>
      </c>
      <c r="Y3290" s="1">
        <f t="shared" si="198"/>
        <v>209062.65055348483</v>
      </c>
    </row>
    <row r="3291" spans="1:25" x14ac:dyDescent="0.5">
      <c r="A3291" s="1" t="s">
        <v>6567</v>
      </c>
      <c r="B3291" s="1" t="s">
        <v>6568</v>
      </c>
      <c r="C3291" s="1">
        <v>31133</v>
      </c>
      <c r="D3291" s="1">
        <v>1</v>
      </c>
      <c r="E3291" s="1">
        <v>1</v>
      </c>
      <c r="F3291" s="1">
        <v>33.24</v>
      </c>
      <c r="G3291" s="1">
        <v>0.112924887</v>
      </c>
      <c r="H3291" s="1">
        <v>0.98654470999999999</v>
      </c>
      <c r="I3291" s="1">
        <v>0.422911229</v>
      </c>
      <c r="K3291" s="1">
        <v>1.17890099</v>
      </c>
      <c r="L3291" s="1" t="s">
        <v>1</v>
      </c>
      <c r="M3291" s="1" t="s">
        <v>2</v>
      </c>
      <c r="N3291" s="1">
        <v>10253.45729</v>
      </c>
      <c r="O3291" s="1">
        <v>25597.508330000001</v>
      </c>
      <c r="P3291" s="1">
        <v>19904.77</v>
      </c>
      <c r="Q3291" s="1">
        <v>17675.142690000001</v>
      </c>
      <c r="R3291" s="3">
        <f>AVERAGE('VTA_Proteome Morphine vs Saline'!N3291:Q3291)</f>
        <v>18357.7195775</v>
      </c>
      <c r="S3291" s="3">
        <f>_xlfn.STDEV.S('VTA_Proteome Morphine vs Saline'!N3291:Q3291)</f>
        <v>6349.6163827044666</v>
      </c>
      <c r="T3291" s="1">
        <v>23598.65511</v>
      </c>
      <c r="U3291" s="1">
        <v>122.9187412</v>
      </c>
      <c r="V3291" s="1">
        <v>17648.13495</v>
      </c>
      <c r="W3291" s="1">
        <v>20917.861509999999</v>
      </c>
      <c r="X3291" s="1">
        <f t="shared" si="197"/>
        <v>15571.892577800001</v>
      </c>
      <c r="Y3291" s="1">
        <f t="shared" si="198"/>
        <v>10582.845798184397</v>
      </c>
    </row>
    <row r="3292" spans="1:25" x14ac:dyDescent="0.5">
      <c r="A3292" s="1" t="s">
        <v>6569</v>
      </c>
      <c r="B3292" s="1" t="s">
        <v>6570</v>
      </c>
      <c r="C3292" s="1">
        <v>11344</v>
      </c>
      <c r="D3292" s="1">
        <v>2</v>
      </c>
      <c r="E3292" s="1">
        <v>2</v>
      </c>
      <c r="F3292" s="1">
        <v>68.650000000000006</v>
      </c>
      <c r="G3292" s="1">
        <v>7.5056545000000002E-2</v>
      </c>
      <c r="H3292" s="1">
        <v>0.99625991700000005</v>
      </c>
      <c r="I3292" s="1">
        <v>0.60469899800000004</v>
      </c>
      <c r="K3292" s="1">
        <v>1.521429581</v>
      </c>
      <c r="L3292" s="1" t="s">
        <v>1</v>
      </c>
      <c r="M3292" s="1" t="s">
        <v>2</v>
      </c>
      <c r="N3292" s="1">
        <v>25627.74726</v>
      </c>
      <c r="O3292" s="1">
        <v>9041.0244430000002</v>
      </c>
      <c r="P3292" s="1">
        <v>100230.3365</v>
      </c>
      <c r="Q3292" s="1">
        <v>305464.98320000002</v>
      </c>
      <c r="R3292" s="3">
        <f>AVERAGE('VTA_Proteome Morphine vs Saline'!N3292:Q3292)</f>
        <v>110091.02285075001</v>
      </c>
      <c r="S3292" s="3">
        <f>_xlfn.STDEV.S('VTA_Proteome Morphine vs Saline'!N3292:Q3292)</f>
        <v>136153.54643389871</v>
      </c>
      <c r="T3292" s="1">
        <v>7742.9286789999996</v>
      </c>
      <c r="U3292" s="1">
        <v>4161.0969340000001</v>
      </c>
      <c r="V3292" s="1">
        <v>196304.37539999999</v>
      </c>
      <c r="W3292" s="1">
        <v>81232.593840000001</v>
      </c>
      <c r="X3292" s="1">
        <f t="shared" si="197"/>
        <v>72360.248713249995</v>
      </c>
      <c r="Y3292" s="1">
        <f t="shared" si="198"/>
        <v>89939.586019370341</v>
      </c>
    </row>
    <row r="3293" spans="1:25" x14ac:dyDescent="0.5">
      <c r="A3293" s="1" t="s">
        <v>6571</v>
      </c>
      <c r="B3293" s="1" t="s">
        <v>6572</v>
      </c>
      <c r="C3293" s="1">
        <v>57943</v>
      </c>
      <c r="D3293" s="1">
        <v>1</v>
      </c>
      <c r="E3293" s="1">
        <v>0</v>
      </c>
      <c r="F3293" s="1">
        <v>28.08</v>
      </c>
      <c r="K3293" s="1">
        <v>1</v>
      </c>
      <c r="L3293" s="1" t="s">
        <v>364</v>
      </c>
      <c r="M3293" s="1" t="s">
        <v>364</v>
      </c>
      <c r="R3293" s="3"/>
      <c r="S3293" s="3"/>
    </row>
    <row r="3294" spans="1:25" x14ac:dyDescent="0.5">
      <c r="A3294" s="1" t="s">
        <v>6573</v>
      </c>
      <c r="B3294" s="1" t="s">
        <v>6574</v>
      </c>
      <c r="C3294" s="1">
        <v>21644</v>
      </c>
      <c r="D3294" s="1">
        <v>4</v>
      </c>
      <c r="E3294" s="1">
        <v>4</v>
      </c>
      <c r="F3294" s="1">
        <v>177.97</v>
      </c>
      <c r="G3294" s="1">
        <v>0.18244969899999999</v>
      </c>
      <c r="H3294" s="1">
        <v>0.977951083</v>
      </c>
      <c r="I3294" s="1">
        <v>0.26167675499999998</v>
      </c>
      <c r="K3294" s="1">
        <v>1.2906597630000001</v>
      </c>
      <c r="L3294" s="1" t="s">
        <v>1</v>
      </c>
      <c r="M3294" s="1" t="s">
        <v>2</v>
      </c>
      <c r="N3294" s="1">
        <v>1528035.1810000001</v>
      </c>
      <c r="O3294" s="1">
        <v>1549980.338</v>
      </c>
      <c r="P3294" s="1">
        <v>2788879.7</v>
      </c>
      <c r="Q3294" s="1">
        <v>2109344.6170000001</v>
      </c>
      <c r="R3294" s="3">
        <f>AVERAGE('VTA_Proteome Morphine vs Saline'!N3294:Q3294)</f>
        <v>1994059.9590000003</v>
      </c>
      <c r="S3294" s="3">
        <f>_xlfn.STDEV.S('VTA_Proteome Morphine vs Saline'!N3294:Q3294)</f>
        <v>594254.37217601622</v>
      </c>
      <c r="T3294" s="1">
        <v>1041206.068</v>
      </c>
      <c r="U3294" s="1">
        <v>1445570.9129999999</v>
      </c>
      <c r="V3294" s="1">
        <v>2178881.8629999999</v>
      </c>
      <c r="W3294" s="1">
        <v>1514312.101</v>
      </c>
      <c r="X3294" s="1">
        <f t="shared" ref="X3294:X3309" si="199">AVERAGE(T3294:W3294)</f>
        <v>1544992.7362499998</v>
      </c>
      <c r="Y3294" s="1">
        <f t="shared" ref="Y3294:Y3309" si="200">_xlfn.STDEV.S(T3294:W3294)</f>
        <v>471325.23535099474</v>
      </c>
    </row>
    <row r="3295" spans="1:25" x14ac:dyDescent="0.5">
      <c r="A3295" s="1" t="s">
        <v>6575</v>
      </c>
      <c r="B3295" s="1" t="s">
        <v>6576</v>
      </c>
      <c r="C3295" s="1">
        <v>110505</v>
      </c>
      <c r="D3295" s="1">
        <v>16</v>
      </c>
      <c r="E3295" s="1">
        <v>16</v>
      </c>
      <c r="F3295" s="1">
        <v>939.62</v>
      </c>
      <c r="G3295" s="1">
        <v>5.9107551000000001E-2</v>
      </c>
      <c r="H3295" s="1">
        <v>0.99625991700000005</v>
      </c>
      <c r="I3295" s="1">
        <v>0.75235243799999996</v>
      </c>
      <c r="K3295" s="1">
        <v>1.0187023559999999</v>
      </c>
      <c r="L3295" s="1" t="s">
        <v>2</v>
      </c>
      <c r="M3295" s="1" t="s">
        <v>1</v>
      </c>
      <c r="N3295" s="1">
        <v>2315304.7149999999</v>
      </c>
      <c r="O3295" s="1">
        <v>1799135.1910000001</v>
      </c>
      <c r="P3295" s="1">
        <v>1828928.44</v>
      </c>
      <c r="Q3295" s="1">
        <v>1561590.683</v>
      </c>
      <c r="R3295" s="3">
        <f>AVERAGE('VTA_Proteome Morphine vs Saline'!N3295:Q3295)</f>
        <v>1876239.75725</v>
      </c>
      <c r="S3295" s="3">
        <f>_xlfn.STDEV.S('VTA_Proteome Morphine vs Saline'!N3295:Q3295)</f>
        <v>316209.60976696131</v>
      </c>
      <c r="T3295" s="1">
        <v>1861829.375</v>
      </c>
      <c r="U3295" s="1">
        <v>2023394.406</v>
      </c>
      <c r="V3295" s="1">
        <v>1827320.4180000001</v>
      </c>
      <c r="W3295" s="1">
        <v>1932775.2509999999</v>
      </c>
      <c r="X3295" s="1">
        <f t="shared" si="199"/>
        <v>1911329.8625</v>
      </c>
      <c r="Y3295" s="1">
        <f t="shared" si="200"/>
        <v>86653.046927994292</v>
      </c>
    </row>
    <row r="3296" spans="1:25" x14ac:dyDescent="0.5">
      <c r="A3296" s="1" t="s">
        <v>6577</v>
      </c>
      <c r="B3296" s="1" t="s">
        <v>6578</v>
      </c>
      <c r="C3296" s="1">
        <v>15573</v>
      </c>
      <c r="D3296" s="1">
        <v>4</v>
      </c>
      <c r="E3296" s="1">
        <v>2</v>
      </c>
      <c r="F3296" s="1">
        <v>186.31</v>
      </c>
      <c r="G3296" s="1">
        <v>0.330691597</v>
      </c>
      <c r="H3296" s="1">
        <v>0.977951083</v>
      </c>
      <c r="I3296" s="1">
        <v>0.121139687</v>
      </c>
      <c r="K3296" s="1">
        <v>1.2086066579999999</v>
      </c>
      <c r="L3296" s="1" t="s">
        <v>2</v>
      </c>
      <c r="M3296" s="1" t="s">
        <v>1</v>
      </c>
      <c r="N3296" s="1">
        <v>362737.82620000001</v>
      </c>
      <c r="O3296" s="1">
        <v>313031.33069999999</v>
      </c>
      <c r="P3296" s="1">
        <v>306451.04180000001</v>
      </c>
      <c r="Q3296" s="1">
        <v>338519.1274</v>
      </c>
      <c r="R3296" s="3">
        <f>AVERAGE('VTA_Proteome Morphine vs Saline'!N3296:Q3296)</f>
        <v>330184.83152500005</v>
      </c>
      <c r="S3296" s="3">
        <f>_xlfn.STDEV.S('VTA_Proteome Morphine vs Saline'!N3296:Q3296)</f>
        <v>25733.851346079882</v>
      </c>
      <c r="T3296" s="1">
        <v>420075.18040000001</v>
      </c>
      <c r="U3296" s="1">
        <v>419945.46539999999</v>
      </c>
      <c r="V3296" s="1">
        <v>301144.23759999999</v>
      </c>
      <c r="W3296" s="1">
        <v>455089.45939999999</v>
      </c>
      <c r="X3296" s="1">
        <f t="shared" si="199"/>
        <v>399063.58570000005</v>
      </c>
      <c r="Y3296" s="1">
        <f t="shared" si="200"/>
        <v>67341.510892414284</v>
      </c>
    </row>
    <row r="3297" spans="1:25" x14ac:dyDescent="0.5">
      <c r="A3297" s="1" t="s">
        <v>6579</v>
      </c>
      <c r="B3297" s="1" t="s">
        <v>6580</v>
      </c>
      <c r="C3297" s="1">
        <v>40017</v>
      </c>
      <c r="D3297" s="1">
        <v>5</v>
      </c>
      <c r="E3297" s="1">
        <v>3</v>
      </c>
      <c r="F3297" s="1">
        <v>298.38</v>
      </c>
      <c r="G3297" s="1">
        <v>5.3180413000000003E-2</v>
      </c>
      <c r="H3297" s="1">
        <v>0.99625991700000005</v>
      </c>
      <c r="I3297" s="1">
        <v>0.85145368899999996</v>
      </c>
      <c r="K3297" s="1">
        <v>1.0879760510000001</v>
      </c>
      <c r="L3297" s="1" t="s">
        <v>2</v>
      </c>
      <c r="M3297" s="1" t="s">
        <v>1</v>
      </c>
      <c r="N3297" s="1">
        <v>154356.2298</v>
      </c>
      <c r="O3297" s="1">
        <v>219283.2556</v>
      </c>
      <c r="P3297" s="1">
        <v>417748.67989999999</v>
      </c>
      <c r="Q3297" s="1">
        <v>620437.64749999996</v>
      </c>
      <c r="R3297" s="3">
        <f>AVERAGE('VTA_Proteome Morphine vs Saline'!N3297:Q3297)</f>
        <v>352956.45319999999</v>
      </c>
      <c r="S3297" s="3">
        <f>_xlfn.STDEV.S('VTA_Proteome Morphine vs Saline'!N3297:Q3297)</f>
        <v>210598.19122049856</v>
      </c>
      <c r="T3297" s="1">
        <v>287725.65000000002</v>
      </c>
      <c r="U3297" s="1">
        <v>143315.215</v>
      </c>
      <c r="V3297" s="1">
        <v>605169.06140000001</v>
      </c>
      <c r="W3297" s="1">
        <v>499822.74570000003</v>
      </c>
      <c r="X3297" s="1">
        <f t="shared" si="199"/>
        <v>384008.16802500002</v>
      </c>
      <c r="Y3297" s="1">
        <f t="shared" si="200"/>
        <v>207788.81753164352</v>
      </c>
    </row>
    <row r="3298" spans="1:25" x14ac:dyDescent="0.5">
      <c r="A3298" s="1" t="s">
        <v>6581</v>
      </c>
      <c r="B3298" s="1" t="s">
        <v>6582</v>
      </c>
      <c r="C3298" s="1">
        <v>28332</v>
      </c>
      <c r="D3298" s="1">
        <v>2</v>
      </c>
      <c r="E3298" s="1">
        <v>2</v>
      </c>
      <c r="F3298" s="1">
        <v>83.3</v>
      </c>
      <c r="G3298" s="1">
        <v>0.12514287900000001</v>
      </c>
      <c r="H3298" s="1">
        <v>0.977951083</v>
      </c>
      <c r="I3298" s="1">
        <v>0.38442957999999999</v>
      </c>
      <c r="K3298" s="1">
        <v>1.1672554470000001</v>
      </c>
      <c r="L3298" s="1" t="s">
        <v>2</v>
      </c>
      <c r="M3298" s="1" t="s">
        <v>1</v>
      </c>
      <c r="N3298" s="1">
        <v>126720.6875</v>
      </c>
      <c r="O3298" s="1">
        <v>143985.10680000001</v>
      </c>
      <c r="P3298" s="1">
        <v>75329.821290000007</v>
      </c>
      <c r="Q3298" s="1">
        <v>168240.02609999999</v>
      </c>
      <c r="R3298" s="3">
        <f>AVERAGE('VTA_Proteome Morphine vs Saline'!N3298:Q3298)</f>
        <v>128568.91042249999</v>
      </c>
      <c r="S3298" s="3">
        <f>_xlfn.STDEV.S('VTA_Proteome Morphine vs Saline'!N3298:Q3298)</f>
        <v>39366.961907487792</v>
      </c>
      <c r="T3298" s="1">
        <v>159792.64439999999</v>
      </c>
      <c r="U3298" s="1">
        <v>183721.02170000001</v>
      </c>
      <c r="V3298" s="1">
        <v>134330.96669999999</v>
      </c>
      <c r="W3298" s="1">
        <v>122446.4112</v>
      </c>
      <c r="X3298" s="1">
        <f t="shared" si="199"/>
        <v>150072.761</v>
      </c>
      <c r="Y3298" s="1">
        <f t="shared" si="200"/>
        <v>27311.175200518461</v>
      </c>
    </row>
    <row r="3299" spans="1:25" x14ac:dyDescent="0.5">
      <c r="A3299" s="1" t="s">
        <v>6583</v>
      </c>
      <c r="B3299" s="1" t="s">
        <v>6584</v>
      </c>
      <c r="C3299" s="1">
        <v>76281</v>
      </c>
      <c r="D3299" s="1">
        <v>2</v>
      </c>
      <c r="E3299" s="1">
        <v>1</v>
      </c>
      <c r="F3299" s="1">
        <v>94.66</v>
      </c>
      <c r="G3299" s="1">
        <v>7.1048040000000007E-2</v>
      </c>
      <c r="H3299" s="1">
        <v>0.99625991700000005</v>
      </c>
      <c r="I3299" s="1">
        <v>0.63427138599999999</v>
      </c>
      <c r="K3299" s="1">
        <v>2.8112032889999998</v>
      </c>
      <c r="L3299" s="1" t="s">
        <v>1</v>
      </c>
      <c r="M3299" s="1" t="s">
        <v>2</v>
      </c>
      <c r="N3299" s="1">
        <v>8869.4398519999995</v>
      </c>
      <c r="O3299" s="1">
        <v>2914.0427930000001</v>
      </c>
      <c r="P3299" s="1">
        <v>0</v>
      </c>
      <c r="Q3299" s="1">
        <v>12970.735849999999</v>
      </c>
      <c r="R3299" s="3">
        <f>AVERAGE('VTA_Proteome Morphine vs Saline'!N3299:Q3299)</f>
        <v>6188.5546237500002</v>
      </c>
      <c r="S3299" s="3">
        <f>_xlfn.STDEV.S('VTA_Proteome Morphine vs Saline'!N3299:Q3299)</f>
        <v>5836.8303000174728</v>
      </c>
      <c r="T3299" s="1">
        <v>0</v>
      </c>
      <c r="U3299" s="1">
        <v>1166.855292</v>
      </c>
      <c r="V3299" s="1">
        <v>7575.3621450000001</v>
      </c>
      <c r="W3299" s="1">
        <v>63.34230144</v>
      </c>
      <c r="X3299" s="1">
        <f t="shared" si="199"/>
        <v>2201.3899346099997</v>
      </c>
      <c r="Y3299" s="1">
        <f t="shared" si="200"/>
        <v>3622.4855449773822</v>
      </c>
    </row>
    <row r="3300" spans="1:25" x14ac:dyDescent="0.5">
      <c r="A3300" s="1" t="s">
        <v>6585</v>
      </c>
      <c r="B3300" s="1" t="s">
        <v>6586</v>
      </c>
      <c r="C3300" s="1">
        <v>32734</v>
      </c>
      <c r="D3300" s="1">
        <v>5</v>
      </c>
      <c r="E3300" s="1">
        <v>5</v>
      </c>
      <c r="F3300" s="1">
        <v>261.43</v>
      </c>
      <c r="G3300" s="1">
        <v>0.26992733899999999</v>
      </c>
      <c r="H3300" s="1">
        <v>0.977951083</v>
      </c>
      <c r="I3300" s="1">
        <v>0.16214985000000001</v>
      </c>
      <c r="K3300" s="1">
        <v>1.1829959430000001</v>
      </c>
      <c r="L3300" s="1" t="s">
        <v>1</v>
      </c>
      <c r="M3300" s="1" t="s">
        <v>2</v>
      </c>
      <c r="N3300" s="1">
        <v>889675.96869999997</v>
      </c>
      <c r="O3300" s="1">
        <v>928422.6629</v>
      </c>
      <c r="P3300" s="1">
        <v>1156403.6259999999</v>
      </c>
      <c r="Q3300" s="1">
        <v>910823.83149999997</v>
      </c>
      <c r="R3300" s="3">
        <f>AVERAGE('VTA_Proteome Morphine vs Saline'!N3300:Q3300)</f>
        <v>971331.522275</v>
      </c>
      <c r="S3300" s="3">
        <f>_xlfn.STDEV.S('VTA_Proteome Morphine vs Saline'!N3300:Q3300)</f>
        <v>124394.0832765276</v>
      </c>
      <c r="T3300" s="1">
        <v>890774.19559999998</v>
      </c>
      <c r="U3300" s="1">
        <v>1001928.059</v>
      </c>
      <c r="V3300" s="1">
        <v>699399.73</v>
      </c>
      <c r="W3300" s="1">
        <v>692208.59340000001</v>
      </c>
      <c r="X3300" s="1">
        <f t="shared" si="199"/>
        <v>821077.64450000005</v>
      </c>
      <c r="Y3300" s="1">
        <f t="shared" si="200"/>
        <v>151632.48208364419</v>
      </c>
    </row>
    <row r="3301" spans="1:25" x14ac:dyDescent="0.5">
      <c r="A3301" s="1" t="s">
        <v>6587</v>
      </c>
      <c r="B3301" s="1" t="s">
        <v>6588</v>
      </c>
      <c r="C3301" s="1">
        <v>28202</v>
      </c>
      <c r="D3301" s="1">
        <v>1</v>
      </c>
      <c r="E3301" s="1">
        <v>1</v>
      </c>
      <c r="F3301" s="1">
        <v>34.619999999999997</v>
      </c>
      <c r="G3301" s="1">
        <v>0.14991733099999999</v>
      </c>
      <c r="H3301" s="1">
        <v>0.977951083</v>
      </c>
      <c r="I3301" s="1">
        <v>0.32216112699999999</v>
      </c>
      <c r="K3301" s="1">
        <v>1.1851878360000001</v>
      </c>
      <c r="L3301" s="1" t="s">
        <v>2</v>
      </c>
      <c r="M3301" s="1" t="s">
        <v>1</v>
      </c>
      <c r="N3301" s="1">
        <v>45848.012410000003</v>
      </c>
      <c r="O3301" s="1">
        <v>32355.051309999999</v>
      </c>
      <c r="P3301" s="1">
        <v>23230.216489999999</v>
      </c>
      <c r="Q3301" s="1">
        <v>26692.55431</v>
      </c>
      <c r="R3301" s="3">
        <f>AVERAGE('VTA_Proteome Morphine vs Saline'!N3301:Q3301)</f>
        <v>32031.458630000001</v>
      </c>
      <c r="S3301" s="3">
        <f>_xlfn.STDEV.S('VTA_Proteome Morphine vs Saline'!N3301:Q3301)</f>
        <v>9949.3321907085556</v>
      </c>
      <c r="T3301" s="1">
        <v>39254.733740000003</v>
      </c>
      <c r="U3301" s="1">
        <v>48118.547530000003</v>
      </c>
      <c r="V3301" s="1">
        <v>32270.199519999998</v>
      </c>
      <c r="W3301" s="1">
        <v>32209.699820000002</v>
      </c>
      <c r="X3301" s="1">
        <f t="shared" si="199"/>
        <v>37963.295152500003</v>
      </c>
      <c r="Y3301" s="1">
        <f t="shared" si="200"/>
        <v>7534.6347314022541</v>
      </c>
    </row>
    <row r="3302" spans="1:25" x14ac:dyDescent="0.5">
      <c r="A3302" s="1" t="s">
        <v>6589</v>
      </c>
      <c r="B3302" s="1" t="s">
        <v>6590</v>
      </c>
      <c r="C3302" s="1">
        <v>22588</v>
      </c>
      <c r="D3302" s="1">
        <v>24</v>
      </c>
      <c r="E3302" s="1">
        <v>22</v>
      </c>
      <c r="F3302" s="1">
        <v>1307.28</v>
      </c>
      <c r="G3302" s="1">
        <v>0.28071830199999998</v>
      </c>
      <c r="H3302" s="1">
        <v>0.977951083</v>
      </c>
      <c r="I3302" s="1">
        <v>0.153684235</v>
      </c>
      <c r="K3302" s="1">
        <v>1.6422679929999999</v>
      </c>
      <c r="L3302" s="1" t="s">
        <v>1</v>
      </c>
      <c r="M3302" s="1" t="s">
        <v>2</v>
      </c>
      <c r="N3302" s="1">
        <v>137052558</v>
      </c>
      <c r="O3302" s="1">
        <v>46132628.640000001</v>
      </c>
      <c r="P3302" s="1">
        <v>96739280.689999998</v>
      </c>
      <c r="Q3302" s="1">
        <v>95537595.640000001</v>
      </c>
      <c r="R3302" s="3">
        <f>AVERAGE('VTA_Proteome Morphine vs Saline'!N3302:Q3302)</f>
        <v>93865515.742499992</v>
      </c>
      <c r="S3302" s="3">
        <f>_xlfn.STDEV.S('VTA_Proteome Morphine vs Saline'!N3302:Q3302)</f>
        <v>37213812.427861676</v>
      </c>
      <c r="T3302" s="1">
        <v>61277458.719999999</v>
      </c>
      <c r="U3302" s="1">
        <v>33550584.93</v>
      </c>
      <c r="V3302" s="1">
        <v>67664882.439999998</v>
      </c>
      <c r="W3302" s="1">
        <v>66131186.75</v>
      </c>
      <c r="X3302" s="1">
        <f t="shared" si="199"/>
        <v>57156028.210000001</v>
      </c>
      <c r="Y3302" s="1">
        <f t="shared" si="200"/>
        <v>15970729.788580734</v>
      </c>
    </row>
    <row r="3303" spans="1:25" x14ac:dyDescent="0.5">
      <c r="A3303" s="1" t="s">
        <v>6591</v>
      </c>
      <c r="B3303" s="1" t="s">
        <v>6592</v>
      </c>
      <c r="C3303" s="1">
        <v>22486</v>
      </c>
      <c r="D3303" s="1">
        <v>24</v>
      </c>
      <c r="E3303" s="1">
        <v>18</v>
      </c>
      <c r="F3303" s="1">
        <v>1384.78</v>
      </c>
      <c r="G3303" s="1">
        <v>7.3939507000000002E-2</v>
      </c>
      <c r="H3303" s="1">
        <v>0.99625991700000005</v>
      </c>
      <c r="I3303" s="1">
        <v>0.61260247999999995</v>
      </c>
      <c r="K3303" s="1">
        <v>1.0651775139999999</v>
      </c>
      <c r="L3303" s="1" t="s">
        <v>2</v>
      </c>
      <c r="M3303" s="1" t="s">
        <v>1</v>
      </c>
      <c r="N3303" s="1">
        <v>81112613.799999997</v>
      </c>
      <c r="O3303" s="1">
        <v>90180312.060000002</v>
      </c>
      <c r="P3303" s="1">
        <v>94994656.290000007</v>
      </c>
      <c r="Q3303" s="1">
        <v>84366782.400000006</v>
      </c>
      <c r="R3303" s="3">
        <f>AVERAGE('VTA_Proteome Morphine vs Saline'!N3303:Q3303)</f>
        <v>87663591.137500018</v>
      </c>
      <c r="S3303" s="3">
        <f>_xlfn.STDEV.S('VTA_Proteome Morphine vs Saline'!N3303:Q3303)</f>
        <v>6160699.4299901845</v>
      </c>
      <c r="T3303" s="1">
        <v>97098461.090000004</v>
      </c>
      <c r="U3303" s="1">
        <v>84424643.859999999</v>
      </c>
      <c r="V3303" s="1">
        <v>76007371.799999997</v>
      </c>
      <c r="W3303" s="1">
        <v>115978667.5</v>
      </c>
      <c r="X3303" s="1">
        <f t="shared" si="199"/>
        <v>93377286.0625</v>
      </c>
      <c r="Y3303" s="1">
        <f t="shared" si="200"/>
        <v>17383261.204975743</v>
      </c>
    </row>
    <row r="3304" spans="1:25" x14ac:dyDescent="0.5">
      <c r="A3304" s="1" t="s">
        <v>6593</v>
      </c>
      <c r="B3304" s="1" t="s">
        <v>6594</v>
      </c>
      <c r="C3304" s="1">
        <v>37436</v>
      </c>
      <c r="D3304" s="1">
        <v>25</v>
      </c>
      <c r="E3304" s="1">
        <v>24</v>
      </c>
      <c r="F3304" s="1">
        <v>1406.84</v>
      </c>
      <c r="G3304" s="1">
        <v>7.8790418000000001E-2</v>
      </c>
      <c r="H3304" s="1">
        <v>0.99625991700000005</v>
      </c>
      <c r="I3304" s="1">
        <v>0.57990810199999998</v>
      </c>
      <c r="K3304" s="1">
        <v>1.070486579</v>
      </c>
      <c r="L3304" s="1" t="s">
        <v>1</v>
      </c>
      <c r="M3304" s="1" t="s">
        <v>2</v>
      </c>
      <c r="N3304" s="1">
        <v>21322181.449999999</v>
      </c>
      <c r="O3304" s="1">
        <v>26881609.460000001</v>
      </c>
      <c r="P3304" s="1">
        <v>20964234.280000001</v>
      </c>
      <c r="Q3304" s="1">
        <v>25311947.489999998</v>
      </c>
      <c r="R3304" s="3">
        <f>AVERAGE('VTA_Proteome Morphine vs Saline'!N3304:Q3304)</f>
        <v>23619993.169999998</v>
      </c>
      <c r="S3304" s="3">
        <f>_xlfn.STDEV.S('VTA_Proteome Morphine vs Saline'!N3304:Q3304)</f>
        <v>2934498.4935841961</v>
      </c>
      <c r="T3304" s="1">
        <v>25515074.48</v>
      </c>
      <c r="U3304" s="1">
        <v>22696120.02</v>
      </c>
      <c r="V3304" s="1">
        <v>14324081.550000001</v>
      </c>
      <c r="W3304" s="1">
        <v>25723628.41</v>
      </c>
      <c r="X3304" s="1">
        <f t="shared" si="199"/>
        <v>22064726.114999998</v>
      </c>
      <c r="Y3304" s="1">
        <f t="shared" si="200"/>
        <v>5341931.8100336995</v>
      </c>
    </row>
    <row r="3305" spans="1:25" x14ac:dyDescent="0.5">
      <c r="A3305" s="1" t="s">
        <v>6595</v>
      </c>
      <c r="B3305" s="1" t="s">
        <v>6596</v>
      </c>
      <c r="C3305" s="1">
        <v>115879</v>
      </c>
      <c r="D3305" s="1">
        <v>24</v>
      </c>
      <c r="E3305" s="1">
        <v>21</v>
      </c>
      <c r="F3305" s="1">
        <v>1297.3800000000001</v>
      </c>
      <c r="G3305" s="1">
        <v>0.21599475800000001</v>
      </c>
      <c r="H3305" s="1">
        <v>0.977951083</v>
      </c>
      <c r="I3305" s="1">
        <v>0.21541289499999999</v>
      </c>
      <c r="K3305" s="1">
        <v>1.0817088930000001</v>
      </c>
      <c r="L3305" s="1" t="s">
        <v>1</v>
      </c>
      <c r="M3305" s="1" t="s">
        <v>2</v>
      </c>
      <c r="N3305" s="1">
        <v>4077318.0559999999</v>
      </c>
      <c r="O3305" s="1">
        <v>4551910.585</v>
      </c>
      <c r="P3305" s="1">
        <v>4620216.0860000001</v>
      </c>
      <c r="Q3305" s="1">
        <v>4947903.1100000003</v>
      </c>
      <c r="R3305" s="3">
        <f>AVERAGE('VTA_Proteome Morphine vs Saline'!N3305:Q3305)</f>
        <v>4549336.9592499994</v>
      </c>
      <c r="S3305" s="3">
        <f>_xlfn.STDEV.S('VTA_Proteome Morphine vs Saline'!N3305:Q3305)</f>
        <v>359020.56380628515</v>
      </c>
      <c r="T3305" s="1">
        <v>3975668.7059999998</v>
      </c>
      <c r="U3305" s="1">
        <v>4112907.2769999998</v>
      </c>
      <c r="V3305" s="1">
        <v>4009814.432</v>
      </c>
      <c r="W3305" s="1">
        <v>4724386.9040000001</v>
      </c>
      <c r="X3305" s="1">
        <f t="shared" si="199"/>
        <v>4205694.3297499996</v>
      </c>
      <c r="Y3305" s="1">
        <f t="shared" si="200"/>
        <v>350681.31100485445</v>
      </c>
    </row>
    <row r="3306" spans="1:25" x14ac:dyDescent="0.5">
      <c r="A3306" s="1" t="s">
        <v>6597</v>
      </c>
      <c r="B3306" s="1" t="s">
        <v>6598</v>
      </c>
      <c r="C3306" s="1">
        <v>138664</v>
      </c>
      <c r="D3306" s="1">
        <v>15</v>
      </c>
      <c r="E3306" s="1">
        <v>13</v>
      </c>
      <c r="F3306" s="1">
        <v>648.25</v>
      </c>
      <c r="G3306" s="1">
        <v>0.10309677</v>
      </c>
      <c r="H3306" s="1">
        <v>0.99063050699999999</v>
      </c>
      <c r="I3306" s="1">
        <v>0.45907151000000002</v>
      </c>
      <c r="K3306" s="1">
        <v>1.061471901</v>
      </c>
      <c r="L3306" s="1" t="s">
        <v>2</v>
      </c>
      <c r="M3306" s="1" t="s">
        <v>1</v>
      </c>
      <c r="N3306" s="1">
        <v>1158404.791</v>
      </c>
      <c r="O3306" s="1">
        <v>1097178.3799999999</v>
      </c>
      <c r="P3306" s="1">
        <v>1276057.05</v>
      </c>
      <c r="Q3306" s="1">
        <v>1316696.2919999999</v>
      </c>
      <c r="R3306" s="3">
        <f>AVERAGE('VTA_Proteome Morphine vs Saline'!N3306:Q3306)</f>
        <v>1212084.1282500001</v>
      </c>
      <c r="S3306" s="3">
        <f>_xlfn.STDEV.S('VTA_Proteome Morphine vs Saline'!N3306:Q3306)</f>
        <v>101851.26696999579</v>
      </c>
      <c r="T3306" s="1">
        <v>1395264.331</v>
      </c>
      <c r="U3306" s="1">
        <v>1409150.206</v>
      </c>
      <c r="V3306" s="1">
        <v>1096294.5619999999</v>
      </c>
      <c r="W3306" s="1">
        <v>1245663.8740000001</v>
      </c>
      <c r="X3306" s="1">
        <f t="shared" si="199"/>
        <v>1286593.2432500001</v>
      </c>
      <c r="Y3306" s="1">
        <f t="shared" si="200"/>
        <v>146876.83704833</v>
      </c>
    </row>
    <row r="3307" spans="1:25" x14ac:dyDescent="0.5">
      <c r="A3307" s="1" t="s">
        <v>6599</v>
      </c>
      <c r="B3307" s="1" t="s">
        <v>6600</v>
      </c>
      <c r="C3307" s="1">
        <v>105408</v>
      </c>
      <c r="D3307" s="1">
        <v>4</v>
      </c>
      <c r="E3307" s="1">
        <v>2</v>
      </c>
      <c r="F3307" s="1">
        <v>159.72</v>
      </c>
      <c r="G3307" s="1">
        <v>0.22411226300000001</v>
      </c>
      <c r="H3307" s="1">
        <v>0.977951083</v>
      </c>
      <c r="I3307" s="1">
        <v>0.205987639</v>
      </c>
      <c r="K3307" s="1">
        <v>1.7270602289999999</v>
      </c>
      <c r="L3307" s="1" t="s">
        <v>1</v>
      </c>
      <c r="M3307" s="1" t="s">
        <v>2</v>
      </c>
      <c r="N3307" s="1">
        <v>870072.28500000003</v>
      </c>
      <c r="O3307" s="1">
        <v>350048.3651</v>
      </c>
      <c r="P3307" s="1">
        <v>1027318.222</v>
      </c>
      <c r="Q3307" s="1">
        <v>1101790.675</v>
      </c>
      <c r="R3307" s="3">
        <f>AVERAGE('VTA_Proteome Morphine vs Saline'!N3307:Q3307)</f>
        <v>837307.38677500002</v>
      </c>
      <c r="S3307" s="3">
        <f>_xlfn.STDEV.S('VTA_Proteome Morphine vs Saline'!N3307:Q3307)</f>
        <v>338895.47061622754</v>
      </c>
      <c r="T3307" s="1">
        <v>490027.00349999999</v>
      </c>
      <c r="U3307" s="1">
        <v>152112.0809</v>
      </c>
      <c r="V3307" s="1">
        <v>940091.20400000003</v>
      </c>
      <c r="W3307" s="1">
        <v>357035.92259999999</v>
      </c>
      <c r="X3307" s="1">
        <f t="shared" si="199"/>
        <v>484816.55274999997</v>
      </c>
      <c r="Y3307" s="1">
        <f t="shared" si="200"/>
        <v>333827.45637946267</v>
      </c>
    </row>
    <row r="3308" spans="1:25" x14ac:dyDescent="0.5">
      <c r="A3308" s="1" t="s">
        <v>6601</v>
      </c>
      <c r="B3308" s="1" t="s">
        <v>6602</v>
      </c>
      <c r="C3308" s="1">
        <v>78516</v>
      </c>
      <c r="D3308" s="1">
        <v>69</v>
      </c>
      <c r="E3308" s="1">
        <v>69</v>
      </c>
      <c r="F3308" s="1">
        <v>4771.37</v>
      </c>
      <c r="G3308" s="1">
        <v>9.6009050999999998E-2</v>
      </c>
      <c r="H3308" s="1">
        <v>0.99371272200000005</v>
      </c>
      <c r="I3308" s="1">
        <v>0.488847003</v>
      </c>
      <c r="K3308" s="1">
        <v>1.0672746049999999</v>
      </c>
      <c r="L3308" s="1" t="s">
        <v>2</v>
      </c>
      <c r="M3308" s="1" t="s">
        <v>1</v>
      </c>
      <c r="N3308" s="1">
        <v>206984398.5</v>
      </c>
      <c r="O3308" s="1">
        <v>258251460.30000001</v>
      </c>
      <c r="P3308" s="1">
        <v>302898089.80000001</v>
      </c>
      <c r="Q3308" s="1">
        <v>276976508</v>
      </c>
      <c r="R3308" s="3">
        <f>AVERAGE('VTA_Proteome Morphine vs Saline'!N3308:Q3308)</f>
        <v>261277614.15000001</v>
      </c>
      <c r="S3308" s="3">
        <f>_xlfn.STDEV.S('VTA_Proteome Morphine vs Saline'!N3308:Q3308)</f>
        <v>40561188.896888055</v>
      </c>
      <c r="T3308" s="1">
        <v>273196652.80000001</v>
      </c>
      <c r="U3308" s="1">
        <v>242664727.30000001</v>
      </c>
      <c r="V3308" s="1">
        <v>291659965.39999998</v>
      </c>
      <c r="W3308" s="1">
        <v>307898504.19999999</v>
      </c>
      <c r="X3308" s="1">
        <f t="shared" si="199"/>
        <v>278854962.42500001</v>
      </c>
      <c r="Y3308" s="1">
        <f t="shared" si="200"/>
        <v>27983596.422672801</v>
      </c>
    </row>
    <row r="3309" spans="1:25" x14ac:dyDescent="0.5">
      <c r="A3309" s="1" t="s">
        <v>6603</v>
      </c>
      <c r="B3309" s="1" t="s">
        <v>6604</v>
      </c>
      <c r="C3309" s="1">
        <v>93138</v>
      </c>
      <c r="D3309" s="1">
        <v>8</v>
      </c>
      <c r="E3309" s="1">
        <v>8</v>
      </c>
      <c r="F3309" s="1">
        <v>326.76</v>
      </c>
      <c r="G3309" s="1">
        <v>5.5220739999999997E-2</v>
      </c>
      <c r="H3309" s="1">
        <v>0.99625991700000005</v>
      </c>
      <c r="I3309" s="1">
        <v>0.81066357099999997</v>
      </c>
      <c r="K3309" s="1">
        <v>1.0317747559999999</v>
      </c>
      <c r="L3309" s="1" t="s">
        <v>1</v>
      </c>
      <c r="M3309" s="1" t="s">
        <v>2</v>
      </c>
      <c r="N3309" s="1">
        <v>574492.69050000003</v>
      </c>
      <c r="O3309" s="1">
        <v>718253.74650000001</v>
      </c>
      <c r="P3309" s="1">
        <v>517704.29629999999</v>
      </c>
      <c r="Q3309" s="1">
        <v>494856.81640000001</v>
      </c>
      <c r="R3309" s="3">
        <f>AVERAGE('VTA_Proteome Morphine vs Saline'!N3309:Q3309)</f>
        <v>576326.88742499996</v>
      </c>
      <c r="S3309" s="3">
        <f>_xlfn.STDEV.S('VTA_Proteome Morphine vs Saline'!N3309:Q3309)</f>
        <v>100366.95715935304</v>
      </c>
      <c r="T3309" s="1">
        <v>585323.9645</v>
      </c>
      <c r="U3309" s="1">
        <v>587702.10699999996</v>
      </c>
      <c r="V3309" s="1">
        <v>474584.08720000001</v>
      </c>
      <c r="W3309" s="1">
        <v>586702.64670000004</v>
      </c>
      <c r="X3309" s="1">
        <f t="shared" si="199"/>
        <v>558578.20134999999</v>
      </c>
      <c r="Y3309" s="1">
        <f t="shared" si="200"/>
        <v>56004.563400001505</v>
      </c>
    </row>
    <row r="3310" spans="1:25" x14ac:dyDescent="0.5">
      <c r="A3310" s="1" t="s">
        <v>6605</v>
      </c>
      <c r="B3310" s="1" t="s">
        <v>6606</v>
      </c>
      <c r="C3310" s="1">
        <v>50104</v>
      </c>
      <c r="D3310" s="1">
        <v>52</v>
      </c>
      <c r="E3310" s="1">
        <v>0</v>
      </c>
      <c r="F3310" s="1">
        <v>4847.6899999999996</v>
      </c>
      <c r="K3310" s="1">
        <v>1</v>
      </c>
      <c r="L3310" s="1" t="s">
        <v>364</v>
      </c>
      <c r="M3310" s="1" t="s">
        <v>364</v>
      </c>
      <c r="R3310" s="3"/>
      <c r="S3310" s="3"/>
    </row>
    <row r="3311" spans="1:25" x14ac:dyDescent="0.5">
      <c r="A3311" s="1" t="s">
        <v>6607</v>
      </c>
      <c r="B3311" s="1" t="s">
        <v>6608</v>
      </c>
      <c r="C3311" s="1">
        <v>50120</v>
      </c>
      <c r="D3311" s="1">
        <v>53</v>
      </c>
      <c r="E3311" s="1">
        <v>0</v>
      </c>
      <c r="F3311" s="1">
        <v>4930.01</v>
      </c>
      <c r="K3311" s="1">
        <v>1</v>
      </c>
      <c r="L3311" s="1" t="s">
        <v>364</v>
      </c>
      <c r="M3311" s="1" t="s">
        <v>364</v>
      </c>
      <c r="R3311" s="3"/>
      <c r="S3311" s="3"/>
    </row>
    <row r="3312" spans="1:25" x14ac:dyDescent="0.5">
      <c r="A3312" s="1" t="s">
        <v>6609</v>
      </c>
      <c r="B3312" s="1" t="s">
        <v>6610</v>
      </c>
      <c r="C3312" s="1">
        <v>49928</v>
      </c>
      <c r="D3312" s="1">
        <v>41</v>
      </c>
      <c r="E3312" s="1">
        <v>0</v>
      </c>
      <c r="F3312" s="1">
        <v>3928.36</v>
      </c>
      <c r="K3312" s="1">
        <v>1</v>
      </c>
      <c r="L3312" s="1" t="s">
        <v>364</v>
      </c>
      <c r="M3312" s="1" t="s">
        <v>364</v>
      </c>
      <c r="R3312" s="3"/>
      <c r="S3312" s="3"/>
    </row>
    <row r="3313" spans="1:25" x14ac:dyDescent="0.5">
      <c r="A3313" s="1" t="s">
        <v>6611</v>
      </c>
      <c r="B3313" s="1" t="s">
        <v>6612</v>
      </c>
      <c r="C3313" s="1">
        <v>49892</v>
      </c>
      <c r="D3313" s="1">
        <v>48</v>
      </c>
      <c r="E3313" s="1">
        <v>5</v>
      </c>
      <c r="F3313" s="1">
        <v>4300.6400000000003</v>
      </c>
      <c r="G3313" s="1">
        <v>0.187754215</v>
      </c>
      <c r="H3313" s="1">
        <v>0.977951083</v>
      </c>
      <c r="I3313" s="1">
        <v>0.25345388099999999</v>
      </c>
      <c r="K3313" s="1">
        <v>1.0878986500000001</v>
      </c>
      <c r="L3313" s="1" t="s">
        <v>2</v>
      </c>
      <c r="M3313" s="1" t="s">
        <v>1</v>
      </c>
      <c r="N3313" s="1">
        <v>152274987.09999999</v>
      </c>
      <c r="O3313" s="1">
        <v>181728800.59999999</v>
      </c>
      <c r="P3313" s="1">
        <v>202805973.59999999</v>
      </c>
      <c r="Q3313" s="1">
        <v>173849912.59999999</v>
      </c>
      <c r="R3313" s="3">
        <f>AVERAGE('VTA_Proteome Morphine vs Saline'!N3313:Q3313)</f>
        <v>177664918.47499999</v>
      </c>
      <c r="S3313" s="3">
        <f>_xlfn.STDEV.S('VTA_Proteome Morphine vs Saline'!N3313:Q3313)</f>
        <v>20878942.148950491</v>
      </c>
      <c r="T3313" s="1">
        <v>208126218.69999999</v>
      </c>
      <c r="U3313" s="1">
        <v>177235084.69999999</v>
      </c>
      <c r="V3313" s="1">
        <v>187011058.40000001</v>
      </c>
      <c r="W3313" s="1">
        <v>200753338</v>
      </c>
      <c r="X3313" s="1">
        <f t="shared" ref="X3313:X3340" si="201">AVERAGE(T3313:W3313)</f>
        <v>193281424.94999999</v>
      </c>
      <c r="Y3313" s="1">
        <f t="shared" ref="Y3313:Y3340" si="202">_xlfn.STDEV.S(T3313:W3313)</f>
        <v>13820273.974574795</v>
      </c>
    </row>
    <row r="3314" spans="1:25" x14ac:dyDescent="0.5">
      <c r="A3314" s="1" t="s">
        <v>6613</v>
      </c>
      <c r="B3314" s="1" t="s">
        <v>6614</v>
      </c>
      <c r="C3314" s="1">
        <v>50006</v>
      </c>
      <c r="D3314" s="1">
        <v>35</v>
      </c>
      <c r="E3314" s="1">
        <v>6</v>
      </c>
      <c r="F3314" s="1">
        <v>3257.09</v>
      </c>
      <c r="G3314" s="1">
        <v>8.6775489999999997E-2</v>
      </c>
      <c r="H3314" s="1">
        <v>0.99625991700000005</v>
      </c>
      <c r="I3314" s="1">
        <v>0.53369600399999995</v>
      </c>
      <c r="K3314" s="1">
        <v>1.06466745</v>
      </c>
      <c r="L3314" s="1" t="s">
        <v>1</v>
      </c>
      <c r="M3314" s="1" t="s">
        <v>2</v>
      </c>
      <c r="N3314" s="1">
        <v>477473.10570000001</v>
      </c>
      <c r="O3314" s="1">
        <v>500117.83289999998</v>
      </c>
      <c r="P3314" s="1">
        <v>474759.65340000001</v>
      </c>
      <c r="Q3314" s="1">
        <v>493225.24</v>
      </c>
      <c r="R3314" s="3">
        <f>AVERAGE('VTA_Proteome Morphine vs Saline'!N3314:Q3314)</f>
        <v>486393.95799999998</v>
      </c>
      <c r="S3314" s="3">
        <f>_xlfn.STDEV.S('VTA_Proteome Morphine vs Saline'!N3314:Q3314)</f>
        <v>12246.765631768105</v>
      </c>
      <c r="T3314" s="1">
        <v>676100.17070000002</v>
      </c>
      <c r="U3314" s="1">
        <v>383190.2819</v>
      </c>
      <c r="V3314" s="1">
        <v>351351.96480000002</v>
      </c>
      <c r="W3314" s="1">
        <v>416759.96220000001</v>
      </c>
      <c r="X3314" s="1">
        <f t="shared" si="201"/>
        <v>456850.59489999997</v>
      </c>
      <c r="Y3314" s="1">
        <f t="shared" si="202"/>
        <v>148586.04463744341</v>
      </c>
    </row>
    <row r="3315" spans="1:25" x14ac:dyDescent="0.5">
      <c r="A3315" s="1" t="s">
        <v>6615</v>
      </c>
      <c r="B3315" s="1" t="s">
        <v>6616</v>
      </c>
      <c r="C3315" s="1">
        <v>49875</v>
      </c>
      <c r="D3315" s="1">
        <v>64</v>
      </c>
      <c r="E3315" s="1">
        <v>5</v>
      </c>
      <c r="F3315" s="1">
        <v>6631.02</v>
      </c>
      <c r="G3315" s="1">
        <v>6.4217446999999997E-2</v>
      </c>
      <c r="H3315" s="1">
        <v>0.99625991700000005</v>
      </c>
      <c r="I3315" s="1">
        <v>0.69444942399999998</v>
      </c>
      <c r="K3315" s="1">
        <v>1.0594579260000001</v>
      </c>
      <c r="L3315" s="1" t="s">
        <v>1</v>
      </c>
      <c r="M3315" s="1" t="s">
        <v>2</v>
      </c>
      <c r="N3315" s="1">
        <v>208102985.40000001</v>
      </c>
      <c r="O3315" s="1">
        <v>258089220.80000001</v>
      </c>
      <c r="P3315" s="1">
        <v>326298166.5</v>
      </c>
      <c r="Q3315" s="1">
        <v>305946456.89999998</v>
      </c>
      <c r="R3315" s="3">
        <f>AVERAGE('VTA_Proteome Morphine vs Saline'!N3315:Q3315)</f>
        <v>274609207.39999998</v>
      </c>
      <c r="S3315" s="3">
        <f>_xlfn.STDEV.S('VTA_Proteome Morphine vs Saline'!N3315:Q3315)</f>
        <v>52756545.316021293</v>
      </c>
      <c r="T3315" s="1">
        <v>272927480.19999999</v>
      </c>
      <c r="U3315" s="1">
        <v>229981530.19999999</v>
      </c>
      <c r="V3315" s="1">
        <v>198063303.5</v>
      </c>
      <c r="W3315" s="1">
        <v>335819051.80000001</v>
      </c>
      <c r="X3315" s="1">
        <f t="shared" si="201"/>
        <v>259197841.42500001</v>
      </c>
      <c r="Y3315" s="1">
        <f t="shared" si="202"/>
        <v>59582820.312349766</v>
      </c>
    </row>
    <row r="3316" spans="1:25" x14ac:dyDescent="0.5">
      <c r="A3316" s="1" t="s">
        <v>6617</v>
      </c>
      <c r="B3316" s="1" t="s">
        <v>6618</v>
      </c>
      <c r="C3316" s="1">
        <v>49921</v>
      </c>
      <c r="D3316" s="1">
        <v>60</v>
      </c>
      <c r="E3316" s="1">
        <v>1</v>
      </c>
      <c r="F3316" s="1">
        <v>6296.19</v>
      </c>
      <c r="G3316" s="1">
        <v>5.0424021999999999E-2</v>
      </c>
      <c r="H3316" s="1">
        <v>0.99625991700000005</v>
      </c>
      <c r="I3316" s="1">
        <v>0.94537529399999998</v>
      </c>
      <c r="K3316" s="1">
        <v>1.022708288</v>
      </c>
      <c r="L3316" s="1" t="s">
        <v>2</v>
      </c>
      <c r="M3316" s="1" t="s">
        <v>1</v>
      </c>
      <c r="N3316" s="1">
        <v>40855758.329999998</v>
      </c>
      <c r="O3316" s="1">
        <v>53589164.689999998</v>
      </c>
      <c r="P3316" s="1">
        <v>61201442.07</v>
      </c>
      <c r="Q3316" s="1">
        <v>67466787.620000005</v>
      </c>
      <c r="R3316" s="3">
        <f>AVERAGE('VTA_Proteome Morphine vs Saline'!N3316:Q3316)</f>
        <v>55778288.177500002</v>
      </c>
      <c r="S3316" s="3">
        <f>_xlfn.STDEV.S('VTA_Proteome Morphine vs Saline'!N3316:Q3316)</f>
        <v>11452885.750646923</v>
      </c>
      <c r="T3316" s="1">
        <v>56224826.770000003</v>
      </c>
      <c r="U3316" s="1">
        <v>51629141.119999997</v>
      </c>
      <c r="V3316" s="1">
        <v>41498457.119999997</v>
      </c>
      <c r="W3316" s="1">
        <v>78827245.519999996</v>
      </c>
      <c r="X3316" s="1">
        <f t="shared" si="201"/>
        <v>57044917.632499993</v>
      </c>
      <c r="Y3316" s="1">
        <f t="shared" si="202"/>
        <v>15770916.554651963</v>
      </c>
    </row>
    <row r="3317" spans="1:25" x14ac:dyDescent="0.5">
      <c r="A3317" s="1" t="s">
        <v>6619</v>
      </c>
      <c r="B3317" s="1" t="s">
        <v>6620</v>
      </c>
      <c r="C3317" s="1">
        <v>50386</v>
      </c>
      <c r="D3317" s="1">
        <v>48</v>
      </c>
      <c r="E3317" s="1">
        <v>20</v>
      </c>
      <c r="F3317" s="1">
        <v>5633.6</v>
      </c>
      <c r="G3317" s="1">
        <v>0.20139386000000001</v>
      </c>
      <c r="H3317" s="1">
        <v>0.977951083</v>
      </c>
      <c r="I3317" s="1">
        <v>0.233968379</v>
      </c>
      <c r="K3317" s="1">
        <v>1.1304342510000001</v>
      </c>
      <c r="L3317" s="1" t="s">
        <v>2</v>
      </c>
      <c r="M3317" s="1" t="s">
        <v>1</v>
      </c>
      <c r="N3317" s="1">
        <v>575789364.79999995</v>
      </c>
      <c r="O3317" s="1">
        <v>743051998.60000002</v>
      </c>
      <c r="P3317" s="1">
        <v>887722654.39999998</v>
      </c>
      <c r="Q3317" s="1">
        <v>698064080.29999995</v>
      </c>
      <c r="R3317" s="3">
        <f>AVERAGE('VTA_Proteome Morphine vs Saline'!N3317:Q3317)</f>
        <v>726157024.5250001</v>
      </c>
      <c r="S3317" s="3">
        <f>_xlfn.STDEV.S('VTA_Proteome Morphine vs Saline'!N3317:Q3317)</f>
        <v>128826161.30830735</v>
      </c>
      <c r="T3317" s="1">
        <v>809612202.29999995</v>
      </c>
      <c r="U3317" s="1">
        <v>734045125.60000002</v>
      </c>
      <c r="V3317" s="1">
        <v>908167184</v>
      </c>
      <c r="W3317" s="1">
        <v>831666577.79999995</v>
      </c>
      <c r="X3317" s="1">
        <f t="shared" si="201"/>
        <v>820872772.42499995</v>
      </c>
      <c r="Y3317" s="1">
        <f t="shared" si="202"/>
        <v>71653474.489857182</v>
      </c>
    </row>
    <row r="3318" spans="1:25" x14ac:dyDescent="0.5">
      <c r="A3318" s="1" t="s">
        <v>6621</v>
      </c>
      <c r="B3318" s="1" t="s">
        <v>6622</v>
      </c>
      <c r="C3318" s="1">
        <v>49769</v>
      </c>
      <c r="D3318" s="1">
        <v>49</v>
      </c>
      <c r="E3318" s="1">
        <v>4</v>
      </c>
      <c r="F3318" s="1">
        <v>5293.63</v>
      </c>
      <c r="G3318" s="1">
        <v>7.2239578999999998E-2</v>
      </c>
      <c r="H3318" s="1">
        <v>0.99625991700000005</v>
      </c>
      <c r="I3318" s="1">
        <v>0.62511771699999996</v>
      </c>
      <c r="K3318" s="1">
        <v>1.0464568400000001</v>
      </c>
      <c r="L3318" s="1" t="s">
        <v>2</v>
      </c>
      <c r="M3318" s="1" t="s">
        <v>1</v>
      </c>
      <c r="N3318" s="1">
        <v>495022208.69999999</v>
      </c>
      <c r="O3318" s="1">
        <v>610370722.70000005</v>
      </c>
      <c r="P3318" s="1">
        <v>869653662.20000005</v>
      </c>
      <c r="Q3318" s="1">
        <v>656843340.10000002</v>
      </c>
      <c r="R3318" s="3">
        <f>AVERAGE('VTA_Proteome Morphine vs Saline'!N3318:Q3318)</f>
        <v>657972483.42500007</v>
      </c>
      <c r="S3318" s="3">
        <f>_xlfn.STDEV.S('VTA_Proteome Morphine vs Saline'!N3318:Q3318)</f>
        <v>156661967.37912583</v>
      </c>
      <c r="T3318" s="1">
        <v>684162663.79999995</v>
      </c>
      <c r="U3318" s="1">
        <v>632723112.70000005</v>
      </c>
      <c r="V3318" s="1">
        <v>669299884.89999998</v>
      </c>
      <c r="W3318" s="1">
        <v>767973560.79999995</v>
      </c>
      <c r="X3318" s="1">
        <f t="shared" si="201"/>
        <v>688539805.54999995</v>
      </c>
      <c r="Y3318" s="1">
        <f t="shared" si="202"/>
        <v>57197198.621220432</v>
      </c>
    </row>
    <row r="3319" spans="1:25" x14ac:dyDescent="0.5">
      <c r="A3319" s="1" t="s">
        <v>6623</v>
      </c>
      <c r="B3319" s="1" t="s">
        <v>6624</v>
      </c>
      <c r="C3319" s="1">
        <v>49639</v>
      </c>
      <c r="D3319" s="1">
        <v>57</v>
      </c>
      <c r="E3319" s="1">
        <v>7</v>
      </c>
      <c r="F3319" s="1">
        <v>5694.08</v>
      </c>
      <c r="G3319" s="1">
        <v>0.123716282</v>
      </c>
      <c r="H3319" s="1">
        <v>0.977951083</v>
      </c>
      <c r="I3319" s="1">
        <v>0.38860921599999998</v>
      </c>
      <c r="K3319" s="1">
        <v>1.144481954</v>
      </c>
      <c r="L3319" s="1" t="s">
        <v>2</v>
      </c>
      <c r="M3319" s="1" t="s">
        <v>1</v>
      </c>
      <c r="N3319" s="1">
        <v>338072544.89999998</v>
      </c>
      <c r="O3319" s="1">
        <v>400122331.10000002</v>
      </c>
      <c r="P3319" s="1">
        <v>336147480.10000002</v>
      </c>
      <c r="Q3319" s="1">
        <v>347668066.60000002</v>
      </c>
      <c r="R3319" s="3">
        <f>AVERAGE('VTA_Proteome Morphine vs Saline'!N3319:Q3319)</f>
        <v>355502605.67499995</v>
      </c>
      <c r="S3319" s="3">
        <f>_xlfn.STDEV.S('VTA_Proteome Morphine vs Saline'!N3319:Q3319)</f>
        <v>30170227.068885352</v>
      </c>
      <c r="T3319" s="1">
        <v>372964763.30000001</v>
      </c>
      <c r="U3319" s="1">
        <v>339782260.19999999</v>
      </c>
      <c r="V3319" s="1">
        <v>563187293.60000002</v>
      </c>
      <c r="W3319" s="1">
        <v>351530950.80000001</v>
      </c>
      <c r="X3319" s="1">
        <f t="shared" si="201"/>
        <v>406866316.97499996</v>
      </c>
      <c r="Y3319" s="1">
        <f t="shared" si="202"/>
        <v>105115549.9084785</v>
      </c>
    </row>
    <row r="3320" spans="1:25" x14ac:dyDescent="0.5">
      <c r="A3320" s="1" t="s">
        <v>6625</v>
      </c>
      <c r="B3320" s="1" t="s">
        <v>6626</v>
      </c>
      <c r="C3320" s="1">
        <v>12736</v>
      </c>
      <c r="D3320" s="1">
        <v>5</v>
      </c>
      <c r="E3320" s="1">
        <v>4</v>
      </c>
      <c r="F3320" s="1">
        <v>224.4</v>
      </c>
      <c r="G3320" s="1">
        <v>5.2902854999999999E-2</v>
      </c>
      <c r="H3320" s="1">
        <v>0.99625991700000005</v>
      </c>
      <c r="I3320" s="1">
        <v>0.85798288199999995</v>
      </c>
      <c r="K3320" s="1">
        <v>1.584515138</v>
      </c>
      <c r="L3320" s="1" t="s">
        <v>1</v>
      </c>
      <c r="M3320" s="1" t="s">
        <v>2</v>
      </c>
      <c r="N3320" s="1">
        <v>63471.57402</v>
      </c>
      <c r="O3320" s="1">
        <v>33684.327319999997</v>
      </c>
      <c r="P3320" s="1">
        <v>466971.6458</v>
      </c>
      <c r="Q3320" s="1">
        <v>1003573.822</v>
      </c>
      <c r="R3320" s="3">
        <f>AVERAGE('VTA_Proteome Morphine vs Saline'!N3320:Q3320)</f>
        <v>391925.34228500002</v>
      </c>
      <c r="S3320" s="3">
        <f>_xlfn.STDEV.S('VTA_Proteome Morphine vs Saline'!N3320:Q3320)</f>
        <v>453124.08642650628</v>
      </c>
      <c r="T3320" s="1">
        <v>59261.196389999997</v>
      </c>
      <c r="U3320" s="1">
        <v>57741.311629999997</v>
      </c>
      <c r="V3320" s="1">
        <v>661787.38</v>
      </c>
      <c r="W3320" s="1">
        <v>210598.80979999999</v>
      </c>
      <c r="X3320" s="1">
        <f t="shared" si="201"/>
        <v>247347.17445499997</v>
      </c>
      <c r="Y3320" s="1">
        <f t="shared" si="202"/>
        <v>285445.75937720004</v>
      </c>
    </row>
    <row r="3321" spans="1:25" x14ac:dyDescent="0.5">
      <c r="A3321" s="1" t="s">
        <v>6627</v>
      </c>
      <c r="B3321" s="1" t="s">
        <v>6628</v>
      </c>
      <c r="C3321" s="1">
        <v>59005</v>
      </c>
      <c r="D3321" s="1">
        <v>11</v>
      </c>
      <c r="E3321" s="1">
        <v>11</v>
      </c>
      <c r="F3321" s="1">
        <v>503.01</v>
      </c>
      <c r="G3321" s="1">
        <v>5.0261826000000003E-2</v>
      </c>
      <c r="H3321" s="1">
        <v>0.99625991700000005</v>
      </c>
      <c r="I3321" s="1">
        <v>0.95705788400000003</v>
      </c>
      <c r="K3321" s="1">
        <v>1.001160203</v>
      </c>
      <c r="L3321" s="1" t="s">
        <v>2</v>
      </c>
      <c r="M3321" s="1" t="s">
        <v>1</v>
      </c>
      <c r="N3321" s="1">
        <v>1758054.22</v>
      </c>
      <c r="O3321" s="1">
        <v>2072442.2660000001</v>
      </c>
      <c r="P3321" s="1">
        <v>2324199.719</v>
      </c>
      <c r="Q3321" s="1">
        <v>2271435.9550000001</v>
      </c>
      <c r="R3321" s="3">
        <f>AVERAGE('VTA_Proteome Morphine vs Saline'!N3321:Q3321)</f>
        <v>2106533.04</v>
      </c>
      <c r="S3321" s="3">
        <f>_xlfn.STDEV.S('VTA_Proteome Morphine vs Saline'!N3321:Q3321)</f>
        <v>256366.54967896937</v>
      </c>
      <c r="T3321" s="1">
        <v>2010143.7949999999</v>
      </c>
      <c r="U3321" s="1">
        <v>2063733.1340000001</v>
      </c>
      <c r="V3321" s="1">
        <v>1980626.7720000001</v>
      </c>
      <c r="W3321" s="1">
        <v>2381404.4789999998</v>
      </c>
      <c r="X3321" s="1">
        <f t="shared" si="201"/>
        <v>2108977.0449999999</v>
      </c>
      <c r="Y3321" s="1">
        <f t="shared" si="202"/>
        <v>184847.25420658104</v>
      </c>
    </row>
    <row r="3322" spans="1:25" x14ac:dyDescent="0.5">
      <c r="A3322" s="1" t="s">
        <v>6629</v>
      </c>
      <c r="B3322" s="1" t="s">
        <v>6630</v>
      </c>
      <c r="C3322" s="1">
        <v>48015</v>
      </c>
      <c r="D3322" s="1">
        <v>7</v>
      </c>
      <c r="E3322" s="1">
        <v>7</v>
      </c>
      <c r="F3322" s="1">
        <v>264.23</v>
      </c>
      <c r="G3322" s="1">
        <v>8.3844534999999998E-2</v>
      </c>
      <c r="H3322" s="1">
        <v>0.99625991700000005</v>
      </c>
      <c r="I3322" s="1">
        <v>0.54972264500000001</v>
      </c>
      <c r="K3322" s="1">
        <v>1.080860076</v>
      </c>
      <c r="L3322" s="1" t="s">
        <v>1</v>
      </c>
      <c r="M3322" s="1" t="s">
        <v>2</v>
      </c>
      <c r="N3322" s="1">
        <v>737874.57709999999</v>
      </c>
      <c r="O3322" s="1">
        <v>775322.46140000003</v>
      </c>
      <c r="P3322" s="1">
        <v>514176.75839999999</v>
      </c>
      <c r="Q3322" s="1">
        <v>642583.67940000002</v>
      </c>
      <c r="R3322" s="3">
        <f>AVERAGE('VTA_Proteome Morphine vs Saline'!N3322:Q3322)</f>
        <v>667489.36907500005</v>
      </c>
      <c r="S3322" s="3">
        <f>_xlfn.STDEV.S('VTA_Proteome Morphine vs Saline'!N3322:Q3322)</f>
        <v>116486.19843750536</v>
      </c>
      <c r="T3322" s="1">
        <v>731314.01549999998</v>
      </c>
      <c r="U3322" s="1">
        <v>524116.05440000002</v>
      </c>
      <c r="V3322" s="1">
        <v>612890.43799999997</v>
      </c>
      <c r="W3322" s="1">
        <v>601895.14350000001</v>
      </c>
      <c r="X3322" s="1">
        <f t="shared" si="201"/>
        <v>617553.91284999996</v>
      </c>
      <c r="Y3322" s="1">
        <f t="shared" si="202"/>
        <v>85515.96225636093</v>
      </c>
    </row>
    <row r="3323" spans="1:25" x14ac:dyDescent="0.5">
      <c r="A3323" s="1" t="s">
        <v>6631</v>
      </c>
      <c r="B3323" s="1" t="s">
        <v>6632</v>
      </c>
      <c r="C3323" s="1">
        <v>51069</v>
      </c>
      <c r="D3323" s="1">
        <v>14</v>
      </c>
      <c r="E3323" s="1">
        <v>14</v>
      </c>
      <c r="F3323" s="1">
        <v>883.13</v>
      </c>
      <c r="G3323" s="1">
        <v>5.0506405999999997E-2</v>
      </c>
      <c r="H3323" s="1">
        <v>0.99625991700000005</v>
      </c>
      <c r="I3323" s="1">
        <v>0.94031681899999997</v>
      </c>
      <c r="K3323" s="1">
        <v>1.009530574</v>
      </c>
      <c r="L3323" s="1" t="s">
        <v>2</v>
      </c>
      <c r="M3323" s="1" t="s">
        <v>1</v>
      </c>
      <c r="N3323" s="1">
        <v>3187108.7710000002</v>
      </c>
      <c r="O3323" s="1">
        <v>3706034.02</v>
      </c>
      <c r="P3323" s="1">
        <v>2907016.3939999999</v>
      </c>
      <c r="Q3323" s="1">
        <v>2565732.08</v>
      </c>
      <c r="R3323" s="3">
        <f>AVERAGE('VTA_Proteome Morphine vs Saline'!N3323:Q3323)</f>
        <v>3091472.8162500001</v>
      </c>
      <c r="S3323" s="3">
        <f>_xlfn.STDEV.S('VTA_Proteome Morphine vs Saline'!N3323:Q3323)</f>
        <v>482099.29905831459</v>
      </c>
      <c r="T3323" s="1">
        <v>3088686.9589999998</v>
      </c>
      <c r="U3323" s="1">
        <v>3743086.4339999999</v>
      </c>
      <c r="V3323" s="1">
        <v>3133592.713</v>
      </c>
      <c r="W3323" s="1">
        <v>2518379.2059999998</v>
      </c>
      <c r="X3323" s="1">
        <f t="shared" si="201"/>
        <v>3120936.3279999997</v>
      </c>
      <c r="Y3323" s="1">
        <f t="shared" si="202"/>
        <v>500448.48071535007</v>
      </c>
    </row>
    <row r="3324" spans="1:25" x14ac:dyDescent="0.5">
      <c r="A3324" s="1" t="s">
        <v>6633</v>
      </c>
      <c r="B3324" s="1" t="s">
        <v>6634</v>
      </c>
      <c r="C3324" s="1">
        <v>58376</v>
      </c>
      <c r="D3324" s="1">
        <v>3</v>
      </c>
      <c r="E3324" s="1">
        <v>3</v>
      </c>
      <c r="F3324" s="1">
        <v>80.48</v>
      </c>
      <c r="G3324" s="1">
        <v>0.232876096</v>
      </c>
      <c r="H3324" s="1">
        <v>0.977951083</v>
      </c>
      <c r="I3324" s="1">
        <v>0.196446063</v>
      </c>
      <c r="K3324" s="1">
        <v>2.0528809469999998</v>
      </c>
      <c r="L3324" s="1" t="s">
        <v>1</v>
      </c>
      <c r="M3324" s="1" t="s">
        <v>2</v>
      </c>
      <c r="N3324" s="1">
        <v>6379.721364</v>
      </c>
      <c r="O3324" s="1">
        <v>26750.128479999999</v>
      </c>
      <c r="P3324" s="1">
        <v>6257.1658790000001</v>
      </c>
      <c r="Q3324" s="1">
        <v>6086.6376579999996</v>
      </c>
      <c r="R3324" s="3">
        <f>AVERAGE('VTA_Proteome Morphine vs Saline'!N3324:Q3324)</f>
        <v>11368.413345249999</v>
      </c>
      <c r="S3324" s="3">
        <f>_xlfn.STDEV.S('VTA_Proteome Morphine vs Saline'!N3324:Q3324)</f>
        <v>10255.181019726202</v>
      </c>
      <c r="T3324" s="1">
        <v>11974.783589999999</v>
      </c>
      <c r="U3324" s="1">
        <v>9888.2524720000001</v>
      </c>
      <c r="V3324" s="1">
        <v>16.167232640000002</v>
      </c>
      <c r="W3324" s="1">
        <v>271.93676240000002</v>
      </c>
      <c r="X3324" s="1">
        <f t="shared" si="201"/>
        <v>5537.78501426</v>
      </c>
      <c r="Y3324" s="1">
        <f t="shared" si="202"/>
        <v>6286.9955331846886</v>
      </c>
    </row>
    <row r="3325" spans="1:25" x14ac:dyDescent="0.5">
      <c r="A3325" s="1" t="s">
        <v>6635</v>
      </c>
      <c r="B3325" s="1" t="s">
        <v>6636</v>
      </c>
      <c r="C3325" s="1">
        <v>19250</v>
      </c>
      <c r="D3325" s="1">
        <v>1</v>
      </c>
      <c r="E3325" s="1">
        <v>1</v>
      </c>
      <c r="F3325" s="1">
        <v>32.799999999999997</v>
      </c>
      <c r="G3325" s="1">
        <v>0.20189225399999999</v>
      </c>
      <c r="H3325" s="1">
        <v>0.977951083</v>
      </c>
      <c r="I3325" s="1">
        <v>0.23329799400000001</v>
      </c>
      <c r="K3325" s="1">
        <v>1.5886713770000001</v>
      </c>
      <c r="L3325" s="1" t="s">
        <v>2</v>
      </c>
      <c r="M3325" s="1" t="s">
        <v>1</v>
      </c>
      <c r="N3325" s="1">
        <v>8834.8297980000007</v>
      </c>
      <c r="O3325" s="1">
        <v>8117.8004380000002</v>
      </c>
      <c r="P3325" s="1">
        <v>694.98339339999995</v>
      </c>
      <c r="Q3325" s="1">
        <v>18455.311549999999</v>
      </c>
      <c r="R3325" s="3">
        <f>AVERAGE('VTA_Proteome Morphine vs Saline'!N3325:Q3325)</f>
        <v>9025.7312948500003</v>
      </c>
      <c r="S3325" s="3">
        <f>_xlfn.STDEV.S('VTA_Proteome Morphine vs Saline'!N3325:Q3325)</f>
        <v>7284.2095477854964</v>
      </c>
      <c r="T3325" s="1">
        <v>14177.83273</v>
      </c>
      <c r="U3325" s="1">
        <v>12254.88154</v>
      </c>
      <c r="V3325" s="1">
        <v>16855.066490000001</v>
      </c>
      <c r="W3325" s="1">
        <v>14067.903109999999</v>
      </c>
      <c r="X3325" s="1">
        <f t="shared" si="201"/>
        <v>14338.9209675</v>
      </c>
      <c r="Y3325" s="1">
        <f t="shared" si="202"/>
        <v>1895.0469409415812</v>
      </c>
    </row>
    <row r="3326" spans="1:25" x14ac:dyDescent="0.5">
      <c r="A3326" s="1" t="s">
        <v>6637</v>
      </c>
      <c r="B3326" s="1" t="s">
        <v>6638</v>
      </c>
      <c r="C3326" s="1">
        <v>33872</v>
      </c>
      <c r="D3326" s="1">
        <v>10</v>
      </c>
      <c r="E3326" s="1">
        <v>10</v>
      </c>
      <c r="F3326" s="1">
        <v>576.24</v>
      </c>
      <c r="G3326" s="1">
        <v>6.8388551000000006E-2</v>
      </c>
      <c r="H3326" s="1">
        <v>0.99625991700000005</v>
      </c>
      <c r="I3326" s="1">
        <v>0.65598706500000004</v>
      </c>
      <c r="K3326" s="1">
        <v>1.039313411</v>
      </c>
      <c r="L3326" s="1" t="s">
        <v>2</v>
      </c>
      <c r="M3326" s="1" t="s">
        <v>1</v>
      </c>
      <c r="N3326" s="1">
        <v>1157347.0919999999</v>
      </c>
      <c r="O3326" s="1">
        <v>1423955.4790000001</v>
      </c>
      <c r="P3326" s="1">
        <v>1003145.477</v>
      </c>
      <c r="Q3326" s="1">
        <v>1161223.5390000001</v>
      </c>
      <c r="R3326" s="3">
        <f>AVERAGE('VTA_Proteome Morphine vs Saline'!N3326:Q3326)</f>
        <v>1186417.8967500001</v>
      </c>
      <c r="S3326" s="3">
        <f>_xlfn.STDEV.S('VTA_Proteome Morphine vs Saline'!N3326:Q3326)</f>
        <v>174635.57309765895</v>
      </c>
      <c r="T3326" s="1">
        <v>1391699.811</v>
      </c>
      <c r="U3326" s="1">
        <v>1257702.17</v>
      </c>
      <c r="V3326" s="1">
        <v>1210315.6599999999</v>
      </c>
      <c r="W3326" s="1">
        <v>1072522.4820000001</v>
      </c>
      <c r="X3326" s="1">
        <f t="shared" si="201"/>
        <v>1233060.0307499999</v>
      </c>
      <c r="Y3326" s="1">
        <f t="shared" si="202"/>
        <v>131736.385588868</v>
      </c>
    </row>
    <row r="3327" spans="1:25" x14ac:dyDescent="0.5">
      <c r="A3327" s="1" t="s">
        <v>6639</v>
      </c>
      <c r="B3327" s="1" t="s">
        <v>6640</v>
      </c>
      <c r="C3327" s="1">
        <v>47390</v>
      </c>
      <c r="D3327" s="1">
        <v>2</v>
      </c>
      <c r="E3327" s="1">
        <v>2</v>
      </c>
      <c r="F3327" s="1">
        <v>73.040000000000006</v>
      </c>
      <c r="G3327" s="1">
        <v>5.8463810999999997E-2</v>
      </c>
      <c r="H3327" s="1">
        <v>0.99625991700000005</v>
      </c>
      <c r="I3327" s="1">
        <v>0.76088176500000004</v>
      </c>
      <c r="K3327" s="1">
        <v>1.0276374960000001</v>
      </c>
      <c r="L3327" s="1" t="s">
        <v>1</v>
      </c>
      <c r="M3327" s="1" t="s">
        <v>2</v>
      </c>
      <c r="N3327" s="1">
        <v>131022.73609999999</v>
      </c>
      <c r="O3327" s="1">
        <v>164418.8437</v>
      </c>
      <c r="P3327" s="1">
        <v>126766.0546</v>
      </c>
      <c r="Q3327" s="1">
        <v>131180.58780000001</v>
      </c>
      <c r="R3327" s="3">
        <f>AVERAGE('VTA_Proteome Morphine vs Saline'!N3327:Q3327)</f>
        <v>138347.05554999999</v>
      </c>
      <c r="S3327" s="3">
        <f>_xlfn.STDEV.S('VTA_Proteome Morphine vs Saline'!N3327:Q3327)</f>
        <v>17501.063165417756</v>
      </c>
      <c r="T3327" s="1">
        <v>141327.1753</v>
      </c>
      <c r="U3327" s="1">
        <v>172596.80249999999</v>
      </c>
      <c r="V3327" s="1">
        <v>100151.601</v>
      </c>
      <c r="W3327" s="1">
        <v>124429.7059</v>
      </c>
      <c r="X3327" s="1">
        <f t="shared" si="201"/>
        <v>134626.32117499999</v>
      </c>
      <c r="Y3327" s="1">
        <f t="shared" si="202"/>
        <v>30436.470405680659</v>
      </c>
    </row>
    <row r="3328" spans="1:25" x14ac:dyDescent="0.5">
      <c r="A3328" s="1" t="s">
        <v>6641</v>
      </c>
      <c r="B3328" s="1" t="s">
        <v>6642</v>
      </c>
      <c r="C3328" s="1">
        <v>14432</v>
      </c>
      <c r="D3328" s="1">
        <v>3</v>
      </c>
      <c r="E3328" s="1">
        <v>3</v>
      </c>
      <c r="F3328" s="1">
        <v>128.47999999999999</v>
      </c>
      <c r="G3328" s="1">
        <v>5.0007670999999997E-2</v>
      </c>
      <c r="H3328" s="1">
        <v>0.99959859299999998</v>
      </c>
      <c r="I3328" s="1">
        <v>0.99264498000000001</v>
      </c>
      <c r="K3328" s="1">
        <v>1.071946654</v>
      </c>
      <c r="L3328" s="1" t="s">
        <v>2</v>
      </c>
      <c r="M3328" s="1" t="s">
        <v>1</v>
      </c>
      <c r="N3328" s="1">
        <v>993125.5736</v>
      </c>
      <c r="O3328" s="1">
        <v>963956.24140000006</v>
      </c>
      <c r="P3328" s="1">
        <v>2864391.281</v>
      </c>
      <c r="Q3328" s="1">
        <v>4335911.9730000002</v>
      </c>
      <c r="R3328" s="3">
        <f>AVERAGE('VTA_Proteome Morphine vs Saline'!N3328:Q3328)</f>
        <v>2289346.26725</v>
      </c>
      <c r="S3328" s="3">
        <f>_xlfn.STDEV.S('VTA_Proteome Morphine vs Saline'!N3328:Q3328)</f>
        <v>1628491.6091340357</v>
      </c>
      <c r="T3328" s="1">
        <v>1028177.5209999999</v>
      </c>
      <c r="U3328" s="1">
        <v>744367.02690000006</v>
      </c>
      <c r="V3328" s="1">
        <v>4556870.852</v>
      </c>
      <c r="W3328" s="1">
        <v>3486812.889</v>
      </c>
      <c r="X3328" s="1">
        <f t="shared" si="201"/>
        <v>2454057.0722250002</v>
      </c>
      <c r="Y3328" s="1">
        <f t="shared" si="202"/>
        <v>1865885.215760357</v>
      </c>
    </row>
    <row r="3329" spans="1:25" x14ac:dyDescent="0.5">
      <c r="A3329" s="1" t="s">
        <v>6643</v>
      </c>
      <c r="B3329" s="1" t="s">
        <v>6644</v>
      </c>
      <c r="C3329" s="1">
        <v>60322</v>
      </c>
      <c r="D3329" s="1">
        <v>26</v>
      </c>
      <c r="E3329" s="1">
        <v>26</v>
      </c>
      <c r="F3329" s="1">
        <v>2360.88</v>
      </c>
      <c r="G3329" s="1">
        <v>5.0243866999999998E-2</v>
      </c>
      <c r="H3329" s="1">
        <v>0.99625991700000005</v>
      </c>
      <c r="I3329" s="1">
        <v>0.95855487399999995</v>
      </c>
      <c r="K3329" s="1">
        <v>1.021828883</v>
      </c>
      <c r="L3329" s="1" t="s">
        <v>1</v>
      </c>
      <c r="M3329" s="1" t="s">
        <v>2</v>
      </c>
      <c r="N3329" s="1">
        <v>40961886.520000003</v>
      </c>
      <c r="O3329" s="1">
        <v>46390715.899999999</v>
      </c>
      <c r="P3329" s="1">
        <v>72870689.730000004</v>
      </c>
      <c r="Q3329" s="1">
        <v>54500941.840000004</v>
      </c>
      <c r="R3329" s="3">
        <f>AVERAGE('VTA_Proteome Morphine vs Saline'!N3329:Q3329)</f>
        <v>53681058.497500002</v>
      </c>
      <c r="S3329" s="3">
        <f>_xlfn.STDEV.S('VTA_Proteome Morphine vs Saline'!N3329:Q3329)</f>
        <v>13950395.29328585</v>
      </c>
      <c r="T3329" s="1">
        <v>48309339</v>
      </c>
      <c r="U3329" s="1">
        <v>42830148.509999998</v>
      </c>
      <c r="V3329" s="1">
        <v>62542467.75</v>
      </c>
      <c r="W3329" s="1">
        <v>56455219.030000001</v>
      </c>
      <c r="X3329" s="1">
        <f t="shared" si="201"/>
        <v>52534293.572499998</v>
      </c>
      <c r="Y3329" s="1">
        <f t="shared" si="202"/>
        <v>8709341.3326187115</v>
      </c>
    </row>
    <row r="3330" spans="1:25" x14ac:dyDescent="0.5">
      <c r="A3330" s="1" t="s">
        <v>6645</v>
      </c>
      <c r="B3330" s="1" t="s">
        <v>6646</v>
      </c>
      <c r="C3330" s="1">
        <v>57422</v>
      </c>
      <c r="D3330" s="1">
        <v>48</v>
      </c>
      <c r="E3330" s="1">
        <v>47</v>
      </c>
      <c r="F3330" s="1">
        <v>4365.09</v>
      </c>
      <c r="G3330" s="1">
        <v>5.4513726999999998E-2</v>
      </c>
      <c r="H3330" s="1">
        <v>0.99625991700000005</v>
      </c>
      <c r="I3330" s="1">
        <v>0.82363440899999996</v>
      </c>
      <c r="K3330" s="1">
        <v>1.0117010550000001</v>
      </c>
      <c r="L3330" s="1" t="s">
        <v>2</v>
      </c>
      <c r="M3330" s="1" t="s">
        <v>1</v>
      </c>
      <c r="N3330" s="1">
        <v>60562919.5</v>
      </c>
      <c r="O3330" s="1">
        <v>68718915.099999994</v>
      </c>
      <c r="P3330" s="1">
        <v>100826422.5</v>
      </c>
      <c r="Q3330" s="1">
        <v>78248290.439999998</v>
      </c>
      <c r="R3330" s="3">
        <f>AVERAGE('VTA_Proteome Morphine vs Saline'!N3330:Q3330)</f>
        <v>77089136.88499999</v>
      </c>
      <c r="S3330" s="3">
        <f>_xlfn.STDEV.S('VTA_Proteome Morphine vs Saline'!N3330:Q3330)</f>
        <v>17397115.078067053</v>
      </c>
      <c r="T3330" s="1">
        <v>78524246.700000003</v>
      </c>
      <c r="U3330" s="1">
        <v>68896950.540000007</v>
      </c>
      <c r="V3330" s="1">
        <v>83523738.590000004</v>
      </c>
      <c r="W3330" s="1">
        <v>81019708.579999998</v>
      </c>
      <c r="X3330" s="1">
        <f t="shared" si="201"/>
        <v>77991161.102500007</v>
      </c>
      <c r="Y3330" s="1">
        <f t="shared" si="202"/>
        <v>6397144.1411516285</v>
      </c>
    </row>
    <row r="3331" spans="1:25" x14ac:dyDescent="0.5">
      <c r="A3331" s="1" t="s">
        <v>6647</v>
      </c>
      <c r="B3331" s="1" t="s">
        <v>6648</v>
      </c>
      <c r="C3331" s="1">
        <v>58063</v>
      </c>
      <c r="D3331" s="1">
        <v>36</v>
      </c>
      <c r="E3331" s="1">
        <v>34</v>
      </c>
      <c r="F3331" s="1">
        <v>2755.49</v>
      </c>
      <c r="G3331" s="1">
        <v>5.0707039000000002E-2</v>
      </c>
      <c r="H3331" s="1">
        <v>0.99625991700000005</v>
      </c>
      <c r="I3331" s="1">
        <v>0.92951461800000001</v>
      </c>
      <c r="K3331" s="1">
        <v>1.0029929719999999</v>
      </c>
      <c r="L3331" s="1" t="s">
        <v>2</v>
      </c>
      <c r="M3331" s="1" t="s">
        <v>1</v>
      </c>
      <c r="N3331" s="1">
        <v>58211115.469999999</v>
      </c>
      <c r="O3331" s="1">
        <v>56360560.600000001</v>
      </c>
      <c r="P3331" s="1">
        <v>83761977.980000004</v>
      </c>
      <c r="Q3331" s="1">
        <v>74323905.609999999</v>
      </c>
      <c r="R3331" s="3">
        <f>AVERAGE('VTA_Proteome Morphine vs Saline'!N3331:Q3331)</f>
        <v>68164389.915000007</v>
      </c>
      <c r="S3331" s="3">
        <f>_xlfn.STDEV.S('VTA_Proteome Morphine vs Saline'!N3331:Q3331)</f>
        <v>13160831.353141792</v>
      </c>
      <c r="T3331" s="1">
        <v>65270295.969999999</v>
      </c>
      <c r="U3331" s="1">
        <v>57575343.18</v>
      </c>
      <c r="V3331" s="1">
        <v>74890922.840000004</v>
      </c>
      <c r="W3331" s="1">
        <v>75737053.989999995</v>
      </c>
      <c r="X3331" s="1">
        <f t="shared" si="201"/>
        <v>68368403.995000005</v>
      </c>
      <c r="Y3331" s="1">
        <f t="shared" si="202"/>
        <v>8620299.4906024765</v>
      </c>
    </row>
    <row r="3332" spans="1:25" x14ac:dyDescent="0.5">
      <c r="A3332" s="1" t="s">
        <v>6649</v>
      </c>
      <c r="B3332" s="1" t="s">
        <v>6650</v>
      </c>
      <c r="C3332" s="1">
        <v>59499</v>
      </c>
      <c r="D3332" s="1">
        <v>59</v>
      </c>
      <c r="E3332" s="1">
        <v>56</v>
      </c>
      <c r="F3332" s="1">
        <v>3308.43</v>
      </c>
      <c r="G3332" s="1">
        <v>6.0754074999999998E-2</v>
      </c>
      <c r="H3332" s="1">
        <v>0.99625991700000005</v>
      </c>
      <c r="I3332" s="1">
        <v>0.73199237900000003</v>
      </c>
      <c r="K3332" s="1">
        <v>1.0409813290000001</v>
      </c>
      <c r="L3332" s="1" t="s">
        <v>2</v>
      </c>
      <c r="M3332" s="1" t="s">
        <v>1</v>
      </c>
      <c r="N3332" s="1">
        <v>40902453.420000002</v>
      </c>
      <c r="O3332" s="1">
        <v>47842012.990000002</v>
      </c>
      <c r="P3332" s="1">
        <v>62819765.859999999</v>
      </c>
      <c r="Q3332" s="1">
        <v>58536579.770000003</v>
      </c>
      <c r="R3332" s="3">
        <f>AVERAGE('VTA_Proteome Morphine vs Saline'!N3332:Q3332)</f>
        <v>52525203.009999998</v>
      </c>
      <c r="S3332" s="3">
        <f>_xlfn.STDEV.S('VTA_Proteome Morphine vs Saline'!N3332:Q3332)</f>
        <v>9985577.1260109954</v>
      </c>
      <c r="T3332" s="1">
        <v>52420379.43</v>
      </c>
      <c r="U3332" s="1">
        <v>43987618.799999997</v>
      </c>
      <c r="V3332" s="1">
        <v>62706744.740000002</v>
      </c>
      <c r="W3332" s="1">
        <v>59596279.509999998</v>
      </c>
      <c r="X3332" s="1">
        <f t="shared" si="201"/>
        <v>54677755.619999997</v>
      </c>
      <c r="Y3332" s="1">
        <f t="shared" si="202"/>
        <v>8327290.7967132982</v>
      </c>
    </row>
    <row r="3333" spans="1:25" x14ac:dyDescent="0.5">
      <c r="A3333" s="1" t="s">
        <v>6651</v>
      </c>
      <c r="B3333" s="1" t="s">
        <v>6652</v>
      </c>
      <c r="C3333" s="1">
        <v>60608</v>
      </c>
      <c r="D3333" s="1">
        <v>59</v>
      </c>
      <c r="E3333" s="1">
        <v>59</v>
      </c>
      <c r="F3333" s="1">
        <v>4038.78</v>
      </c>
      <c r="G3333" s="1">
        <v>7.4425739000000005E-2</v>
      </c>
      <c r="H3333" s="1">
        <v>0.99625991700000005</v>
      </c>
      <c r="I3333" s="1">
        <v>0.60913232900000003</v>
      </c>
      <c r="K3333" s="1">
        <v>1.0654578990000001</v>
      </c>
      <c r="L3333" s="1" t="s">
        <v>2</v>
      </c>
      <c r="M3333" s="1" t="s">
        <v>1</v>
      </c>
      <c r="N3333" s="1">
        <v>55485821</v>
      </c>
      <c r="O3333" s="1">
        <v>62052435.299999997</v>
      </c>
      <c r="P3333" s="1">
        <v>90793236.859999999</v>
      </c>
      <c r="Q3333" s="1">
        <v>77153119.260000005</v>
      </c>
      <c r="R3333" s="3">
        <f>AVERAGE('VTA_Proteome Morphine vs Saline'!N3333:Q3333)</f>
        <v>71371153.105000004</v>
      </c>
      <c r="S3333" s="3">
        <f>_xlfn.STDEV.S('VTA_Proteome Morphine vs Saline'!N3333:Q3333)</f>
        <v>15809604.123434633</v>
      </c>
      <c r="T3333" s="1">
        <v>71175490.209999993</v>
      </c>
      <c r="U3333" s="1">
        <v>62082080.210000001</v>
      </c>
      <c r="V3333" s="1">
        <v>86584309.5</v>
      </c>
      <c r="W3333" s="1">
        <v>84329955.439999998</v>
      </c>
      <c r="X3333" s="1">
        <f t="shared" si="201"/>
        <v>76042958.840000004</v>
      </c>
      <c r="Y3333" s="1">
        <f t="shared" si="202"/>
        <v>11523783.657738922</v>
      </c>
    </row>
    <row r="3334" spans="1:25" x14ac:dyDescent="0.5">
      <c r="A3334" s="1" t="s">
        <v>6653</v>
      </c>
      <c r="B3334" s="1" t="s">
        <v>6654</v>
      </c>
      <c r="C3334" s="1">
        <v>130104</v>
      </c>
      <c r="D3334" s="1">
        <v>4</v>
      </c>
      <c r="E3334" s="1">
        <v>4</v>
      </c>
      <c r="F3334" s="1">
        <v>150.13</v>
      </c>
      <c r="G3334" s="1">
        <v>0.21531561799999999</v>
      </c>
      <c r="H3334" s="1">
        <v>0.977951083</v>
      </c>
      <c r="I3334" s="1">
        <v>0.21622876699999999</v>
      </c>
      <c r="K3334" s="1">
        <v>1.300005598</v>
      </c>
      <c r="L3334" s="1" t="s">
        <v>1</v>
      </c>
      <c r="M3334" s="1" t="s">
        <v>2</v>
      </c>
      <c r="N3334" s="1">
        <v>110175.1675</v>
      </c>
      <c r="O3334" s="1">
        <v>66383.898549999998</v>
      </c>
      <c r="P3334" s="1">
        <v>100911.4013</v>
      </c>
      <c r="Q3334" s="1">
        <v>127846.2692</v>
      </c>
      <c r="R3334" s="3">
        <f>AVERAGE('VTA_Proteome Morphine vs Saline'!N3334:Q3334)</f>
        <v>101329.18413749999</v>
      </c>
      <c r="S3334" s="3">
        <f>_xlfn.STDEV.S('VTA_Proteome Morphine vs Saline'!N3334:Q3334)</f>
        <v>25837.664685188643</v>
      </c>
      <c r="T3334" s="1">
        <v>79314.405650000001</v>
      </c>
      <c r="U3334" s="1">
        <v>54213.167029999997</v>
      </c>
      <c r="V3334" s="1">
        <v>93405.040609999996</v>
      </c>
      <c r="W3334" s="1">
        <v>84848.149290000001</v>
      </c>
      <c r="X3334" s="1">
        <f t="shared" si="201"/>
        <v>77945.190644999995</v>
      </c>
      <c r="Y3334" s="1">
        <f t="shared" si="202"/>
        <v>16849.742763493756</v>
      </c>
    </row>
    <row r="3335" spans="1:25" x14ac:dyDescent="0.5">
      <c r="A3335" s="1" t="s">
        <v>6655</v>
      </c>
      <c r="B3335" s="1" t="s">
        <v>6656</v>
      </c>
      <c r="C3335" s="1">
        <v>19450</v>
      </c>
      <c r="D3335" s="1">
        <v>10</v>
      </c>
      <c r="E3335" s="1">
        <v>10</v>
      </c>
      <c r="F3335" s="1">
        <v>568.74</v>
      </c>
      <c r="G3335" s="1">
        <v>9.5480649000000001E-2</v>
      </c>
      <c r="H3335" s="1">
        <v>0.99461538400000005</v>
      </c>
      <c r="I3335" s="1">
        <v>0.49121325599999999</v>
      </c>
      <c r="K3335" s="1">
        <v>1.181661329</v>
      </c>
      <c r="L3335" s="1" t="s">
        <v>2</v>
      </c>
      <c r="M3335" s="1" t="s">
        <v>1</v>
      </c>
      <c r="N3335" s="1">
        <v>37328098.57</v>
      </c>
      <c r="O3335" s="1">
        <v>50063511.810000002</v>
      </c>
      <c r="P3335" s="1">
        <v>55619253.189999998</v>
      </c>
      <c r="Q3335" s="1">
        <v>55202349.530000001</v>
      </c>
      <c r="R3335" s="3">
        <f>AVERAGE('VTA_Proteome Morphine vs Saline'!N3335:Q3335)</f>
        <v>49553303.274999999</v>
      </c>
      <c r="S3335" s="3">
        <f>_xlfn.STDEV.S('VTA_Proteome Morphine vs Saline'!N3335:Q3335)</f>
        <v>8532748.9667898547</v>
      </c>
      <c r="T3335" s="1">
        <v>67204993.400000006</v>
      </c>
      <c r="U3335" s="1">
        <v>43356468.439999998</v>
      </c>
      <c r="V3335" s="1">
        <v>41967760.049999997</v>
      </c>
      <c r="W3335" s="1">
        <v>81691666.939999998</v>
      </c>
      <c r="X3335" s="1">
        <f t="shared" si="201"/>
        <v>58555222.207499996</v>
      </c>
      <c r="Y3335" s="1">
        <f t="shared" si="202"/>
        <v>19289544.952764973</v>
      </c>
    </row>
    <row r="3336" spans="1:25" x14ac:dyDescent="0.5">
      <c r="A3336" s="1" t="s">
        <v>6657</v>
      </c>
      <c r="B3336" s="1" t="s">
        <v>6658</v>
      </c>
      <c r="C3336" s="1">
        <v>72983</v>
      </c>
      <c r="D3336" s="1">
        <v>1</v>
      </c>
      <c r="E3336" s="1">
        <v>1</v>
      </c>
      <c r="F3336" s="1">
        <v>59.03</v>
      </c>
      <c r="G3336" s="1">
        <v>5.0777603999999997E-2</v>
      </c>
      <c r="H3336" s="1">
        <v>0.99625991700000005</v>
      </c>
      <c r="I3336" s="1">
        <v>0.926094364</v>
      </c>
      <c r="K3336" s="1">
        <v>1.373693616</v>
      </c>
      <c r="L3336" s="1" t="s">
        <v>2</v>
      </c>
      <c r="M3336" s="1" t="s">
        <v>1</v>
      </c>
      <c r="N3336" s="1">
        <v>40584.732689999997</v>
      </c>
      <c r="O3336" s="1">
        <v>32291.590830000001</v>
      </c>
      <c r="P3336" s="1">
        <v>7954.5535129999998</v>
      </c>
      <c r="Q3336" s="1">
        <v>33901.755019999997</v>
      </c>
      <c r="R3336" s="3">
        <f>AVERAGE('VTA_Proteome Morphine vs Saline'!N3336:Q3336)</f>
        <v>28683.158013250002</v>
      </c>
      <c r="S3336" s="3">
        <f>_xlfn.STDEV.S('VTA_Proteome Morphine vs Saline'!N3336:Q3336)</f>
        <v>14277.920791976909</v>
      </c>
      <c r="T3336" s="1">
        <v>64011.948080000002</v>
      </c>
      <c r="U3336" s="1">
        <v>53660.856630000002</v>
      </c>
      <c r="V3336" s="1">
        <v>38031.892339999999</v>
      </c>
      <c r="W3336" s="1">
        <v>1902.787096</v>
      </c>
      <c r="X3336" s="1">
        <f t="shared" si="201"/>
        <v>39401.871036500001</v>
      </c>
      <c r="Y3336" s="1">
        <f t="shared" si="202"/>
        <v>27184.754920409439</v>
      </c>
    </row>
    <row r="3337" spans="1:25" x14ac:dyDescent="0.5">
      <c r="A3337" s="1" t="s">
        <v>6659</v>
      </c>
      <c r="B3337" s="1" t="s">
        <v>6660</v>
      </c>
      <c r="C3337" s="1">
        <v>20159</v>
      </c>
      <c r="D3337" s="1">
        <v>4</v>
      </c>
      <c r="E3337" s="1">
        <v>4</v>
      </c>
      <c r="F3337" s="1">
        <v>191.83</v>
      </c>
      <c r="G3337" s="1">
        <v>6.5834351999999999E-2</v>
      </c>
      <c r="H3337" s="1">
        <v>0.99625991700000005</v>
      </c>
      <c r="I3337" s="1">
        <v>0.67880490599999999</v>
      </c>
      <c r="K3337" s="1">
        <v>1.062456834</v>
      </c>
      <c r="L3337" s="1" t="s">
        <v>2</v>
      </c>
      <c r="M3337" s="1" t="s">
        <v>1</v>
      </c>
      <c r="N3337" s="1">
        <v>461360.0624</v>
      </c>
      <c r="O3337" s="1">
        <v>816951.95180000004</v>
      </c>
      <c r="P3337" s="1">
        <v>545757.79890000005</v>
      </c>
      <c r="Q3337" s="1">
        <v>607664.14240000001</v>
      </c>
      <c r="R3337" s="3">
        <f>AVERAGE('VTA_Proteome Morphine vs Saline'!N3337:Q3337)</f>
        <v>607933.48887500004</v>
      </c>
      <c r="S3337" s="3">
        <f>_xlfn.STDEV.S('VTA_Proteome Morphine vs Saline'!N3337:Q3337)</f>
        <v>151699.67717340152</v>
      </c>
      <c r="T3337" s="1">
        <v>707576.20559999999</v>
      </c>
      <c r="U3337" s="1">
        <v>669357.63659999997</v>
      </c>
      <c r="V3337" s="1">
        <v>472405.37089999998</v>
      </c>
      <c r="W3337" s="1">
        <v>734273.14610000001</v>
      </c>
      <c r="X3337" s="1">
        <f t="shared" si="201"/>
        <v>645903.08979999996</v>
      </c>
      <c r="Y3337" s="1">
        <f t="shared" si="202"/>
        <v>118693.4627405714</v>
      </c>
    </row>
    <row r="3338" spans="1:25" x14ac:dyDescent="0.5">
      <c r="A3338" s="1" t="s">
        <v>6661</v>
      </c>
      <c r="B3338" s="1" t="s">
        <v>6662</v>
      </c>
      <c r="C3338" s="1">
        <v>18709</v>
      </c>
      <c r="D3338" s="1">
        <v>5</v>
      </c>
      <c r="E3338" s="1">
        <v>5</v>
      </c>
      <c r="F3338" s="1">
        <v>267.95</v>
      </c>
      <c r="G3338" s="1">
        <v>0.26424065600000002</v>
      </c>
      <c r="H3338" s="1">
        <v>0.977951083</v>
      </c>
      <c r="I3338" s="1">
        <v>0.166859962</v>
      </c>
      <c r="K3338" s="1">
        <v>1.2433876189999999</v>
      </c>
      <c r="L3338" s="1" t="s">
        <v>2</v>
      </c>
      <c r="M3338" s="1" t="s">
        <v>1</v>
      </c>
      <c r="N3338" s="1">
        <v>2806041.929</v>
      </c>
      <c r="O3338" s="1">
        <v>4101167.571</v>
      </c>
      <c r="P3338" s="1">
        <v>5968191.2960000001</v>
      </c>
      <c r="Q3338" s="1">
        <v>3635685.622</v>
      </c>
      <c r="R3338" s="3">
        <f>AVERAGE('VTA_Proteome Morphine vs Saline'!N3338:Q3338)</f>
        <v>4127771.6044999999</v>
      </c>
      <c r="S3338" s="3">
        <f>_xlfn.STDEV.S('VTA_Proteome Morphine vs Saline'!N3338:Q3338)</f>
        <v>1338776.8503040066</v>
      </c>
      <c r="T3338" s="1">
        <v>4868071.8729999997</v>
      </c>
      <c r="U3338" s="1">
        <v>4995244.5480000004</v>
      </c>
      <c r="V3338" s="1">
        <v>4953879.5530000003</v>
      </c>
      <c r="W3338" s="1">
        <v>5712484.4510000004</v>
      </c>
      <c r="X3338" s="1">
        <f t="shared" si="201"/>
        <v>5132420.1062500002</v>
      </c>
      <c r="Y3338" s="1">
        <f t="shared" si="202"/>
        <v>390319.73876496812</v>
      </c>
    </row>
    <row r="3339" spans="1:25" x14ac:dyDescent="0.5">
      <c r="A3339" s="1" t="s">
        <v>6663</v>
      </c>
      <c r="B3339" s="1" t="s">
        <v>6664</v>
      </c>
      <c r="C3339" s="1">
        <v>36099</v>
      </c>
      <c r="D3339" s="1">
        <v>3</v>
      </c>
      <c r="E3339" s="1">
        <v>3</v>
      </c>
      <c r="F3339" s="1">
        <v>121.76</v>
      </c>
      <c r="G3339" s="1">
        <v>0.11147729200000001</v>
      </c>
      <c r="H3339" s="1">
        <v>0.98654470999999999</v>
      </c>
      <c r="I3339" s="1">
        <v>0.42791299900000002</v>
      </c>
      <c r="K3339" s="1">
        <v>1.0376816</v>
      </c>
      <c r="L3339" s="1" t="s">
        <v>1</v>
      </c>
      <c r="M3339" s="1" t="s">
        <v>2</v>
      </c>
      <c r="N3339" s="1">
        <v>361903.9301</v>
      </c>
      <c r="O3339" s="1">
        <v>316155.28490000003</v>
      </c>
      <c r="P3339" s="1">
        <v>352687.71010000003</v>
      </c>
      <c r="Q3339" s="1">
        <v>333848.35200000001</v>
      </c>
      <c r="R3339" s="3">
        <f>AVERAGE('VTA_Proteome Morphine vs Saline'!N3339:Q3339)</f>
        <v>341148.81927500002</v>
      </c>
      <c r="S3339" s="3">
        <f>_xlfn.STDEV.S('VTA_Proteome Morphine vs Saline'!N3339:Q3339)</f>
        <v>20346.123380281831</v>
      </c>
      <c r="T3339" s="1">
        <v>308681.38250000001</v>
      </c>
      <c r="U3339" s="1">
        <v>352894.353</v>
      </c>
      <c r="V3339" s="1">
        <v>339390.7696</v>
      </c>
      <c r="W3339" s="1">
        <v>314075.87089999998</v>
      </c>
      <c r="X3339" s="1">
        <f t="shared" si="201"/>
        <v>328760.59399999998</v>
      </c>
      <c r="Y3339" s="1">
        <f t="shared" si="202"/>
        <v>20930.478444462457</v>
      </c>
    </row>
    <row r="3340" spans="1:25" x14ac:dyDescent="0.5">
      <c r="A3340" s="1" t="s">
        <v>6665</v>
      </c>
      <c r="B3340" s="1" t="s">
        <v>6666</v>
      </c>
      <c r="C3340" s="1">
        <v>40117</v>
      </c>
      <c r="D3340" s="1">
        <v>3</v>
      </c>
      <c r="E3340" s="1">
        <v>3</v>
      </c>
      <c r="F3340" s="1">
        <v>106.31</v>
      </c>
      <c r="G3340" s="1">
        <v>6.0499353999999998E-2</v>
      </c>
      <c r="H3340" s="1">
        <v>0.99625991700000005</v>
      </c>
      <c r="I3340" s="1">
        <v>0.73501864400000005</v>
      </c>
      <c r="K3340" s="1">
        <v>1.0592715420000001</v>
      </c>
      <c r="L3340" s="1" t="s">
        <v>2</v>
      </c>
      <c r="M3340" s="1" t="s">
        <v>1</v>
      </c>
      <c r="N3340" s="1">
        <v>146453.2935</v>
      </c>
      <c r="O3340" s="1">
        <v>142243.96770000001</v>
      </c>
      <c r="P3340" s="1">
        <v>167502.2463</v>
      </c>
      <c r="Q3340" s="1">
        <v>85040.245949999997</v>
      </c>
      <c r="R3340" s="3">
        <f>AVERAGE('VTA_Proteome Morphine vs Saline'!N3340:Q3340)</f>
        <v>135309.93836249999</v>
      </c>
      <c r="S3340" s="3">
        <f>_xlfn.STDEV.S('VTA_Proteome Morphine vs Saline'!N3340:Q3340)</f>
        <v>35287.588904901371</v>
      </c>
      <c r="T3340" s="1">
        <v>157478.50219999999</v>
      </c>
      <c r="U3340" s="1">
        <v>166356.32260000001</v>
      </c>
      <c r="V3340" s="1">
        <v>151139.87880000001</v>
      </c>
      <c r="W3340" s="1">
        <v>98345.164820000005</v>
      </c>
      <c r="X3340" s="1">
        <f t="shared" si="201"/>
        <v>143329.96710499999</v>
      </c>
      <c r="Y3340" s="1">
        <f t="shared" si="202"/>
        <v>30632.342657289606</v>
      </c>
    </row>
    <row r="3341" spans="1:25" x14ac:dyDescent="0.5">
      <c r="A3341" s="1" t="s">
        <v>6667</v>
      </c>
      <c r="B3341" s="1" t="s">
        <v>6668</v>
      </c>
      <c r="C3341" s="1">
        <v>52115</v>
      </c>
      <c r="D3341" s="1">
        <v>1</v>
      </c>
      <c r="E3341" s="1">
        <v>0</v>
      </c>
      <c r="F3341" s="1">
        <v>34.26</v>
      </c>
      <c r="K3341" s="1">
        <v>1</v>
      </c>
      <c r="L3341" s="1" t="s">
        <v>364</v>
      </c>
      <c r="M3341" s="1" t="s">
        <v>364</v>
      </c>
      <c r="R3341" s="3"/>
      <c r="S3341" s="3"/>
    </row>
    <row r="3342" spans="1:25" x14ac:dyDescent="0.5">
      <c r="A3342" s="1" t="s">
        <v>6669</v>
      </c>
      <c r="B3342" s="1" t="s">
        <v>6670</v>
      </c>
      <c r="C3342" s="1">
        <v>307279</v>
      </c>
      <c r="D3342" s="1">
        <v>3</v>
      </c>
      <c r="E3342" s="1">
        <v>3</v>
      </c>
      <c r="F3342" s="1">
        <v>160.72</v>
      </c>
      <c r="G3342" s="1">
        <v>0.24910898200000001</v>
      </c>
      <c r="H3342" s="1">
        <v>0.977951083</v>
      </c>
      <c r="I3342" s="1">
        <v>0.18031796</v>
      </c>
      <c r="K3342" s="1">
        <v>1.72320527</v>
      </c>
      <c r="L3342" s="1" t="s">
        <v>1</v>
      </c>
      <c r="M3342" s="1" t="s">
        <v>2</v>
      </c>
      <c r="N3342" s="1">
        <v>67246.312019999998</v>
      </c>
      <c r="O3342" s="1">
        <v>33882.754359999999</v>
      </c>
      <c r="P3342" s="1">
        <v>93161.281719999999</v>
      </c>
      <c r="Q3342" s="1">
        <v>45353.709869999999</v>
      </c>
      <c r="R3342" s="3">
        <f>AVERAGE('VTA_Proteome Morphine vs Saline'!N3342:Q3342)</f>
        <v>59911.014492499999</v>
      </c>
      <c r="S3342" s="3">
        <f>_xlfn.STDEV.S('VTA_Proteome Morphine vs Saline'!N3342:Q3342)</f>
        <v>26132.816558970801</v>
      </c>
      <c r="T3342" s="1">
        <v>14175.81688</v>
      </c>
      <c r="U3342" s="1">
        <v>48162.375070000002</v>
      </c>
      <c r="V3342" s="1">
        <v>64130.467629999999</v>
      </c>
      <c r="W3342" s="1">
        <v>12600.1224</v>
      </c>
      <c r="X3342" s="1">
        <f t="shared" ref="X3342:X3389" si="203">AVERAGE(T3342:W3342)</f>
        <v>34767.195495</v>
      </c>
      <c r="Y3342" s="1">
        <f t="shared" ref="Y3342:Y3389" si="204">_xlfn.STDEV.S(T3342:W3342)</f>
        <v>25540.925258533065</v>
      </c>
    </row>
    <row r="3343" spans="1:25" x14ac:dyDescent="0.5">
      <c r="A3343" s="1" t="s">
        <v>6671</v>
      </c>
      <c r="B3343" s="1" t="s">
        <v>6672</v>
      </c>
      <c r="C3343" s="1">
        <v>89293</v>
      </c>
      <c r="D3343" s="1">
        <v>79</v>
      </c>
      <c r="E3343" s="1">
        <v>79</v>
      </c>
      <c r="F3343" s="1">
        <v>5445.5</v>
      </c>
      <c r="G3343" s="1">
        <v>5.1125811E-2</v>
      </c>
      <c r="H3343" s="1">
        <v>0.99625991700000005</v>
      </c>
      <c r="I3343" s="1">
        <v>0.91115331399999999</v>
      </c>
      <c r="K3343" s="1">
        <v>1.008901531</v>
      </c>
      <c r="L3343" s="1" t="s">
        <v>1</v>
      </c>
      <c r="M3343" s="1" t="s">
        <v>2</v>
      </c>
      <c r="N3343" s="1">
        <v>301806327.30000001</v>
      </c>
      <c r="O3343" s="1">
        <v>355793441.89999998</v>
      </c>
      <c r="P3343" s="1">
        <v>294172946.69999999</v>
      </c>
      <c r="Q3343" s="1">
        <v>347034970.69999999</v>
      </c>
      <c r="R3343" s="3">
        <f>AVERAGE('VTA_Proteome Morphine vs Saline'!N3343:Q3343)</f>
        <v>324701921.65000004</v>
      </c>
      <c r="S3343" s="3">
        <f>_xlfn.STDEV.S('VTA_Proteome Morphine vs Saline'!N3343:Q3343)</f>
        <v>31207233.474860407</v>
      </c>
      <c r="T3343" s="1">
        <v>330873772.39999998</v>
      </c>
      <c r="U3343" s="1">
        <v>339144320</v>
      </c>
      <c r="V3343" s="1">
        <v>311889099.39999998</v>
      </c>
      <c r="W3343" s="1">
        <v>305441123.5</v>
      </c>
      <c r="X3343" s="1">
        <f t="shared" si="203"/>
        <v>321837078.82499999</v>
      </c>
      <c r="Y3343" s="1">
        <f t="shared" si="204"/>
        <v>15800760.250883298</v>
      </c>
    </row>
    <row r="3344" spans="1:25" x14ac:dyDescent="0.5">
      <c r="A3344" s="1" t="s">
        <v>6673</v>
      </c>
      <c r="B3344" s="1" t="s">
        <v>6674</v>
      </c>
      <c r="C3344" s="1">
        <v>47600</v>
      </c>
      <c r="D3344" s="1">
        <v>4</v>
      </c>
      <c r="E3344" s="1">
        <v>4</v>
      </c>
      <c r="F3344" s="1">
        <v>203.62</v>
      </c>
      <c r="G3344" s="1">
        <v>5.2752735000000002E-2</v>
      </c>
      <c r="H3344" s="1">
        <v>0.99625991700000005</v>
      </c>
      <c r="I3344" s="1">
        <v>0.86165071999999998</v>
      </c>
      <c r="K3344" s="1">
        <v>1.062999764</v>
      </c>
      <c r="L3344" s="1" t="s">
        <v>2</v>
      </c>
      <c r="M3344" s="1" t="s">
        <v>1</v>
      </c>
      <c r="N3344" s="1">
        <v>243735.86429999999</v>
      </c>
      <c r="O3344" s="1">
        <v>120528.2317</v>
      </c>
      <c r="P3344" s="1">
        <v>264355.4277</v>
      </c>
      <c r="Q3344" s="1">
        <v>342320.07939999999</v>
      </c>
      <c r="R3344" s="3">
        <f>AVERAGE('VTA_Proteome Morphine vs Saline'!N3344:Q3344)</f>
        <v>242734.90077499999</v>
      </c>
      <c r="S3344" s="3">
        <f>_xlfn.STDEV.S('VTA_Proteome Morphine vs Saline'!N3344:Q3344)</f>
        <v>91869.702805427572</v>
      </c>
      <c r="T3344" s="1">
        <v>242708.3028</v>
      </c>
      <c r="U3344" s="1">
        <v>282169.67129999999</v>
      </c>
      <c r="V3344" s="1">
        <v>129478.29790000001</v>
      </c>
      <c r="W3344" s="1">
        <v>377752.29759999999</v>
      </c>
      <c r="X3344" s="1">
        <f t="shared" si="203"/>
        <v>258027.14240000001</v>
      </c>
      <c r="Y3344" s="1">
        <f t="shared" si="204"/>
        <v>102756.09756169713</v>
      </c>
    </row>
    <row r="3345" spans="1:25" x14ac:dyDescent="0.5">
      <c r="A3345" s="1" t="s">
        <v>6675</v>
      </c>
      <c r="B3345" s="1" t="s">
        <v>6676</v>
      </c>
      <c r="C3345" s="1">
        <v>67945</v>
      </c>
      <c r="D3345" s="1">
        <v>1</v>
      </c>
      <c r="E3345" s="1">
        <v>1</v>
      </c>
      <c r="F3345" s="1">
        <v>51.18</v>
      </c>
      <c r="G3345" s="1">
        <v>7.2153508000000005E-2</v>
      </c>
      <c r="H3345" s="1">
        <v>0.99625991700000005</v>
      </c>
      <c r="I3345" s="1">
        <v>0.62576799800000005</v>
      </c>
      <c r="K3345" s="1">
        <v>1.146147832</v>
      </c>
      <c r="L3345" s="1" t="s">
        <v>2</v>
      </c>
      <c r="M3345" s="1" t="s">
        <v>1</v>
      </c>
      <c r="N3345" s="1">
        <v>3442.7962809999999</v>
      </c>
      <c r="O3345" s="1">
        <v>2197.2639239999999</v>
      </c>
      <c r="P3345" s="1">
        <v>20289.41375</v>
      </c>
      <c r="Q3345" s="1">
        <v>23647.137070000001</v>
      </c>
      <c r="R3345" s="3">
        <f>AVERAGE('VTA_Proteome Morphine vs Saline'!N3345:Q3345)</f>
        <v>12394.152756250001</v>
      </c>
      <c r="S3345" s="3">
        <f>_xlfn.STDEV.S('VTA_Proteome Morphine vs Saline'!N3345:Q3345)</f>
        <v>11151.504035019949</v>
      </c>
      <c r="T3345" s="1">
        <v>6619.4411449999998</v>
      </c>
      <c r="U3345" s="1">
        <v>4890.0769760000003</v>
      </c>
      <c r="V3345" s="1">
        <v>25992.330460000001</v>
      </c>
      <c r="W3345" s="1">
        <v>19320.276669999999</v>
      </c>
      <c r="X3345" s="1">
        <f t="shared" si="203"/>
        <v>14205.531312749999</v>
      </c>
      <c r="Y3345" s="1">
        <f t="shared" si="204"/>
        <v>10155.716087347582</v>
      </c>
    </row>
    <row r="3346" spans="1:25" x14ac:dyDescent="0.5">
      <c r="A3346" s="1" t="s">
        <v>6677</v>
      </c>
      <c r="B3346" s="1" t="s">
        <v>6678</v>
      </c>
      <c r="C3346" s="1">
        <v>44771</v>
      </c>
      <c r="D3346" s="1">
        <v>1</v>
      </c>
      <c r="E3346" s="1">
        <v>1</v>
      </c>
      <c r="F3346" s="1">
        <v>32.75</v>
      </c>
      <c r="G3346" s="1">
        <v>5.1099406E-2</v>
      </c>
      <c r="H3346" s="1">
        <v>0.99625991700000005</v>
      </c>
      <c r="I3346" s="1">
        <v>0.91219543800000003</v>
      </c>
      <c r="K3346" s="1">
        <v>1.0155960550000001</v>
      </c>
      <c r="L3346" s="1" t="s">
        <v>2</v>
      </c>
      <c r="M3346" s="1" t="s">
        <v>1</v>
      </c>
      <c r="N3346" s="1">
        <v>319912.68290000001</v>
      </c>
      <c r="O3346" s="1">
        <v>209482.63879999999</v>
      </c>
      <c r="P3346" s="1">
        <v>174912.86910000001</v>
      </c>
      <c r="Q3346" s="1">
        <v>273155.1348</v>
      </c>
      <c r="R3346" s="3">
        <f>AVERAGE('VTA_Proteome Morphine vs Saline'!N3346:Q3346)</f>
        <v>244365.8314</v>
      </c>
      <c r="S3346" s="3">
        <f>_xlfn.STDEV.S('VTA_Proteome Morphine vs Saline'!N3346:Q3346)</f>
        <v>64747.462910485818</v>
      </c>
      <c r="T3346" s="1">
        <v>310900.11979999999</v>
      </c>
      <c r="U3346" s="1">
        <v>275490.60749999998</v>
      </c>
      <c r="V3346" s="1">
        <v>228371.5257</v>
      </c>
      <c r="W3346" s="1">
        <v>177945.644</v>
      </c>
      <c r="X3346" s="1">
        <f t="shared" si="203"/>
        <v>248176.97424999997</v>
      </c>
      <c r="Y3346" s="1">
        <f t="shared" si="204"/>
        <v>57749.236906800412</v>
      </c>
    </row>
    <row r="3347" spans="1:25" x14ac:dyDescent="0.5">
      <c r="A3347" s="1" t="s">
        <v>6679</v>
      </c>
      <c r="B3347" s="1" t="s">
        <v>6680</v>
      </c>
      <c r="C3347" s="1">
        <v>41538</v>
      </c>
      <c r="D3347" s="1">
        <v>1</v>
      </c>
      <c r="E3347" s="1">
        <v>1</v>
      </c>
      <c r="F3347" s="1">
        <v>40.51</v>
      </c>
      <c r="G3347" s="1">
        <v>0.108948437</v>
      </c>
      <c r="H3347" s="1">
        <v>0.98916351000000002</v>
      </c>
      <c r="I3347" s="1">
        <v>0.43690605199999999</v>
      </c>
      <c r="K3347" s="1">
        <v>1.51843386</v>
      </c>
      <c r="L3347" s="1" t="s">
        <v>2</v>
      </c>
      <c r="M3347" s="1" t="s">
        <v>1</v>
      </c>
      <c r="N3347" s="1">
        <v>15070.621220000001</v>
      </c>
      <c r="O3347" s="1">
        <v>17896.205119999999</v>
      </c>
      <c r="P3347" s="1">
        <v>527.11809470000003</v>
      </c>
      <c r="Q3347" s="1">
        <v>10946.073479999999</v>
      </c>
      <c r="R3347" s="3">
        <f>AVERAGE('VTA_Proteome Morphine vs Saline'!N3347:Q3347)</f>
        <v>11110.004478675</v>
      </c>
      <c r="S3347" s="3">
        <f>_xlfn.STDEV.S('VTA_Proteome Morphine vs Saline'!N3347:Q3347)</f>
        <v>7610.592655512748</v>
      </c>
      <c r="T3347" s="1">
        <v>25344.89057</v>
      </c>
      <c r="U3347" s="1">
        <v>23878.890459999999</v>
      </c>
      <c r="V3347" s="1">
        <v>14185.29327</v>
      </c>
      <c r="W3347" s="1">
        <v>4070.1536460000002</v>
      </c>
      <c r="X3347" s="1">
        <f t="shared" si="203"/>
        <v>16869.8069865</v>
      </c>
      <c r="Y3347" s="1">
        <f t="shared" si="204"/>
        <v>9865.6311238705748</v>
      </c>
    </row>
    <row r="3348" spans="1:25" x14ac:dyDescent="0.5">
      <c r="A3348" s="1" t="s">
        <v>6681</v>
      </c>
      <c r="B3348" s="1" t="s">
        <v>6682</v>
      </c>
      <c r="C3348" s="1">
        <v>34797</v>
      </c>
      <c r="D3348" s="1">
        <v>3</v>
      </c>
      <c r="E3348" s="1">
        <v>3</v>
      </c>
      <c r="F3348" s="1">
        <v>128.79</v>
      </c>
      <c r="G3348" s="1">
        <v>0.33551519299999999</v>
      </c>
      <c r="H3348" s="1">
        <v>0.977951083</v>
      </c>
      <c r="I3348" s="1">
        <v>0.118479666</v>
      </c>
      <c r="K3348" s="1">
        <v>1.1945482199999999</v>
      </c>
      <c r="L3348" s="1" t="s">
        <v>2</v>
      </c>
      <c r="M3348" s="1" t="s">
        <v>1</v>
      </c>
      <c r="N3348" s="1">
        <v>167393.49619999999</v>
      </c>
      <c r="O3348" s="1">
        <v>190391.3389</v>
      </c>
      <c r="P3348" s="1">
        <v>144385.0472</v>
      </c>
      <c r="Q3348" s="1">
        <v>216566.16699999999</v>
      </c>
      <c r="R3348" s="3">
        <f>AVERAGE('VTA_Proteome Morphine vs Saline'!N3348:Q3348)</f>
        <v>179684.01232500002</v>
      </c>
      <c r="S3348" s="3">
        <f>_xlfn.STDEV.S('VTA_Proteome Morphine vs Saline'!N3348:Q3348)</f>
        <v>30940.878577103249</v>
      </c>
      <c r="T3348" s="1">
        <v>226357.43489999999</v>
      </c>
      <c r="U3348" s="1">
        <v>234890.01120000001</v>
      </c>
      <c r="V3348" s="1">
        <v>212420.60310000001</v>
      </c>
      <c r="W3348" s="1">
        <v>184896.81940000001</v>
      </c>
      <c r="X3348" s="1">
        <f t="shared" si="203"/>
        <v>214641.21715000001</v>
      </c>
      <c r="Y3348" s="1">
        <f t="shared" si="204"/>
        <v>21885.640216924527</v>
      </c>
    </row>
    <row r="3349" spans="1:25" x14ac:dyDescent="0.5">
      <c r="A3349" s="1" t="s">
        <v>6683</v>
      </c>
      <c r="B3349" s="1" t="s">
        <v>6684</v>
      </c>
      <c r="C3349" s="1">
        <v>28169</v>
      </c>
      <c r="D3349" s="1">
        <v>12</v>
      </c>
      <c r="E3349" s="1">
        <v>12</v>
      </c>
      <c r="F3349" s="1">
        <v>454.63</v>
      </c>
      <c r="G3349" s="1">
        <v>8.5459572999999997E-2</v>
      </c>
      <c r="H3349" s="1">
        <v>0.99625991700000005</v>
      </c>
      <c r="I3349" s="1">
        <v>0.54076983099999998</v>
      </c>
      <c r="K3349" s="1">
        <v>1.052067689</v>
      </c>
      <c r="L3349" s="1" t="s">
        <v>2</v>
      </c>
      <c r="M3349" s="1" t="s">
        <v>1</v>
      </c>
      <c r="N3349" s="1">
        <v>5712649.5729999999</v>
      </c>
      <c r="O3349" s="1">
        <v>6064223.2220000001</v>
      </c>
      <c r="P3349" s="1">
        <v>7283139.5480000004</v>
      </c>
      <c r="Q3349" s="1">
        <v>6123246.7110000001</v>
      </c>
      <c r="R3349" s="3">
        <f>AVERAGE('VTA_Proteome Morphine vs Saline'!N3349:Q3349)</f>
        <v>6295814.7635000004</v>
      </c>
      <c r="S3349" s="3">
        <f>_xlfn.STDEV.S('VTA_Proteome Morphine vs Saline'!N3349:Q3349)</f>
        <v>682716.6919342319</v>
      </c>
      <c r="T3349" s="1">
        <v>6928407.8720000004</v>
      </c>
      <c r="U3349" s="1">
        <v>6801264.273</v>
      </c>
      <c r="V3349" s="1">
        <v>7191659.7800000003</v>
      </c>
      <c r="W3349" s="1">
        <v>5573161.2319999998</v>
      </c>
      <c r="X3349" s="1">
        <f t="shared" si="203"/>
        <v>6623623.2892500004</v>
      </c>
      <c r="Y3349" s="1">
        <f t="shared" si="204"/>
        <v>718931.13938569417</v>
      </c>
    </row>
    <row r="3350" spans="1:25" x14ac:dyDescent="0.5">
      <c r="A3350" s="1" t="s">
        <v>6685</v>
      </c>
      <c r="B3350" s="1" t="s">
        <v>6686</v>
      </c>
      <c r="C3350" s="1">
        <v>39156</v>
      </c>
      <c r="D3350" s="1">
        <v>1</v>
      </c>
      <c r="E3350" s="1">
        <v>1</v>
      </c>
      <c r="F3350" s="1">
        <v>29.16</v>
      </c>
      <c r="G3350" s="1">
        <v>0.19299374899999999</v>
      </c>
      <c r="H3350" s="1">
        <v>0.977951083</v>
      </c>
      <c r="I3350" s="1">
        <v>0.245698956</v>
      </c>
      <c r="K3350" s="1">
        <v>2.011626717</v>
      </c>
      <c r="L3350" s="1" t="s">
        <v>1</v>
      </c>
      <c r="M3350" s="1" t="s">
        <v>2</v>
      </c>
      <c r="N3350" s="1">
        <v>45978.206189999997</v>
      </c>
      <c r="O3350" s="1">
        <v>1490.9983050000001</v>
      </c>
      <c r="P3350" s="1">
        <v>18964.579300000001</v>
      </c>
      <c r="Q3350" s="1">
        <v>28047.10341</v>
      </c>
      <c r="R3350" s="3">
        <f>AVERAGE('VTA_Proteome Morphine vs Saline'!N3350:Q3350)</f>
        <v>23620.221801249998</v>
      </c>
      <c r="S3350" s="3">
        <f>_xlfn.STDEV.S('VTA_Proteome Morphine vs Saline'!N3350:Q3350)</f>
        <v>18536.938675267695</v>
      </c>
      <c r="T3350" s="1">
        <v>39270.438739999998</v>
      </c>
      <c r="U3350" s="1">
        <v>0</v>
      </c>
      <c r="V3350" s="1">
        <v>397.62649870000001</v>
      </c>
      <c r="W3350" s="1">
        <v>7299.3399980000004</v>
      </c>
      <c r="X3350" s="1">
        <f t="shared" si="203"/>
        <v>11741.851309175001</v>
      </c>
      <c r="Y3350" s="1">
        <f t="shared" si="204"/>
        <v>18655.843958429978</v>
      </c>
    </row>
    <row r="3351" spans="1:25" x14ac:dyDescent="0.5">
      <c r="A3351" s="1" t="s">
        <v>6687</v>
      </c>
      <c r="B3351" s="1" t="s">
        <v>6688</v>
      </c>
      <c r="C3351" s="1">
        <v>67613</v>
      </c>
      <c r="D3351" s="1">
        <v>1</v>
      </c>
      <c r="E3351" s="1">
        <v>1</v>
      </c>
      <c r="F3351" s="1">
        <v>29.53</v>
      </c>
      <c r="G3351" s="1">
        <v>6.9343373999999999E-2</v>
      </c>
      <c r="H3351" s="1">
        <v>0.99625991700000005</v>
      </c>
      <c r="I3351" s="1">
        <v>0.64797208500000003</v>
      </c>
      <c r="K3351" s="1">
        <v>4.0781033369999999</v>
      </c>
      <c r="L3351" s="1" t="s">
        <v>1</v>
      </c>
      <c r="M3351" s="1" t="s">
        <v>2</v>
      </c>
      <c r="N3351" s="1">
        <v>0</v>
      </c>
      <c r="O3351" s="1">
        <v>1.236258077</v>
      </c>
      <c r="P3351" s="1">
        <v>224826.32829999999</v>
      </c>
      <c r="Q3351" s="1">
        <v>219869.90640000001</v>
      </c>
      <c r="R3351" s="3">
        <f>AVERAGE('VTA_Proteome Morphine vs Saline'!N3351:Q3351)</f>
        <v>111174.36773951925</v>
      </c>
      <c r="S3351" s="3">
        <f>_xlfn.STDEV.S('VTA_Proteome Morphine vs Saline'!N3351:Q3351)</f>
        <v>128388.33471101784</v>
      </c>
      <c r="T3351" s="1">
        <v>5.1425525409999997</v>
      </c>
      <c r="U3351" s="1">
        <v>9094.8252960000009</v>
      </c>
      <c r="V3351" s="1">
        <v>55578.265509999997</v>
      </c>
      <c r="W3351" s="1">
        <v>44366.936470000001</v>
      </c>
      <c r="X3351" s="1">
        <f t="shared" si="203"/>
        <v>27261.292457135249</v>
      </c>
      <c r="Y3351" s="1">
        <f t="shared" si="204"/>
        <v>26878.568021813979</v>
      </c>
    </row>
    <row r="3352" spans="1:25" x14ac:dyDescent="0.5">
      <c r="A3352" s="1" t="s">
        <v>6689</v>
      </c>
      <c r="B3352" s="1" t="s">
        <v>6690</v>
      </c>
      <c r="C3352" s="1">
        <v>96091</v>
      </c>
      <c r="D3352" s="1">
        <v>1</v>
      </c>
      <c r="E3352" s="1">
        <v>1</v>
      </c>
      <c r="F3352" s="1">
        <v>28.22</v>
      </c>
      <c r="G3352" s="1">
        <v>7.7332710999999998E-2</v>
      </c>
      <c r="H3352" s="1">
        <v>0.99625991700000005</v>
      </c>
      <c r="I3352" s="1">
        <v>0.58930646600000003</v>
      </c>
      <c r="K3352" s="1">
        <v>1.2672599959999999</v>
      </c>
      <c r="L3352" s="1" t="s">
        <v>1</v>
      </c>
      <c r="M3352" s="1" t="s">
        <v>2</v>
      </c>
      <c r="N3352" s="1">
        <v>45809.73244</v>
      </c>
      <c r="O3352" s="1">
        <v>42131.144520000002</v>
      </c>
      <c r="P3352" s="1">
        <v>6576.3659809999999</v>
      </c>
      <c r="Q3352" s="1">
        <v>46974.345410000002</v>
      </c>
      <c r="R3352" s="3">
        <f>AVERAGE('VTA_Proteome Morphine vs Saline'!N3352:Q3352)</f>
        <v>35372.897087749996</v>
      </c>
      <c r="S3352" s="3">
        <f>_xlfn.STDEV.S('VTA_Proteome Morphine vs Saline'!N3352:Q3352)</f>
        <v>19308.333671253189</v>
      </c>
      <c r="T3352" s="1">
        <v>43256.752560000001</v>
      </c>
      <c r="U3352" s="1">
        <v>48676.843809999998</v>
      </c>
      <c r="V3352" s="1">
        <v>2342.1760370000002</v>
      </c>
      <c r="W3352" s="1">
        <v>17375.8135</v>
      </c>
      <c r="X3352" s="1">
        <f t="shared" si="203"/>
        <v>27912.89647675</v>
      </c>
      <c r="Y3352" s="1">
        <f t="shared" si="204"/>
        <v>21843.895332016153</v>
      </c>
    </row>
    <row r="3353" spans="1:25" x14ac:dyDescent="0.5">
      <c r="A3353" s="1" t="s">
        <v>6691</v>
      </c>
      <c r="B3353" s="1" t="s">
        <v>6692</v>
      </c>
      <c r="C3353" s="1">
        <v>70109</v>
      </c>
      <c r="D3353" s="1">
        <v>23</v>
      </c>
      <c r="E3353" s="1">
        <v>23</v>
      </c>
      <c r="F3353" s="1">
        <v>971.7</v>
      </c>
      <c r="G3353" s="1">
        <v>6.7820038999999999E-2</v>
      </c>
      <c r="H3353" s="1">
        <v>0.99625991700000005</v>
      </c>
      <c r="I3353" s="1">
        <v>0.66088524699999995</v>
      </c>
      <c r="K3353" s="1">
        <v>1.052086901</v>
      </c>
      <c r="L3353" s="1" t="s">
        <v>1</v>
      </c>
      <c r="M3353" s="1" t="s">
        <v>2</v>
      </c>
      <c r="N3353" s="1">
        <v>7536757.5439999998</v>
      </c>
      <c r="O3353" s="1">
        <v>7734185.1809999999</v>
      </c>
      <c r="P3353" s="1">
        <v>5737423.4029999999</v>
      </c>
      <c r="Q3353" s="1">
        <v>6092989.25</v>
      </c>
      <c r="R3353" s="3">
        <f>AVERAGE('VTA_Proteome Morphine vs Saline'!N3353:Q3353)</f>
        <v>6775338.8444999997</v>
      </c>
      <c r="S3353" s="3">
        <f>_xlfn.STDEV.S('VTA_Proteome Morphine vs Saline'!N3353:Q3353)</f>
        <v>1006978.0146203437</v>
      </c>
      <c r="T3353" s="1">
        <v>6339195.7259999998</v>
      </c>
      <c r="U3353" s="1">
        <v>7813054.1809999999</v>
      </c>
      <c r="V3353" s="1">
        <v>6624329.1040000003</v>
      </c>
      <c r="W3353" s="1">
        <v>4983037.7620000001</v>
      </c>
      <c r="X3353" s="1">
        <f t="shared" si="203"/>
        <v>6439904.1932500005</v>
      </c>
      <c r="Y3353" s="1">
        <f t="shared" si="204"/>
        <v>1162204.1459287473</v>
      </c>
    </row>
    <row r="3354" spans="1:25" x14ac:dyDescent="0.5">
      <c r="A3354" s="1" t="s">
        <v>6693</v>
      </c>
      <c r="B3354" s="1" t="s">
        <v>6694</v>
      </c>
      <c r="C3354" s="1">
        <v>50090</v>
      </c>
      <c r="D3354" s="1">
        <v>4</v>
      </c>
      <c r="E3354" s="1">
        <v>4</v>
      </c>
      <c r="F3354" s="1">
        <v>132.47</v>
      </c>
      <c r="G3354" s="1">
        <v>0.35915815499999998</v>
      </c>
      <c r="H3354" s="1">
        <v>0.977951083</v>
      </c>
      <c r="I3354" s="1">
        <v>0.10643219900000001</v>
      </c>
      <c r="K3354" s="1">
        <v>1.50446057</v>
      </c>
      <c r="L3354" s="1" t="s">
        <v>1</v>
      </c>
      <c r="M3354" s="1" t="s">
        <v>2</v>
      </c>
      <c r="N3354" s="1">
        <v>57081.359179999999</v>
      </c>
      <c r="O3354" s="1">
        <v>34557.810550000002</v>
      </c>
      <c r="P3354" s="1">
        <v>43504.360659999998</v>
      </c>
      <c r="Q3354" s="1">
        <v>53154.550719999999</v>
      </c>
      <c r="R3354" s="3">
        <f>AVERAGE('VTA_Proteome Morphine vs Saline'!N3354:Q3354)</f>
        <v>47074.5202775</v>
      </c>
      <c r="S3354" s="3">
        <f>_xlfn.STDEV.S('VTA_Proteome Morphine vs Saline'!N3354:Q3354)</f>
        <v>10108.043943632774</v>
      </c>
      <c r="T3354" s="1">
        <v>28680.607840000001</v>
      </c>
      <c r="U3354" s="1">
        <v>25873.468369999999</v>
      </c>
      <c r="V3354" s="1">
        <v>52186.36651</v>
      </c>
      <c r="W3354" s="1">
        <v>18419.42181</v>
      </c>
      <c r="X3354" s="1">
        <f t="shared" si="203"/>
        <v>31289.966132499998</v>
      </c>
      <c r="Y3354" s="1">
        <f t="shared" si="204"/>
        <v>14588.324767932583</v>
      </c>
    </row>
    <row r="3355" spans="1:25" x14ac:dyDescent="0.5">
      <c r="A3355" s="1" t="s">
        <v>6695</v>
      </c>
      <c r="B3355" s="1" t="s">
        <v>6696</v>
      </c>
      <c r="C3355" s="1">
        <v>77182</v>
      </c>
      <c r="D3355" s="1">
        <v>1</v>
      </c>
      <c r="E3355" s="1">
        <v>1</v>
      </c>
      <c r="F3355" s="1">
        <v>62.31</v>
      </c>
      <c r="G3355" s="1">
        <v>0.11125969500000001</v>
      </c>
      <c r="H3355" s="1">
        <v>0.98654470999999999</v>
      </c>
      <c r="I3355" s="1">
        <v>0.42867386600000001</v>
      </c>
      <c r="K3355" s="1">
        <v>1.2010293590000001</v>
      </c>
      <c r="L3355" s="1" t="s">
        <v>1</v>
      </c>
      <c r="M3355" s="1" t="s">
        <v>2</v>
      </c>
      <c r="N3355" s="1">
        <v>654094.94279999996</v>
      </c>
      <c r="O3355" s="1">
        <v>404325.80410000001</v>
      </c>
      <c r="P3355" s="1">
        <v>595816.78300000005</v>
      </c>
      <c r="Q3355" s="1">
        <v>800624.70920000004</v>
      </c>
      <c r="R3355" s="3">
        <f>AVERAGE('VTA_Proteome Morphine vs Saline'!N3355:Q3355)</f>
        <v>613715.55977499997</v>
      </c>
      <c r="S3355" s="3">
        <f>_xlfn.STDEV.S('VTA_Proteome Morphine vs Saline'!N3355:Q3355)</f>
        <v>164042.63744926636</v>
      </c>
      <c r="T3355" s="1">
        <v>178273.60019999999</v>
      </c>
      <c r="U3355" s="1">
        <v>313615.55420000001</v>
      </c>
      <c r="V3355" s="1">
        <v>793036.67579999997</v>
      </c>
      <c r="W3355" s="1">
        <v>759039.39139999996</v>
      </c>
      <c r="X3355" s="1">
        <f t="shared" si="203"/>
        <v>510991.30539999995</v>
      </c>
      <c r="Y3355" s="1">
        <f t="shared" si="204"/>
        <v>311306.76320292987</v>
      </c>
    </row>
    <row r="3356" spans="1:25" x14ac:dyDescent="0.5">
      <c r="A3356" s="1" t="s">
        <v>6697</v>
      </c>
      <c r="B3356" s="1" t="s">
        <v>6698</v>
      </c>
      <c r="C3356" s="1">
        <v>38282</v>
      </c>
      <c r="D3356" s="1">
        <v>5</v>
      </c>
      <c r="E3356" s="1">
        <v>5</v>
      </c>
      <c r="F3356" s="1">
        <v>239.91</v>
      </c>
      <c r="G3356" s="1">
        <v>0.117034902</v>
      </c>
      <c r="H3356" s="1">
        <v>0.98423319600000003</v>
      </c>
      <c r="I3356" s="1">
        <v>0.40925309999999998</v>
      </c>
      <c r="K3356" s="1">
        <v>1.3786244700000001</v>
      </c>
      <c r="L3356" s="1" t="s">
        <v>1</v>
      </c>
      <c r="M3356" s="1" t="s">
        <v>2</v>
      </c>
      <c r="N3356" s="1">
        <v>422047.90330000001</v>
      </c>
      <c r="O3356" s="1">
        <v>885678.9743</v>
      </c>
      <c r="P3356" s="1">
        <v>337106.18280000001</v>
      </c>
      <c r="Q3356" s="1">
        <v>290632.73369999998</v>
      </c>
      <c r="R3356" s="3">
        <f>AVERAGE('VTA_Proteome Morphine vs Saline'!N3356:Q3356)</f>
        <v>483866.44852500001</v>
      </c>
      <c r="S3356" s="3">
        <f>_xlfn.STDEV.S('VTA_Proteome Morphine vs Saline'!N3356:Q3356)</f>
        <v>273345.13137799647</v>
      </c>
      <c r="T3356" s="1">
        <v>344728.6336</v>
      </c>
      <c r="U3356" s="1">
        <v>380335.4423</v>
      </c>
      <c r="V3356" s="1">
        <v>377945.15600000002</v>
      </c>
      <c r="W3356" s="1">
        <v>300901.57630000002</v>
      </c>
      <c r="X3356" s="1">
        <f t="shared" si="203"/>
        <v>350977.70205000002</v>
      </c>
      <c r="Y3356" s="1">
        <f t="shared" si="204"/>
        <v>37129.456912063943</v>
      </c>
    </row>
    <row r="3357" spans="1:25" x14ac:dyDescent="0.5">
      <c r="A3357" s="1" t="s">
        <v>6699</v>
      </c>
      <c r="B3357" s="1" t="s">
        <v>6700</v>
      </c>
      <c r="C3357" s="1">
        <v>95985</v>
      </c>
      <c r="D3357" s="1">
        <v>1</v>
      </c>
      <c r="E3357" s="1">
        <v>1</v>
      </c>
      <c r="F3357" s="1">
        <v>26.4</v>
      </c>
      <c r="G3357" s="1">
        <v>0.135611438</v>
      </c>
      <c r="H3357" s="1">
        <v>0.977951083</v>
      </c>
      <c r="I3357" s="1">
        <v>0.35591768400000001</v>
      </c>
      <c r="K3357" s="1" t="s">
        <v>486</v>
      </c>
      <c r="L3357" s="1" t="s">
        <v>2</v>
      </c>
      <c r="M3357" s="1" t="s">
        <v>1</v>
      </c>
      <c r="N3357" s="1">
        <v>0</v>
      </c>
      <c r="O3357" s="1">
        <v>0</v>
      </c>
      <c r="P3357" s="1">
        <v>0</v>
      </c>
      <c r="Q3357" s="1">
        <v>0</v>
      </c>
      <c r="R3357" s="3">
        <f>AVERAGE('VTA_Proteome Morphine vs Saline'!N3357:Q3357)</f>
        <v>0</v>
      </c>
      <c r="S3357" s="3">
        <f>_xlfn.STDEV.S('VTA_Proteome Morphine vs Saline'!N3357:Q3357)</f>
        <v>0</v>
      </c>
      <c r="T3357" s="1">
        <v>0</v>
      </c>
      <c r="U3357" s="1">
        <v>0</v>
      </c>
      <c r="V3357" s="1">
        <v>0</v>
      </c>
      <c r="W3357" s="1">
        <v>5059.7855360000003</v>
      </c>
      <c r="X3357" s="1">
        <f t="shared" si="203"/>
        <v>1264.9463840000001</v>
      </c>
      <c r="Y3357" s="1">
        <f t="shared" si="204"/>
        <v>2529.8927680000002</v>
      </c>
    </row>
    <row r="3358" spans="1:25" x14ac:dyDescent="0.5">
      <c r="A3358" s="1" t="s">
        <v>6701</v>
      </c>
      <c r="B3358" s="1" t="s">
        <v>6702</v>
      </c>
      <c r="C3358" s="1">
        <v>44158</v>
      </c>
      <c r="D3358" s="1">
        <v>1</v>
      </c>
      <c r="E3358" s="1">
        <v>1</v>
      </c>
      <c r="F3358" s="1">
        <v>44.94</v>
      </c>
      <c r="G3358" s="1">
        <v>7.9517929000000001E-2</v>
      </c>
      <c r="H3358" s="1">
        <v>0.99625991700000005</v>
      </c>
      <c r="I3358" s="1">
        <v>0.57534166499999995</v>
      </c>
      <c r="K3358" s="1">
        <v>1.110534718</v>
      </c>
      <c r="L3358" s="1" t="s">
        <v>1</v>
      </c>
      <c r="M3358" s="1" t="s">
        <v>2</v>
      </c>
      <c r="N3358" s="1">
        <v>67427.481390000001</v>
      </c>
      <c r="O3358" s="1">
        <v>39168.217750000003</v>
      </c>
      <c r="P3358" s="1">
        <v>55970.017189999999</v>
      </c>
      <c r="Q3358" s="1">
        <v>68523.300229999993</v>
      </c>
      <c r="R3358" s="3">
        <f>AVERAGE('VTA_Proteome Morphine vs Saline'!N3358:Q3358)</f>
        <v>57772.254140000005</v>
      </c>
      <c r="S3358" s="3">
        <f>_xlfn.STDEV.S('VTA_Proteome Morphine vs Saline'!N3358:Q3358)</f>
        <v>13640.217902741799</v>
      </c>
      <c r="T3358" s="1">
        <v>51451.436079999999</v>
      </c>
      <c r="U3358" s="1">
        <v>80732.339099999997</v>
      </c>
      <c r="V3358" s="1">
        <v>30761.805339999999</v>
      </c>
      <c r="W3358" s="1">
        <v>45142.480929999998</v>
      </c>
      <c r="X3358" s="1">
        <f t="shared" si="203"/>
        <v>52022.015362499995</v>
      </c>
      <c r="Y3358" s="1">
        <f t="shared" si="204"/>
        <v>21007.40166416303</v>
      </c>
    </row>
    <row r="3359" spans="1:25" x14ac:dyDescent="0.5">
      <c r="A3359" s="1" t="s">
        <v>6703</v>
      </c>
      <c r="B3359" s="1" t="s">
        <v>6704</v>
      </c>
      <c r="C3359" s="1">
        <v>24673</v>
      </c>
      <c r="D3359" s="1">
        <v>1</v>
      </c>
      <c r="E3359" s="1">
        <v>1</v>
      </c>
      <c r="F3359" s="1">
        <v>25.6</v>
      </c>
      <c r="G3359" s="1">
        <v>0.164757929</v>
      </c>
      <c r="H3359" s="1">
        <v>0.977951083</v>
      </c>
      <c r="I3359" s="1">
        <v>0.29217983400000003</v>
      </c>
      <c r="K3359" s="1">
        <v>42.729020669999997</v>
      </c>
      <c r="L3359" s="1" t="s">
        <v>1</v>
      </c>
      <c r="M3359" s="1" t="s">
        <v>2</v>
      </c>
      <c r="N3359" s="1">
        <v>80756.465639999995</v>
      </c>
      <c r="O3359" s="1">
        <v>0</v>
      </c>
      <c r="P3359" s="1">
        <v>37212.27781</v>
      </c>
      <c r="Q3359" s="1">
        <v>112348.7689</v>
      </c>
      <c r="R3359" s="3">
        <f>AVERAGE('VTA_Proteome Morphine vs Saline'!N3359:Q3359)</f>
        <v>57579.378087499994</v>
      </c>
      <c r="S3359" s="3">
        <f>_xlfn.STDEV.S('VTA_Proteome Morphine vs Saline'!N3359:Q3359)</f>
        <v>49217.4329279292</v>
      </c>
      <c r="T3359" s="1">
        <v>0</v>
      </c>
      <c r="U3359" s="1">
        <v>0.88665554000000002</v>
      </c>
      <c r="V3359" s="1">
        <v>2758.6397379999999</v>
      </c>
      <c r="W3359" s="1">
        <v>2630.662961</v>
      </c>
      <c r="X3359" s="1">
        <f t="shared" si="203"/>
        <v>1347.547338635</v>
      </c>
      <c r="Y3359" s="1">
        <f t="shared" si="204"/>
        <v>1556.3789475530434</v>
      </c>
    </row>
    <row r="3360" spans="1:25" x14ac:dyDescent="0.5">
      <c r="A3360" s="1" t="s">
        <v>6705</v>
      </c>
      <c r="B3360" s="1" t="s">
        <v>6706</v>
      </c>
      <c r="C3360" s="1">
        <v>23733</v>
      </c>
      <c r="D3360" s="1">
        <v>3</v>
      </c>
      <c r="E3360" s="1">
        <v>3</v>
      </c>
      <c r="F3360" s="1">
        <v>115.34</v>
      </c>
      <c r="G3360" s="1">
        <v>5.4273644000000003E-2</v>
      </c>
      <c r="H3360" s="1">
        <v>0.99625991700000005</v>
      </c>
      <c r="I3360" s="1">
        <v>0.82828423600000001</v>
      </c>
      <c r="K3360" s="1">
        <v>1.0544128020000001</v>
      </c>
      <c r="L3360" s="1" t="s">
        <v>1</v>
      </c>
      <c r="M3360" s="1" t="s">
        <v>2</v>
      </c>
      <c r="N3360" s="1">
        <v>110076.5668</v>
      </c>
      <c r="O3360" s="1">
        <v>99045.007360000003</v>
      </c>
      <c r="P3360" s="1">
        <v>1804.237991</v>
      </c>
      <c r="Q3360" s="1">
        <v>55092.506759999997</v>
      </c>
      <c r="R3360" s="3">
        <f>AVERAGE('VTA_Proteome Morphine vs Saline'!N3360:Q3360)</f>
        <v>66504.57972775001</v>
      </c>
      <c r="S3360" s="3">
        <f>_xlfn.STDEV.S('VTA_Proteome Morphine vs Saline'!N3360:Q3360)</f>
        <v>49240.11615944701</v>
      </c>
      <c r="T3360" s="1">
        <v>24344.006170000001</v>
      </c>
      <c r="U3360" s="1">
        <v>114408.3695</v>
      </c>
      <c r="V3360" s="1">
        <v>102997.3269</v>
      </c>
      <c r="W3360" s="1">
        <v>10540.784019999999</v>
      </c>
      <c r="X3360" s="1">
        <f t="shared" si="203"/>
        <v>63072.621647500004</v>
      </c>
      <c r="Y3360" s="1">
        <f t="shared" si="204"/>
        <v>53194.112200507472</v>
      </c>
    </row>
    <row r="3361" spans="1:25" x14ac:dyDescent="0.5">
      <c r="A3361" s="1" t="s">
        <v>6707</v>
      </c>
      <c r="B3361" s="1" t="s">
        <v>6708</v>
      </c>
      <c r="C3361" s="1">
        <v>34827</v>
      </c>
      <c r="D3361" s="1">
        <v>1</v>
      </c>
      <c r="E3361" s="1">
        <v>1</v>
      </c>
      <c r="F3361" s="1">
        <v>42.1</v>
      </c>
      <c r="G3361" s="1">
        <v>5.5886552999999999E-2</v>
      </c>
      <c r="H3361" s="1">
        <v>0.99625991700000005</v>
      </c>
      <c r="I3361" s="1">
        <v>0.79929039700000004</v>
      </c>
      <c r="K3361" s="1">
        <v>12.71183106</v>
      </c>
      <c r="L3361" s="1" t="s">
        <v>1</v>
      </c>
      <c r="M3361" s="1" t="s">
        <v>2</v>
      </c>
      <c r="N3361" s="1">
        <v>28.312991799999999</v>
      </c>
      <c r="O3361" s="1">
        <v>3153.1576129999999</v>
      </c>
      <c r="P3361" s="1">
        <v>30738.616740000001</v>
      </c>
      <c r="Q3361" s="1">
        <v>162.98283839999999</v>
      </c>
      <c r="R3361" s="3">
        <f>AVERAGE('VTA_Proteome Morphine vs Saline'!N3361:Q3361)</f>
        <v>8520.7675457999994</v>
      </c>
      <c r="S3361" s="3">
        <f>_xlfn.STDEV.S('VTA_Proteome Morphine vs Saline'!N3361:Q3361)</f>
        <v>14881.962334471795</v>
      </c>
      <c r="T3361" s="1">
        <v>1011.392504</v>
      </c>
      <c r="U3361" s="1">
        <v>136.98029099999999</v>
      </c>
      <c r="V3361" s="1">
        <v>863.6708916</v>
      </c>
      <c r="W3361" s="1">
        <v>669.16486780000002</v>
      </c>
      <c r="X3361" s="1">
        <f t="shared" si="203"/>
        <v>670.30213860000003</v>
      </c>
      <c r="Y3361" s="1">
        <f t="shared" si="204"/>
        <v>382.1725607269708</v>
      </c>
    </row>
    <row r="3362" spans="1:25" x14ac:dyDescent="0.5">
      <c r="A3362" s="1" t="s">
        <v>6709</v>
      </c>
      <c r="B3362" s="1" t="s">
        <v>6710</v>
      </c>
      <c r="C3362" s="1">
        <v>41082</v>
      </c>
      <c r="D3362" s="1">
        <v>18</v>
      </c>
      <c r="E3362" s="1">
        <v>18</v>
      </c>
      <c r="F3362" s="1">
        <v>1316.45</v>
      </c>
      <c r="G3362" s="1">
        <v>7.0623459999999999E-2</v>
      </c>
      <c r="H3362" s="1">
        <v>0.99625991700000005</v>
      </c>
      <c r="I3362" s="1">
        <v>0.63761470899999995</v>
      </c>
      <c r="K3362" s="1">
        <v>1.0850503069999999</v>
      </c>
      <c r="L3362" s="1" t="s">
        <v>2</v>
      </c>
      <c r="M3362" s="1" t="s">
        <v>1</v>
      </c>
      <c r="N3362" s="1">
        <v>15667195.789999999</v>
      </c>
      <c r="O3362" s="1">
        <v>28285929.41</v>
      </c>
      <c r="P3362" s="1">
        <v>16204285.02</v>
      </c>
      <c r="Q3362" s="1">
        <v>15763115</v>
      </c>
      <c r="R3362" s="3">
        <f>AVERAGE('VTA_Proteome Morphine vs Saline'!N3362:Q3362)</f>
        <v>18980131.305</v>
      </c>
      <c r="S3362" s="3">
        <f>_xlfn.STDEV.S('VTA_Proteome Morphine vs Saline'!N3362:Q3362)</f>
        <v>6208272.3469618615</v>
      </c>
      <c r="T3362" s="1">
        <v>17535708.710000001</v>
      </c>
      <c r="U3362" s="1">
        <v>28678915.629999999</v>
      </c>
      <c r="V3362" s="1">
        <v>17374390.460000001</v>
      </c>
      <c r="W3362" s="1">
        <v>18788574.43</v>
      </c>
      <c r="X3362" s="1">
        <f t="shared" si="203"/>
        <v>20594397.307500001</v>
      </c>
      <c r="Y3362" s="1">
        <f t="shared" si="204"/>
        <v>5426615.0531788999</v>
      </c>
    </row>
    <row r="3363" spans="1:25" x14ac:dyDescent="0.5">
      <c r="A3363" s="1" t="s">
        <v>6711</v>
      </c>
      <c r="B3363" s="1" t="s">
        <v>6712</v>
      </c>
      <c r="C3363" s="1">
        <v>43806</v>
      </c>
      <c r="D3363" s="1">
        <v>11</v>
      </c>
      <c r="E3363" s="1">
        <v>11</v>
      </c>
      <c r="F3363" s="1">
        <v>631.14</v>
      </c>
      <c r="G3363" s="1">
        <v>0.31956993099999997</v>
      </c>
      <c r="H3363" s="1">
        <v>0.977951083</v>
      </c>
      <c r="I3363" s="1">
        <v>0.127561857</v>
      </c>
      <c r="K3363" s="1">
        <v>1.4414748399999999</v>
      </c>
      <c r="L3363" s="1" t="s">
        <v>1</v>
      </c>
      <c r="M3363" s="1" t="s">
        <v>2</v>
      </c>
      <c r="N3363" s="1">
        <v>3709188.3650000002</v>
      </c>
      <c r="O3363" s="1">
        <v>2631125.11</v>
      </c>
      <c r="P3363" s="1">
        <v>1902419.16</v>
      </c>
      <c r="Q3363" s="1">
        <v>2487146.4130000002</v>
      </c>
      <c r="R3363" s="3">
        <f>AVERAGE('VTA_Proteome Morphine vs Saline'!N3363:Q3363)</f>
        <v>2682469.7620000001</v>
      </c>
      <c r="S3363" s="3">
        <f>_xlfn.STDEV.S('VTA_Proteome Morphine vs Saline'!N3363:Q3363)</f>
        <v>753528.92343966244</v>
      </c>
      <c r="T3363" s="1">
        <v>2227023.4410000001</v>
      </c>
      <c r="U3363" s="1">
        <v>1958706.378</v>
      </c>
      <c r="V3363" s="1">
        <v>1123854.08</v>
      </c>
      <c r="W3363" s="1">
        <v>2134097.2170000002</v>
      </c>
      <c r="X3363" s="1">
        <f t="shared" si="203"/>
        <v>1860920.2790000001</v>
      </c>
      <c r="Y3363" s="1">
        <f t="shared" si="204"/>
        <v>503814.0753450623</v>
      </c>
    </row>
    <row r="3364" spans="1:25" x14ac:dyDescent="0.5">
      <c r="A3364" s="1" t="s">
        <v>6713</v>
      </c>
      <c r="B3364" s="1" t="s">
        <v>6714</v>
      </c>
      <c r="C3364" s="1">
        <v>44666</v>
      </c>
      <c r="D3364" s="1">
        <v>28</v>
      </c>
      <c r="E3364" s="1">
        <v>27</v>
      </c>
      <c r="F3364" s="1">
        <v>2234.71</v>
      </c>
      <c r="G3364" s="1">
        <v>0.133611649</v>
      </c>
      <c r="H3364" s="1">
        <v>0.977951083</v>
      </c>
      <c r="I3364" s="1">
        <v>0.36108957699999999</v>
      </c>
      <c r="K3364" s="1">
        <v>1.1116451970000001</v>
      </c>
      <c r="L3364" s="1" t="s">
        <v>1</v>
      </c>
      <c r="M3364" s="1" t="s">
        <v>2</v>
      </c>
      <c r="N3364" s="1">
        <v>67312276.209999993</v>
      </c>
      <c r="O3364" s="1">
        <v>83615811.319999993</v>
      </c>
      <c r="P3364" s="1">
        <v>65834151.579999998</v>
      </c>
      <c r="Q3364" s="1">
        <v>64472248.200000003</v>
      </c>
      <c r="R3364" s="3">
        <f>AVERAGE('VTA_Proteome Morphine vs Saline'!N3364:Q3364)</f>
        <v>70308621.827499986</v>
      </c>
      <c r="S3364" s="3">
        <f>_xlfn.STDEV.S('VTA_Proteome Morphine vs Saline'!N3364:Q3364)</f>
        <v>8946945.8543937393</v>
      </c>
      <c r="T3364" s="1">
        <v>66668480.689999998</v>
      </c>
      <c r="U3364" s="1">
        <v>80158406.230000004</v>
      </c>
      <c r="V3364" s="1">
        <v>52172665.270000003</v>
      </c>
      <c r="W3364" s="1">
        <v>53989880.020000003</v>
      </c>
      <c r="X3364" s="1">
        <f t="shared" si="203"/>
        <v>63247358.05250001</v>
      </c>
      <c r="Y3364" s="1">
        <f t="shared" si="204"/>
        <v>12987652.473426621</v>
      </c>
    </row>
    <row r="3365" spans="1:25" x14ac:dyDescent="0.5">
      <c r="A3365" s="1" t="s">
        <v>6715</v>
      </c>
      <c r="B3365" s="1" t="s">
        <v>6716</v>
      </c>
      <c r="C3365" s="1">
        <v>41844</v>
      </c>
      <c r="D3365" s="1">
        <v>23</v>
      </c>
      <c r="E3365" s="1">
        <v>22</v>
      </c>
      <c r="F3365" s="1">
        <v>1953.42</v>
      </c>
      <c r="G3365" s="1">
        <v>0.238505878</v>
      </c>
      <c r="H3365" s="1">
        <v>0.977951083</v>
      </c>
      <c r="I3365" s="1">
        <v>0.190636681</v>
      </c>
      <c r="K3365" s="1">
        <v>1.142108203</v>
      </c>
      <c r="L3365" s="1" t="s">
        <v>1</v>
      </c>
      <c r="M3365" s="1" t="s">
        <v>2</v>
      </c>
      <c r="N3365" s="1">
        <v>29240840.27</v>
      </c>
      <c r="O3365" s="1">
        <v>27361992.690000001</v>
      </c>
      <c r="P3365" s="1">
        <v>33688346.549999997</v>
      </c>
      <c r="Q3365" s="1">
        <v>29234567.98</v>
      </c>
      <c r="R3365" s="3">
        <f>AVERAGE('VTA_Proteome Morphine vs Saline'!N3365:Q3365)</f>
        <v>29881436.872499999</v>
      </c>
      <c r="S3365" s="3">
        <f>_xlfn.STDEV.S('VTA_Proteome Morphine vs Saline'!N3365:Q3365)</f>
        <v>2687561.6986775044</v>
      </c>
      <c r="T3365" s="1">
        <v>31080118.370000001</v>
      </c>
      <c r="U3365" s="1">
        <v>27392702.739999998</v>
      </c>
      <c r="V3365" s="1">
        <v>20756018.77</v>
      </c>
      <c r="W3365" s="1">
        <v>25424771.050000001</v>
      </c>
      <c r="X3365" s="1">
        <f t="shared" si="203"/>
        <v>26163402.732499998</v>
      </c>
      <c r="Y3365" s="1">
        <f t="shared" si="204"/>
        <v>4300025.1646074504</v>
      </c>
    </row>
    <row r="3366" spans="1:25" x14ac:dyDescent="0.5">
      <c r="A3366" s="1" t="s">
        <v>6717</v>
      </c>
      <c r="B3366" s="1" t="s">
        <v>6718</v>
      </c>
      <c r="C3366" s="1">
        <v>11666</v>
      </c>
      <c r="D3366" s="1">
        <v>3</v>
      </c>
      <c r="E3366" s="1">
        <v>3</v>
      </c>
      <c r="F3366" s="1">
        <v>138.94999999999999</v>
      </c>
      <c r="G3366" s="1">
        <v>7.7029459999999994E-2</v>
      </c>
      <c r="H3366" s="1">
        <v>0.99625991700000005</v>
      </c>
      <c r="I3366" s="1">
        <v>0.59130512499999999</v>
      </c>
      <c r="K3366" s="1">
        <v>1.1581557520000001</v>
      </c>
      <c r="L3366" s="1" t="s">
        <v>1</v>
      </c>
      <c r="M3366" s="1" t="s">
        <v>2</v>
      </c>
      <c r="N3366" s="1">
        <v>1140044.9180000001</v>
      </c>
      <c r="O3366" s="1">
        <v>477419.19219999999</v>
      </c>
      <c r="P3366" s="1">
        <v>976436.97609999997</v>
      </c>
      <c r="Q3366" s="1">
        <v>1548581.7949999999</v>
      </c>
      <c r="R3366" s="3">
        <f>AVERAGE('VTA_Proteome Morphine vs Saline'!N3366:Q3366)</f>
        <v>1035620.720325</v>
      </c>
      <c r="S3366" s="3">
        <f>_xlfn.STDEV.S('VTA_Proteome Morphine vs Saline'!N3366:Q3366)</f>
        <v>443142.24156335101</v>
      </c>
      <c r="T3366" s="1">
        <v>346584.63640000002</v>
      </c>
      <c r="U3366" s="1">
        <v>460292.87089999998</v>
      </c>
      <c r="V3366" s="1">
        <v>1230492.03</v>
      </c>
      <c r="W3366" s="1">
        <v>1539423.027</v>
      </c>
      <c r="X3366" s="1">
        <f t="shared" si="203"/>
        <v>894198.14107499993</v>
      </c>
      <c r="Y3366" s="1">
        <f t="shared" si="204"/>
        <v>582398.22204779729</v>
      </c>
    </row>
    <row r="3367" spans="1:25" x14ac:dyDescent="0.5">
      <c r="A3367" s="1" t="s">
        <v>6719</v>
      </c>
      <c r="B3367" s="1" t="s">
        <v>6720</v>
      </c>
      <c r="C3367" s="1">
        <v>54102</v>
      </c>
      <c r="D3367" s="1">
        <v>14</v>
      </c>
      <c r="E3367" s="1">
        <v>14</v>
      </c>
      <c r="F3367" s="1">
        <v>591.13</v>
      </c>
      <c r="G3367" s="1">
        <v>0.129562011</v>
      </c>
      <c r="H3367" s="1">
        <v>0.977951083</v>
      </c>
      <c r="I3367" s="1">
        <v>0.371948477</v>
      </c>
      <c r="K3367" s="1">
        <v>1.1472224900000001</v>
      </c>
      <c r="L3367" s="1" t="s">
        <v>1</v>
      </c>
      <c r="M3367" s="1" t="s">
        <v>2</v>
      </c>
      <c r="N3367" s="1">
        <v>1241796.628</v>
      </c>
      <c r="O3367" s="1">
        <v>1353033.9580000001</v>
      </c>
      <c r="P3367" s="1">
        <v>1961782.6359999999</v>
      </c>
      <c r="Q3367" s="1">
        <v>1555475.567</v>
      </c>
      <c r="R3367" s="3">
        <f>AVERAGE('VTA_Proteome Morphine vs Saline'!N3367:Q3367)</f>
        <v>1528022.19725</v>
      </c>
      <c r="S3367" s="3">
        <f>_xlfn.STDEV.S('VTA_Proteome Morphine vs Saline'!N3367:Q3367)</f>
        <v>316989.88737998431</v>
      </c>
      <c r="T3367" s="1">
        <v>1262325.4509999999</v>
      </c>
      <c r="U3367" s="1">
        <v>1154602.5519999999</v>
      </c>
      <c r="V3367" s="1">
        <v>1775535.112</v>
      </c>
      <c r="W3367" s="1">
        <v>1135264.3689999999</v>
      </c>
      <c r="X3367" s="1">
        <f t="shared" si="203"/>
        <v>1331931.8709999998</v>
      </c>
      <c r="Y3367" s="1">
        <f t="shared" si="204"/>
        <v>300972.13760902948</v>
      </c>
    </row>
    <row r="3368" spans="1:25" x14ac:dyDescent="0.5">
      <c r="A3368" s="1" t="s">
        <v>6721</v>
      </c>
      <c r="B3368" s="1" t="s">
        <v>6722</v>
      </c>
      <c r="C3368" s="1">
        <v>78610</v>
      </c>
      <c r="D3368" s="1">
        <v>1</v>
      </c>
      <c r="E3368" s="1">
        <v>1</v>
      </c>
      <c r="F3368" s="1">
        <v>48.94</v>
      </c>
      <c r="G3368" s="1">
        <v>5.0251298999999999E-2</v>
      </c>
      <c r="H3368" s="1">
        <v>0.99625991700000005</v>
      </c>
      <c r="I3368" s="1">
        <v>0.95792890900000005</v>
      </c>
      <c r="K3368" s="1">
        <v>1.4483157980000001</v>
      </c>
      <c r="L3368" s="1" t="s">
        <v>1</v>
      </c>
      <c r="M3368" s="1" t="s">
        <v>2</v>
      </c>
      <c r="N3368" s="1">
        <v>6029.3201779999999</v>
      </c>
      <c r="O3368" s="1">
        <v>27110.060689999998</v>
      </c>
      <c r="P3368" s="1">
        <v>0</v>
      </c>
      <c r="Q3368" s="1">
        <v>14176.75115</v>
      </c>
      <c r="R3368" s="3">
        <f>AVERAGE('VTA_Proteome Morphine vs Saline'!N3368:Q3368)</f>
        <v>11829.033004500001</v>
      </c>
      <c r="S3368" s="3">
        <f>_xlfn.STDEV.S('VTA_Proteome Morphine vs Saline'!N3368:Q3368)</f>
        <v>11727.237218076933</v>
      </c>
      <c r="T3368" s="1">
        <v>9133.4275739999994</v>
      </c>
      <c r="U3368" s="1">
        <v>6986.8497379999999</v>
      </c>
      <c r="V3368" s="1">
        <v>16549.484420000001</v>
      </c>
      <c r="W3368" s="1">
        <v>0</v>
      </c>
      <c r="X3368" s="1">
        <f t="shared" si="203"/>
        <v>8167.4404329999998</v>
      </c>
      <c r="Y3368" s="1">
        <f t="shared" si="204"/>
        <v>6814.0215774118797</v>
      </c>
    </row>
    <row r="3369" spans="1:25" x14ac:dyDescent="0.5">
      <c r="A3369" s="1" t="s">
        <v>6723</v>
      </c>
      <c r="B3369" s="1" t="s">
        <v>6724</v>
      </c>
      <c r="C3369" s="1">
        <v>37399</v>
      </c>
      <c r="D3369" s="1">
        <v>1</v>
      </c>
      <c r="E3369" s="1">
        <v>1</v>
      </c>
      <c r="F3369" s="1">
        <v>76.58</v>
      </c>
      <c r="G3369" s="1">
        <v>0.17933589699999999</v>
      </c>
      <c r="H3369" s="1">
        <v>0.977951083</v>
      </c>
      <c r="I3369" s="1">
        <v>0.26668871700000002</v>
      </c>
      <c r="K3369" s="1">
        <v>2.2980361739999999</v>
      </c>
      <c r="L3369" s="1" t="s">
        <v>2</v>
      </c>
      <c r="M3369" s="1" t="s">
        <v>1</v>
      </c>
      <c r="N3369" s="1">
        <v>23511.246159999999</v>
      </c>
      <c r="O3369" s="1">
        <v>9405.6938740000005</v>
      </c>
      <c r="P3369" s="1">
        <v>0</v>
      </c>
      <c r="Q3369" s="1">
        <v>28178.042659999999</v>
      </c>
      <c r="R3369" s="3">
        <f>AVERAGE('VTA_Proteome Morphine vs Saline'!N3369:Q3369)</f>
        <v>15273.7456735</v>
      </c>
      <c r="S3369" s="3">
        <f>_xlfn.STDEV.S('VTA_Proteome Morphine vs Saline'!N3369:Q3369)</f>
        <v>12937.009363337622</v>
      </c>
      <c r="T3369" s="1">
        <v>45936.059719999997</v>
      </c>
      <c r="U3369" s="1">
        <v>42157.003839999998</v>
      </c>
      <c r="V3369" s="1">
        <v>23463.839309999999</v>
      </c>
      <c r="W3369" s="1">
        <v>28841.577420000001</v>
      </c>
      <c r="X3369" s="1">
        <f t="shared" si="203"/>
        <v>35099.620072499994</v>
      </c>
      <c r="Y3369" s="1">
        <f t="shared" si="204"/>
        <v>10673.793166273459</v>
      </c>
    </row>
    <row r="3370" spans="1:25" x14ac:dyDescent="0.5">
      <c r="A3370" s="1" t="s">
        <v>6725</v>
      </c>
      <c r="B3370" s="1" t="s">
        <v>6726</v>
      </c>
      <c r="C3370" s="1">
        <v>78335</v>
      </c>
      <c r="D3370" s="1">
        <v>30</v>
      </c>
      <c r="E3370" s="1">
        <v>30</v>
      </c>
      <c r="F3370" s="1">
        <v>1840.36</v>
      </c>
      <c r="G3370" s="1">
        <v>0.113933643</v>
      </c>
      <c r="H3370" s="1">
        <v>0.98654470999999999</v>
      </c>
      <c r="I3370" s="1">
        <v>0.41948611000000002</v>
      </c>
      <c r="K3370" s="1">
        <v>1.1051272000000001</v>
      </c>
      <c r="L3370" s="1" t="s">
        <v>2</v>
      </c>
      <c r="M3370" s="1" t="s">
        <v>1</v>
      </c>
      <c r="N3370" s="1">
        <v>33554512.719999999</v>
      </c>
      <c r="O3370" s="1">
        <v>39836419.770000003</v>
      </c>
      <c r="P3370" s="1">
        <v>27310391.23</v>
      </c>
      <c r="Q3370" s="1">
        <v>30387921.91</v>
      </c>
      <c r="R3370" s="3">
        <f>AVERAGE('VTA_Proteome Morphine vs Saline'!N3370:Q3370)</f>
        <v>32772311.407500003</v>
      </c>
      <c r="S3370" s="3">
        <f>_xlfn.STDEV.S('VTA_Proteome Morphine vs Saline'!N3370:Q3370)</f>
        <v>5355101.9645315502</v>
      </c>
      <c r="T3370" s="1">
        <v>42975127.280000001</v>
      </c>
      <c r="U3370" s="1">
        <v>39139825.030000001</v>
      </c>
      <c r="V3370" s="1">
        <v>32881845.629999999</v>
      </c>
      <c r="W3370" s="1">
        <v>29873493.100000001</v>
      </c>
      <c r="X3370" s="1">
        <f t="shared" si="203"/>
        <v>36217572.759999998</v>
      </c>
      <c r="Y3370" s="1">
        <f t="shared" si="204"/>
        <v>5932355.4523347635</v>
      </c>
    </row>
    <row r="3371" spans="1:25" x14ac:dyDescent="0.5">
      <c r="A3371" s="1" t="s">
        <v>6727</v>
      </c>
      <c r="B3371" s="1" t="s">
        <v>6728</v>
      </c>
      <c r="C3371" s="1">
        <v>32919</v>
      </c>
      <c r="D3371" s="1">
        <v>13</v>
      </c>
      <c r="E3371" s="1">
        <v>13</v>
      </c>
      <c r="F3371" s="1">
        <v>719.51</v>
      </c>
      <c r="G3371" s="1">
        <v>5.2302802000000002E-2</v>
      </c>
      <c r="H3371" s="1">
        <v>0.99625991700000005</v>
      </c>
      <c r="I3371" s="1">
        <v>0.87331555400000005</v>
      </c>
      <c r="K3371" s="1">
        <v>1.008508833</v>
      </c>
      <c r="L3371" s="1" t="s">
        <v>1</v>
      </c>
      <c r="M3371" s="1" t="s">
        <v>2</v>
      </c>
      <c r="N3371" s="1">
        <v>12343785.91</v>
      </c>
      <c r="O3371" s="1">
        <v>12361890.720000001</v>
      </c>
      <c r="P3371" s="1">
        <v>13345649.85</v>
      </c>
      <c r="Q3371" s="1">
        <v>11175839.060000001</v>
      </c>
      <c r="R3371" s="3">
        <f>AVERAGE('VTA_Proteome Morphine vs Saline'!N3371:Q3371)</f>
        <v>12306791.385000002</v>
      </c>
      <c r="S3371" s="3">
        <f>_xlfn.STDEV.S('VTA_Proteome Morphine vs Saline'!N3371:Q3371)</f>
        <v>887446.63751733606</v>
      </c>
      <c r="T3371" s="1">
        <v>11606962.01</v>
      </c>
      <c r="U3371" s="1">
        <v>13919307.529999999</v>
      </c>
      <c r="V3371" s="1">
        <v>11394767.09</v>
      </c>
      <c r="W3371" s="1">
        <v>11890797.18</v>
      </c>
      <c r="X3371" s="1">
        <f t="shared" si="203"/>
        <v>12202958.452499999</v>
      </c>
      <c r="Y3371" s="1">
        <f t="shared" si="204"/>
        <v>1162136.517192391</v>
      </c>
    </row>
    <row r="3372" spans="1:25" x14ac:dyDescent="0.5">
      <c r="A3372" s="1" t="s">
        <v>6729</v>
      </c>
      <c r="B3372" s="1" t="s">
        <v>6730</v>
      </c>
      <c r="C3372" s="1">
        <v>24528</v>
      </c>
      <c r="D3372" s="1">
        <v>9</v>
      </c>
      <c r="E3372" s="1">
        <v>9</v>
      </c>
      <c r="F3372" s="1">
        <v>487.4</v>
      </c>
      <c r="G3372" s="1">
        <v>6.0475737000000002E-2</v>
      </c>
      <c r="H3372" s="1">
        <v>0.99625991700000005</v>
      </c>
      <c r="I3372" s="1">
        <v>0.73530137900000003</v>
      </c>
      <c r="K3372" s="1">
        <v>1.0241574579999999</v>
      </c>
      <c r="L3372" s="1" t="s">
        <v>2</v>
      </c>
      <c r="M3372" s="1" t="s">
        <v>1</v>
      </c>
      <c r="N3372" s="1">
        <v>3911678.949</v>
      </c>
      <c r="O3372" s="1">
        <v>4955570.0329999998</v>
      </c>
      <c r="P3372" s="1">
        <v>4616841.7110000001</v>
      </c>
      <c r="Q3372" s="1">
        <v>4614008.7949999999</v>
      </c>
      <c r="R3372" s="3">
        <f>AVERAGE('VTA_Proteome Morphine vs Saline'!N3372:Q3372)</f>
        <v>4524524.8719999995</v>
      </c>
      <c r="S3372" s="3">
        <f>_xlfn.STDEV.S('VTA_Proteome Morphine vs Saline'!N3372:Q3372)</f>
        <v>438903.87231437501</v>
      </c>
      <c r="T3372" s="1">
        <v>5177445.1459999997</v>
      </c>
      <c r="U3372" s="1">
        <v>4689396.9309999999</v>
      </c>
      <c r="V3372" s="1">
        <v>4127446.6409999998</v>
      </c>
      <c r="W3372" s="1">
        <v>4541014.8509999998</v>
      </c>
      <c r="X3372" s="1">
        <f t="shared" si="203"/>
        <v>4633825.8922499996</v>
      </c>
      <c r="Y3372" s="1">
        <f t="shared" si="204"/>
        <v>433452.75362292206</v>
      </c>
    </row>
    <row r="3373" spans="1:25" x14ac:dyDescent="0.5">
      <c r="A3373" s="1" t="s">
        <v>6731</v>
      </c>
      <c r="B3373" s="1" t="s">
        <v>6732</v>
      </c>
      <c r="C3373" s="1">
        <v>33386</v>
      </c>
      <c r="D3373" s="1">
        <v>15</v>
      </c>
      <c r="E3373" s="1">
        <v>15</v>
      </c>
      <c r="F3373" s="1">
        <v>961.75</v>
      </c>
      <c r="G3373" s="1">
        <v>8.6124312999999994E-2</v>
      </c>
      <c r="H3373" s="1">
        <v>0.99625991700000005</v>
      </c>
      <c r="I3373" s="1">
        <v>0.53717244099999994</v>
      </c>
      <c r="K3373" s="1">
        <v>1.0514939139999999</v>
      </c>
      <c r="L3373" s="1" t="s">
        <v>2</v>
      </c>
      <c r="M3373" s="1" t="s">
        <v>1</v>
      </c>
      <c r="N3373" s="1">
        <v>74282498.670000002</v>
      </c>
      <c r="O3373" s="1">
        <v>84799652.400000006</v>
      </c>
      <c r="P3373" s="1">
        <v>68324646.730000004</v>
      </c>
      <c r="Q3373" s="1">
        <v>72189063.980000004</v>
      </c>
      <c r="R3373" s="3">
        <f>AVERAGE('VTA_Proteome Morphine vs Saline'!N3373:Q3373)</f>
        <v>74898965.445000008</v>
      </c>
      <c r="S3373" s="3">
        <f>_xlfn.STDEV.S('VTA_Proteome Morphine vs Saline'!N3373:Q3373)</f>
        <v>7046721.837894897</v>
      </c>
      <c r="T3373" s="1">
        <v>85289590.439999998</v>
      </c>
      <c r="U3373" s="1">
        <v>87011992.920000002</v>
      </c>
      <c r="V3373" s="1">
        <v>74705185.799999997</v>
      </c>
      <c r="W3373" s="1">
        <v>68016456.159999996</v>
      </c>
      <c r="X3373" s="1">
        <f t="shared" si="203"/>
        <v>78755806.330000013</v>
      </c>
      <c r="Y3373" s="1">
        <f t="shared" si="204"/>
        <v>8992517.6407374162</v>
      </c>
    </row>
    <row r="3374" spans="1:25" x14ac:dyDescent="0.5">
      <c r="A3374" s="1" t="s">
        <v>6733</v>
      </c>
      <c r="B3374" s="1" t="s">
        <v>6734</v>
      </c>
      <c r="C3374" s="1">
        <v>18161</v>
      </c>
      <c r="D3374" s="1">
        <v>7</v>
      </c>
      <c r="E3374" s="1">
        <v>7</v>
      </c>
      <c r="F3374" s="1">
        <v>711.28</v>
      </c>
      <c r="G3374" s="1">
        <v>0.22062257099999999</v>
      </c>
      <c r="H3374" s="1">
        <v>0.977951083</v>
      </c>
      <c r="I3374" s="1">
        <v>0.209967141</v>
      </c>
      <c r="K3374" s="1">
        <v>1.21428778</v>
      </c>
      <c r="L3374" s="1" t="s">
        <v>2</v>
      </c>
      <c r="M3374" s="1" t="s">
        <v>1</v>
      </c>
      <c r="N3374" s="1">
        <v>179945010.30000001</v>
      </c>
      <c r="O3374" s="1">
        <v>234721063.69999999</v>
      </c>
      <c r="P3374" s="1">
        <v>153965316.30000001</v>
      </c>
      <c r="Q3374" s="1">
        <v>152949344.09999999</v>
      </c>
      <c r="R3374" s="3">
        <f>AVERAGE('VTA_Proteome Morphine vs Saline'!N3374:Q3374)</f>
        <v>180395183.59999999</v>
      </c>
      <c r="S3374" s="3">
        <f>_xlfn.STDEV.S('VTA_Proteome Morphine vs Saline'!N3374:Q3374)</f>
        <v>38311512.177564315</v>
      </c>
      <c r="T3374" s="1">
        <v>270936976.19999999</v>
      </c>
      <c r="U3374" s="1">
        <v>235745978.30000001</v>
      </c>
      <c r="V3374" s="1">
        <v>193146871.90000001</v>
      </c>
      <c r="W3374" s="1">
        <v>176376841.69999999</v>
      </c>
      <c r="X3374" s="1">
        <f t="shared" si="203"/>
        <v>219051667.02499998</v>
      </c>
      <c r="Y3374" s="1">
        <f t="shared" si="204"/>
        <v>42673115.908885084</v>
      </c>
    </row>
    <row r="3375" spans="1:25" x14ac:dyDescent="0.5">
      <c r="A3375" s="1" t="s">
        <v>6735</v>
      </c>
      <c r="B3375" s="1" t="s">
        <v>6736</v>
      </c>
      <c r="C3375" s="1">
        <v>88900</v>
      </c>
      <c r="D3375" s="1">
        <v>28</v>
      </c>
      <c r="E3375" s="1">
        <v>28</v>
      </c>
      <c r="F3375" s="1">
        <v>1714.63</v>
      </c>
      <c r="G3375" s="1">
        <v>0.1499144</v>
      </c>
      <c r="H3375" s="1">
        <v>0.977951083</v>
      </c>
      <c r="I3375" s="1">
        <v>0.32216751500000002</v>
      </c>
      <c r="K3375" s="1">
        <v>1.04114291</v>
      </c>
      <c r="L3375" s="1" t="s">
        <v>1</v>
      </c>
      <c r="M3375" s="1" t="s">
        <v>2</v>
      </c>
      <c r="N3375" s="1">
        <v>20003810.579999998</v>
      </c>
      <c r="O3375" s="1">
        <v>22877037.16</v>
      </c>
      <c r="P3375" s="1">
        <v>21110869.530000001</v>
      </c>
      <c r="Q3375" s="1">
        <v>20656980.899999999</v>
      </c>
      <c r="R3375" s="3">
        <f>AVERAGE('VTA_Proteome Morphine vs Saline'!N3375:Q3375)</f>
        <v>21162174.542499997</v>
      </c>
      <c r="S3375" s="3">
        <f>_xlfn.STDEV.S('VTA_Proteome Morphine vs Saline'!N3375:Q3375)</f>
        <v>1230232.1850295444</v>
      </c>
      <c r="T3375" s="1">
        <v>20339386.170000002</v>
      </c>
      <c r="U3375" s="1">
        <v>20015997.440000001</v>
      </c>
      <c r="V3375" s="1">
        <v>21622295.609999999</v>
      </c>
      <c r="W3375" s="1">
        <v>19325951.039999999</v>
      </c>
      <c r="X3375" s="1">
        <f t="shared" si="203"/>
        <v>20325907.564999998</v>
      </c>
      <c r="Y3375" s="1">
        <f t="shared" si="204"/>
        <v>962074.31685902155</v>
      </c>
    </row>
    <row r="3376" spans="1:25" x14ac:dyDescent="0.5">
      <c r="A3376" s="1" t="s">
        <v>6737</v>
      </c>
      <c r="B3376" s="1" t="s">
        <v>6738</v>
      </c>
      <c r="C3376" s="1">
        <v>27859</v>
      </c>
      <c r="D3376" s="1">
        <v>5</v>
      </c>
      <c r="E3376" s="1">
        <v>5</v>
      </c>
      <c r="F3376" s="1">
        <v>235.74</v>
      </c>
      <c r="G3376" s="1">
        <v>0.13672358800000001</v>
      </c>
      <c r="H3376" s="1">
        <v>0.977951083</v>
      </c>
      <c r="I3376" s="1">
        <v>0.35309344799999998</v>
      </c>
      <c r="K3376" s="1">
        <v>1.116306639</v>
      </c>
      <c r="L3376" s="1" t="s">
        <v>2</v>
      </c>
      <c r="M3376" s="1" t="s">
        <v>1</v>
      </c>
      <c r="N3376" s="1">
        <v>2132179.02</v>
      </c>
      <c r="O3376" s="1">
        <v>2197313.4440000001</v>
      </c>
      <c r="P3376" s="1">
        <v>2016294.341</v>
      </c>
      <c r="Q3376" s="1">
        <v>1870903.4369999999</v>
      </c>
      <c r="R3376" s="3">
        <f>AVERAGE('VTA_Proteome Morphine vs Saline'!N3376:Q3376)</f>
        <v>2054172.5604999999</v>
      </c>
      <c r="S3376" s="3">
        <f>_xlfn.STDEV.S('VTA_Proteome Morphine vs Saline'!N3376:Q3376)</f>
        <v>143290.67356697738</v>
      </c>
      <c r="T3376" s="1">
        <v>2101130.2069999999</v>
      </c>
      <c r="U3376" s="1">
        <v>2466663.0789999999</v>
      </c>
      <c r="V3376" s="1">
        <v>1824315.8</v>
      </c>
      <c r="W3376" s="1">
        <v>2780236.7829999998</v>
      </c>
      <c r="X3376" s="1">
        <f t="shared" si="203"/>
        <v>2293086.4672499998</v>
      </c>
      <c r="Y3376" s="1">
        <f t="shared" si="204"/>
        <v>417946.33411683905</v>
      </c>
    </row>
    <row r="3377" spans="1:25" x14ac:dyDescent="0.5">
      <c r="A3377" s="1" t="s">
        <v>6739</v>
      </c>
      <c r="B3377" s="1" t="s">
        <v>6740</v>
      </c>
      <c r="C3377" s="1">
        <v>19905</v>
      </c>
      <c r="D3377" s="1">
        <v>2</v>
      </c>
      <c r="E3377" s="1">
        <v>2</v>
      </c>
      <c r="F3377" s="1">
        <v>107.18</v>
      </c>
      <c r="G3377" s="1">
        <v>5.7713925999999999E-2</v>
      </c>
      <c r="H3377" s="1">
        <v>0.99625991700000005</v>
      </c>
      <c r="I3377" s="1">
        <v>0.77129208500000002</v>
      </c>
      <c r="K3377" s="1">
        <v>1.0819115589999999</v>
      </c>
      <c r="L3377" s="1" t="s">
        <v>1</v>
      </c>
      <c r="M3377" s="1" t="s">
        <v>2</v>
      </c>
      <c r="N3377" s="1">
        <v>131029.3593</v>
      </c>
      <c r="O3377" s="1">
        <v>84906.202139999994</v>
      </c>
      <c r="P3377" s="1">
        <v>183260.6605</v>
      </c>
      <c r="Q3377" s="1">
        <v>104629.2386</v>
      </c>
      <c r="R3377" s="3">
        <f>AVERAGE('VTA_Proteome Morphine vs Saline'!N3377:Q3377)</f>
        <v>125956.36513499999</v>
      </c>
      <c r="S3377" s="3">
        <f>_xlfn.STDEV.S('VTA_Proteome Morphine vs Saline'!N3377:Q3377)</f>
        <v>42620.338436139733</v>
      </c>
      <c r="T3377" s="1">
        <v>138046.52410000001</v>
      </c>
      <c r="U3377" s="1">
        <v>78145.84203</v>
      </c>
      <c r="V3377" s="1">
        <v>144159.85769999999</v>
      </c>
      <c r="W3377" s="1">
        <v>105328.595</v>
      </c>
      <c r="X3377" s="1">
        <f t="shared" si="203"/>
        <v>116420.2047075</v>
      </c>
      <c r="Y3377" s="1">
        <f t="shared" si="204"/>
        <v>30687.330083076355</v>
      </c>
    </row>
    <row r="3378" spans="1:25" x14ac:dyDescent="0.5">
      <c r="A3378" s="1" t="s">
        <v>6741</v>
      </c>
      <c r="B3378" s="1" t="s">
        <v>6742</v>
      </c>
      <c r="C3378" s="1">
        <v>21893</v>
      </c>
      <c r="D3378" s="1">
        <v>1</v>
      </c>
      <c r="E3378" s="1">
        <v>1</v>
      </c>
      <c r="F3378" s="1">
        <v>41.1</v>
      </c>
      <c r="G3378" s="1">
        <v>6.7335784999999995E-2</v>
      </c>
      <c r="H3378" s="1">
        <v>0.99625991700000005</v>
      </c>
      <c r="I3378" s="1">
        <v>0.66513565299999999</v>
      </c>
      <c r="K3378" s="1">
        <v>1.231455682</v>
      </c>
      <c r="L3378" s="1" t="s">
        <v>2</v>
      </c>
      <c r="M3378" s="1" t="s">
        <v>1</v>
      </c>
      <c r="N3378" s="1">
        <v>2206.999401</v>
      </c>
      <c r="O3378" s="1">
        <v>48655.220289999997</v>
      </c>
      <c r="P3378" s="1">
        <v>0</v>
      </c>
      <c r="Q3378" s="1">
        <v>15007.099759999999</v>
      </c>
      <c r="R3378" s="3">
        <f>AVERAGE('VTA_Proteome Morphine vs Saline'!N3378:Q3378)</f>
        <v>16467.329862750001</v>
      </c>
      <c r="S3378" s="3">
        <f>_xlfn.STDEV.S('VTA_Proteome Morphine vs Saline'!N3378:Q3378)</f>
        <v>22455.307760056508</v>
      </c>
      <c r="T3378" s="1">
        <v>37439.21256</v>
      </c>
      <c r="U3378" s="1">
        <v>0</v>
      </c>
      <c r="V3378" s="1">
        <v>43675.935140000001</v>
      </c>
      <c r="W3378" s="1">
        <v>0</v>
      </c>
      <c r="X3378" s="1">
        <f t="shared" si="203"/>
        <v>20278.786925</v>
      </c>
      <c r="Y3378" s="1">
        <f t="shared" si="204"/>
        <v>23553.946243097245</v>
      </c>
    </row>
    <row r="3379" spans="1:25" x14ac:dyDescent="0.5">
      <c r="A3379" s="1" t="s">
        <v>6743</v>
      </c>
      <c r="B3379" s="1" t="s">
        <v>6744</v>
      </c>
      <c r="C3379" s="1">
        <v>51028</v>
      </c>
      <c r="D3379" s="1">
        <v>15</v>
      </c>
      <c r="E3379" s="1">
        <v>15</v>
      </c>
      <c r="F3379" s="1">
        <v>941.13</v>
      </c>
      <c r="G3379" s="1">
        <v>0.14291336900000001</v>
      </c>
      <c r="H3379" s="1">
        <v>0.977951083</v>
      </c>
      <c r="I3379" s="1">
        <v>0.33801644400000003</v>
      </c>
      <c r="K3379" s="1">
        <v>1.575544458</v>
      </c>
      <c r="L3379" s="1" t="s">
        <v>1</v>
      </c>
      <c r="M3379" s="1" t="s">
        <v>2</v>
      </c>
      <c r="N3379" s="1">
        <v>3337073.9019999998</v>
      </c>
      <c r="O3379" s="1">
        <v>8763805.5099999998</v>
      </c>
      <c r="P3379" s="1">
        <v>2210298.0619999999</v>
      </c>
      <c r="Q3379" s="1">
        <v>2997559.003</v>
      </c>
      <c r="R3379" s="3">
        <f>AVERAGE('VTA_Proteome Morphine vs Saline'!N3379:Q3379)</f>
        <v>4327184.1192499995</v>
      </c>
      <c r="S3379" s="3">
        <f>_xlfn.STDEV.S('VTA_Proteome Morphine vs Saline'!N3379:Q3379)</f>
        <v>2995164.8333219546</v>
      </c>
      <c r="T3379" s="1">
        <v>4796679.2580000004</v>
      </c>
      <c r="U3379" s="1">
        <v>2737152.5869999998</v>
      </c>
      <c r="V3379" s="1">
        <v>1641592.6640000001</v>
      </c>
      <c r="W3379" s="1">
        <v>1810451.7609999999</v>
      </c>
      <c r="X3379" s="1">
        <f t="shared" si="203"/>
        <v>2746469.0675000004</v>
      </c>
      <c r="Y3379" s="1">
        <f t="shared" si="204"/>
        <v>1449175.499737415</v>
      </c>
    </row>
    <row r="3380" spans="1:25" x14ac:dyDescent="0.5">
      <c r="A3380" s="1" t="s">
        <v>6745</v>
      </c>
      <c r="B3380" s="1" t="s">
        <v>6746</v>
      </c>
      <c r="C3380" s="1">
        <v>24340</v>
      </c>
      <c r="D3380" s="1">
        <v>3</v>
      </c>
      <c r="E3380" s="1">
        <v>3</v>
      </c>
      <c r="F3380" s="1">
        <v>203</v>
      </c>
      <c r="G3380" s="1">
        <v>8.4755546000000001E-2</v>
      </c>
      <c r="H3380" s="1">
        <v>0.99625991700000005</v>
      </c>
      <c r="I3380" s="1">
        <v>0.54463479100000001</v>
      </c>
      <c r="K3380" s="1">
        <v>1.08651556</v>
      </c>
      <c r="L3380" s="1" t="s">
        <v>1</v>
      </c>
      <c r="M3380" s="1" t="s">
        <v>2</v>
      </c>
      <c r="N3380" s="1">
        <v>1905879.986</v>
      </c>
      <c r="O3380" s="1">
        <v>2415072.591</v>
      </c>
      <c r="P3380" s="1">
        <v>2311127.9270000001</v>
      </c>
      <c r="Q3380" s="1">
        <v>2212384.5240000002</v>
      </c>
      <c r="R3380" s="3">
        <f>AVERAGE('VTA_Proteome Morphine vs Saline'!N3380:Q3380)</f>
        <v>2211116.2570000002</v>
      </c>
      <c r="S3380" s="3">
        <f>_xlfn.STDEV.S('VTA_Proteome Morphine vs Saline'!N3380:Q3380)</f>
        <v>219674.99474608482</v>
      </c>
      <c r="T3380" s="1">
        <v>1076354.21</v>
      </c>
      <c r="U3380" s="1">
        <v>2160551.9479999999</v>
      </c>
      <c r="V3380" s="1">
        <v>2151177.9139999999</v>
      </c>
      <c r="W3380" s="1">
        <v>2752126.1140000001</v>
      </c>
      <c r="X3380" s="1">
        <f t="shared" si="203"/>
        <v>2035052.5464999999</v>
      </c>
      <c r="Y3380" s="1">
        <f t="shared" si="204"/>
        <v>698219.68901125283</v>
      </c>
    </row>
    <row r="3381" spans="1:25" x14ac:dyDescent="0.5">
      <c r="A3381" s="1" t="s">
        <v>6747</v>
      </c>
      <c r="B3381" s="1" t="s">
        <v>6748</v>
      </c>
      <c r="C3381" s="1">
        <v>52786</v>
      </c>
      <c r="D3381" s="1">
        <v>3</v>
      </c>
      <c r="E3381" s="1">
        <v>3</v>
      </c>
      <c r="F3381" s="1">
        <v>152.59</v>
      </c>
      <c r="G3381" s="1">
        <v>0.22222376599999999</v>
      </c>
      <c r="H3381" s="1">
        <v>0.977951083</v>
      </c>
      <c r="I3381" s="1">
        <v>0.208127964</v>
      </c>
      <c r="K3381" s="1">
        <v>1.545584377</v>
      </c>
      <c r="L3381" s="1" t="s">
        <v>1</v>
      </c>
      <c r="M3381" s="1" t="s">
        <v>2</v>
      </c>
      <c r="N3381" s="1">
        <v>312079.14319999999</v>
      </c>
      <c r="O3381" s="1">
        <v>179437.43549999999</v>
      </c>
      <c r="P3381" s="1">
        <v>275862.7058</v>
      </c>
      <c r="Q3381" s="1">
        <v>301559.75349999999</v>
      </c>
      <c r="R3381" s="3">
        <f>AVERAGE('VTA_Proteome Morphine vs Saline'!N3381:Q3381)</f>
        <v>267234.75949999999</v>
      </c>
      <c r="S3381" s="3">
        <f>_xlfn.STDEV.S('VTA_Proteome Morphine vs Saline'!N3381:Q3381)</f>
        <v>60475.988407106903</v>
      </c>
      <c r="T3381" s="1">
        <v>255591.3817</v>
      </c>
      <c r="U3381" s="1">
        <v>43415.681349999999</v>
      </c>
      <c r="V3381" s="1">
        <v>215955.9811</v>
      </c>
      <c r="W3381" s="1">
        <v>176645.29130000001</v>
      </c>
      <c r="X3381" s="1">
        <f t="shared" si="203"/>
        <v>172902.0838625</v>
      </c>
      <c r="Y3381" s="1">
        <f t="shared" si="204"/>
        <v>92144.629219044044</v>
      </c>
    </row>
    <row r="3382" spans="1:25" x14ac:dyDescent="0.5">
      <c r="A3382" s="1" t="s">
        <v>6749</v>
      </c>
      <c r="B3382" s="1" t="s">
        <v>6750</v>
      </c>
      <c r="C3382" s="1">
        <v>67294</v>
      </c>
      <c r="D3382" s="1">
        <v>8</v>
      </c>
      <c r="E3382" s="1">
        <v>8</v>
      </c>
      <c r="F3382" s="1">
        <v>423.86</v>
      </c>
      <c r="G3382" s="1">
        <v>6.8991849999999993E-2</v>
      </c>
      <c r="H3382" s="1">
        <v>0.99625991700000005</v>
      </c>
      <c r="I3382" s="1">
        <v>0.65089291999999999</v>
      </c>
      <c r="K3382" s="1">
        <v>1.0583610619999999</v>
      </c>
      <c r="L3382" s="1" t="s">
        <v>2</v>
      </c>
      <c r="M3382" s="1" t="s">
        <v>1</v>
      </c>
      <c r="N3382" s="1">
        <v>2721062.5860000001</v>
      </c>
      <c r="O3382" s="1">
        <v>2844501.6069999998</v>
      </c>
      <c r="P3382" s="1">
        <v>2429599.2119999998</v>
      </c>
      <c r="Q3382" s="1">
        <v>2372944.4109999998</v>
      </c>
      <c r="R3382" s="3">
        <f>AVERAGE('VTA_Proteome Morphine vs Saline'!N3382:Q3382)</f>
        <v>2592026.9539999999</v>
      </c>
      <c r="S3382" s="3">
        <f>_xlfn.STDEV.S('VTA_Proteome Morphine vs Saline'!N3382:Q3382)</f>
        <v>227136.94602718961</v>
      </c>
      <c r="T3382" s="1">
        <v>3497871.4840000002</v>
      </c>
      <c r="U3382" s="1">
        <v>2613449.7549999999</v>
      </c>
      <c r="V3382" s="1">
        <v>2315347.9640000002</v>
      </c>
      <c r="W3382" s="1">
        <v>2546532.398</v>
      </c>
      <c r="X3382" s="1">
        <f t="shared" si="203"/>
        <v>2743300.4002499999</v>
      </c>
      <c r="Y3382" s="1">
        <f t="shared" si="204"/>
        <v>519005.34515720926</v>
      </c>
    </row>
    <row r="3383" spans="1:25" x14ac:dyDescent="0.5">
      <c r="A3383" s="1" t="s">
        <v>6751</v>
      </c>
      <c r="B3383" s="1" t="s">
        <v>6752</v>
      </c>
      <c r="C3383" s="1">
        <v>31205</v>
      </c>
      <c r="D3383" s="1">
        <v>10</v>
      </c>
      <c r="E3383" s="1">
        <v>10</v>
      </c>
      <c r="F3383" s="1">
        <v>520.79999999999995</v>
      </c>
      <c r="G3383" s="1">
        <v>5.4959032999999997E-2</v>
      </c>
      <c r="H3383" s="1">
        <v>0.99625991700000005</v>
      </c>
      <c r="I3383" s="1">
        <v>0.81534784599999999</v>
      </c>
      <c r="K3383" s="1">
        <v>1.0222585049999999</v>
      </c>
      <c r="L3383" s="1" t="s">
        <v>2</v>
      </c>
      <c r="M3383" s="1" t="s">
        <v>1</v>
      </c>
      <c r="N3383" s="1">
        <v>5704820.3660000004</v>
      </c>
      <c r="O3383" s="1">
        <v>5796751.1960000005</v>
      </c>
      <c r="P3383" s="1">
        <v>6537209.9749999996</v>
      </c>
      <c r="Q3383" s="1">
        <v>6103123.3159999996</v>
      </c>
      <c r="R3383" s="3">
        <f>AVERAGE('VTA_Proteome Morphine vs Saline'!N3383:Q3383)</f>
        <v>6035476.21325</v>
      </c>
      <c r="S3383" s="3">
        <f>_xlfn.STDEV.S('VTA_Proteome Morphine vs Saline'!N3383:Q3383)</f>
        <v>375337.99051517202</v>
      </c>
      <c r="T3383" s="1">
        <v>6702206.9110000003</v>
      </c>
      <c r="U3383" s="1">
        <v>6925089.6430000002</v>
      </c>
      <c r="V3383" s="1">
        <v>5264943.227</v>
      </c>
      <c r="W3383" s="1">
        <v>5787027.7759999996</v>
      </c>
      <c r="X3383" s="1">
        <f t="shared" si="203"/>
        <v>6169816.8892500009</v>
      </c>
      <c r="Y3383" s="1">
        <f t="shared" si="204"/>
        <v>778716.87573693274</v>
      </c>
    </row>
    <row r="3384" spans="1:25" x14ac:dyDescent="0.5">
      <c r="A3384" s="1" t="s">
        <v>6753</v>
      </c>
      <c r="B3384" s="1" t="s">
        <v>6754</v>
      </c>
      <c r="C3384" s="1">
        <v>59406</v>
      </c>
      <c r="D3384" s="1">
        <v>16</v>
      </c>
      <c r="E3384" s="1">
        <v>16</v>
      </c>
      <c r="F3384" s="1">
        <v>868.06</v>
      </c>
      <c r="G3384" s="1">
        <v>5.8196088E-2</v>
      </c>
      <c r="H3384" s="1">
        <v>0.99625991700000005</v>
      </c>
      <c r="I3384" s="1">
        <v>0.76453669400000002</v>
      </c>
      <c r="K3384" s="1">
        <v>1.077037391</v>
      </c>
      <c r="L3384" s="1" t="s">
        <v>1</v>
      </c>
      <c r="M3384" s="1" t="s">
        <v>2</v>
      </c>
      <c r="N3384" s="1">
        <v>2355656.659</v>
      </c>
      <c r="O3384" s="1">
        <v>2911078.4029999999</v>
      </c>
      <c r="P3384" s="1">
        <v>4371057.4460000005</v>
      </c>
      <c r="Q3384" s="1">
        <v>4089020.5750000002</v>
      </c>
      <c r="R3384" s="3">
        <f>AVERAGE('VTA_Proteome Morphine vs Saline'!N3384:Q3384)</f>
        <v>3431703.2707500001</v>
      </c>
      <c r="S3384" s="3">
        <f>_xlfn.STDEV.S('VTA_Proteome Morphine vs Saline'!N3384:Q3384)</f>
        <v>956273.82211799233</v>
      </c>
      <c r="T3384" s="1">
        <v>2981098.733</v>
      </c>
      <c r="U3384" s="1">
        <v>2678425.3509999998</v>
      </c>
      <c r="V3384" s="1">
        <v>3663287.9550000001</v>
      </c>
      <c r="W3384" s="1">
        <v>3422161.5269999998</v>
      </c>
      <c r="X3384" s="1">
        <f t="shared" si="203"/>
        <v>3186243.3914999999</v>
      </c>
      <c r="Y3384" s="1">
        <f t="shared" si="204"/>
        <v>440905.27153083537</v>
      </c>
    </row>
    <row r="3385" spans="1:25" x14ac:dyDescent="0.5">
      <c r="A3385" s="1" t="s">
        <v>6755</v>
      </c>
      <c r="B3385" s="1" t="s">
        <v>6756</v>
      </c>
      <c r="C3385" s="1">
        <v>67601</v>
      </c>
      <c r="D3385" s="1">
        <v>40</v>
      </c>
      <c r="E3385" s="1">
        <v>40</v>
      </c>
      <c r="F3385" s="1">
        <v>3641.29</v>
      </c>
      <c r="G3385" s="1">
        <v>5.8029649000000003E-2</v>
      </c>
      <c r="H3385" s="1">
        <v>0.99625991700000005</v>
      </c>
      <c r="I3385" s="1">
        <v>0.76684281200000004</v>
      </c>
      <c r="K3385" s="1">
        <v>1.0307266509999999</v>
      </c>
      <c r="L3385" s="1" t="s">
        <v>2</v>
      </c>
      <c r="M3385" s="1" t="s">
        <v>1</v>
      </c>
      <c r="N3385" s="1">
        <v>186365501.69999999</v>
      </c>
      <c r="O3385" s="1">
        <v>239603757.90000001</v>
      </c>
      <c r="P3385" s="1">
        <v>275737933.60000002</v>
      </c>
      <c r="Q3385" s="1">
        <v>250521937.30000001</v>
      </c>
      <c r="R3385" s="3">
        <f>AVERAGE('VTA_Proteome Morphine vs Saline'!N3385:Q3385)</f>
        <v>238057282.625</v>
      </c>
      <c r="S3385" s="3">
        <f>_xlfn.STDEV.S('VTA_Proteome Morphine vs Saline'!N3385:Q3385)</f>
        <v>37636998.087171189</v>
      </c>
      <c r="T3385" s="1">
        <v>224682700.40000001</v>
      </c>
      <c r="U3385" s="1">
        <v>210040939.80000001</v>
      </c>
      <c r="V3385" s="1">
        <v>268781230.39999998</v>
      </c>
      <c r="W3385" s="1">
        <v>277983071.69999999</v>
      </c>
      <c r="X3385" s="1">
        <f t="shared" si="203"/>
        <v>245371985.57499999</v>
      </c>
      <c r="Y3385" s="1">
        <f t="shared" si="204"/>
        <v>33104908.992155068</v>
      </c>
    </row>
    <row r="3386" spans="1:25" x14ac:dyDescent="0.5">
      <c r="A3386" s="1" t="s">
        <v>6757</v>
      </c>
      <c r="B3386" s="1" t="s">
        <v>6758</v>
      </c>
      <c r="C3386" s="1">
        <v>82592</v>
      </c>
      <c r="D3386" s="1">
        <v>1</v>
      </c>
      <c r="E3386" s="1">
        <v>1</v>
      </c>
      <c r="F3386" s="1">
        <v>50.53</v>
      </c>
      <c r="G3386" s="1">
        <v>0.121184442</v>
      </c>
      <c r="H3386" s="1">
        <v>0.980464212</v>
      </c>
      <c r="I3386" s="1">
        <v>0.39621872299999999</v>
      </c>
      <c r="K3386" s="1">
        <v>1.2003587179999999</v>
      </c>
      <c r="L3386" s="1" t="s">
        <v>1</v>
      </c>
      <c r="M3386" s="1" t="s">
        <v>2</v>
      </c>
      <c r="N3386" s="1">
        <v>87833.016480000006</v>
      </c>
      <c r="O3386" s="1">
        <v>72299.353040000002</v>
      </c>
      <c r="P3386" s="1">
        <v>61178.782090000001</v>
      </c>
      <c r="Q3386" s="1">
        <v>52937.087359999998</v>
      </c>
      <c r="R3386" s="3">
        <f>AVERAGE('VTA_Proteome Morphine vs Saline'!N3386:Q3386)</f>
        <v>68562.059742500001</v>
      </c>
      <c r="S3386" s="3">
        <f>_xlfn.STDEV.S('VTA_Proteome Morphine vs Saline'!N3386:Q3386)</f>
        <v>15099.555022339029</v>
      </c>
      <c r="T3386" s="1">
        <v>103137.38099999999</v>
      </c>
      <c r="U3386" s="1">
        <v>57766.822160000003</v>
      </c>
      <c r="V3386" s="1">
        <v>66813.070449999999</v>
      </c>
      <c r="W3386" s="1">
        <v>754.62804240000003</v>
      </c>
      <c r="X3386" s="1">
        <f t="shared" si="203"/>
        <v>57117.975413100001</v>
      </c>
      <c r="Y3386" s="1">
        <f t="shared" si="204"/>
        <v>42383.284784127194</v>
      </c>
    </row>
    <row r="3387" spans="1:25" x14ac:dyDescent="0.5">
      <c r="A3387" s="1" t="s">
        <v>6759</v>
      </c>
      <c r="B3387" s="1" t="s">
        <v>6760</v>
      </c>
      <c r="C3387" s="1">
        <v>14343</v>
      </c>
      <c r="D3387" s="1">
        <v>6</v>
      </c>
      <c r="E3387" s="1">
        <v>6</v>
      </c>
      <c r="F3387" s="1">
        <v>257.20999999999998</v>
      </c>
      <c r="G3387" s="1">
        <v>5.2290124E-2</v>
      </c>
      <c r="H3387" s="1">
        <v>0.99625991700000005</v>
      </c>
      <c r="I3387" s="1">
        <v>0.87366066200000003</v>
      </c>
      <c r="K3387" s="1">
        <v>1.0337723080000001</v>
      </c>
      <c r="L3387" s="1" t="s">
        <v>2</v>
      </c>
      <c r="M3387" s="1" t="s">
        <v>1</v>
      </c>
      <c r="N3387" s="1">
        <v>1085940.1059999999</v>
      </c>
      <c r="O3387" s="1">
        <v>1355819.01</v>
      </c>
      <c r="P3387" s="1">
        <v>2395820.0860000001</v>
      </c>
      <c r="Q3387" s="1">
        <v>2039063.3529999999</v>
      </c>
      <c r="R3387" s="3">
        <f>AVERAGE('VTA_Proteome Morphine vs Saline'!N3387:Q3387)</f>
        <v>1719160.6387499999</v>
      </c>
      <c r="S3387" s="3">
        <f>_xlfn.STDEV.S('VTA_Proteome Morphine vs Saline'!N3387:Q3387)</f>
        <v>603653.08370953426</v>
      </c>
      <c r="T3387" s="1">
        <v>1577687.165</v>
      </c>
      <c r="U3387" s="1">
        <v>1129267.7679999999</v>
      </c>
      <c r="V3387" s="1">
        <v>1903600.118</v>
      </c>
      <c r="W3387" s="1">
        <v>2498327.594</v>
      </c>
      <c r="X3387" s="1">
        <f t="shared" si="203"/>
        <v>1777220.6612499999</v>
      </c>
      <c r="Y3387" s="1">
        <f t="shared" si="204"/>
        <v>576085.50972499908</v>
      </c>
    </row>
    <row r="3388" spans="1:25" x14ac:dyDescent="0.5">
      <c r="A3388" s="1" t="s">
        <v>6761</v>
      </c>
      <c r="B3388" s="1" t="s">
        <v>6762</v>
      </c>
      <c r="C3388" s="1">
        <v>26225</v>
      </c>
      <c r="D3388" s="1">
        <v>2</v>
      </c>
      <c r="E3388" s="1">
        <v>2</v>
      </c>
      <c r="F3388" s="1">
        <v>69.92</v>
      </c>
      <c r="G3388" s="1">
        <v>5.1578293999999997E-2</v>
      </c>
      <c r="H3388" s="1">
        <v>0.99625991700000005</v>
      </c>
      <c r="I3388" s="1">
        <v>0.89492565099999999</v>
      </c>
      <c r="K3388" s="1">
        <v>1.0005020250000001</v>
      </c>
      <c r="L3388" s="1" t="s">
        <v>1</v>
      </c>
      <c r="M3388" s="1" t="s">
        <v>2</v>
      </c>
      <c r="N3388" s="1">
        <v>645176.63199999998</v>
      </c>
      <c r="O3388" s="1">
        <v>804093.19480000006</v>
      </c>
      <c r="P3388" s="1">
        <v>957358.5527</v>
      </c>
      <c r="Q3388" s="1">
        <v>735114.70570000005</v>
      </c>
      <c r="R3388" s="3">
        <f>AVERAGE('VTA_Proteome Morphine vs Saline'!N3388:Q3388)</f>
        <v>785435.77129999991</v>
      </c>
      <c r="S3388" s="3">
        <f>_xlfn.STDEV.S('VTA_Proteome Morphine vs Saline'!N3388:Q3388)</f>
        <v>131795.7738526639</v>
      </c>
      <c r="T3388" s="1">
        <v>524862.46970000002</v>
      </c>
      <c r="U3388" s="1">
        <v>785848.57160000002</v>
      </c>
      <c r="V3388" s="1">
        <v>737681.5048</v>
      </c>
      <c r="W3388" s="1">
        <v>1091774.0970000001</v>
      </c>
      <c r="X3388" s="1">
        <f t="shared" si="203"/>
        <v>785041.660775</v>
      </c>
      <c r="Y3388" s="1">
        <f t="shared" si="204"/>
        <v>233824.46006924473</v>
      </c>
    </row>
    <row r="3389" spans="1:25" x14ac:dyDescent="0.5">
      <c r="A3389" s="1" t="s">
        <v>6763</v>
      </c>
      <c r="B3389" s="1" t="s">
        <v>6764</v>
      </c>
      <c r="C3389" s="1">
        <v>48262</v>
      </c>
      <c r="D3389" s="1">
        <v>5</v>
      </c>
      <c r="E3389" s="1">
        <v>5</v>
      </c>
      <c r="F3389" s="1">
        <v>221.07</v>
      </c>
      <c r="G3389" s="1">
        <v>5.0237630999999998E-2</v>
      </c>
      <c r="H3389" s="1">
        <v>0.99625991700000005</v>
      </c>
      <c r="I3389" s="1">
        <v>0.95908756299999998</v>
      </c>
      <c r="K3389" s="1">
        <v>1.2117288390000001</v>
      </c>
      <c r="L3389" s="1" t="s">
        <v>2</v>
      </c>
      <c r="M3389" s="1" t="s">
        <v>1</v>
      </c>
      <c r="N3389" s="1">
        <v>302385.56079999998</v>
      </c>
      <c r="O3389" s="1">
        <v>245304.5637</v>
      </c>
      <c r="P3389" s="1">
        <v>239158.0723</v>
      </c>
      <c r="Q3389" s="1">
        <v>365161.21309999999</v>
      </c>
      <c r="R3389" s="3">
        <f>AVERAGE('VTA_Proteome Morphine vs Saline'!N3389:Q3389)</f>
        <v>288002.35247499996</v>
      </c>
      <c r="S3389" s="3">
        <f>_xlfn.STDEV.S('VTA_Proteome Morphine vs Saline'!N3389:Q3389)</f>
        <v>58791.244605402935</v>
      </c>
      <c r="T3389" s="1">
        <v>205276.04930000001</v>
      </c>
      <c r="U3389" s="1">
        <v>732902.73400000005</v>
      </c>
      <c r="V3389" s="1">
        <v>151923.12609999999</v>
      </c>
      <c r="W3389" s="1">
        <v>305821.1151</v>
      </c>
      <c r="X3389" s="1">
        <f t="shared" si="203"/>
        <v>348980.75612500001</v>
      </c>
      <c r="Y3389" s="1">
        <f t="shared" si="204"/>
        <v>263781.21744075959</v>
      </c>
    </row>
    <row r="3390" spans="1:25" x14ac:dyDescent="0.5">
      <c r="A3390" s="1" t="s">
        <v>6765</v>
      </c>
      <c r="B3390" s="1" t="s">
        <v>6766</v>
      </c>
      <c r="C3390" s="1">
        <v>52324</v>
      </c>
      <c r="D3390" s="1">
        <v>1</v>
      </c>
      <c r="E3390" s="1">
        <v>0</v>
      </c>
      <c r="F3390" s="1">
        <v>31.29</v>
      </c>
      <c r="K3390" s="1">
        <v>1</v>
      </c>
      <c r="L3390" s="1" t="s">
        <v>364</v>
      </c>
      <c r="M3390" s="1" t="s">
        <v>364</v>
      </c>
      <c r="R3390" s="3"/>
      <c r="S3390" s="3"/>
    </row>
    <row r="3391" spans="1:25" x14ac:dyDescent="0.5">
      <c r="A3391" s="1" t="s">
        <v>6767</v>
      </c>
      <c r="B3391" s="1" t="s">
        <v>6768</v>
      </c>
      <c r="C3391" s="1">
        <v>31324</v>
      </c>
      <c r="D3391" s="1">
        <v>4</v>
      </c>
      <c r="E3391" s="1">
        <v>4</v>
      </c>
      <c r="F3391" s="1">
        <v>252.06</v>
      </c>
      <c r="G3391" s="1">
        <v>9.1173429E-2</v>
      </c>
      <c r="H3391" s="1">
        <v>0.99625991700000005</v>
      </c>
      <c r="I3391" s="1">
        <v>0.51136155299999997</v>
      </c>
      <c r="K3391" s="1">
        <v>1.107652598</v>
      </c>
      <c r="L3391" s="1" t="s">
        <v>1</v>
      </c>
      <c r="M3391" s="1" t="s">
        <v>2</v>
      </c>
      <c r="N3391" s="1">
        <v>936447.603</v>
      </c>
      <c r="O3391" s="1">
        <v>905745.40910000005</v>
      </c>
      <c r="P3391" s="1">
        <v>638990.97129999998</v>
      </c>
      <c r="Q3391" s="1">
        <v>715337.21499999997</v>
      </c>
      <c r="R3391" s="3">
        <f>AVERAGE('VTA_Proteome Morphine vs Saline'!N3391:Q3391)</f>
        <v>799130.29959999991</v>
      </c>
      <c r="S3391" s="3">
        <f>_xlfn.STDEV.S('VTA_Proteome Morphine vs Saline'!N3391:Q3391)</f>
        <v>144785.71393833813</v>
      </c>
      <c r="T3391" s="1">
        <v>1047194.757</v>
      </c>
      <c r="U3391" s="1">
        <v>613766.59510000004</v>
      </c>
      <c r="V3391" s="1">
        <v>731953.13080000004</v>
      </c>
      <c r="W3391" s="1">
        <v>492937.277</v>
      </c>
      <c r="X3391" s="1">
        <f t="shared" ref="X3391:X3428" si="205">AVERAGE(T3391:W3391)</f>
        <v>721462.93997499999</v>
      </c>
      <c r="Y3391" s="1">
        <f t="shared" ref="Y3391:Y3428" si="206">_xlfn.STDEV.S(T3391:W3391)</f>
        <v>238071.23728242319</v>
      </c>
    </row>
    <row r="3392" spans="1:25" x14ac:dyDescent="0.5">
      <c r="A3392" s="1" t="s">
        <v>6769</v>
      </c>
      <c r="B3392" s="1" t="s">
        <v>6770</v>
      </c>
      <c r="C3392" s="1">
        <v>23145</v>
      </c>
      <c r="D3392" s="1">
        <v>4</v>
      </c>
      <c r="E3392" s="1">
        <v>4</v>
      </c>
      <c r="F3392" s="1">
        <v>144.63999999999999</v>
      </c>
      <c r="G3392" s="1">
        <v>5.01973E-2</v>
      </c>
      <c r="H3392" s="1">
        <v>0.99625991700000005</v>
      </c>
      <c r="I3392" s="1">
        <v>0.96271680699999995</v>
      </c>
      <c r="K3392" s="1">
        <v>1.041327492</v>
      </c>
      <c r="L3392" s="1" t="s">
        <v>2</v>
      </c>
      <c r="M3392" s="1" t="s">
        <v>1</v>
      </c>
      <c r="N3392" s="1">
        <v>339728.87079999998</v>
      </c>
      <c r="O3392" s="1">
        <v>604612.77830000001</v>
      </c>
      <c r="P3392" s="1">
        <v>493926.06679999997</v>
      </c>
      <c r="Q3392" s="1">
        <v>447046.15269999998</v>
      </c>
      <c r="R3392" s="3">
        <f>AVERAGE('VTA_Proteome Morphine vs Saline'!N3392:Q3392)</f>
        <v>471328.46714999998</v>
      </c>
      <c r="S3392" s="3">
        <f>_xlfn.STDEV.S('VTA_Proteome Morphine vs Saline'!N3392:Q3392)</f>
        <v>109823.25749919485</v>
      </c>
      <c r="T3392" s="1">
        <v>486908.0074</v>
      </c>
      <c r="U3392" s="1">
        <v>471612.33370000002</v>
      </c>
      <c r="V3392" s="1">
        <v>717068.83030000003</v>
      </c>
      <c r="W3392" s="1">
        <v>287639.99040000001</v>
      </c>
      <c r="X3392" s="1">
        <f t="shared" si="205"/>
        <v>490807.29045000003</v>
      </c>
      <c r="Y3392" s="1">
        <f t="shared" si="206"/>
        <v>175930.75057896893</v>
      </c>
    </row>
    <row r="3393" spans="1:25" x14ac:dyDescent="0.5">
      <c r="A3393" s="1" t="s">
        <v>6771</v>
      </c>
      <c r="B3393" s="1" t="s">
        <v>6772</v>
      </c>
      <c r="C3393" s="1">
        <v>52518</v>
      </c>
      <c r="D3393" s="1">
        <v>2</v>
      </c>
      <c r="E3393" s="1">
        <v>2</v>
      </c>
      <c r="F3393" s="1">
        <v>80.48</v>
      </c>
      <c r="G3393" s="1">
        <v>6.1001413999999997E-2</v>
      </c>
      <c r="H3393" s="1">
        <v>0.99625991700000005</v>
      </c>
      <c r="I3393" s="1">
        <v>0.729093361</v>
      </c>
      <c r="K3393" s="1">
        <v>1.1107781109999999</v>
      </c>
      <c r="L3393" s="1" t="s">
        <v>1</v>
      </c>
      <c r="M3393" s="1" t="s">
        <v>2</v>
      </c>
      <c r="N3393" s="1">
        <v>78840.772429999997</v>
      </c>
      <c r="O3393" s="1">
        <v>90733.644740000003</v>
      </c>
      <c r="P3393" s="1">
        <v>192980.337</v>
      </c>
      <c r="Q3393" s="1">
        <v>158067.4711</v>
      </c>
      <c r="R3393" s="3">
        <f>AVERAGE('VTA_Proteome Morphine vs Saline'!N3393:Q3393)</f>
        <v>130155.55631749998</v>
      </c>
      <c r="S3393" s="3">
        <f>_xlfn.STDEV.S('VTA_Proteome Morphine vs Saline'!N3393:Q3393)</f>
        <v>54507.865525612768</v>
      </c>
      <c r="T3393" s="1">
        <v>90521.034220000001</v>
      </c>
      <c r="U3393" s="1">
        <v>94485.105089999997</v>
      </c>
      <c r="V3393" s="1">
        <v>201713.15270000001</v>
      </c>
      <c r="W3393" s="1">
        <v>81981.180099999998</v>
      </c>
      <c r="X3393" s="1">
        <f t="shared" si="205"/>
        <v>117175.11802749999</v>
      </c>
      <c r="Y3393" s="1">
        <f t="shared" si="206"/>
        <v>56599.674450932718</v>
      </c>
    </row>
    <row r="3394" spans="1:25" x14ac:dyDescent="0.5">
      <c r="A3394" s="1" t="s">
        <v>6773</v>
      </c>
      <c r="B3394" s="1" t="s">
        <v>6774</v>
      </c>
      <c r="C3394" s="1">
        <v>76517</v>
      </c>
      <c r="D3394" s="1">
        <v>2</v>
      </c>
      <c r="E3394" s="1">
        <v>2</v>
      </c>
      <c r="F3394" s="1">
        <v>76.89</v>
      </c>
      <c r="G3394" s="1">
        <v>0.19730378100000001</v>
      </c>
      <c r="H3394" s="1">
        <v>0.977951083</v>
      </c>
      <c r="I3394" s="1">
        <v>0.23957634</v>
      </c>
      <c r="K3394" s="1">
        <v>1.3028128370000001</v>
      </c>
      <c r="L3394" s="1" t="s">
        <v>2</v>
      </c>
      <c r="M3394" s="1" t="s">
        <v>1</v>
      </c>
      <c r="N3394" s="1">
        <v>20922.134170000001</v>
      </c>
      <c r="O3394" s="1">
        <v>32512.858909999999</v>
      </c>
      <c r="P3394" s="1">
        <v>13438.94686</v>
      </c>
      <c r="Q3394" s="1">
        <v>22802.011170000002</v>
      </c>
      <c r="R3394" s="3">
        <f>AVERAGE('VTA_Proteome Morphine vs Saline'!N3394:Q3394)</f>
        <v>22418.987777499999</v>
      </c>
      <c r="S3394" s="3">
        <f>_xlfn.STDEV.S('VTA_Proteome Morphine vs Saline'!N3394:Q3394)</f>
        <v>7851.0009332351847</v>
      </c>
      <c r="T3394" s="1">
        <v>22893.037639999999</v>
      </c>
      <c r="U3394" s="1">
        <v>23115.251260000001</v>
      </c>
      <c r="V3394" s="1">
        <v>37391.151109999999</v>
      </c>
      <c r="W3394" s="1">
        <v>33431.540229999999</v>
      </c>
      <c r="X3394" s="1">
        <f t="shared" si="205"/>
        <v>29207.745059999997</v>
      </c>
      <c r="Y3394" s="1">
        <f t="shared" si="206"/>
        <v>7343.9905301439912</v>
      </c>
    </row>
    <row r="3395" spans="1:25" x14ac:dyDescent="0.5">
      <c r="A3395" s="1" t="s">
        <v>6775</v>
      </c>
      <c r="B3395" s="1" t="s">
        <v>6776</v>
      </c>
      <c r="C3395" s="1">
        <v>13196</v>
      </c>
      <c r="D3395" s="1">
        <v>1</v>
      </c>
      <c r="E3395" s="1">
        <v>1</v>
      </c>
      <c r="F3395" s="1">
        <v>51.52</v>
      </c>
      <c r="G3395" s="1">
        <v>0.112330186</v>
      </c>
      <c r="H3395" s="1">
        <v>0.98654470999999999</v>
      </c>
      <c r="I3395" s="1">
        <v>0.42495353800000002</v>
      </c>
      <c r="K3395" s="1">
        <v>1.060161876</v>
      </c>
      <c r="L3395" s="1" t="s">
        <v>1</v>
      </c>
      <c r="M3395" s="1" t="s">
        <v>2</v>
      </c>
      <c r="N3395" s="1">
        <v>122595.84269999999</v>
      </c>
      <c r="O3395" s="1">
        <v>156717.83040000001</v>
      </c>
      <c r="P3395" s="1">
        <v>333543.74699999997</v>
      </c>
      <c r="Q3395" s="1">
        <v>388374.6397</v>
      </c>
      <c r="R3395" s="3">
        <f>AVERAGE('VTA_Proteome Morphine vs Saline'!N3395:Q3395)</f>
        <v>250308.01494999998</v>
      </c>
      <c r="S3395" s="3">
        <f>_xlfn.STDEV.S('VTA_Proteome Morphine vs Saline'!N3395:Q3395)</f>
        <v>130460.85178406772</v>
      </c>
      <c r="T3395" s="1">
        <v>1071.1867950000001</v>
      </c>
      <c r="U3395" s="1">
        <v>97004.8655</v>
      </c>
      <c r="V3395" s="1">
        <v>342029.19660000002</v>
      </c>
      <c r="W3395" s="1">
        <v>504309.07400000002</v>
      </c>
      <c r="X3395" s="1">
        <f t="shared" si="205"/>
        <v>236103.58072375</v>
      </c>
      <c r="Y3395" s="1">
        <f t="shared" si="206"/>
        <v>229305.54688384413</v>
      </c>
    </row>
    <row r="3396" spans="1:25" x14ac:dyDescent="0.5">
      <c r="A3396" s="1" t="s">
        <v>6777</v>
      </c>
      <c r="B3396" s="1" t="s">
        <v>6778</v>
      </c>
      <c r="C3396" s="1">
        <v>36147</v>
      </c>
      <c r="D3396" s="1">
        <v>1</v>
      </c>
      <c r="E3396" s="1">
        <v>1</v>
      </c>
      <c r="F3396" s="1">
        <v>32.49</v>
      </c>
      <c r="G3396" s="1">
        <v>0.240536271</v>
      </c>
      <c r="H3396" s="1">
        <v>0.977951083</v>
      </c>
      <c r="I3396" s="1">
        <v>0.188599445</v>
      </c>
      <c r="K3396" s="1">
        <v>3.852243503</v>
      </c>
      <c r="L3396" s="1" t="s">
        <v>1</v>
      </c>
      <c r="M3396" s="1" t="s">
        <v>2</v>
      </c>
      <c r="N3396" s="1">
        <v>2839.369326</v>
      </c>
      <c r="O3396" s="1">
        <v>1418.063232</v>
      </c>
      <c r="P3396" s="1">
        <v>5865.0733399999999</v>
      </c>
      <c r="Q3396" s="1">
        <v>3267.8823000000002</v>
      </c>
      <c r="R3396" s="3">
        <f>AVERAGE('VTA_Proteome Morphine vs Saline'!N3396:Q3396)</f>
        <v>3347.5970495000001</v>
      </c>
      <c r="S3396" s="3">
        <f>_xlfn.STDEV.S('VTA_Proteome Morphine vs Saline'!N3396:Q3396)</f>
        <v>1855.2122507795523</v>
      </c>
      <c r="T3396" s="1">
        <v>1462.779691</v>
      </c>
      <c r="U3396" s="1">
        <v>1218.9874090000001</v>
      </c>
      <c r="V3396" s="1">
        <v>794.23024769999995</v>
      </c>
      <c r="W3396" s="1">
        <v>0</v>
      </c>
      <c r="X3396" s="1">
        <f t="shared" si="205"/>
        <v>868.99933692499997</v>
      </c>
      <c r="Y3396" s="1">
        <f t="shared" si="206"/>
        <v>641.82474860349896</v>
      </c>
    </row>
    <row r="3397" spans="1:25" x14ac:dyDescent="0.5">
      <c r="A3397" s="1" t="s">
        <v>6779</v>
      </c>
      <c r="B3397" s="1" t="s">
        <v>6780</v>
      </c>
      <c r="C3397" s="1">
        <v>97220</v>
      </c>
      <c r="D3397" s="1">
        <v>1</v>
      </c>
      <c r="E3397" s="1">
        <v>1</v>
      </c>
      <c r="F3397" s="1">
        <v>33.119999999999997</v>
      </c>
      <c r="G3397" s="1">
        <v>0.12595307</v>
      </c>
      <c r="H3397" s="1">
        <v>0.977951083</v>
      </c>
      <c r="I3397" s="1">
        <v>0.38208939600000003</v>
      </c>
      <c r="K3397" s="1">
        <v>1.5629214069999999</v>
      </c>
      <c r="L3397" s="1" t="s">
        <v>1</v>
      </c>
      <c r="M3397" s="1" t="s">
        <v>2</v>
      </c>
      <c r="N3397" s="1">
        <v>6385.0438750000003</v>
      </c>
      <c r="O3397" s="1">
        <v>3075.9040420000001</v>
      </c>
      <c r="P3397" s="1">
        <v>14729.207630000001</v>
      </c>
      <c r="Q3397" s="1">
        <v>8137.6768460000003</v>
      </c>
      <c r="R3397" s="3">
        <f>AVERAGE('VTA_Proteome Morphine vs Saline'!N3397:Q3397)</f>
        <v>8081.9580982500011</v>
      </c>
      <c r="S3397" s="3">
        <f>_xlfn.STDEV.S('VTA_Proteome Morphine vs Saline'!N3397:Q3397)</f>
        <v>4903.3704738464203</v>
      </c>
      <c r="T3397" s="1">
        <v>3464.0788659999998</v>
      </c>
      <c r="U3397" s="1">
        <v>3084.5784469999999</v>
      </c>
      <c r="V3397" s="1">
        <v>6638.2090250000001</v>
      </c>
      <c r="W3397" s="1">
        <v>7497.367843</v>
      </c>
      <c r="X3397" s="1">
        <f t="shared" si="205"/>
        <v>5171.05854525</v>
      </c>
      <c r="Y3397" s="1">
        <f t="shared" si="206"/>
        <v>2223.4675850117928</v>
      </c>
    </row>
    <row r="3398" spans="1:25" x14ac:dyDescent="0.5">
      <c r="A3398" s="1" t="s">
        <v>6781</v>
      </c>
      <c r="B3398" s="1" t="s">
        <v>6782</v>
      </c>
      <c r="C3398" s="1">
        <v>18461</v>
      </c>
      <c r="D3398" s="1">
        <v>5</v>
      </c>
      <c r="E3398" s="1">
        <v>5</v>
      </c>
      <c r="F3398" s="1">
        <v>179.78</v>
      </c>
      <c r="G3398" s="1">
        <v>5.4739913000000001E-2</v>
      </c>
      <c r="H3398" s="1">
        <v>0.99625991700000005</v>
      </c>
      <c r="I3398" s="1">
        <v>0.81937318100000001</v>
      </c>
      <c r="K3398" s="1">
        <v>1.0519664630000001</v>
      </c>
      <c r="L3398" s="1" t="s">
        <v>2</v>
      </c>
      <c r="M3398" s="1" t="s">
        <v>1</v>
      </c>
      <c r="N3398" s="1">
        <v>2449736.2000000002</v>
      </c>
      <c r="O3398" s="1">
        <v>3343341.9180000001</v>
      </c>
      <c r="P3398" s="1">
        <v>4853865.4400000004</v>
      </c>
      <c r="Q3398" s="1">
        <v>4177895.486</v>
      </c>
      <c r="R3398" s="3">
        <f>AVERAGE('VTA_Proteome Morphine vs Saline'!N3398:Q3398)</f>
        <v>3706209.7610000004</v>
      </c>
      <c r="S3398" s="3">
        <f>_xlfn.STDEV.S('VTA_Proteome Morphine vs Saline'!N3398:Q3398)</f>
        <v>1040832.9775849755</v>
      </c>
      <c r="T3398" s="1">
        <v>3578909.1669999999</v>
      </c>
      <c r="U3398" s="1">
        <v>2555658.36</v>
      </c>
      <c r="V3398" s="1">
        <v>4319437.9110000003</v>
      </c>
      <c r="W3398" s="1">
        <v>5141228.0559999999</v>
      </c>
      <c r="X3398" s="1">
        <f t="shared" si="205"/>
        <v>3898808.3735000002</v>
      </c>
      <c r="Y3398" s="1">
        <f t="shared" si="206"/>
        <v>1099533.7400257806</v>
      </c>
    </row>
    <row r="3399" spans="1:25" x14ac:dyDescent="0.5">
      <c r="A3399" s="1" t="s">
        <v>6783</v>
      </c>
      <c r="B3399" s="1" t="s">
        <v>6784</v>
      </c>
      <c r="C3399" s="1">
        <v>56338</v>
      </c>
      <c r="D3399" s="1">
        <v>1</v>
      </c>
      <c r="E3399" s="1">
        <v>1</v>
      </c>
      <c r="F3399" s="1">
        <v>28.16</v>
      </c>
      <c r="G3399" s="1">
        <v>8.5776030000000003E-2</v>
      </c>
      <c r="H3399" s="1">
        <v>0.99625991700000005</v>
      </c>
      <c r="I3399" s="1">
        <v>0.53905105600000003</v>
      </c>
      <c r="K3399" s="1">
        <v>2.1846538209999999</v>
      </c>
      <c r="L3399" s="1" t="s">
        <v>2</v>
      </c>
      <c r="M3399" s="1" t="s">
        <v>1</v>
      </c>
      <c r="N3399" s="1">
        <v>0</v>
      </c>
      <c r="O3399" s="1">
        <v>0</v>
      </c>
      <c r="P3399" s="1">
        <v>0</v>
      </c>
      <c r="Q3399" s="1">
        <v>23664.43274</v>
      </c>
      <c r="R3399" s="3">
        <f>AVERAGE('VTA_Proteome Morphine vs Saline'!N3399:Q3399)</f>
        <v>5916.108185</v>
      </c>
      <c r="S3399" s="3">
        <f>_xlfn.STDEV.S('VTA_Proteome Morphine vs Saline'!N3399:Q3399)</f>
        <v>11832.21637</v>
      </c>
      <c r="T3399" s="1">
        <v>0</v>
      </c>
      <c r="U3399" s="1">
        <v>0</v>
      </c>
      <c r="V3399" s="1">
        <v>13953.23177</v>
      </c>
      <c r="W3399" s="1">
        <v>37745.361629999999</v>
      </c>
      <c r="X3399" s="1">
        <f t="shared" si="205"/>
        <v>12924.648349999999</v>
      </c>
      <c r="Y3399" s="1">
        <f t="shared" si="206"/>
        <v>17806.54244486356</v>
      </c>
    </row>
    <row r="3400" spans="1:25" x14ac:dyDescent="0.5">
      <c r="A3400" s="1" t="s">
        <v>6785</v>
      </c>
      <c r="B3400" s="1" t="s">
        <v>6786</v>
      </c>
      <c r="C3400" s="1">
        <v>34027</v>
      </c>
      <c r="D3400" s="1">
        <v>4</v>
      </c>
      <c r="E3400" s="1">
        <v>4</v>
      </c>
      <c r="F3400" s="1">
        <v>201.99</v>
      </c>
      <c r="G3400" s="1">
        <v>0.34467473599999998</v>
      </c>
      <c r="H3400" s="1">
        <v>0.977951083</v>
      </c>
      <c r="I3400" s="1">
        <v>0.113624001</v>
      </c>
      <c r="K3400" s="1">
        <v>1.3724440250000001</v>
      </c>
      <c r="L3400" s="1" t="s">
        <v>1</v>
      </c>
      <c r="M3400" s="1" t="s">
        <v>2</v>
      </c>
      <c r="N3400" s="1">
        <v>516645.3541</v>
      </c>
      <c r="O3400" s="1">
        <v>461675.74829999998</v>
      </c>
      <c r="P3400" s="1">
        <v>793805.29559999995</v>
      </c>
      <c r="Q3400" s="1">
        <v>500431.14649999997</v>
      </c>
      <c r="R3400" s="3">
        <f>AVERAGE('VTA_Proteome Morphine vs Saline'!N3400:Q3400)</f>
        <v>568139.38612499996</v>
      </c>
      <c r="S3400" s="3">
        <f>_xlfn.STDEV.S('VTA_Proteome Morphine vs Saline'!N3400:Q3400)</f>
        <v>152201.23732022208</v>
      </c>
      <c r="T3400" s="1">
        <v>316466.66470000002</v>
      </c>
      <c r="U3400" s="1">
        <v>555688.10430000001</v>
      </c>
      <c r="V3400" s="1">
        <v>412109.90669999999</v>
      </c>
      <c r="W3400" s="1">
        <v>371582.48700000002</v>
      </c>
      <c r="X3400" s="1">
        <f t="shared" si="205"/>
        <v>413961.790675</v>
      </c>
      <c r="Y3400" s="1">
        <f t="shared" si="206"/>
        <v>102292.19979523981</v>
      </c>
    </row>
    <row r="3401" spans="1:25" x14ac:dyDescent="0.5">
      <c r="A3401" s="1" t="s">
        <v>6787</v>
      </c>
      <c r="B3401" s="1" t="s">
        <v>6788</v>
      </c>
      <c r="C3401" s="1">
        <v>75536</v>
      </c>
      <c r="D3401" s="1">
        <v>1</v>
      </c>
      <c r="E3401" s="1">
        <v>1</v>
      </c>
      <c r="F3401" s="1">
        <v>36.07</v>
      </c>
      <c r="G3401" s="1">
        <v>0.18284552400000001</v>
      </c>
      <c r="H3401" s="1">
        <v>0.977951083</v>
      </c>
      <c r="I3401" s="1">
        <v>0.26104966000000002</v>
      </c>
      <c r="K3401" s="1">
        <v>1.486141409</v>
      </c>
      <c r="L3401" s="1" t="s">
        <v>2</v>
      </c>
      <c r="M3401" s="1" t="s">
        <v>1</v>
      </c>
      <c r="N3401" s="1">
        <v>30534.069220000001</v>
      </c>
      <c r="O3401" s="1">
        <v>20305.767039999999</v>
      </c>
      <c r="P3401" s="1">
        <v>31064.447540000001</v>
      </c>
      <c r="Q3401" s="1">
        <v>12621.29551</v>
      </c>
      <c r="R3401" s="3">
        <f>AVERAGE('VTA_Proteome Morphine vs Saline'!N3401:Q3401)</f>
        <v>23631.3948275</v>
      </c>
      <c r="S3401" s="3">
        <f>_xlfn.STDEV.S('VTA_Proteome Morphine vs Saline'!N3401:Q3401)</f>
        <v>8853.9873043709358</v>
      </c>
      <c r="T3401" s="1">
        <v>53008.884709999998</v>
      </c>
      <c r="U3401" s="1">
        <v>36028.99422</v>
      </c>
      <c r="V3401" s="1">
        <v>33763.50778</v>
      </c>
      <c r="W3401" s="1">
        <v>17676.99092</v>
      </c>
      <c r="X3401" s="1">
        <f t="shared" si="205"/>
        <v>35119.594407500001</v>
      </c>
      <c r="Y3401" s="1">
        <f t="shared" si="206"/>
        <v>14456.107162828297</v>
      </c>
    </row>
    <row r="3402" spans="1:25" x14ac:dyDescent="0.5">
      <c r="A3402" s="1" t="s">
        <v>6789</v>
      </c>
      <c r="B3402" s="1" t="s">
        <v>6790</v>
      </c>
      <c r="C3402" s="1">
        <v>74626</v>
      </c>
      <c r="D3402" s="1">
        <v>1</v>
      </c>
      <c r="E3402" s="1">
        <v>1</v>
      </c>
      <c r="F3402" s="1">
        <v>34.049999999999997</v>
      </c>
      <c r="G3402" s="1">
        <v>5.5032704000000002E-2</v>
      </c>
      <c r="H3402" s="1">
        <v>0.99625991700000005</v>
      </c>
      <c r="I3402" s="1">
        <v>0.81401601199999996</v>
      </c>
      <c r="K3402" s="1">
        <v>1.1138245529999999</v>
      </c>
      <c r="L3402" s="1" t="s">
        <v>1</v>
      </c>
      <c r="M3402" s="1" t="s">
        <v>2</v>
      </c>
      <c r="N3402" s="1">
        <v>36037.082119999999</v>
      </c>
      <c r="O3402" s="1">
        <v>13063.247499999999</v>
      </c>
      <c r="P3402" s="1">
        <v>13793.166670000001</v>
      </c>
      <c r="Q3402" s="1">
        <v>18803.15526</v>
      </c>
      <c r="R3402" s="3">
        <f>AVERAGE('VTA_Proteome Morphine vs Saline'!N3402:Q3402)</f>
        <v>20424.162887499999</v>
      </c>
      <c r="S3402" s="3">
        <f>_xlfn.STDEV.S('VTA_Proteome Morphine vs Saline'!N3402:Q3402)</f>
        <v>10716.717452457398</v>
      </c>
      <c r="T3402" s="1">
        <v>25109.871139999999</v>
      </c>
      <c r="U3402" s="1">
        <v>13356.82712</v>
      </c>
      <c r="V3402" s="1">
        <v>23274.891759999999</v>
      </c>
      <c r="W3402" s="1">
        <v>11606.273709999999</v>
      </c>
      <c r="X3402" s="1">
        <f t="shared" si="205"/>
        <v>18336.965932499999</v>
      </c>
      <c r="Y3402" s="1">
        <f t="shared" si="206"/>
        <v>6840.0623002392604</v>
      </c>
    </row>
    <row r="3403" spans="1:25" x14ac:dyDescent="0.5">
      <c r="A3403" s="1" t="s">
        <v>6791</v>
      </c>
      <c r="B3403" s="1" t="s">
        <v>6792</v>
      </c>
      <c r="C3403" s="1">
        <v>21161</v>
      </c>
      <c r="D3403" s="1">
        <v>2</v>
      </c>
      <c r="E3403" s="1">
        <v>2</v>
      </c>
      <c r="F3403" s="1">
        <v>79.959999999999994</v>
      </c>
      <c r="G3403" s="1">
        <v>0.20266562099999999</v>
      </c>
      <c r="H3403" s="1">
        <v>0.977951083</v>
      </c>
      <c r="I3403" s="1">
        <v>0.232263205</v>
      </c>
      <c r="K3403" s="1">
        <v>1.4199103259999999</v>
      </c>
      <c r="L3403" s="1" t="s">
        <v>1</v>
      </c>
      <c r="M3403" s="1" t="s">
        <v>2</v>
      </c>
      <c r="N3403" s="1">
        <v>34742.259449999998</v>
      </c>
      <c r="O3403" s="1">
        <v>45179.631869999997</v>
      </c>
      <c r="P3403" s="1">
        <v>78942.953389999995</v>
      </c>
      <c r="Q3403" s="1">
        <v>58951.126859999997</v>
      </c>
      <c r="R3403" s="3">
        <f>AVERAGE('VTA_Proteome Morphine vs Saline'!N3403:Q3403)</f>
        <v>54453.992892499991</v>
      </c>
      <c r="S3403" s="3">
        <f>_xlfn.STDEV.S('VTA_Proteome Morphine vs Saline'!N3403:Q3403)</f>
        <v>19100.607388715849</v>
      </c>
      <c r="T3403" s="1">
        <v>27803.451809999999</v>
      </c>
      <c r="U3403" s="1">
        <v>22254.897669999998</v>
      </c>
      <c r="V3403" s="1">
        <v>73312.380529999995</v>
      </c>
      <c r="W3403" s="1">
        <v>30030.486659999999</v>
      </c>
      <c r="X3403" s="1">
        <f t="shared" si="205"/>
        <v>38350.304167499999</v>
      </c>
      <c r="Y3403" s="1">
        <f t="shared" si="206"/>
        <v>23536.244049734956</v>
      </c>
    </row>
    <row r="3404" spans="1:25" x14ac:dyDescent="0.5">
      <c r="A3404" s="1" t="s">
        <v>6793</v>
      </c>
      <c r="B3404" s="1" t="s">
        <v>6794</v>
      </c>
      <c r="C3404" s="1">
        <v>22718</v>
      </c>
      <c r="D3404" s="1">
        <v>5</v>
      </c>
      <c r="E3404" s="1">
        <v>5</v>
      </c>
      <c r="F3404" s="1">
        <v>250.69</v>
      </c>
      <c r="G3404" s="1">
        <v>9.2341143000000001E-2</v>
      </c>
      <c r="H3404" s="1">
        <v>0.99625991700000005</v>
      </c>
      <c r="I3404" s="1">
        <v>0.50574151499999997</v>
      </c>
      <c r="K3404" s="1">
        <v>1.1511810220000001</v>
      </c>
      <c r="L3404" s="1" t="s">
        <v>2</v>
      </c>
      <c r="M3404" s="1" t="s">
        <v>1</v>
      </c>
      <c r="N3404" s="1">
        <v>1105987.9879999999</v>
      </c>
      <c r="O3404" s="1">
        <v>1431406.5689999999</v>
      </c>
      <c r="P3404" s="1">
        <v>2303350.0809999998</v>
      </c>
      <c r="Q3404" s="1">
        <v>1953678.9269999999</v>
      </c>
      <c r="R3404" s="3">
        <f>AVERAGE('VTA_Proteome Morphine vs Saline'!N3404:Q3404)</f>
        <v>1698605.8912500001</v>
      </c>
      <c r="S3404" s="3">
        <f>_xlfn.STDEV.S('VTA_Proteome Morphine vs Saline'!N3404:Q3404)</f>
        <v>533344.55581933982</v>
      </c>
      <c r="T3404" s="1">
        <v>1747607.2169999999</v>
      </c>
      <c r="U3404" s="1">
        <v>1350270.753</v>
      </c>
      <c r="V3404" s="1">
        <v>2152990.023</v>
      </c>
      <c r="W3404" s="1">
        <v>2570743.4739999999</v>
      </c>
      <c r="X3404" s="1">
        <f t="shared" si="205"/>
        <v>1955402.86675</v>
      </c>
      <c r="Y3404" s="1">
        <f t="shared" si="206"/>
        <v>525055.12548440287</v>
      </c>
    </row>
    <row r="3405" spans="1:25" x14ac:dyDescent="0.5">
      <c r="A3405" s="1" t="s">
        <v>6795</v>
      </c>
      <c r="B3405" s="1" t="s">
        <v>6796</v>
      </c>
      <c r="C3405" s="1">
        <v>25494</v>
      </c>
      <c r="D3405" s="1">
        <v>1</v>
      </c>
      <c r="E3405" s="1">
        <v>1</v>
      </c>
      <c r="F3405" s="1">
        <v>40.19</v>
      </c>
      <c r="G3405" s="1">
        <v>0.20624247400000001</v>
      </c>
      <c r="H3405" s="1">
        <v>0.977951083</v>
      </c>
      <c r="I3405" s="1">
        <v>0.227561921</v>
      </c>
      <c r="K3405" s="1">
        <v>1.427693455</v>
      </c>
      <c r="L3405" s="1" t="s">
        <v>1</v>
      </c>
      <c r="M3405" s="1" t="s">
        <v>2</v>
      </c>
      <c r="N3405" s="1">
        <v>36681.717859999997</v>
      </c>
      <c r="O3405" s="1">
        <v>87319.892009999996</v>
      </c>
      <c r="P3405" s="1">
        <v>78341.524860000005</v>
      </c>
      <c r="Q3405" s="1">
        <v>56550.136019999998</v>
      </c>
      <c r="R3405" s="3">
        <f>AVERAGE('VTA_Proteome Morphine vs Saline'!N3405:Q3405)</f>
        <v>64723.317687499999</v>
      </c>
      <c r="S3405" s="3">
        <f>_xlfn.STDEV.S('VTA_Proteome Morphine vs Saline'!N3405:Q3405)</f>
        <v>22724.38453263367</v>
      </c>
      <c r="T3405" s="1">
        <v>45665.735500000003</v>
      </c>
      <c r="U3405" s="1">
        <v>40072.607479999999</v>
      </c>
      <c r="V3405" s="1">
        <v>66148.156629999998</v>
      </c>
      <c r="W3405" s="1">
        <v>29450.236110000002</v>
      </c>
      <c r="X3405" s="1">
        <f t="shared" si="205"/>
        <v>45334.183929999999</v>
      </c>
      <c r="Y3405" s="1">
        <f t="shared" si="206"/>
        <v>15419.850529837538</v>
      </c>
    </row>
    <row r="3406" spans="1:25" x14ac:dyDescent="0.5">
      <c r="A3406" s="1" t="s">
        <v>6797</v>
      </c>
      <c r="B3406" s="1" t="s">
        <v>6798</v>
      </c>
      <c r="C3406" s="1">
        <v>26119</v>
      </c>
      <c r="D3406" s="1">
        <v>1</v>
      </c>
      <c r="E3406" s="1">
        <v>1</v>
      </c>
      <c r="F3406" s="1">
        <v>67.790000000000006</v>
      </c>
      <c r="G3406" s="1">
        <v>0.14951373400000001</v>
      </c>
      <c r="H3406" s="1">
        <v>0.977951083</v>
      </c>
      <c r="I3406" s="1">
        <v>0.32304255500000001</v>
      </c>
      <c r="K3406" s="1">
        <v>1.306243652</v>
      </c>
      <c r="L3406" s="1" t="s">
        <v>2</v>
      </c>
      <c r="M3406" s="1" t="s">
        <v>1</v>
      </c>
      <c r="N3406" s="1">
        <v>273859.16110000003</v>
      </c>
      <c r="O3406" s="1">
        <v>395117.02409999998</v>
      </c>
      <c r="P3406" s="1">
        <v>300035.7377</v>
      </c>
      <c r="Q3406" s="1">
        <v>334171.26280000003</v>
      </c>
      <c r="R3406" s="3">
        <f>AVERAGE('VTA_Proteome Morphine vs Saline'!N3406:Q3406)</f>
        <v>325795.79642499995</v>
      </c>
      <c r="S3406" s="3">
        <f>_xlfn.STDEV.S('VTA_Proteome Morphine vs Saline'!N3406:Q3406)</f>
        <v>52397.75999590537</v>
      </c>
      <c r="T3406" s="1">
        <v>477573.18810000003</v>
      </c>
      <c r="U3406" s="1">
        <v>269598.7683</v>
      </c>
      <c r="V3406" s="1">
        <v>325140.92219999997</v>
      </c>
      <c r="W3406" s="1">
        <v>629961.88509999996</v>
      </c>
      <c r="X3406" s="1">
        <f t="shared" si="205"/>
        <v>425568.690925</v>
      </c>
      <c r="Y3406" s="1">
        <f t="shared" si="206"/>
        <v>162165.9633895825</v>
      </c>
    </row>
    <row r="3407" spans="1:25" x14ac:dyDescent="0.5">
      <c r="A3407" s="1" t="s">
        <v>6799</v>
      </c>
      <c r="B3407" s="1" t="s">
        <v>6800</v>
      </c>
      <c r="C3407" s="1">
        <v>25463</v>
      </c>
      <c r="D3407" s="1">
        <v>3</v>
      </c>
      <c r="E3407" s="1">
        <v>3</v>
      </c>
      <c r="F3407" s="1">
        <v>165.38</v>
      </c>
      <c r="G3407" s="1">
        <v>5.0634960999999999E-2</v>
      </c>
      <c r="H3407" s="1">
        <v>0.99625991700000005</v>
      </c>
      <c r="I3407" s="1">
        <v>0.93319150299999998</v>
      </c>
      <c r="K3407" s="1">
        <v>1.045177754</v>
      </c>
      <c r="L3407" s="1" t="s">
        <v>2</v>
      </c>
      <c r="M3407" s="1" t="s">
        <v>1</v>
      </c>
      <c r="N3407" s="1">
        <v>1669025.932</v>
      </c>
      <c r="O3407" s="1">
        <v>1703240.4210000001</v>
      </c>
      <c r="P3407" s="1">
        <v>2003841.04</v>
      </c>
      <c r="Q3407" s="1">
        <v>2020768.6259999999</v>
      </c>
      <c r="R3407" s="3">
        <f>AVERAGE('VTA_Proteome Morphine vs Saline'!N3407:Q3407)</f>
        <v>1849219.0047500001</v>
      </c>
      <c r="S3407" s="3">
        <f>_xlfn.STDEV.S('VTA_Proteome Morphine vs Saline'!N3407:Q3407)</f>
        <v>188959.02264478157</v>
      </c>
      <c r="T3407" s="1">
        <v>2286297.4649999999</v>
      </c>
      <c r="U3407" s="1">
        <v>2087160.4709999999</v>
      </c>
      <c r="V3407" s="1">
        <v>2452459.3560000001</v>
      </c>
      <c r="W3407" s="1">
        <v>905132.97340000002</v>
      </c>
      <c r="X3407" s="1">
        <f t="shared" si="205"/>
        <v>1932762.56635</v>
      </c>
      <c r="Y3407" s="1">
        <f t="shared" si="206"/>
        <v>701173.53320531547</v>
      </c>
    </row>
    <row r="3408" spans="1:25" x14ac:dyDescent="0.5">
      <c r="A3408" s="1" t="s">
        <v>6801</v>
      </c>
      <c r="B3408" s="1" t="s">
        <v>6802</v>
      </c>
      <c r="C3408" s="1">
        <v>27011</v>
      </c>
      <c r="D3408" s="1">
        <v>7</v>
      </c>
      <c r="E3408" s="1">
        <v>6</v>
      </c>
      <c r="F3408" s="1">
        <v>242.71</v>
      </c>
      <c r="G3408" s="1">
        <v>0.180622528</v>
      </c>
      <c r="H3408" s="1">
        <v>0.977951083</v>
      </c>
      <c r="I3408" s="1">
        <v>0.264600628</v>
      </c>
      <c r="K3408" s="1">
        <v>1.205471043</v>
      </c>
      <c r="L3408" s="1" t="s">
        <v>2</v>
      </c>
      <c r="M3408" s="1" t="s">
        <v>1</v>
      </c>
      <c r="N3408" s="1">
        <v>2962360.5529999998</v>
      </c>
      <c r="O3408" s="1">
        <v>3781934.068</v>
      </c>
      <c r="P3408" s="1">
        <v>2958355.696</v>
      </c>
      <c r="Q3408" s="1">
        <v>2799501.2390000001</v>
      </c>
      <c r="R3408" s="3">
        <f>AVERAGE('VTA_Proteome Morphine vs Saline'!N3408:Q3408)</f>
        <v>3125537.889</v>
      </c>
      <c r="S3408" s="3">
        <f>_xlfn.STDEV.S('VTA_Proteome Morphine vs Saline'!N3408:Q3408)</f>
        <v>444121.81871995708</v>
      </c>
      <c r="T3408" s="1">
        <v>4472426.6040000003</v>
      </c>
      <c r="U3408" s="1">
        <v>3332811.2409999999</v>
      </c>
      <c r="V3408" s="1">
        <v>4534364.2750000004</v>
      </c>
      <c r="W3408" s="1">
        <v>2731379.5610000002</v>
      </c>
      <c r="X3408" s="1">
        <f t="shared" si="205"/>
        <v>3767745.4202500004</v>
      </c>
      <c r="Y3408" s="1">
        <f t="shared" si="206"/>
        <v>884590.67251250311</v>
      </c>
    </row>
    <row r="3409" spans="1:25" x14ac:dyDescent="0.5">
      <c r="A3409" s="1" t="s">
        <v>6803</v>
      </c>
      <c r="B3409" s="1" t="s">
        <v>6804</v>
      </c>
      <c r="C3409" s="1">
        <v>24842</v>
      </c>
      <c r="D3409" s="1">
        <v>10</v>
      </c>
      <c r="E3409" s="1">
        <v>10</v>
      </c>
      <c r="F3409" s="1">
        <v>472.73</v>
      </c>
      <c r="G3409" s="1">
        <v>0.38759371500000001</v>
      </c>
      <c r="H3409" s="1">
        <v>0.977951083</v>
      </c>
      <c r="I3409" s="1">
        <v>9.3838168E-2</v>
      </c>
      <c r="K3409" s="1">
        <v>1.3428749710000001</v>
      </c>
      <c r="L3409" s="1" t="s">
        <v>2</v>
      </c>
      <c r="M3409" s="1" t="s">
        <v>1</v>
      </c>
      <c r="N3409" s="1">
        <v>3583879.0529999998</v>
      </c>
      <c r="O3409" s="1">
        <v>4641824.0060000001</v>
      </c>
      <c r="P3409" s="1">
        <v>5878093.4709999999</v>
      </c>
      <c r="Q3409" s="1">
        <v>5102827.1830000002</v>
      </c>
      <c r="R3409" s="3">
        <f>AVERAGE('VTA_Proteome Morphine vs Saline'!N3409:Q3409)</f>
        <v>4801655.9282499999</v>
      </c>
      <c r="S3409" s="3">
        <f>_xlfn.STDEV.S('VTA_Proteome Morphine vs Saline'!N3409:Q3409)</f>
        <v>958809.79507462634</v>
      </c>
      <c r="T3409" s="1">
        <v>7712235.5269999998</v>
      </c>
      <c r="U3409" s="1">
        <v>4902099.4119999995</v>
      </c>
      <c r="V3409" s="1">
        <v>5840883.7379999999</v>
      </c>
      <c r="W3409" s="1">
        <v>7336875.5800000001</v>
      </c>
      <c r="X3409" s="1">
        <f t="shared" si="205"/>
        <v>6448023.5642499998</v>
      </c>
      <c r="Y3409" s="1">
        <f t="shared" si="206"/>
        <v>1309807.8797787882</v>
      </c>
    </row>
    <row r="3410" spans="1:25" x14ac:dyDescent="0.5">
      <c r="A3410" s="1" t="s">
        <v>6805</v>
      </c>
      <c r="B3410" s="1" t="s">
        <v>6806</v>
      </c>
      <c r="C3410" s="1">
        <v>49536</v>
      </c>
      <c r="D3410" s="1">
        <v>7</v>
      </c>
      <c r="E3410" s="1">
        <v>7</v>
      </c>
      <c r="F3410" s="1">
        <v>340.93</v>
      </c>
      <c r="G3410" s="1">
        <v>5.2721031000000002E-2</v>
      </c>
      <c r="H3410" s="1">
        <v>0.99625991700000005</v>
      </c>
      <c r="I3410" s="1">
        <v>0.86243857800000001</v>
      </c>
      <c r="K3410" s="1">
        <v>1.0070583870000001</v>
      </c>
      <c r="L3410" s="1" t="s">
        <v>1</v>
      </c>
      <c r="M3410" s="1" t="s">
        <v>2</v>
      </c>
      <c r="N3410" s="1">
        <v>2166322.4550000001</v>
      </c>
      <c r="O3410" s="1">
        <v>2053220.4720000001</v>
      </c>
      <c r="P3410" s="1">
        <v>1731222.061</v>
      </c>
      <c r="Q3410" s="1">
        <v>1805241.977</v>
      </c>
      <c r="R3410" s="3">
        <f>AVERAGE('VTA_Proteome Morphine vs Saline'!N3410:Q3410)</f>
        <v>1939001.74125</v>
      </c>
      <c r="S3410" s="3">
        <f>_xlfn.STDEV.S('VTA_Proteome Morphine vs Saline'!N3410:Q3410)</f>
        <v>204763.84398534027</v>
      </c>
      <c r="T3410" s="1">
        <v>1958986.024</v>
      </c>
      <c r="U3410" s="1">
        <v>2418367.54</v>
      </c>
      <c r="V3410" s="1">
        <v>1352673.3770000001</v>
      </c>
      <c r="W3410" s="1">
        <v>1971618.825</v>
      </c>
      <c r="X3410" s="1">
        <f t="shared" si="205"/>
        <v>1925411.4415000002</v>
      </c>
      <c r="Y3410" s="1">
        <f t="shared" si="206"/>
        <v>437529.80106331414</v>
      </c>
    </row>
    <row r="3411" spans="1:25" x14ac:dyDescent="0.5">
      <c r="A3411" s="1" t="s">
        <v>6807</v>
      </c>
      <c r="B3411" s="1" t="s">
        <v>6808</v>
      </c>
      <c r="C3411" s="1">
        <v>21328</v>
      </c>
      <c r="D3411" s="1">
        <v>4</v>
      </c>
      <c r="E3411" s="1">
        <v>4</v>
      </c>
      <c r="F3411" s="1">
        <v>223.96</v>
      </c>
      <c r="G3411" s="1">
        <v>0.12348587699999999</v>
      </c>
      <c r="H3411" s="1">
        <v>0.977951083</v>
      </c>
      <c r="I3411" s="1">
        <v>0.38929143799999999</v>
      </c>
      <c r="K3411" s="1">
        <v>1.174724938</v>
      </c>
      <c r="L3411" s="1" t="s">
        <v>2</v>
      </c>
      <c r="M3411" s="1" t="s">
        <v>1</v>
      </c>
      <c r="N3411" s="1">
        <v>2764156.031</v>
      </c>
      <c r="O3411" s="1">
        <v>2877236.0049999999</v>
      </c>
      <c r="P3411" s="1">
        <v>3470755.7710000002</v>
      </c>
      <c r="Q3411" s="1">
        <v>3796245.111</v>
      </c>
      <c r="R3411" s="3">
        <f>AVERAGE('VTA_Proteome Morphine vs Saline'!N3411:Q3411)</f>
        <v>3227098.2294999999</v>
      </c>
      <c r="S3411" s="3">
        <f>_xlfn.STDEV.S('VTA_Proteome Morphine vs Saline'!N3411:Q3411)</f>
        <v>489903.46856467606</v>
      </c>
      <c r="T3411" s="1">
        <v>3353781.7</v>
      </c>
      <c r="U3411" s="1">
        <v>2716302.3139999998</v>
      </c>
      <c r="V3411" s="1">
        <v>5113442.4079999998</v>
      </c>
      <c r="W3411" s="1">
        <v>3980284.65</v>
      </c>
      <c r="X3411" s="1">
        <f t="shared" si="205"/>
        <v>3790952.7680000002</v>
      </c>
      <c r="Y3411" s="1">
        <f t="shared" si="206"/>
        <v>1021570.2864426667</v>
      </c>
    </row>
    <row r="3412" spans="1:25" x14ac:dyDescent="0.5">
      <c r="A3412" s="1" t="s">
        <v>6809</v>
      </c>
      <c r="B3412" s="1" t="s">
        <v>6810</v>
      </c>
      <c r="C3412" s="1">
        <v>27965</v>
      </c>
      <c r="D3412" s="1">
        <v>1</v>
      </c>
      <c r="E3412" s="1">
        <v>1</v>
      </c>
      <c r="F3412" s="1">
        <v>45.01</v>
      </c>
      <c r="G3412" s="1">
        <v>8.5844993999999994E-2</v>
      </c>
      <c r="H3412" s="1">
        <v>0.99625991700000005</v>
      </c>
      <c r="I3412" s="1">
        <v>0.538677988</v>
      </c>
      <c r="K3412" s="1">
        <v>1.3203582659999999</v>
      </c>
      <c r="L3412" s="1" t="s">
        <v>1</v>
      </c>
      <c r="M3412" s="1" t="s">
        <v>2</v>
      </c>
      <c r="N3412" s="1">
        <v>31949.778180000001</v>
      </c>
      <c r="O3412" s="1">
        <v>20955.10239</v>
      </c>
      <c r="P3412" s="1">
        <v>75450.722899999993</v>
      </c>
      <c r="Q3412" s="1">
        <v>43799.146359999999</v>
      </c>
      <c r="R3412" s="3">
        <f>AVERAGE('VTA_Proteome Morphine vs Saline'!N3412:Q3412)</f>
        <v>43038.687457499997</v>
      </c>
      <c r="S3412" s="3">
        <f>_xlfn.STDEV.S('VTA_Proteome Morphine vs Saline'!N3412:Q3412)</f>
        <v>23535.554505658045</v>
      </c>
      <c r="T3412" s="1">
        <v>32685.650559999998</v>
      </c>
      <c r="U3412" s="1">
        <v>24167.60685</v>
      </c>
      <c r="V3412" s="1">
        <v>45643.843289999997</v>
      </c>
      <c r="W3412" s="1">
        <v>27887.776119999999</v>
      </c>
      <c r="X3412" s="1">
        <f t="shared" si="205"/>
        <v>32596.219204999998</v>
      </c>
      <c r="Y3412" s="1">
        <f t="shared" si="206"/>
        <v>9371.2225233472527</v>
      </c>
    </row>
    <row r="3413" spans="1:25" x14ac:dyDescent="0.5">
      <c r="A3413" s="1" t="s">
        <v>6811</v>
      </c>
      <c r="B3413" s="1" t="s">
        <v>6812</v>
      </c>
      <c r="C3413" s="1">
        <v>44746</v>
      </c>
      <c r="D3413" s="1">
        <v>2</v>
      </c>
      <c r="E3413" s="1">
        <v>2</v>
      </c>
      <c r="F3413" s="1">
        <v>81.75</v>
      </c>
      <c r="G3413" s="1">
        <v>8.2744324999999994E-2</v>
      </c>
      <c r="H3413" s="1">
        <v>0.99625991700000005</v>
      </c>
      <c r="I3413" s="1">
        <v>0.55600251199999995</v>
      </c>
      <c r="K3413" s="1">
        <v>1.314102629</v>
      </c>
      <c r="L3413" s="1" t="s">
        <v>1</v>
      </c>
      <c r="M3413" s="1" t="s">
        <v>2</v>
      </c>
      <c r="N3413" s="1">
        <v>77488.640509999997</v>
      </c>
      <c r="O3413" s="1">
        <v>33318.930039999999</v>
      </c>
      <c r="P3413" s="1">
        <v>20899.657090000001</v>
      </c>
      <c r="Q3413" s="1">
        <v>26262.49339</v>
      </c>
      <c r="R3413" s="3">
        <f>AVERAGE('VTA_Proteome Morphine vs Saline'!N3413:Q3413)</f>
        <v>39492.430257499997</v>
      </c>
      <c r="S3413" s="3">
        <f>_xlfn.STDEV.S('VTA_Proteome Morphine vs Saline'!N3413:Q3413)</f>
        <v>25836.321603921631</v>
      </c>
      <c r="T3413" s="1">
        <v>35662.766109999997</v>
      </c>
      <c r="U3413" s="1">
        <v>42913.43406</v>
      </c>
      <c r="V3413" s="1">
        <v>32288.173309999998</v>
      </c>
      <c r="W3413" s="1">
        <v>9346.7253369999999</v>
      </c>
      <c r="X3413" s="1">
        <f t="shared" si="205"/>
        <v>30052.774704249998</v>
      </c>
      <c r="Y3413" s="1">
        <f t="shared" si="206"/>
        <v>14498.345307457354</v>
      </c>
    </row>
    <row r="3414" spans="1:25" x14ac:dyDescent="0.5">
      <c r="A3414" s="1" t="s">
        <v>6813</v>
      </c>
      <c r="B3414" s="1" t="s">
        <v>6814</v>
      </c>
      <c r="C3414" s="1">
        <v>40455</v>
      </c>
      <c r="D3414" s="1">
        <v>4</v>
      </c>
      <c r="E3414" s="1">
        <v>2</v>
      </c>
      <c r="F3414" s="1">
        <v>184.48</v>
      </c>
      <c r="G3414" s="1">
        <v>5.5064818000000001E-2</v>
      </c>
      <c r="H3414" s="1">
        <v>0.99625991700000005</v>
      </c>
      <c r="I3414" s="1">
        <v>0.81343875300000001</v>
      </c>
      <c r="K3414" s="1">
        <v>1.1754573319999999</v>
      </c>
      <c r="L3414" s="1" t="s">
        <v>1</v>
      </c>
      <c r="M3414" s="1" t="s">
        <v>2</v>
      </c>
      <c r="N3414" s="1">
        <v>92098.566489999997</v>
      </c>
      <c r="O3414" s="1">
        <v>82445.962209999998</v>
      </c>
      <c r="P3414" s="1">
        <v>32278.812300000001</v>
      </c>
      <c r="Q3414" s="1">
        <v>38551.807200000003</v>
      </c>
      <c r="R3414" s="3">
        <f>AVERAGE('VTA_Proteome Morphine vs Saline'!N3414:Q3414)</f>
        <v>61343.787049999999</v>
      </c>
      <c r="S3414" s="3">
        <f>_xlfn.STDEV.S('VTA_Proteome Morphine vs Saline'!N3414:Q3414)</f>
        <v>30306.244447788384</v>
      </c>
      <c r="T3414" s="1">
        <v>50321.930130000001</v>
      </c>
      <c r="U3414" s="1">
        <v>52729.066780000001</v>
      </c>
      <c r="V3414" s="1">
        <v>61353.131809999999</v>
      </c>
      <c r="W3414" s="1">
        <v>44344.535689999997</v>
      </c>
      <c r="X3414" s="1">
        <f t="shared" si="205"/>
        <v>52187.166102499999</v>
      </c>
      <c r="Y3414" s="1">
        <f t="shared" si="206"/>
        <v>7054.4203805254601</v>
      </c>
    </row>
    <row r="3415" spans="1:25" x14ac:dyDescent="0.5">
      <c r="A3415" s="1" t="s">
        <v>6815</v>
      </c>
      <c r="B3415" s="1" t="s">
        <v>6816</v>
      </c>
      <c r="C3415" s="1">
        <v>39468</v>
      </c>
      <c r="D3415" s="1">
        <v>25</v>
      </c>
      <c r="E3415" s="1">
        <v>24</v>
      </c>
      <c r="F3415" s="1">
        <v>1867.02</v>
      </c>
      <c r="G3415" s="1">
        <v>5.0296923E-2</v>
      </c>
      <c r="H3415" s="1">
        <v>0.99625991700000005</v>
      </c>
      <c r="I3415" s="1">
        <v>0.954274391</v>
      </c>
      <c r="K3415" s="1">
        <v>1.001677819</v>
      </c>
      <c r="L3415" s="1" t="s">
        <v>1</v>
      </c>
      <c r="M3415" s="1" t="s">
        <v>2</v>
      </c>
      <c r="N3415" s="1">
        <v>30003132.809999999</v>
      </c>
      <c r="O3415" s="1">
        <v>32108044.579999998</v>
      </c>
      <c r="P3415" s="1">
        <v>24809438.43</v>
      </c>
      <c r="Q3415" s="1">
        <v>28237525.359999999</v>
      </c>
      <c r="R3415" s="3">
        <f>AVERAGE('VTA_Proteome Morphine vs Saline'!N3415:Q3415)</f>
        <v>28789535.294999998</v>
      </c>
      <c r="S3415" s="3">
        <f>_xlfn.STDEV.S('VTA_Proteome Morphine vs Saline'!N3415:Q3415)</f>
        <v>3089293.8149986588</v>
      </c>
      <c r="T3415" s="1">
        <v>30143676.93</v>
      </c>
      <c r="U3415" s="1">
        <v>31176980.75</v>
      </c>
      <c r="V3415" s="1">
        <v>22657733.780000001</v>
      </c>
      <c r="W3415" s="1">
        <v>30986858.870000001</v>
      </c>
      <c r="X3415" s="1">
        <f t="shared" si="205"/>
        <v>28741312.582500003</v>
      </c>
      <c r="Y3415" s="1">
        <f t="shared" si="206"/>
        <v>4080503.006609357</v>
      </c>
    </row>
    <row r="3416" spans="1:25" x14ac:dyDescent="0.5">
      <c r="A3416" s="1" t="s">
        <v>6817</v>
      </c>
      <c r="B3416" s="1" t="s">
        <v>6818</v>
      </c>
      <c r="C3416" s="1">
        <v>26333</v>
      </c>
      <c r="D3416" s="1">
        <v>3</v>
      </c>
      <c r="E3416" s="1">
        <v>3</v>
      </c>
      <c r="F3416" s="1">
        <v>173.67</v>
      </c>
      <c r="G3416" s="1">
        <v>0.17965520700000001</v>
      </c>
      <c r="H3416" s="1">
        <v>0.977951083</v>
      </c>
      <c r="I3416" s="1">
        <v>0.26616822499999998</v>
      </c>
      <c r="K3416" s="1">
        <v>1.105380158</v>
      </c>
      <c r="L3416" s="1" t="s">
        <v>2</v>
      </c>
      <c r="M3416" s="1" t="s">
        <v>1</v>
      </c>
      <c r="N3416" s="1">
        <v>1303890.8929999999</v>
      </c>
      <c r="O3416" s="1">
        <v>1327474.74</v>
      </c>
      <c r="P3416" s="1">
        <v>1290171.8259999999</v>
      </c>
      <c r="Q3416" s="1">
        <v>1236586.2479999999</v>
      </c>
      <c r="R3416" s="3">
        <f>AVERAGE('VTA_Proteome Morphine vs Saline'!N3416:Q3416)</f>
        <v>1289530.9267499999</v>
      </c>
      <c r="S3416" s="3">
        <f>_xlfn.STDEV.S('VTA_Proteome Morphine vs Saline'!N3416:Q3416)</f>
        <v>38511.865506799215</v>
      </c>
      <c r="T3416" s="1">
        <v>1692608.5330000001</v>
      </c>
      <c r="U3416" s="1">
        <v>1476623.642</v>
      </c>
      <c r="V3416" s="1">
        <v>1335978.5419999999</v>
      </c>
      <c r="W3416" s="1">
        <v>1196476.8799999999</v>
      </c>
      <c r="X3416" s="1">
        <f t="shared" si="205"/>
        <v>1425421.89925</v>
      </c>
      <c r="Y3416" s="1">
        <f t="shared" si="206"/>
        <v>211680.7751551269</v>
      </c>
    </row>
    <row r="3417" spans="1:25" x14ac:dyDescent="0.5">
      <c r="A3417" s="1" t="s">
        <v>6819</v>
      </c>
      <c r="B3417" s="1" t="s">
        <v>6820</v>
      </c>
      <c r="C3417" s="1">
        <v>33844</v>
      </c>
      <c r="D3417" s="1">
        <v>5</v>
      </c>
      <c r="E3417" s="1">
        <v>5</v>
      </c>
      <c r="F3417" s="1">
        <v>289.95999999999998</v>
      </c>
      <c r="G3417" s="1">
        <v>8.3091540000000005E-2</v>
      </c>
      <c r="H3417" s="1">
        <v>0.99625991700000005</v>
      </c>
      <c r="I3417" s="1">
        <v>0.55400427200000002</v>
      </c>
      <c r="K3417" s="1">
        <v>1.1052003029999999</v>
      </c>
      <c r="L3417" s="1" t="s">
        <v>1</v>
      </c>
      <c r="M3417" s="1" t="s">
        <v>2</v>
      </c>
      <c r="N3417" s="1">
        <v>718583.76679999998</v>
      </c>
      <c r="O3417" s="1">
        <v>524468.02080000006</v>
      </c>
      <c r="P3417" s="1">
        <v>911377.87609999999</v>
      </c>
      <c r="Q3417" s="1">
        <v>703793.52590000001</v>
      </c>
      <c r="R3417" s="3">
        <f>AVERAGE('VTA_Proteome Morphine vs Saline'!N3417:Q3417)</f>
        <v>714555.79740000004</v>
      </c>
      <c r="S3417" s="3">
        <f>_xlfn.STDEV.S('VTA_Proteome Morphine vs Saline'!N3417:Q3417)</f>
        <v>158118.46244914751</v>
      </c>
      <c r="T3417" s="1">
        <v>748393.53579999995</v>
      </c>
      <c r="U3417" s="1">
        <v>476726.38339999999</v>
      </c>
      <c r="V3417" s="1">
        <v>750085.86880000005</v>
      </c>
      <c r="W3417" s="1">
        <v>610952.74040000001</v>
      </c>
      <c r="X3417" s="1">
        <f t="shared" si="205"/>
        <v>646539.63210000005</v>
      </c>
      <c r="Y3417" s="1">
        <f t="shared" si="206"/>
        <v>130638.18626085388</v>
      </c>
    </row>
    <row r="3418" spans="1:25" x14ac:dyDescent="0.5">
      <c r="A3418" s="1" t="s">
        <v>6821</v>
      </c>
      <c r="B3418" s="1" t="s">
        <v>6822</v>
      </c>
      <c r="C3418" s="1">
        <v>25789</v>
      </c>
      <c r="D3418" s="1">
        <v>1</v>
      </c>
      <c r="E3418" s="1">
        <v>1</v>
      </c>
      <c r="F3418" s="1">
        <v>29.17</v>
      </c>
      <c r="G3418" s="1">
        <v>8.7021744999999998E-2</v>
      </c>
      <c r="H3418" s="1">
        <v>0.99625991700000005</v>
      </c>
      <c r="I3418" s="1">
        <v>0.53239333099999997</v>
      </c>
      <c r="K3418" s="1">
        <v>1.400468719</v>
      </c>
      <c r="L3418" s="1" t="s">
        <v>1</v>
      </c>
      <c r="M3418" s="1" t="s">
        <v>2</v>
      </c>
      <c r="N3418" s="1">
        <v>1188864.2150000001</v>
      </c>
      <c r="O3418" s="1">
        <v>3008662.5469999998</v>
      </c>
      <c r="P3418" s="1">
        <v>723928.06460000004</v>
      </c>
      <c r="Q3418" s="1">
        <v>1135382.0020000001</v>
      </c>
      <c r="R3418" s="3">
        <f>AVERAGE('VTA_Proteome Morphine vs Saline'!N3418:Q3418)</f>
        <v>1514209.2071500001</v>
      </c>
      <c r="S3418" s="3">
        <f>_xlfn.STDEV.S('VTA_Proteome Morphine vs Saline'!N3418:Q3418)</f>
        <v>1017725.3205945424</v>
      </c>
      <c r="T3418" s="1">
        <v>993880.63320000004</v>
      </c>
      <c r="U3418" s="1">
        <v>1349554.865</v>
      </c>
      <c r="V3418" s="1">
        <v>1232060.78</v>
      </c>
      <c r="W3418" s="1">
        <v>749367.77969999996</v>
      </c>
      <c r="X3418" s="1">
        <f t="shared" si="205"/>
        <v>1081216.0144750001</v>
      </c>
      <c r="Y3418" s="1">
        <f t="shared" si="206"/>
        <v>266151.96269118047</v>
      </c>
    </row>
    <row r="3419" spans="1:25" x14ac:dyDescent="0.5">
      <c r="A3419" s="1" t="s">
        <v>6823</v>
      </c>
      <c r="B3419" s="1" t="s">
        <v>6824</v>
      </c>
      <c r="C3419" s="1">
        <v>71824</v>
      </c>
      <c r="D3419" s="1">
        <v>8</v>
      </c>
      <c r="E3419" s="1">
        <v>8</v>
      </c>
      <c r="F3419" s="1">
        <v>343.55</v>
      </c>
      <c r="G3419" s="1">
        <v>0.42025716499999999</v>
      </c>
      <c r="H3419" s="1">
        <v>0.977951083</v>
      </c>
      <c r="I3419" s="1">
        <v>8.1462890999999996E-2</v>
      </c>
      <c r="K3419" s="1">
        <v>1.351723279</v>
      </c>
      <c r="L3419" s="1" t="s">
        <v>2</v>
      </c>
      <c r="M3419" s="1" t="s">
        <v>1</v>
      </c>
      <c r="N3419" s="1">
        <v>371617.45069999999</v>
      </c>
      <c r="O3419" s="1">
        <v>471172.44829999999</v>
      </c>
      <c r="P3419" s="1">
        <v>282061.05790000001</v>
      </c>
      <c r="Q3419" s="1">
        <v>347582.6986</v>
      </c>
      <c r="R3419" s="3">
        <f>AVERAGE('VTA_Proteome Morphine vs Saline'!N3419:Q3419)</f>
        <v>368108.41387500003</v>
      </c>
      <c r="S3419" s="3">
        <f>_xlfn.STDEV.S('VTA_Proteome Morphine vs Saline'!N3419:Q3419)</f>
        <v>78443.102499487723</v>
      </c>
      <c r="T3419" s="1">
        <v>619852.15689999994</v>
      </c>
      <c r="U3419" s="1">
        <v>480228.56579999998</v>
      </c>
      <c r="V3419" s="1">
        <v>508039.31180000002</v>
      </c>
      <c r="W3419" s="1">
        <v>382202.81430000003</v>
      </c>
      <c r="X3419" s="1">
        <f t="shared" si="205"/>
        <v>497580.71219999995</v>
      </c>
      <c r="Y3419" s="1">
        <f t="shared" si="206"/>
        <v>97763.05505852474</v>
      </c>
    </row>
    <row r="3420" spans="1:25" x14ac:dyDescent="0.5">
      <c r="A3420" s="1" t="s">
        <v>6825</v>
      </c>
      <c r="B3420" s="1" t="s">
        <v>6826</v>
      </c>
      <c r="C3420" s="1">
        <v>36811</v>
      </c>
      <c r="D3420" s="1">
        <v>1</v>
      </c>
      <c r="E3420" s="1">
        <v>1</v>
      </c>
      <c r="F3420" s="1">
        <v>49.76</v>
      </c>
      <c r="G3420" s="1">
        <v>0.42609648300000003</v>
      </c>
      <c r="H3420" s="1">
        <v>0.977951083</v>
      </c>
      <c r="I3420" s="1">
        <v>7.9452642000000004E-2</v>
      </c>
      <c r="K3420" s="1">
        <v>1.6277007809999999</v>
      </c>
      <c r="L3420" s="1" t="s">
        <v>1</v>
      </c>
      <c r="M3420" s="1" t="s">
        <v>2</v>
      </c>
      <c r="N3420" s="1">
        <v>89703.419729999994</v>
      </c>
      <c r="O3420" s="1">
        <v>40404.531600000002</v>
      </c>
      <c r="P3420" s="1">
        <v>59096.854480000002</v>
      </c>
      <c r="Q3420" s="1">
        <v>60567.499649999998</v>
      </c>
      <c r="R3420" s="3">
        <f>AVERAGE('VTA_Proteome Morphine vs Saline'!N3420:Q3420)</f>
        <v>62443.076365000001</v>
      </c>
      <c r="S3420" s="3">
        <f>_xlfn.STDEV.S('VTA_Proteome Morphine vs Saline'!N3420:Q3420)</f>
        <v>20359.590407259409</v>
      </c>
      <c r="T3420" s="1">
        <v>45258.384599999998</v>
      </c>
      <c r="U3420" s="1">
        <v>29242.88622</v>
      </c>
      <c r="V3420" s="1">
        <v>26662.67036</v>
      </c>
      <c r="W3420" s="1">
        <v>52287.054459999999</v>
      </c>
      <c r="X3420" s="1">
        <f t="shared" si="205"/>
        <v>38362.748910000002</v>
      </c>
      <c r="Y3420" s="1">
        <f t="shared" si="206"/>
        <v>12402.954086017658</v>
      </c>
    </row>
    <row r="3421" spans="1:25" x14ac:dyDescent="0.5">
      <c r="A3421" s="1" t="s">
        <v>6827</v>
      </c>
      <c r="B3421" s="1" t="s">
        <v>6828</v>
      </c>
      <c r="C3421" s="1">
        <v>65609</v>
      </c>
      <c r="D3421" s="1">
        <v>10</v>
      </c>
      <c r="E3421" s="1">
        <v>9</v>
      </c>
      <c r="F3421" s="1">
        <v>566.67999999999995</v>
      </c>
      <c r="G3421" s="1">
        <v>5.3453331999999999E-2</v>
      </c>
      <c r="H3421" s="1">
        <v>0.99625991700000005</v>
      </c>
      <c r="I3421" s="1">
        <v>0.84531902299999995</v>
      </c>
      <c r="K3421" s="1">
        <v>1.064859738</v>
      </c>
      <c r="L3421" s="1" t="s">
        <v>2</v>
      </c>
      <c r="M3421" s="1" t="s">
        <v>1</v>
      </c>
      <c r="N3421" s="1">
        <v>1159535.723</v>
      </c>
      <c r="O3421" s="1">
        <v>993828.65040000004</v>
      </c>
      <c r="P3421" s="1">
        <v>1458962.3970000001</v>
      </c>
      <c r="Q3421" s="1">
        <v>1502128.997</v>
      </c>
      <c r="R3421" s="3">
        <f>AVERAGE('VTA_Proteome Morphine vs Saline'!N3421:Q3421)</f>
        <v>1278613.9418500001</v>
      </c>
      <c r="S3421" s="3">
        <f>_xlfn.STDEV.S('VTA_Proteome Morphine vs Saline'!N3421:Q3421)</f>
        <v>243424.75194910454</v>
      </c>
      <c r="T3421" s="1">
        <v>1127557.0660000001</v>
      </c>
      <c r="U3421" s="1">
        <v>1234910.1950000001</v>
      </c>
      <c r="V3421" s="1">
        <v>2060963.138</v>
      </c>
      <c r="W3421" s="1">
        <v>1022747.63</v>
      </c>
      <c r="X3421" s="1">
        <f t="shared" si="205"/>
        <v>1361544.50725</v>
      </c>
      <c r="Y3421" s="1">
        <f t="shared" si="206"/>
        <v>474255.94945356582</v>
      </c>
    </row>
    <row r="3422" spans="1:25" x14ac:dyDescent="0.5">
      <c r="A3422" s="1" t="s">
        <v>6829</v>
      </c>
      <c r="B3422" s="1" t="s">
        <v>6830</v>
      </c>
      <c r="C3422" s="1">
        <v>61661</v>
      </c>
      <c r="D3422" s="1">
        <v>5</v>
      </c>
      <c r="E3422" s="1">
        <v>5</v>
      </c>
      <c r="F3422" s="1">
        <v>199.8</v>
      </c>
      <c r="G3422" s="1">
        <v>5.5754247999999999E-2</v>
      </c>
      <c r="H3422" s="1">
        <v>0.99625991700000005</v>
      </c>
      <c r="I3422" s="1">
        <v>0.801492502</v>
      </c>
      <c r="K3422" s="1">
        <v>1.0810603860000001</v>
      </c>
      <c r="L3422" s="1" t="s">
        <v>2</v>
      </c>
      <c r="M3422" s="1" t="s">
        <v>1</v>
      </c>
      <c r="N3422" s="1">
        <v>246617.7139</v>
      </c>
      <c r="O3422" s="1">
        <v>384671.16039999999</v>
      </c>
      <c r="P3422" s="1">
        <v>78150.432130000001</v>
      </c>
      <c r="Q3422" s="1">
        <v>171565.02650000001</v>
      </c>
      <c r="R3422" s="3">
        <f>AVERAGE('VTA_Proteome Morphine vs Saline'!N3422:Q3422)</f>
        <v>220251.08323250001</v>
      </c>
      <c r="S3422" s="3">
        <f>_xlfn.STDEV.S('VTA_Proteome Morphine vs Saline'!N3422:Q3422)</f>
        <v>129475.97995051388</v>
      </c>
      <c r="T3422" s="1">
        <v>252785.5833</v>
      </c>
      <c r="U3422" s="1">
        <v>312925.12079999998</v>
      </c>
      <c r="V3422" s="1">
        <v>300414.44020000001</v>
      </c>
      <c r="W3422" s="1">
        <v>86293.739709999994</v>
      </c>
      <c r="X3422" s="1">
        <f t="shared" si="205"/>
        <v>238104.72100250001</v>
      </c>
      <c r="Y3422" s="1">
        <f t="shared" si="206"/>
        <v>104471.20032353248</v>
      </c>
    </row>
    <row r="3423" spans="1:25" x14ac:dyDescent="0.5">
      <c r="A3423" s="1" t="s">
        <v>6831</v>
      </c>
      <c r="B3423" s="1" t="s">
        <v>6832</v>
      </c>
      <c r="C3423" s="1">
        <v>30295</v>
      </c>
      <c r="D3423" s="1">
        <v>12</v>
      </c>
      <c r="E3423" s="1">
        <v>12</v>
      </c>
      <c r="F3423" s="1">
        <v>735.14</v>
      </c>
      <c r="G3423" s="1">
        <v>6.5713032000000005E-2</v>
      </c>
      <c r="H3423" s="1">
        <v>0.99625991700000005</v>
      </c>
      <c r="I3423" s="1">
        <v>0.67994385499999999</v>
      </c>
      <c r="K3423" s="1">
        <v>1.028902819</v>
      </c>
      <c r="L3423" s="1" t="s">
        <v>2</v>
      </c>
      <c r="M3423" s="1" t="s">
        <v>1</v>
      </c>
      <c r="N3423" s="1">
        <v>11648466.58</v>
      </c>
      <c r="O3423" s="1">
        <v>14009303.210000001</v>
      </c>
      <c r="P3423" s="1">
        <v>14261623.16</v>
      </c>
      <c r="Q3423" s="1">
        <v>12169550.050000001</v>
      </c>
      <c r="R3423" s="3">
        <f>AVERAGE('VTA_Proteome Morphine vs Saline'!N3423:Q3423)</f>
        <v>13022235.75</v>
      </c>
      <c r="S3423" s="3">
        <f>_xlfn.STDEV.S('VTA_Proteome Morphine vs Saline'!N3423:Q3423)</f>
        <v>1306993.7462339979</v>
      </c>
      <c r="T3423" s="1">
        <v>14952666.27</v>
      </c>
      <c r="U3423" s="1">
        <v>13775746.24</v>
      </c>
      <c r="V3423" s="1">
        <v>12546887.02</v>
      </c>
      <c r="W3423" s="1">
        <v>12319160.779999999</v>
      </c>
      <c r="X3423" s="1">
        <f t="shared" si="205"/>
        <v>13398615.077500001</v>
      </c>
      <c r="Y3423" s="1">
        <f t="shared" si="206"/>
        <v>1217643.2546745394</v>
      </c>
    </row>
    <row r="3424" spans="1:25" x14ac:dyDescent="0.5">
      <c r="A3424" s="1" t="s">
        <v>6833</v>
      </c>
      <c r="B3424" s="1" t="s">
        <v>6834</v>
      </c>
      <c r="C3424" s="1">
        <v>16274</v>
      </c>
      <c r="D3424" s="1">
        <v>2</v>
      </c>
      <c r="E3424" s="1">
        <v>1</v>
      </c>
      <c r="F3424" s="1">
        <v>72.010000000000005</v>
      </c>
      <c r="G3424" s="1">
        <v>5.2365284999999998E-2</v>
      </c>
      <c r="H3424" s="1">
        <v>0.99625991700000005</v>
      </c>
      <c r="I3424" s="1">
        <v>0.87162891799999997</v>
      </c>
      <c r="K3424" s="1">
        <v>1.2747482969999999</v>
      </c>
      <c r="L3424" s="1" t="s">
        <v>1</v>
      </c>
      <c r="M3424" s="1" t="s">
        <v>2</v>
      </c>
      <c r="N3424" s="1">
        <v>29763.88006</v>
      </c>
      <c r="O3424" s="1">
        <v>12359.84168</v>
      </c>
      <c r="P3424" s="1">
        <v>106553.0285</v>
      </c>
      <c r="Q3424" s="1">
        <v>211903.8046</v>
      </c>
      <c r="R3424" s="3">
        <f>AVERAGE('VTA_Proteome Morphine vs Saline'!N3424:Q3424)</f>
        <v>90145.138709999999</v>
      </c>
      <c r="S3424" s="3">
        <f>_xlfn.STDEV.S('VTA_Proteome Morphine vs Saline'!N3424:Q3424)</f>
        <v>90904.419395459845</v>
      </c>
      <c r="T3424" s="1">
        <v>31551.654419999999</v>
      </c>
      <c r="U3424" s="1">
        <v>31095.225829999999</v>
      </c>
      <c r="V3424" s="1">
        <v>194798.859</v>
      </c>
      <c r="W3424" s="1">
        <v>25418.38034</v>
      </c>
      <c r="X3424" s="1">
        <f t="shared" si="205"/>
        <v>70716.02989749999</v>
      </c>
      <c r="Y3424" s="1">
        <f t="shared" si="206"/>
        <v>82768.919196785748</v>
      </c>
    </row>
    <row r="3425" spans="1:25" x14ac:dyDescent="0.5">
      <c r="A3425" s="1" t="s">
        <v>6835</v>
      </c>
      <c r="B3425" s="1" t="s">
        <v>6836</v>
      </c>
      <c r="C3425" s="1">
        <v>15481</v>
      </c>
      <c r="D3425" s="1">
        <v>8</v>
      </c>
      <c r="E3425" s="1">
        <v>8</v>
      </c>
      <c r="F3425" s="1">
        <v>464.47</v>
      </c>
      <c r="G3425" s="1">
        <v>7.4543225000000005E-2</v>
      </c>
      <c r="H3425" s="1">
        <v>0.99625991700000005</v>
      </c>
      <c r="I3425" s="1">
        <v>0.60830082399999996</v>
      </c>
      <c r="K3425" s="1">
        <v>1.112946717</v>
      </c>
      <c r="L3425" s="1" t="s">
        <v>1</v>
      </c>
      <c r="M3425" s="1" t="s">
        <v>2</v>
      </c>
      <c r="N3425" s="1">
        <v>6436023.1440000003</v>
      </c>
      <c r="O3425" s="1">
        <v>6711963.9809999997</v>
      </c>
      <c r="P3425" s="1">
        <v>11494505.029999999</v>
      </c>
      <c r="Q3425" s="1">
        <v>9414338.6109999996</v>
      </c>
      <c r="R3425" s="3">
        <f>AVERAGE('VTA_Proteome Morphine vs Saline'!N3425:Q3425)</f>
        <v>8514207.6915000007</v>
      </c>
      <c r="S3425" s="3">
        <f>_xlfn.STDEV.S('VTA_Proteome Morphine vs Saline'!N3425:Q3425)</f>
        <v>2398564.9392650519</v>
      </c>
      <c r="T3425" s="1">
        <v>6064213.335</v>
      </c>
      <c r="U3425" s="1">
        <v>6335338.5080000004</v>
      </c>
      <c r="V3425" s="1">
        <v>9309266.7949999999</v>
      </c>
      <c r="W3425" s="1">
        <v>8891775.4749999996</v>
      </c>
      <c r="X3425" s="1">
        <f t="shared" si="205"/>
        <v>7650148.5282499995</v>
      </c>
      <c r="Y3425" s="1">
        <f t="shared" si="206"/>
        <v>1687031.5867916245</v>
      </c>
    </row>
    <row r="3426" spans="1:25" x14ac:dyDescent="0.5">
      <c r="A3426" s="1" t="s">
        <v>6837</v>
      </c>
      <c r="B3426" s="1" t="s">
        <v>6838</v>
      </c>
      <c r="C3426" s="1">
        <v>34440</v>
      </c>
      <c r="D3426" s="1">
        <v>18</v>
      </c>
      <c r="E3426" s="1">
        <v>18</v>
      </c>
      <c r="F3426" s="1">
        <v>1315.15</v>
      </c>
      <c r="G3426" s="1">
        <v>0.17904537400000001</v>
      </c>
      <c r="H3426" s="1">
        <v>0.977951083</v>
      </c>
      <c r="I3426" s="1">
        <v>0.267163602</v>
      </c>
      <c r="K3426" s="1">
        <v>1.0949249839999999</v>
      </c>
      <c r="L3426" s="1" t="s">
        <v>2</v>
      </c>
      <c r="M3426" s="1" t="s">
        <v>1</v>
      </c>
      <c r="N3426" s="1">
        <v>10068144.140000001</v>
      </c>
      <c r="O3426" s="1">
        <v>13426647.720000001</v>
      </c>
      <c r="P3426" s="1">
        <v>12499200.35</v>
      </c>
      <c r="Q3426" s="1">
        <v>11944864.720000001</v>
      </c>
      <c r="R3426" s="3">
        <f>AVERAGE('VTA_Proteome Morphine vs Saline'!N3426:Q3426)</f>
        <v>11984714.2325</v>
      </c>
      <c r="S3426" s="3">
        <f>_xlfn.STDEV.S('VTA_Proteome Morphine vs Saline'!N3426:Q3426)</f>
        <v>1416415.3169869969</v>
      </c>
      <c r="T3426" s="1">
        <v>14404546.810000001</v>
      </c>
      <c r="U3426" s="1">
        <v>13794734.300000001</v>
      </c>
      <c r="V3426" s="1">
        <v>11827146.52</v>
      </c>
      <c r="W3426" s="1">
        <v>12463024.539999999</v>
      </c>
      <c r="X3426" s="1">
        <f t="shared" si="205"/>
        <v>13122363.042499999</v>
      </c>
      <c r="Y3426" s="1">
        <f t="shared" si="206"/>
        <v>1184397.3745592546</v>
      </c>
    </row>
    <row r="3427" spans="1:25" x14ac:dyDescent="0.5">
      <c r="A3427" s="1" t="s">
        <v>6839</v>
      </c>
      <c r="B3427" s="1" t="s">
        <v>6840</v>
      </c>
      <c r="C3427" s="1">
        <v>37895</v>
      </c>
      <c r="D3427" s="1">
        <v>7</v>
      </c>
      <c r="E3427" s="1">
        <v>7</v>
      </c>
      <c r="F3427" s="1">
        <v>463.32</v>
      </c>
      <c r="G3427" s="1">
        <v>0.39040465699999999</v>
      </c>
      <c r="H3427" s="1">
        <v>0.977951083</v>
      </c>
      <c r="I3427" s="1">
        <v>9.2691547999999999E-2</v>
      </c>
      <c r="K3427" s="1">
        <v>1.0549702620000001</v>
      </c>
      <c r="L3427" s="1" t="s">
        <v>1</v>
      </c>
      <c r="M3427" s="1" t="s">
        <v>2</v>
      </c>
      <c r="N3427" s="1">
        <v>2099506.949</v>
      </c>
      <c r="O3427" s="1">
        <v>2084853.0160000001</v>
      </c>
      <c r="P3427" s="1">
        <v>2218853.585</v>
      </c>
      <c r="Q3427" s="1">
        <v>2121143.6979999999</v>
      </c>
      <c r="R3427" s="3">
        <f>AVERAGE('VTA_Proteome Morphine vs Saline'!N3427:Q3427)</f>
        <v>2131089.3119999999</v>
      </c>
      <c r="S3427" s="3">
        <f>_xlfn.STDEV.S('VTA_Proteome Morphine vs Saline'!N3427:Q3427)</f>
        <v>60378.593263724688</v>
      </c>
      <c r="T3427" s="1">
        <v>2016537.1640000001</v>
      </c>
      <c r="U3427" s="1">
        <v>2077884.159</v>
      </c>
      <c r="V3427" s="1">
        <v>2094192.925</v>
      </c>
      <c r="W3427" s="1">
        <v>1891572.9879999999</v>
      </c>
      <c r="X3427" s="1">
        <f t="shared" si="205"/>
        <v>2020046.8089999999</v>
      </c>
      <c r="Y3427" s="1">
        <f t="shared" si="206"/>
        <v>91943.181482322834</v>
      </c>
    </row>
    <row r="3428" spans="1:25" x14ac:dyDescent="0.5">
      <c r="A3428" s="1" t="s">
        <v>6841</v>
      </c>
      <c r="B3428" s="1" t="s">
        <v>6842</v>
      </c>
      <c r="C3428" s="1">
        <v>67402</v>
      </c>
      <c r="D3428" s="1">
        <v>32</v>
      </c>
      <c r="E3428" s="1">
        <v>32</v>
      </c>
      <c r="F3428" s="1">
        <v>2382.88</v>
      </c>
      <c r="G3428" s="1">
        <v>5.4896786000000003E-2</v>
      </c>
      <c r="H3428" s="1">
        <v>0.99625991700000005</v>
      </c>
      <c r="I3428" s="1">
        <v>0.81648147800000004</v>
      </c>
      <c r="K3428" s="1">
        <v>1.0277845329999999</v>
      </c>
      <c r="L3428" s="1" t="s">
        <v>1</v>
      </c>
      <c r="M3428" s="1" t="s">
        <v>2</v>
      </c>
      <c r="N3428" s="1">
        <v>46110003.880000003</v>
      </c>
      <c r="O3428" s="1">
        <v>40223595.649999999</v>
      </c>
      <c r="P3428" s="1">
        <v>56268725.009999998</v>
      </c>
      <c r="Q3428" s="1">
        <v>58216871.93</v>
      </c>
      <c r="R3428" s="3">
        <f>AVERAGE('VTA_Proteome Morphine vs Saline'!N3428:Q3428)</f>
        <v>50204799.1175</v>
      </c>
      <c r="S3428" s="3">
        <f>_xlfn.STDEV.S('VTA_Proteome Morphine vs Saline'!N3428:Q3428)</f>
        <v>8511879.5158927143</v>
      </c>
      <c r="T3428" s="1">
        <v>38509476.670000002</v>
      </c>
      <c r="U3428" s="1">
        <v>42428641.549999997</v>
      </c>
      <c r="V3428" s="1">
        <v>61754819.729999997</v>
      </c>
      <c r="W3428" s="1">
        <v>52697428.409999996</v>
      </c>
      <c r="X3428" s="1">
        <f t="shared" si="205"/>
        <v>48847591.589999996</v>
      </c>
      <c r="Y3428" s="1">
        <f t="shared" si="206"/>
        <v>10480097.351866188</v>
      </c>
    </row>
    <row r="3429" spans="1:25" x14ac:dyDescent="0.5">
      <c r="A3429" s="1" t="s">
        <v>6843</v>
      </c>
      <c r="B3429" s="1" t="s">
        <v>6844</v>
      </c>
      <c r="C3429" s="1">
        <v>151738</v>
      </c>
      <c r="D3429" s="1">
        <v>1</v>
      </c>
      <c r="E3429" s="1">
        <v>0</v>
      </c>
      <c r="F3429" s="1">
        <v>28.59</v>
      </c>
      <c r="K3429" s="1">
        <v>1</v>
      </c>
      <c r="L3429" s="1" t="s">
        <v>364</v>
      </c>
      <c r="M3429" s="1" t="s">
        <v>364</v>
      </c>
      <c r="R3429" s="3"/>
      <c r="S3429" s="3"/>
    </row>
    <row r="3430" spans="1:25" x14ac:dyDescent="0.5">
      <c r="A3430" s="1" t="s">
        <v>6845</v>
      </c>
      <c r="B3430" s="1" t="s">
        <v>6846</v>
      </c>
      <c r="C3430" s="1">
        <v>90703</v>
      </c>
      <c r="D3430" s="1">
        <v>10</v>
      </c>
      <c r="E3430" s="1">
        <v>10</v>
      </c>
      <c r="F3430" s="1">
        <v>369.82</v>
      </c>
      <c r="G3430" s="1">
        <v>0.339794981</v>
      </c>
      <c r="H3430" s="1">
        <v>0.977951083</v>
      </c>
      <c r="I3430" s="1">
        <v>0.11617973500000001</v>
      </c>
      <c r="K3430" s="1">
        <v>1.2399859559999999</v>
      </c>
      <c r="L3430" s="1" t="s">
        <v>1</v>
      </c>
      <c r="M3430" s="1" t="s">
        <v>2</v>
      </c>
      <c r="N3430" s="1">
        <v>1966554.632</v>
      </c>
      <c r="O3430" s="1">
        <v>1772901.43</v>
      </c>
      <c r="P3430" s="1">
        <v>1266403.061</v>
      </c>
      <c r="Q3430" s="1">
        <v>1713567.442</v>
      </c>
      <c r="R3430" s="3">
        <f>AVERAGE('VTA_Proteome Morphine vs Saline'!N3430:Q3430)</f>
        <v>1679856.6412499999</v>
      </c>
      <c r="S3430" s="3">
        <f>_xlfn.STDEV.S('VTA_Proteome Morphine vs Saline'!N3430:Q3430)</f>
        <v>296048.05450149986</v>
      </c>
      <c r="T3430" s="1">
        <v>1374386.8389999999</v>
      </c>
      <c r="U3430" s="1">
        <v>1595937.132</v>
      </c>
      <c r="V3430" s="1">
        <v>1221301.557</v>
      </c>
      <c r="W3430" s="1">
        <v>1227328.2339999999</v>
      </c>
      <c r="X3430" s="1">
        <f t="shared" ref="X3430:X3455" si="207">AVERAGE(T3430:W3430)</f>
        <v>1354738.4405</v>
      </c>
      <c r="Y3430" s="1">
        <f t="shared" ref="Y3430:Y3455" si="208">_xlfn.STDEV.S(T3430:W3430)</f>
        <v>175690.66655487727</v>
      </c>
    </row>
    <row r="3431" spans="1:25" x14ac:dyDescent="0.5">
      <c r="A3431" s="1" t="s">
        <v>6847</v>
      </c>
      <c r="B3431" s="1" t="s">
        <v>6848</v>
      </c>
      <c r="C3431" s="1">
        <v>173112</v>
      </c>
      <c r="D3431" s="1">
        <v>5</v>
      </c>
      <c r="E3431" s="1">
        <v>5</v>
      </c>
      <c r="F3431" s="1">
        <v>194.52</v>
      </c>
      <c r="G3431" s="1">
        <v>0.26968841900000001</v>
      </c>
      <c r="H3431" s="1">
        <v>0.977951083</v>
      </c>
      <c r="I3431" s="1">
        <v>0.16234416500000001</v>
      </c>
      <c r="K3431" s="1">
        <v>1.1139732149999999</v>
      </c>
      <c r="L3431" s="1" t="s">
        <v>2</v>
      </c>
      <c r="M3431" s="1" t="s">
        <v>1</v>
      </c>
      <c r="N3431" s="1">
        <v>730080.30909999995</v>
      </c>
      <c r="O3431" s="1">
        <v>566276.11219999997</v>
      </c>
      <c r="P3431" s="1">
        <v>566103.3676</v>
      </c>
      <c r="Q3431" s="1">
        <v>534001.24829999998</v>
      </c>
      <c r="R3431" s="3">
        <f>AVERAGE('VTA_Proteome Morphine vs Saline'!N3431:Q3431)</f>
        <v>599115.25930000003</v>
      </c>
      <c r="S3431" s="3">
        <f>_xlfn.STDEV.S('VTA_Proteome Morphine vs Saline'!N3431:Q3431)</f>
        <v>88618.796489030152</v>
      </c>
      <c r="T3431" s="1">
        <v>677241.19739999995</v>
      </c>
      <c r="U3431" s="1">
        <v>674093.37419999996</v>
      </c>
      <c r="V3431" s="1">
        <v>686460.62410000002</v>
      </c>
      <c r="W3431" s="1">
        <v>631798.21109999996</v>
      </c>
      <c r="X3431" s="1">
        <f t="shared" si="207"/>
        <v>667398.3517</v>
      </c>
      <c r="Y3431" s="1">
        <f t="shared" si="208"/>
        <v>24306.687540270934</v>
      </c>
    </row>
    <row r="3432" spans="1:25" x14ac:dyDescent="0.5">
      <c r="A3432" s="1" t="s">
        <v>6849</v>
      </c>
      <c r="B3432" s="1" t="s">
        <v>6850</v>
      </c>
      <c r="C3432" s="1">
        <v>37925</v>
      </c>
      <c r="D3432" s="1">
        <v>3</v>
      </c>
      <c r="E3432" s="1">
        <v>3</v>
      </c>
      <c r="F3432" s="1">
        <v>119.85</v>
      </c>
      <c r="G3432" s="1">
        <v>0.10211761900000001</v>
      </c>
      <c r="H3432" s="1">
        <v>0.99063050699999999</v>
      </c>
      <c r="I3432" s="1">
        <v>0.46298146699999998</v>
      </c>
      <c r="K3432" s="1">
        <v>1.144286602</v>
      </c>
      <c r="L3432" s="1" t="s">
        <v>2</v>
      </c>
      <c r="M3432" s="1" t="s">
        <v>1</v>
      </c>
      <c r="N3432" s="1">
        <v>68647.716199999995</v>
      </c>
      <c r="O3432" s="1">
        <v>133972.09330000001</v>
      </c>
      <c r="P3432" s="1">
        <v>39901.420619999997</v>
      </c>
      <c r="Q3432" s="1">
        <v>65866.570200000002</v>
      </c>
      <c r="R3432" s="3">
        <f>AVERAGE('VTA_Proteome Morphine vs Saline'!N3432:Q3432)</f>
        <v>77096.950079999995</v>
      </c>
      <c r="S3432" s="3">
        <f>_xlfn.STDEV.S('VTA_Proteome Morphine vs Saline'!N3432:Q3432)</f>
        <v>40065.780551127391</v>
      </c>
      <c r="T3432" s="1">
        <v>109210.06879999999</v>
      </c>
      <c r="U3432" s="1">
        <v>99025.338159999999</v>
      </c>
      <c r="V3432" s="1">
        <v>74669.350000000006</v>
      </c>
      <c r="W3432" s="1">
        <v>69979.271290000004</v>
      </c>
      <c r="X3432" s="1">
        <f t="shared" si="207"/>
        <v>88221.007062500008</v>
      </c>
      <c r="Y3432" s="1">
        <f t="shared" si="208"/>
        <v>18918.09201283519</v>
      </c>
    </row>
    <row r="3433" spans="1:25" x14ac:dyDescent="0.5">
      <c r="A3433" s="1" t="s">
        <v>6851</v>
      </c>
      <c r="B3433" s="1" t="s">
        <v>6852</v>
      </c>
      <c r="C3433" s="1">
        <v>49845</v>
      </c>
      <c r="D3433" s="1">
        <v>1</v>
      </c>
      <c r="E3433" s="1">
        <v>1</v>
      </c>
      <c r="F3433" s="1">
        <v>52.13</v>
      </c>
      <c r="G3433" s="1">
        <v>7.0232118999999996E-2</v>
      </c>
      <c r="H3433" s="1">
        <v>0.99625991700000005</v>
      </c>
      <c r="I3433" s="1">
        <v>0.64073604100000003</v>
      </c>
      <c r="K3433" s="1">
        <v>1.1094165869999999</v>
      </c>
      <c r="L3433" s="1" t="s">
        <v>1</v>
      </c>
      <c r="M3433" s="1" t="s">
        <v>2</v>
      </c>
      <c r="N3433" s="1">
        <v>19902.16905</v>
      </c>
      <c r="O3433" s="1">
        <v>44036.47997</v>
      </c>
      <c r="P3433" s="1">
        <v>26166.59935</v>
      </c>
      <c r="Q3433" s="1">
        <v>28384.348320000001</v>
      </c>
      <c r="R3433" s="3">
        <f>AVERAGE('VTA_Proteome Morphine vs Saline'!N3433:Q3433)</f>
        <v>29622.399172500001</v>
      </c>
      <c r="S3433" s="3">
        <f>_xlfn.STDEV.S('VTA_Proteome Morphine vs Saline'!N3433:Q3433)</f>
        <v>10258.718587909856</v>
      </c>
      <c r="T3433" s="1">
        <v>23464.152119999999</v>
      </c>
      <c r="U3433" s="1">
        <v>28496.78384</v>
      </c>
      <c r="V3433" s="1">
        <v>13223.52332</v>
      </c>
      <c r="W3433" s="1">
        <v>41619.060729999997</v>
      </c>
      <c r="X3433" s="1">
        <f t="shared" si="207"/>
        <v>26700.880002500002</v>
      </c>
      <c r="Y3433" s="1">
        <f t="shared" si="208"/>
        <v>11802.442365100811</v>
      </c>
    </row>
    <row r="3434" spans="1:25" x14ac:dyDescent="0.5">
      <c r="A3434" s="1" t="s">
        <v>6853</v>
      </c>
      <c r="B3434" s="1" t="s">
        <v>6854</v>
      </c>
      <c r="C3434" s="1">
        <v>65968</v>
      </c>
      <c r="D3434" s="1">
        <v>1</v>
      </c>
      <c r="E3434" s="1">
        <v>1</v>
      </c>
      <c r="F3434" s="1">
        <v>57.1</v>
      </c>
      <c r="G3434" s="1">
        <v>0.16088348499999999</v>
      </c>
      <c r="H3434" s="1">
        <v>0.977951083</v>
      </c>
      <c r="I3434" s="1">
        <v>0.299577704</v>
      </c>
      <c r="K3434" s="1">
        <v>1.6042046560000001</v>
      </c>
      <c r="L3434" s="1" t="s">
        <v>1</v>
      </c>
      <c r="M3434" s="1" t="s">
        <v>2</v>
      </c>
      <c r="N3434" s="1">
        <v>43854.623670000001</v>
      </c>
      <c r="O3434" s="1">
        <v>70415.205199999997</v>
      </c>
      <c r="P3434" s="1">
        <v>67595.517500000002</v>
      </c>
      <c r="Q3434" s="1">
        <v>65872.330090000003</v>
      </c>
      <c r="R3434" s="3">
        <f>AVERAGE('VTA_Proteome Morphine vs Saline'!N3434:Q3434)</f>
        <v>61934.419114999997</v>
      </c>
      <c r="S3434" s="3">
        <f>_xlfn.STDEV.S('VTA_Proteome Morphine vs Saline'!N3434:Q3434)</f>
        <v>12197.785505632419</v>
      </c>
      <c r="T3434" s="1">
        <v>62185.057529999998</v>
      </c>
      <c r="U3434" s="1">
        <v>60491.928789999998</v>
      </c>
      <c r="V3434" s="1">
        <v>134.00614049999999</v>
      </c>
      <c r="W3434" s="1">
        <v>31619.226650000001</v>
      </c>
      <c r="X3434" s="1">
        <f t="shared" si="207"/>
        <v>38607.554777625002</v>
      </c>
      <c r="Y3434" s="1">
        <f t="shared" si="208"/>
        <v>29233.970745831186</v>
      </c>
    </row>
    <row r="3435" spans="1:25" x14ac:dyDescent="0.5">
      <c r="A3435" s="1" t="s">
        <v>6855</v>
      </c>
      <c r="B3435" s="1" t="s">
        <v>6856</v>
      </c>
      <c r="C3435" s="1">
        <v>19802</v>
      </c>
      <c r="D3435" s="1">
        <v>5</v>
      </c>
      <c r="E3435" s="1">
        <v>5</v>
      </c>
      <c r="F3435" s="1">
        <v>246.84</v>
      </c>
      <c r="G3435" s="1">
        <v>7.1128932000000006E-2</v>
      </c>
      <c r="H3435" s="1">
        <v>0.99625991700000005</v>
      </c>
      <c r="I3435" s="1">
        <v>0.63363939499999999</v>
      </c>
      <c r="K3435" s="1">
        <v>1.05613315</v>
      </c>
      <c r="L3435" s="1" t="s">
        <v>1</v>
      </c>
      <c r="M3435" s="1" t="s">
        <v>2</v>
      </c>
      <c r="N3435" s="1">
        <v>3337291.55</v>
      </c>
      <c r="O3435" s="1">
        <v>4224832.7510000002</v>
      </c>
      <c r="P3435" s="1">
        <v>3287880.6949999998</v>
      </c>
      <c r="Q3435" s="1">
        <v>3099269.3820000002</v>
      </c>
      <c r="R3435" s="3">
        <f>AVERAGE('VTA_Proteome Morphine vs Saline'!N3435:Q3435)</f>
        <v>3487318.5944999997</v>
      </c>
      <c r="S3435" s="3">
        <f>_xlfn.STDEV.S('VTA_Proteome Morphine vs Saline'!N3435:Q3435)</f>
        <v>502259.20008104848</v>
      </c>
      <c r="T3435" s="1">
        <v>3400888.0359999998</v>
      </c>
      <c r="U3435" s="1">
        <v>3930848.7429999998</v>
      </c>
      <c r="V3435" s="1">
        <v>4531120.9440000001</v>
      </c>
      <c r="W3435" s="1">
        <v>1345017.0349999999</v>
      </c>
      <c r="X3435" s="1">
        <f t="shared" si="207"/>
        <v>3301968.6894999999</v>
      </c>
      <c r="Y3435" s="1">
        <f t="shared" si="208"/>
        <v>1383925.6003117685</v>
      </c>
    </row>
    <row r="3436" spans="1:25" x14ac:dyDescent="0.5">
      <c r="A3436" s="1" t="s">
        <v>6857</v>
      </c>
      <c r="B3436" s="1" t="s">
        <v>6858</v>
      </c>
      <c r="C3436" s="1">
        <v>62862</v>
      </c>
      <c r="D3436" s="1">
        <v>1</v>
      </c>
      <c r="E3436" s="1">
        <v>1</v>
      </c>
      <c r="F3436" s="1">
        <v>52.1</v>
      </c>
      <c r="G3436" s="1">
        <v>0.241955844</v>
      </c>
      <c r="H3436" s="1">
        <v>0.977951083</v>
      </c>
      <c r="I3436" s="1">
        <v>0.18719275899999999</v>
      </c>
      <c r="K3436" s="1">
        <v>3.5811250729999999</v>
      </c>
      <c r="L3436" s="1" t="s">
        <v>1</v>
      </c>
      <c r="M3436" s="1" t="s">
        <v>2</v>
      </c>
      <c r="N3436" s="1">
        <v>10661.56278</v>
      </c>
      <c r="O3436" s="1">
        <v>12874.38776</v>
      </c>
      <c r="P3436" s="1">
        <v>3236.9313609999999</v>
      </c>
      <c r="Q3436" s="1">
        <v>10161.01341</v>
      </c>
      <c r="R3436" s="3">
        <f>AVERAGE('VTA_Proteome Morphine vs Saline'!N3436:Q3436)</f>
        <v>9233.4738277500001</v>
      </c>
      <c r="S3436" s="3">
        <f>_xlfn.STDEV.S('VTA_Proteome Morphine vs Saline'!N3436:Q3436)</f>
        <v>4167.9148883571397</v>
      </c>
      <c r="T3436" s="1">
        <v>0</v>
      </c>
      <c r="U3436" s="1">
        <v>2728.0795739999999</v>
      </c>
      <c r="V3436" s="1">
        <v>1042.4826390000001</v>
      </c>
      <c r="W3436" s="1">
        <v>6542.9271410000001</v>
      </c>
      <c r="X3436" s="1">
        <f t="shared" si="207"/>
        <v>2578.3723385000003</v>
      </c>
      <c r="Y3436" s="1">
        <f t="shared" si="208"/>
        <v>2872.111193492748</v>
      </c>
    </row>
    <row r="3437" spans="1:25" x14ac:dyDescent="0.5">
      <c r="A3437" s="1" t="s">
        <v>6859</v>
      </c>
      <c r="B3437" s="1" t="s">
        <v>6860</v>
      </c>
      <c r="C3437" s="1">
        <v>46479</v>
      </c>
      <c r="D3437" s="1">
        <v>3</v>
      </c>
      <c r="E3437" s="1">
        <v>3</v>
      </c>
      <c r="F3437" s="1">
        <v>127.89</v>
      </c>
      <c r="G3437" s="1">
        <v>5.9202121000000003E-2</v>
      </c>
      <c r="H3437" s="1">
        <v>0.99625991700000005</v>
      </c>
      <c r="I3437" s="1">
        <v>0.75112855999999995</v>
      </c>
      <c r="K3437" s="1">
        <v>1.0627113500000001</v>
      </c>
      <c r="L3437" s="1" t="s">
        <v>2</v>
      </c>
      <c r="M3437" s="1" t="s">
        <v>1</v>
      </c>
      <c r="N3437" s="1">
        <v>224787.01120000001</v>
      </c>
      <c r="O3437" s="1">
        <v>195334.8775</v>
      </c>
      <c r="P3437" s="1">
        <v>391472.9411</v>
      </c>
      <c r="Q3437" s="1">
        <v>312615.13280000002</v>
      </c>
      <c r="R3437" s="3">
        <f>AVERAGE('VTA_Proteome Morphine vs Saline'!N3437:Q3437)</f>
        <v>281052.49064999999</v>
      </c>
      <c r="S3437" s="3">
        <f>_xlfn.STDEV.S('VTA_Proteome Morphine vs Saline'!N3437:Q3437)</f>
        <v>88886.049972125067</v>
      </c>
      <c r="T3437" s="1">
        <v>273566.19669999997</v>
      </c>
      <c r="U3437" s="1">
        <v>199998.42310000001</v>
      </c>
      <c r="V3437" s="1">
        <v>365235.21049999999</v>
      </c>
      <c r="W3437" s="1">
        <v>355910.85629999998</v>
      </c>
      <c r="X3437" s="1">
        <f t="shared" si="207"/>
        <v>298677.67165000003</v>
      </c>
      <c r="Y3437" s="1">
        <f t="shared" si="208"/>
        <v>77618.132914732676</v>
      </c>
    </row>
    <row r="3438" spans="1:25" x14ac:dyDescent="0.5">
      <c r="A3438" s="1" t="s">
        <v>6861</v>
      </c>
      <c r="B3438" s="1" t="s">
        <v>6862</v>
      </c>
      <c r="C3438" s="1">
        <v>46490</v>
      </c>
      <c r="D3438" s="1">
        <v>4</v>
      </c>
      <c r="E3438" s="1">
        <v>4</v>
      </c>
      <c r="F3438" s="1">
        <v>162.18</v>
      </c>
      <c r="G3438" s="1">
        <v>0.193305484</v>
      </c>
      <c r="H3438" s="1">
        <v>0.977951083</v>
      </c>
      <c r="I3438" s="1">
        <v>0.24524853399999999</v>
      </c>
      <c r="K3438" s="1">
        <v>1.24320465</v>
      </c>
      <c r="L3438" s="1" t="s">
        <v>1</v>
      </c>
      <c r="M3438" s="1" t="s">
        <v>2</v>
      </c>
      <c r="N3438" s="1">
        <v>172059.66039999999</v>
      </c>
      <c r="O3438" s="1">
        <v>163383.21660000001</v>
      </c>
      <c r="P3438" s="1">
        <v>165339.17069999999</v>
      </c>
      <c r="Q3438" s="1">
        <v>201388.78150000001</v>
      </c>
      <c r="R3438" s="3">
        <f>AVERAGE('VTA_Proteome Morphine vs Saline'!N3438:Q3438)</f>
        <v>175542.70730000001</v>
      </c>
      <c r="S3438" s="3">
        <f>_xlfn.STDEV.S('VTA_Proteome Morphine vs Saline'!N3438:Q3438)</f>
        <v>17626.840712300393</v>
      </c>
      <c r="T3438" s="1">
        <v>161715.66219999999</v>
      </c>
      <c r="U3438" s="1">
        <v>179026.19279999999</v>
      </c>
      <c r="V3438" s="1">
        <v>73648.802960000001</v>
      </c>
      <c r="W3438" s="1">
        <v>150416.45509999999</v>
      </c>
      <c r="X3438" s="1">
        <f t="shared" si="207"/>
        <v>141201.778265</v>
      </c>
      <c r="Y3438" s="1">
        <f t="shared" si="208"/>
        <v>46546.824133502349</v>
      </c>
    </row>
    <row r="3439" spans="1:25" x14ac:dyDescent="0.5">
      <c r="A3439" s="1" t="s">
        <v>6863</v>
      </c>
      <c r="B3439" s="1" t="s">
        <v>6864</v>
      </c>
      <c r="C3439" s="1">
        <v>23977</v>
      </c>
      <c r="D3439" s="1">
        <v>19</v>
      </c>
      <c r="E3439" s="1">
        <v>19</v>
      </c>
      <c r="F3439" s="1">
        <v>988.73</v>
      </c>
      <c r="G3439" s="1">
        <v>5.1468146999999999E-2</v>
      </c>
      <c r="H3439" s="1">
        <v>0.99625991700000005</v>
      </c>
      <c r="I3439" s="1">
        <v>0.89862974399999995</v>
      </c>
      <c r="K3439" s="1">
        <v>1.007023309</v>
      </c>
      <c r="L3439" s="1" t="s">
        <v>1</v>
      </c>
      <c r="M3439" s="1" t="s">
        <v>2</v>
      </c>
      <c r="N3439" s="1">
        <v>8434948.2149999999</v>
      </c>
      <c r="O3439" s="1">
        <v>10473208.050000001</v>
      </c>
      <c r="P3439" s="1">
        <v>8590476.5160000008</v>
      </c>
      <c r="Q3439" s="1">
        <v>8633024.1940000001</v>
      </c>
      <c r="R3439" s="3">
        <f>AVERAGE('VTA_Proteome Morphine vs Saline'!N3439:Q3439)</f>
        <v>9032914.2437500004</v>
      </c>
      <c r="S3439" s="3">
        <f>_xlfn.STDEV.S('VTA_Proteome Morphine vs Saline'!N3439:Q3439)</f>
        <v>963962.79573553405</v>
      </c>
      <c r="T3439" s="1">
        <v>10222925.810000001</v>
      </c>
      <c r="U3439" s="1">
        <v>9919386.1180000007</v>
      </c>
      <c r="V3439" s="1">
        <v>7127988.6169999996</v>
      </c>
      <c r="W3439" s="1">
        <v>8609362.4629999995</v>
      </c>
      <c r="X3439" s="1">
        <f t="shared" si="207"/>
        <v>8969915.7520000003</v>
      </c>
      <c r="Y3439" s="1">
        <f t="shared" si="208"/>
        <v>1413532.5047812394</v>
      </c>
    </row>
    <row r="3440" spans="1:25" x14ac:dyDescent="0.5">
      <c r="A3440" s="1" t="s">
        <v>6865</v>
      </c>
      <c r="B3440" s="1" t="s">
        <v>6866</v>
      </c>
      <c r="C3440" s="1">
        <v>33142</v>
      </c>
      <c r="D3440" s="1">
        <v>1</v>
      </c>
      <c r="E3440" s="1">
        <v>1</v>
      </c>
      <c r="F3440" s="1">
        <v>36.43</v>
      </c>
      <c r="G3440" s="1">
        <v>5.1915688000000002E-2</v>
      </c>
      <c r="H3440" s="1">
        <v>0.99625991700000005</v>
      </c>
      <c r="I3440" s="1">
        <v>0.88433856099999997</v>
      </c>
      <c r="K3440" s="1">
        <v>1.0132624059999999</v>
      </c>
      <c r="L3440" s="1" t="s">
        <v>1</v>
      </c>
      <c r="M3440" s="1" t="s">
        <v>2</v>
      </c>
      <c r="N3440" s="1">
        <v>57190.95766</v>
      </c>
      <c r="O3440" s="1">
        <v>74847.424299999999</v>
      </c>
      <c r="P3440" s="1">
        <v>71868.44425</v>
      </c>
      <c r="Q3440" s="1">
        <v>70074.0242</v>
      </c>
      <c r="R3440" s="3">
        <f>AVERAGE('VTA_Proteome Morphine vs Saline'!N3440:Q3440)</f>
        <v>68495.212602500003</v>
      </c>
      <c r="S3440" s="3">
        <f>_xlfn.STDEV.S('VTA_Proteome Morphine vs Saline'!N3440:Q3440)</f>
        <v>7789.0545224904654</v>
      </c>
      <c r="T3440" s="1">
        <v>75874.184559999994</v>
      </c>
      <c r="U3440" s="1">
        <v>71070.082680000007</v>
      </c>
      <c r="V3440" s="1">
        <v>61188.200120000001</v>
      </c>
      <c r="W3440" s="1">
        <v>62262.297910000001</v>
      </c>
      <c r="X3440" s="1">
        <f t="shared" si="207"/>
        <v>67598.691317500008</v>
      </c>
      <c r="Y3440" s="1">
        <f t="shared" si="208"/>
        <v>7073.5620067765276</v>
      </c>
    </row>
    <row r="3441" spans="1:25" x14ac:dyDescent="0.5">
      <c r="A3441" s="1" t="s">
        <v>6867</v>
      </c>
      <c r="B3441" s="1" t="s">
        <v>6868</v>
      </c>
      <c r="C3441" s="1">
        <v>55586</v>
      </c>
      <c r="D3441" s="1">
        <v>24</v>
      </c>
      <c r="E3441" s="1">
        <v>23</v>
      </c>
      <c r="F3441" s="1">
        <v>1326.28</v>
      </c>
      <c r="G3441" s="1">
        <v>8.6681824000000005E-2</v>
      </c>
      <c r="H3441" s="1">
        <v>0.99625991700000005</v>
      </c>
      <c r="I3441" s="1">
        <v>0.53419320400000003</v>
      </c>
      <c r="K3441" s="1">
        <v>1.093733794</v>
      </c>
      <c r="L3441" s="1" t="s">
        <v>2</v>
      </c>
      <c r="M3441" s="1" t="s">
        <v>1</v>
      </c>
      <c r="N3441" s="1">
        <v>13000727.83</v>
      </c>
      <c r="O3441" s="1">
        <v>19019066.059999999</v>
      </c>
      <c r="P3441" s="1">
        <v>14392548.84</v>
      </c>
      <c r="Q3441" s="1">
        <v>13670148.550000001</v>
      </c>
      <c r="R3441" s="3">
        <f>AVERAGE('VTA_Proteome Morphine vs Saline'!N3441:Q3441)</f>
        <v>15020622.82</v>
      </c>
      <c r="S3441" s="3">
        <f>_xlfn.STDEV.S('VTA_Proteome Morphine vs Saline'!N3441:Q3441)</f>
        <v>2725544.7035050858</v>
      </c>
      <c r="T3441" s="1">
        <v>16472745.23</v>
      </c>
      <c r="U3441" s="1">
        <v>15112331.039999999</v>
      </c>
      <c r="V3441" s="1">
        <v>13117386.810000001</v>
      </c>
      <c r="W3441" s="1">
        <v>21011788.030000001</v>
      </c>
      <c r="X3441" s="1">
        <f t="shared" si="207"/>
        <v>16428562.7775</v>
      </c>
      <c r="Y3441" s="1">
        <f t="shared" si="208"/>
        <v>3351828.2612535753</v>
      </c>
    </row>
    <row r="3442" spans="1:25" x14ac:dyDescent="0.5">
      <c r="A3442" s="1" t="s">
        <v>6869</v>
      </c>
      <c r="B3442" s="1" t="s">
        <v>6870</v>
      </c>
      <c r="C3442" s="1">
        <v>26832</v>
      </c>
      <c r="D3442" s="1">
        <v>19</v>
      </c>
      <c r="E3442" s="1">
        <v>18</v>
      </c>
      <c r="F3442" s="1">
        <v>1562.98</v>
      </c>
      <c r="G3442" s="1">
        <v>0.124480801</v>
      </c>
      <c r="H3442" s="1">
        <v>0.977951083</v>
      </c>
      <c r="I3442" s="1">
        <v>0.38635987599999999</v>
      </c>
      <c r="K3442" s="1">
        <v>1.170381229</v>
      </c>
      <c r="L3442" s="1" t="s">
        <v>2</v>
      </c>
      <c r="M3442" s="1" t="s">
        <v>1</v>
      </c>
      <c r="N3442" s="1">
        <v>664709967.70000005</v>
      </c>
      <c r="O3442" s="1">
        <v>915227437.70000005</v>
      </c>
      <c r="P3442" s="1">
        <v>607485632</v>
      </c>
      <c r="Q3442" s="1">
        <v>513406761.69999999</v>
      </c>
      <c r="R3442" s="3">
        <f>AVERAGE('VTA_Proteome Morphine vs Saline'!N3442:Q3442)</f>
        <v>675207449.77499998</v>
      </c>
      <c r="S3442" s="3">
        <f>_xlfn.STDEV.S('VTA_Proteome Morphine vs Saline'!N3442:Q3442)</f>
        <v>171741568.44682479</v>
      </c>
      <c r="T3442" s="1">
        <v>1045723369</v>
      </c>
      <c r="U3442" s="1">
        <v>832937595.89999998</v>
      </c>
      <c r="V3442" s="1">
        <v>660242883</v>
      </c>
      <c r="W3442" s="1">
        <v>622096649.79999995</v>
      </c>
      <c r="X3442" s="1">
        <f t="shared" si="207"/>
        <v>790250124.42499995</v>
      </c>
      <c r="Y3442" s="1">
        <f t="shared" si="208"/>
        <v>193447902.34583035</v>
      </c>
    </row>
    <row r="3443" spans="1:25" x14ac:dyDescent="0.5">
      <c r="A3443" s="1" t="s">
        <v>6871</v>
      </c>
      <c r="B3443" s="1" t="s">
        <v>6872</v>
      </c>
      <c r="C3443" s="1">
        <v>32661</v>
      </c>
      <c r="D3443" s="1">
        <v>24</v>
      </c>
      <c r="E3443" s="1">
        <v>7</v>
      </c>
      <c r="F3443" s="1">
        <v>1577.67</v>
      </c>
      <c r="G3443" s="1">
        <v>0.102292101</v>
      </c>
      <c r="H3443" s="1">
        <v>0.99063050699999999</v>
      </c>
      <c r="I3443" s="1">
        <v>0.46228024000000001</v>
      </c>
      <c r="K3443" s="1">
        <v>1.1575458839999999</v>
      </c>
      <c r="L3443" s="1" t="s">
        <v>1</v>
      </c>
      <c r="M3443" s="1" t="s">
        <v>2</v>
      </c>
      <c r="N3443" s="1">
        <v>14675113.560000001</v>
      </c>
      <c r="O3443" s="1">
        <v>13102410.52</v>
      </c>
      <c r="P3443" s="1">
        <v>7538849.4119999995</v>
      </c>
      <c r="Q3443" s="1">
        <v>12171689.890000001</v>
      </c>
      <c r="R3443" s="3">
        <f>AVERAGE('VTA_Proteome Morphine vs Saline'!N3443:Q3443)</f>
        <v>11872015.8455</v>
      </c>
      <c r="S3443" s="3">
        <f>_xlfn.STDEV.S('VTA_Proteome Morphine vs Saline'!N3443:Q3443)</f>
        <v>3067972.3882629308</v>
      </c>
      <c r="T3443" s="1">
        <v>10262513.32</v>
      </c>
      <c r="U3443" s="1">
        <v>10391238.9</v>
      </c>
      <c r="V3443" s="1">
        <v>9285200.6879999992</v>
      </c>
      <c r="W3443" s="1">
        <v>11085825.5</v>
      </c>
      <c r="X3443" s="1">
        <f t="shared" si="207"/>
        <v>10256194.602</v>
      </c>
      <c r="Y3443" s="1">
        <f t="shared" si="208"/>
        <v>741483.53467014676</v>
      </c>
    </row>
    <row r="3444" spans="1:25" x14ac:dyDescent="0.5">
      <c r="A3444" s="1" t="s">
        <v>6873</v>
      </c>
      <c r="B3444" s="1" t="s">
        <v>6874</v>
      </c>
      <c r="C3444" s="1">
        <v>32817</v>
      </c>
      <c r="D3444" s="1">
        <v>26</v>
      </c>
      <c r="E3444" s="1">
        <v>7</v>
      </c>
      <c r="F3444" s="1">
        <v>1757.76</v>
      </c>
      <c r="G3444" s="1">
        <v>0.276478322</v>
      </c>
      <c r="H3444" s="1">
        <v>0.977951083</v>
      </c>
      <c r="I3444" s="1">
        <v>0.15693953199999999</v>
      </c>
      <c r="K3444" s="1">
        <v>2.0331691699999999</v>
      </c>
      <c r="L3444" s="1" t="s">
        <v>1</v>
      </c>
      <c r="M3444" s="1" t="s">
        <v>2</v>
      </c>
      <c r="N3444" s="1">
        <v>5976663.8339999998</v>
      </c>
      <c r="O3444" s="1">
        <v>1229003.0349999999</v>
      </c>
      <c r="P3444" s="1">
        <v>2199470.1039999998</v>
      </c>
      <c r="Q3444" s="1">
        <v>3442124.0720000002</v>
      </c>
      <c r="R3444" s="3">
        <f>AVERAGE('VTA_Proteome Morphine vs Saline'!N3444:Q3444)</f>
        <v>3211815.26125</v>
      </c>
      <c r="S3444" s="3">
        <f>_xlfn.STDEV.S('VTA_Proteome Morphine vs Saline'!N3444:Q3444)</f>
        <v>2053762.1430374063</v>
      </c>
      <c r="T3444" s="1">
        <v>1801178.4720000001</v>
      </c>
      <c r="U3444" s="1">
        <v>1668441.169</v>
      </c>
      <c r="V3444" s="1">
        <v>1293309.1440000001</v>
      </c>
      <c r="W3444" s="1">
        <v>1555906.476</v>
      </c>
      <c r="X3444" s="1">
        <f t="shared" si="207"/>
        <v>1579708.81525</v>
      </c>
      <c r="Y3444" s="1">
        <f t="shared" si="208"/>
        <v>215649.06871184596</v>
      </c>
    </row>
    <row r="3445" spans="1:25" x14ac:dyDescent="0.5">
      <c r="A3445" s="1" t="s">
        <v>6875</v>
      </c>
      <c r="B3445" s="1" t="s">
        <v>6876</v>
      </c>
      <c r="C3445" s="1">
        <v>28989</v>
      </c>
      <c r="D3445" s="1">
        <v>34</v>
      </c>
      <c r="E3445" s="1">
        <v>19</v>
      </c>
      <c r="F3445" s="1">
        <v>2098.5</v>
      </c>
      <c r="G3445" s="1">
        <v>0.23545111899999999</v>
      </c>
      <c r="H3445" s="1">
        <v>0.977951083</v>
      </c>
      <c r="I3445" s="1">
        <v>0.19375907000000001</v>
      </c>
      <c r="K3445" s="1">
        <v>1.1360179399999999</v>
      </c>
      <c r="L3445" s="1" t="s">
        <v>1</v>
      </c>
      <c r="M3445" s="1" t="s">
        <v>2</v>
      </c>
      <c r="N3445" s="1">
        <v>49903765.979999997</v>
      </c>
      <c r="O3445" s="1">
        <v>60665988.609999999</v>
      </c>
      <c r="P3445" s="1">
        <v>51810379.350000001</v>
      </c>
      <c r="Q3445" s="1">
        <v>49622236.979999997</v>
      </c>
      <c r="R3445" s="3">
        <f>AVERAGE('VTA_Proteome Morphine vs Saline'!N3445:Q3445)</f>
        <v>53000592.729999997</v>
      </c>
      <c r="S3445" s="3">
        <f>_xlfn.STDEV.S('VTA_Proteome Morphine vs Saline'!N3445:Q3445)</f>
        <v>5201875.4752533138</v>
      </c>
      <c r="T3445" s="1">
        <v>47336669.25</v>
      </c>
      <c r="U3445" s="1">
        <v>56670517.710000001</v>
      </c>
      <c r="V3445" s="1">
        <v>39227797.409999996</v>
      </c>
      <c r="W3445" s="1">
        <v>43383873.950000003</v>
      </c>
      <c r="X3445" s="1">
        <f t="shared" si="207"/>
        <v>46654714.579999998</v>
      </c>
      <c r="Y3445" s="1">
        <f t="shared" si="208"/>
        <v>7452938.3822255637</v>
      </c>
    </row>
    <row r="3446" spans="1:25" x14ac:dyDescent="0.5">
      <c r="A3446" s="1" t="s">
        <v>6877</v>
      </c>
      <c r="B3446" s="1" t="s">
        <v>6878</v>
      </c>
      <c r="C3446" s="1">
        <v>27674</v>
      </c>
      <c r="D3446" s="1">
        <v>5</v>
      </c>
      <c r="E3446" s="1">
        <v>4</v>
      </c>
      <c r="F3446" s="1">
        <v>200.2</v>
      </c>
      <c r="G3446" s="1">
        <v>5.2966396999999998E-2</v>
      </c>
      <c r="H3446" s="1">
        <v>0.99625991700000005</v>
      </c>
      <c r="I3446" s="1">
        <v>0.85646026500000005</v>
      </c>
      <c r="K3446" s="1">
        <v>1.0118079929999999</v>
      </c>
      <c r="L3446" s="1" t="s">
        <v>2</v>
      </c>
      <c r="M3446" s="1" t="s">
        <v>1</v>
      </c>
      <c r="N3446" s="1">
        <v>235262.76079999999</v>
      </c>
      <c r="O3446" s="1">
        <v>352312.95870000002</v>
      </c>
      <c r="P3446" s="1">
        <v>424486.7254</v>
      </c>
      <c r="Q3446" s="1">
        <v>312116.49280000001</v>
      </c>
      <c r="R3446" s="3">
        <f>AVERAGE('VTA_Proteome Morphine vs Saline'!N3446:Q3446)</f>
        <v>331044.73442500003</v>
      </c>
      <c r="S3446" s="3">
        <f>_xlfn.STDEV.S('VTA_Proteome Morphine vs Saline'!N3446:Q3446)</f>
        <v>78985.669256513953</v>
      </c>
      <c r="T3446" s="1">
        <v>367400.58880000003</v>
      </c>
      <c r="U3446" s="1">
        <v>328299.23950000003</v>
      </c>
      <c r="V3446" s="1">
        <v>370396.46580000001</v>
      </c>
      <c r="W3446" s="1">
        <v>273718.53909999999</v>
      </c>
      <c r="X3446" s="1">
        <f t="shared" si="207"/>
        <v>334953.7083</v>
      </c>
      <c r="Y3446" s="1">
        <f t="shared" si="208"/>
        <v>45103.647359342976</v>
      </c>
    </row>
    <row r="3447" spans="1:25" x14ac:dyDescent="0.5">
      <c r="A3447" s="1" t="s">
        <v>6879</v>
      </c>
      <c r="B3447" s="1" t="s">
        <v>6880</v>
      </c>
      <c r="C3447" s="1">
        <v>61294</v>
      </c>
      <c r="D3447" s="1">
        <v>4</v>
      </c>
      <c r="E3447" s="1">
        <v>4</v>
      </c>
      <c r="F3447" s="1">
        <v>324.88</v>
      </c>
      <c r="G3447" s="1">
        <v>8.1280149999999995E-2</v>
      </c>
      <c r="H3447" s="1">
        <v>0.99625991700000005</v>
      </c>
      <c r="I3447" s="1">
        <v>0.56460148899999996</v>
      </c>
      <c r="K3447" s="1">
        <v>1.103906407</v>
      </c>
      <c r="L3447" s="1" t="s">
        <v>1</v>
      </c>
      <c r="M3447" s="1" t="s">
        <v>2</v>
      </c>
      <c r="N3447" s="1">
        <v>3711370.7059999998</v>
      </c>
      <c r="O3447" s="1">
        <v>2156741.08</v>
      </c>
      <c r="P3447" s="1">
        <v>3106600.3840000001</v>
      </c>
      <c r="Q3447" s="1">
        <v>2666678.89</v>
      </c>
      <c r="R3447" s="3">
        <f>AVERAGE('VTA_Proteome Morphine vs Saline'!N3447:Q3447)</f>
        <v>2910347.7650000001</v>
      </c>
      <c r="S3447" s="3">
        <f>_xlfn.STDEV.S('VTA_Proteome Morphine vs Saline'!N3447:Q3447)</f>
        <v>660164.22168858896</v>
      </c>
      <c r="T3447" s="1">
        <v>4024165.29</v>
      </c>
      <c r="U3447" s="1">
        <v>3098096.5410000002</v>
      </c>
      <c r="V3447" s="1">
        <v>1767122.8060000001</v>
      </c>
      <c r="W3447" s="1">
        <v>1656247.6580000001</v>
      </c>
      <c r="X3447" s="1">
        <f t="shared" si="207"/>
        <v>2636408.07375</v>
      </c>
      <c r="Y3447" s="1">
        <f t="shared" si="208"/>
        <v>1133636.8685747667</v>
      </c>
    </row>
    <row r="3448" spans="1:25" x14ac:dyDescent="0.5">
      <c r="A3448" s="1" t="s">
        <v>6881</v>
      </c>
      <c r="B3448" s="1" t="s">
        <v>6882</v>
      </c>
      <c r="C3448" s="1">
        <v>138206</v>
      </c>
      <c r="D3448" s="1">
        <v>48</v>
      </c>
      <c r="E3448" s="1">
        <v>47</v>
      </c>
      <c r="F3448" s="1">
        <v>2860.53</v>
      </c>
      <c r="G3448" s="1">
        <v>0.20249717</v>
      </c>
      <c r="H3448" s="1">
        <v>0.977951083</v>
      </c>
      <c r="I3448" s="1">
        <v>0.23248803400000001</v>
      </c>
      <c r="K3448" s="1">
        <v>1.096275404</v>
      </c>
      <c r="L3448" s="1" t="s">
        <v>2</v>
      </c>
      <c r="M3448" s="1" t="s">
        <v>1</v>
      </c>
      <c r="N3448" s="1">
        <v>29170616.829999998</v>
      </c>
      <c r="O3448" s="1">
        <v>24356117.309999999</v>
      </c>
      <c r="P3448" s="1">
        <v>31665248.579999998</v>
      </c>
      <c r="Q3448" s="1">
        <v>26924617.809999999</v>
      </c>
      <c r="R3448" s="3">
        <f>AVERAGE('VTA_Proteome Morphine vs Saline'!N3448:Q3448)</f>
        <v>28029150.1325</v>
      </c>
      <c r="S3448" s="3">
        <f>_xlfn.STDEV.S('VTA_Proteome Morphine vs Saline'!N3448:Q3448)</f>
        <v>3121715.3355179061</v>
      </c>
      <c r="T3448" s="1">
        <v>28905682.969999999</v>
      </c>
      <c r="U3448" s="1">
        <v>28197292.989999998</v>
      </c>
      <c r="V3448" s="1">
        <v>33905174.130000003</v>
      </c>
      <c r="W3448" s="1">
        <v>31902521.48</v>
      </c>
      <c r="X3448" s="1">
        <f t="shared" si="207"/>
        <v>30727667.892500002</v>
      </c>
      <c r="Y3448" s="1">
        <f t="shared" si="208"/>
        <v>2658273.4400629462</v>
      </c>
    </row>
    <row r="3449" spans="1:25" x14ac:dyDescent="0.5">
      <c r="A3449" s="1" t="s">
        <v>6883</v>
      </c>
      <c r="B3449" s="1" t="s">
        <v>6884</v>
      </c>
      <c r="C3449" s="1">
        <v>20289</v>
      </c>
      <c r="D3449" s="1">
        <v>9</v>
      </c>
      <c r="E3449" s="1">
        <v>9</v>
      </c>
      <c r="F3449" s="1">
        <v>478.89</v>
      </c>
      <c r="G3449" s="1">
        <v>6.7322771000000003E-2</v>
      </c>
      <c r="H3449" s="1">
        <v>0.99625991700000005</v>
      </c>
      <c r="I3449" s="1">
        <v>0.665250907</v>
      </c>
      <c r="K3449" s="1">
        <v>1.1827665169999999</v>
      </c>
      <c r="L3449" s="1" t="s">
        <v>2</v>
      </c>
      <c r="M3449" s="1" t="s">
        <v>1</v>
      </c>
      <c r="N3449" s="1">
        <v>4436962.5070000002</v>
      </c>
      <c r="O3449" s="1">
        <v>5285983.199</v>
      </c>
      <c r="P3449" s="1">
        <v>9413749.8220000006</v>
      </c>
      <c r="Q3449" s="1">
        <v>9546104.2679999992</v>
      </c>
      <c r="R3449" s="3">
        <f>AVERAGE('VTA_Proteome Morphine vs Saline'!N3449:Q3449)</f>
        <v>7170699.949</v>
      </c>
      <c r="S3449" s="3">
        <f>_xlfn.STDEV.S('VTA_Proteome Morphine vs Saline'!N3449:Q3449)</f>
        <v>2689442.0760331461</v>
      </c>
      <c r="T3449" s="1">
        <v>6662893.352</v>
      </c>
      <c r="U3449" s="1">
        <v>4230548.0319999997</v>
      </c>
      <c r="V3449" s="1">
        <v>10790626.41</v>
      </c>
      <c r="W3449" s="1">
        <v>12240987.43</v>
      </c>
      <c r="X3449" s="1">
        <f t="shared" si="207"/>
        <v>8481263.8059999999</v>
      </c>
      <c r="Y3449" s="1">
        <f t="shared" si="208"/>
        <v>3689793.7189374124</v>
      </c>
    </row>
    <row r="3450" spans="1:25" x14ac:dyDescent="0.5">
      <c r="A3450" s="1" t="s">
        <v>6885</v>
      </c>
      <c r="B3450" s="1" t="s">
        <v>6886</v>
      </c>
      <c r="C3450" s="1">
        <v>24343</v>
      </c>
      <c r="D3450" s="1">
        <v>6</v>
      </c>
      <c r="E3450" s="1">
        <v>6</v>
      </c>
      <c r="F3450" s="1">
        <v>245.84</v>
      </c>
      <c r="G3450" s="1">
        <v>5.0145829000000003E-2</v>
      </c>
      <c r="H3450" s="1">
        <v>0.99625991700000005</v>
      </c>
      <c r="I3450" s="1">
        <v>0.96794256599999995</v>
      </c>
      <c r="K3450" s="1">
        <v>1.067677875</v>
      </c>
      <c r="L3450" s="1" t="s">
        <v>2</v>
      </c>
      <c r="M3450" s="1" t="s">
        <v>1</v>
      </c>
      <c r="N3450" s="1">
        <v>1792802.3160000001</v>
      </c>
      <c r="O3450" s="1">
        <v>2150544.1039999998</v>
      </c>
      <c r="P3450" s="1">
        <v>1460339.63</v>
      </c>
      <c r="Q3450" s="1">
        <v>1542961.202</v>
      </c>
      <c r="R3450" s="3">
        <f>AVERAGE('VTA_Proteome Morphine vs Saline'!N3450:Q3450)</f>
        <v>1736661.8130000001</v>
      </c>
      <c r="S3450" s="3">
        <f>_xlfn.STDEV.S('VTA_Proteome Morphine vs Saline'!N3450:Q3450)</f>
        <v>310013.00101778534</v>
      </c>
      <c r="T3450" s="1">
        <v>2200779.8840000001</v>
      </c>
      <c r="U3450" s="1">
        <v>2065181.3759999999</v>
      </c>
      <c r="V3450" s="1">
        <v>2275738.145</v>
      </c>
      <c r="W3450" s="1">
        <v>875082.17520000006</v>
      </c>
      <c r="X3450" s="1">
        <f t="shared" si="207"/>
        <v>1854195.3950499999</v>
      </c>
      <c r="Y3450" s="1">
        <f t="shared" si="208"/>
        <v>658532.93500492675</v>
      </c>
    </row>
    <row r="3451" spans="1:25" x14ac:dyDescent="0.5">
      <c r="A3451" s="1" t="s">
        <v>6887</v>
      </c>
      <c r="B3451" s="1" t="s">
        <v>6888</v>
      </c>
      <c r="C3451" s="1">
        <v>18968</v>
      </c>
      <c r="D3451" s="1">
        <v>12</v>
      </c>
      <c r="E3451" s="1">
        <v>12</v>
      </c>
      <c r="F3451" s="1">
        <v>584.96</v>
      </c>
      <c r="G3451" s="1">
        <v>7.7515519000000005E-2</v>
      </c>
      <c r="H3451" s="1">
        <v>0.99625991700000005</v>
      </c>
      <c r="I3451" s="1">
        <v>0.58810901800000004</v>
      </c>
      <c r="K3451" s="1">
        <v>1.207340034</v>
      </c>
      <c r="L3451" s="1" t="s">
        <v>2</v>
      </c>
      <c r="M3451" s="1" t="s">
        <v>1</v>
      </c>
      <c r="N3451" s="1">
        <v>29258651.510000002</v>
      </c>
      <c r="O3451" s="1">
        <v>44329851.969999999</v>
      </c>
      <c r="P3451" s="1">
        <v>38588188.090000004</v>
      </c>
      <c r="Q3451" s="1">
        <v>35643883.350000001</v>
      </c>
      <c r="R3451" s="3">
        <f>AVERAGE('VTA_Proteome Morphine vs Saline'!N3451:Q3451)</f>
        <v>36955143.730000004</v>
      </c>
      <c r="S3451" s="3">
        <f>_xlfn.STDEV.S('VTA_Proteome Morphine vs Saline'!N3451:Q3451)</f>
        <v>6271856.4977080747</v>
      </c>
      <c r="T3451" s="1">
        <v>42467337.420000002</v>
      </c>
      <c r="U3451" s="1">
        <v>38885271.030000001</v>
      </c>
      <c r="V3451" s="1">
        <v>25483015.289999999</v>
      </c>
      <c r="W3451" s="1">
        <v>71634074.219999999</v>
      </c>
      <c r="X3451" s="1">
        <f t="shared" si="207"/>
        <v>44617424.490000002</v>
      </c>
      <c r="Y3451" s="1">
        <f t="shared" si="208"/>
        <v>19437982.026298616</v>
      </c>
    </row>
    <row r="3452" spans="1:25" x14ac:dyDescent="0.5">
      <c r="A3452" s="1" t="s">
        <v>6889</v>
      </c>
      <c r="B3452" s="1" t="s">
        <v>6890</v>
      </c>
      <c r="C3452" s="1">
        <v>267144</v>
      </c>
      <c r="D3452" s="1">
        <v>37</v>
      </c>
      <c r="E3452" s="1">
        <v>36</v>
      </c>
      <c r="F3452" s="1">
        <v>1783.75</v>
      </c>
      <c r="G3452" s="1">
        <v>7.2305853000000003E-2</v>
      </c>
      <c r="H3452" s="1">
        <v>0.99625991700000005</v>
      </c>
      <c r="I3452" s="1">
        <v>0.62461813200000005</v>
      </c>
      <c r="K3452" s="1">
        <v>1.0462055450000001</v>
      </c>
      <c r="L3452" s="1" t="s">
        <v>2</v>
      </c>
      <c r="M3452" s="1" t="s">
        <v>1</v>
      </c>
      <c r="N3452" s="1">
        <v>3414728.6680000001</v>
      </c>
      <c r="O3452" s="1">
        <v>2718678.3459999999</v>
      </c>
      <c r="P3452" s="1">
        <v>2998926.6690000002</v>
      </c>
      <c r="Q3452" s="1">
        <v>3098291.415</v>
      </c>
      <c r="R3452" s="3">
        <f>AVERAGE('VTA_Proteome Morphine vs Saline'!N3452:Q3452)</f>
        <v>3057656.2745000003</v>
      </c>
      <c r="S3452" s="3">
        <f>_xlfn.STDEV.S('VTA_Proteome Morphine vs Saline'!N3452:Q3452)</f>
        <v>287232.25875912706</v>
      </c>
      <c r="T3452" s="1">
        <v>3776278.2549999999</v>
      </c>
      <c r="U3452" s="1">
        <v>3148663.7209999999</v>
      </c>
      <c r="V3452" s="1">
        <v>3135804.9720000001</v>
      </c>
      <c r="W3452" s="1">
        <v>2735000.844</v>
      </c>
      <c r="X3452" s="1">
        <f t="shared" si="207"/>
        <v>3198936.9479999999</v>
      </c>
      <c r="Y3452" s="1">
        <f t="shared" si="208"/>
        <v>430144.44748627575</v>
      </c>
    </row>
    <row r="3453" spans="1:25" x14ac:dyDescent="0.5">
      <c r="A3453" s="1" t="s">
        <v>6891</v>
      </c>
      <c r="B3453" s="1" t="s">
        <v>6892</v>
      </c>
      <c r="C3453" s="1">
        <v>29825</v>
      </c>
      <c r="D3453" s="1">
        <v>11</v>
      </c>
      <c r="E3453" s="1">
        <v>11</v>
      </c>
      <c r="F3453" s="1">
        <v>568.62</v>
      </c>
      <c r="G3453" s="1">
        <v>9.0163167000000002E-2</v>
      </c>
      <c r="H3453" s="1">
        <v>0.99625991700000005</v>
      </c>
      <c r="I3453" s="1">
        <v>0.51632444300000002</v>
      </c>
      <c r="K3453" s="1">
        <v>1.0609280889999999</v>
      </c>
      <c r="L3453" s="1" t="s">
        <v>1</v>
      </c>
      <c r="M3453" s="1" t="s">
        <v>2</v>
      </c>
      <c r="N3453" s="1">
        <v>6409408.0060000001</v>
      </c>
      <c r="O3453" s="1">
        <v>5747029.7779999999</v>
      </c>
      <c r="P3453" s="1">
        <v>7915771.3849999998</v>
      </c>
      <c r="Q3453" s="1">
        <v>6975881.2230000002</v>
      </c>
      <c r="R3453" s="3">
        <f>AVERAGE('VTA_Proteome Morphine vs Saline'!N3453:Q3453)</f>
        <v>6762022.5980000002</v>
      </c>
      <c r="S3453" s="3">
        <f>_xlfn.STDEV.S('VTA_Proteome Morphine vs Saline'!N3453:Q3453)</f>
        <v>918589.36239825876</v>
      </c>
      <c r="T3453" s="1">
        <v>6971542.4699999997</v>
      </c>
      <c r="U3453" s="1">
        <v>6044356.2740000002</v>
      </c>
      <c r="V3453" s="1">
        <v>6663957.7999999998</v>
      </c>
      <c r="W3453" s="1">
        <v>5814887.7869999995</v>
      </c>
      <c r="X3453" s="1">
        <f t="shared" si="207"/>
        <v>6373686.0827500001</v>
      </c>
      <c r="Y3453" s="1">
        <f t="shared" si="208"/>
        <v>536160.29564403649</v>
      </c>
    </row>
    <row r="3454" spans="1:25" x14ac:dyDescent="0.5">
      <c r="A3454" s="1" t="s">
        <v>6893</v>
      </c>
      <c r="B3454" s="1" t="s">
        <v>6894</v>
      </c>
      <c r="C3454" s="1">
        <v>17582</v>
      </c>
      <c r="D3454" s="1">
        <v>1</v>
      </c>
      <c r="E3454" s="1">
        <v>1</v>
      </c>
      <c r="F3454" s="1">
        <v>37.83</v>
      </c>
      <c r="G3454" s="1">
        <v>7.6077823000000003E-2</v>
      </c>
      <c r="H3454" s="1">
        <v>0.99625991700000005</v>
      </c>
      <c r="I3454" s="1">
        <v>0.597679136</v>
      </c>
      <c r="K3454" s="1">
        <v>19.290711689999998</v>
      </c>
      <c r="L3454" s="1" t="s">
        <v>2</v>
      </c>
      <c r="M3454" s="1" t="s">
        <v>1</v>
      </c>
      <c r="N3454" s="1">
        <v>3832.0652209999998</v>
      </c>
      <c r="O3454" s="1">
        <v>3240.5350549999998</v>
      </c>
      <c r="P3454" s="1">
        <v>252.30182189999999</v>
      </c>
      <c r="Q3454" s="1">
        <v>4558.0266320000001</v>
      </c>
      <c r="R3454" s="3">
        <f>AVERAGE('VTA_Proteome Morphine vs Saline'!N3454:Q3454)</f>
        <v>2970.7321824749997</v>
      </c>
      <c r="S3454" s="3">
        <f>_xlfn.STDEV.S('VTA_Proteome Morphine vs Saline'!N3454:Q3454)</f>
        <v>1890.6837817807482</v>
      </c>
      <c r="T3454" s="1">
        <v>220519.4271</v>
      </c>
      <c r="U3454" s="1">
        <v>445.51679419999999</v>
      </c>
      <c r="V3454" s="1">
        <v>7613.9857480000001</v>
      </c>
      <c r="W3454" s="1">
        <v>651.22250039999994</v>
      </c>
      <c r="X3454" s="1">
        <f t="shared" si="207"/>
        <v>57307.538035650003</v>
      </c>
      <c r="Y3454" s="1">
        <f t="shared" si="208"/>
        <v>108858.92616993184</v>
      </c>
    </row>
    <row r="3455" spans="1:25" x14ac:dyDescent="0.5">
      <c r="A3455" s="1" t="s">
        <v>6895</v>
      </c>
      <c r="B3455" s="1" t="s">
        <v>6896</v>
      </c>
      <c r="C3455" s="1">
        <v>80223</v>
      </c>
      <c r="D3455" s="1">
        <v>6</v>
      </c>
      <c r="E3455" s="1">
        <v>6</v>
      </c>
      <c r="F3455" s="1">
        <v>297.2</v>
      </c>
      <c r="G3455" s="1">
        <v>7.2504598000000003E-2</v>
      </c>
      <c r="H3455" s="1">
        <v>0.99625991700000005</v>
      </c>
      <c r="I3455" s="1">
        <v>0.62312581</v>
      </c>
      <c r="K3455" s="1">
        <v>1.081950596</v>
      </c>
      <c r="L3455" s="1" t="s">
        <v>2</v>
      </c>
      <c r="M3455" s="1" t="s">
        <v>1</v>
      </c>
      <c r="N3455" s="1">
        <v>229995.52129999999</v>
      </c>
      <c r="O3455" s="1">
        <v>417272.6581</v>
      </c>
      <c r="P3455" s="1">
        <v>279976.0993</v>
      </c>
      <c r="Q3455" s="1">
        <v>253523.93100000001</v>
      </c>
      <c r="R3455" s="3">
        <f>AVERAGE('VTA_Proteome Morphine vs Saline'!N3455:Q3455)</f>
        <v>295192.052425</v>
      </c>
      <c r="S3455" s="3">
        <f>_xlfn.STDEV.S('VTA_Proteome Morphine vs Saline'!N3455:Q3455)</f>
        <v>83908.719303178194</v>
      </c>
      <c r="T3455" s="1">
        <v>272859.99109999998</v>
      </c>
      <c r="U3455" s="1">
        <v>336146.5759</v>
      </c>
      <c r="V3455" s="1">
        <v>255829.0815</v>
      </c>
      <c r="W3455" s="1">
        <v>412697.21980000002</v>
      </c>
      <c r="X3455" s="1">
        <f t="shared" si="207"/>
        <v>319383.21707499999</v>
      </c>
      <c r="Y3455" s="1">
        <f t="shared" si="208"/>
        <v>71161.909304213623</v>
      </c>
    </row>
    <row r="3456" spans="1:25" x14ac:dyDescent="0.5">
      <c r="A3456" s="1" t="s">
        <v>6897</v>
      </c>
      <c r="B3456" s="1" t="s">
        <v>6898</v>
      </c>
      <c r="C3456" s="1">
        <v>35302</v>
      </c>
      <c r="D3456" s="1">
        <v>1</v>
      </c>
      <c r="E3456" s="1">
        <v>0</v>
      </c>
      <c r="F3456" s="1">
        <v>30.59</v>
      </c>
      <c r="K3456" s="1">
        <v>1</v>
      </c>
      <c r="L3456" s="1" t="s">
        <v>364</v>
      </c>
      <c r="M3456" s="1" t="s">
        <v>364</v>
      </c>
      <c r="R3456" s="3"/>
      <c r="S3456" s="3"/>
    </row>
    <row r="3457" spans="1:25" x14ac:dyDescent="0.5">
      <c r="A3457" s="1" t="s">
        <v>6899</v>
      </c>
      <c r="B3457" s="1" t="s">
        <v>6900</v>
      </c>
      <c r="C3457" s="1">
        <v>108188</v>
      </c>
      <c r="D3457" s="1">
        <v>26</v>
      </c>
      <c r="E3457" s="1">
        <v>26</v>
      </c>
      <c r="F3457" s="1">
        <v>1135.45</v>
      </c>
      <c r="G3457" s="1">
        <v>5.6978347999999998E-2</v>
      </c>
      <c r="H3457" s="1">
        <v>0.99625991700000005</v>
      </c>
      <c r="I3457" s="1">
        <v>0.78206820300000002</v>
      </c>
      <c r="K3457" s="1">
        <v>1.009483417</v>
      </c>
      <c r="L3457" s="1" t="s">
        <v>1</v>
      </c>
      <c r="M3457" s="1" t="s">
        <v>2</v>
      </c>
      <c r="N3457" s="1">
        <v>4629034.1869999999</v>
      </c>
      <c r="O3457" s="1">
        <v>4582644.8250000002</v>
      </c>
      <c r="P3457" s="1">
        <v>4553907.1840000004</v>
      </c>
      <c r="Q3457" s="1">
        <v>4723242.9119999995</v>
      </c>
      <c r="R3457" s="3">
        <f>AVERAGE('VTA_Proteome Morphine vs Saline'!N3457:Q3457)</f>
        <v>4622207.2769999998</v>
      </c>
      <c r="S3457" s="3">
        <f>_xlfn.STDEV.S('VTA_Proteome Morphine vs Saline'!N3457:Q3457)</f>
        <v>74128.034624924738</v>
      </c>
      <c r="T3457" s="1">
        <v>4577838.8210000005</v>
      </c>
      <c r="U3457" s="1">
        <v>5049650.7740000002</v>
      </c>
      <c r="V3457" s="1">
        <v>4527952.18</v>
      </c>
      <c r="W3457" s="1">
        <v>4159697.2340000002</v>
      </c>
      <c r="X3457" s="1">
        <f t="shared" ref="X3457:X3470" si="209">AVERAGE(T3457:W3457)</f>
        <v>4578784.7522499999</v>
      </c>
      <c r="Y3457" s="1">
        <f t="shared" ref="Y3457:Y3470" si="210">_xlfn.STDEV.S(T3457:W3457)</f>
        <v>365118.24732046138</v>
      </c>
    </row>
    <row r="3458" spans="1:25" x14ac:dyDescent="0.5">
      <c r="A3458" s="1" t="s">
        <v>6901</v>
      </c>
      <c r="B3458" s="1" t="s">
        <v>6902</v>
      </c>
      <c r="C3458" s="1">
        <v>33646</v>
      </c>
      <c r="D3458" s="1">
        <v>7</v>
      </c>
      <c r="E3458" s="1">
        <v>7</v>
      </c>
      <c r="F3458" s="1">
        <v>361.19</v>
      </c>
      <c r="G3458" s="1">
        <v>6.1380153999999999E-2</v>
      </c>
      <c r="H3458" s="1">
        <v>0.99625991700000005</v>
      </c>
      <c r="I3458" s="1">
        <v>0.72472681500000002</v>
      </c>
      <c r="K3458" s="1">
        <v>1.03223921</v>
      </c>
      <c r="L3458" s="1" t="s">
        <v>1</v>
      </c>
      <c r="M3458" s="1" t="s">
        <v>2</v>
      </c>
      <c r="N3458" s="1">
        <v>2636391.236</v>
      </c>
      <c r="O3458" s="1">
        <v>2448784.0040000002</v>
      </c>
      <c r="P3458" s="1">
        <v>3280088.0260000001</v>
      </c>
      <c r="Q3458" s="1">
        <v>2796719.67</v>
      </c>
      <c r="R3458" s="3">
        <f>AVERAGE('VTA_Proteome Morphine vs Saline'!N3458:Q3458)</f>
        <v>2790495.7340000002</v>
      </c>
      <c r="S3458" s="3">
        <f>_xlfn.STDEV.S('VTA_Proteome Morphine vs Saline'!N3458:Q3458)</f>
        <v>356021.74675552174</v>
      </c>
      <c r="T3458" s="1">
        <v>2776043.5210000002</v>
      </c>
      <c r="U3458" s="1">
        <v>2758371.0269999998</v>
      </c>
      <c r="V3458" s="1">
        <v>2950348.8110000002</v>
      </c>
      <c r="W3458" s="1">
        <v>2328605.1209999998</v>
      </c>
      <c r="X3458" s="1">
        <f t="shared" si="209"/>
        <v>2703342.12</v>
      </c>
      <c r="Y3458" s="1">
        <f t="shared" si="210"/>
        <v>264419.99302326667</v>
      </c>
    </row>
    <row r="3459" spans="1:25" x14ac:dyDescent="0.5">
      <c r="A3459" s="1" t="s">
        <v>6903</v>
      </c>
      <c r="B3459" s="1" t="s">
        <v>6904</v>
      </c>
      <c r="C3459" s="1">
        <v>60213</v>
      </c>
      <c r="D3459" s="1">
        <v>1</v>
      </c>
      <c r="E3459" s="1">
        <v>1</v>
      </c>
      <c r="F3459" s="1">
        <v>73.260000000000005</v>
      </c>
      <c r="G3459" s="1">
        <v>9.5615943999999994E-2</v>
      </c>
      <c r="H3459" s="1">
        <v>0.99461538400000005</v>
      </c>
      <c r="I3459" s="1">
        <v>0.49060530099999999</v>
      </c>
      <c r="K3459" s="1">
        <v>1.1709145080000001</v>
      </c>
      <c r="L3459" s="1" t="s">
        <v>1</v>
      </c>
      <c r="M3459" s="1" t="s">
        <v>2</v>
      </c>
      <c r="N3459" s="1">
        <v>13176.01274</v>
      </c>
      <c r="O3459" s="1">
        <v>16719.537929999999</v>
      </c>
      <c r="P3459" s="1">
        <v>24225.980729999999</v>
      </c>
      <c r="Q3459" s="1">
        <v>25801.072510000002</v>
      </c>
      <c r="R3459" s="3">
        <f>AVERAGE('VTA_Proteome Morphine vs Saline'!N3459:Q3459)</f>
        <v>19980.650977499998</v>
      </c>
      <c r="S3459" s="3">
        <f>_xlfn.STDEV.S('VTA_Proteome Morphine vs Saline'!N3459:Q3459)</f>
        <v>6023.23532594883</v>
      </c>
      <c r="T3459" s="1">
        <v>17079.084889999998</v>
      </c>
      <c r="U3459" s="1">
        <v>3104.433438</v>
      </c>
      <c r="V3459" s="1">
        <v>26561.857840000001</v>
      </c>
      <c r="W3459" s="1">
        <v>21511.19024</v>
      </c>
      <c r="X3459" s="1">
        <f t="shared" si="209"/>
        <v>17064.141602</v>
      </c>
      <c r="Y3459" s="1">
        <f t="shared" si="210"/>
        <v>10080.617220722994</v>
      </c>
    </row>
    <row r="3460" spans="1:25" x14ac:dyDescent="0.5">
      <c r="A3460" s="1" t="s">
        <v>6905</v>
      </c>
      <c r="B3460" s="1" t="s">
        <v>6906</v>
      </c>
      <c r="C3460" s="1">
        <v>101576</v>
      </c>
      <c r="D3460" s="1">
        <v>1</v>
      </c>
      <c r="E3460" s="1">
        <v>1</v>
      </c>
      <c r="F3460" s="1">
        <v>25.07</v>
      </c>
      <c r="G3460" s="1">
        <v>0.12349731899999999</v>
      </c>
      <c r="H3460" s="1">
        <v>0.977951083</v>
      </c>
      <c r="I3460" s="1">
        <v>0.389257511</v>
      </c>
      <c r="K3460" s="1">
        <v>1.58599695</v>
      </c>
      <c r="L3460" s="1" t="s">
        <v>1</v>
      </c>
      <c r="M3460" s="1" t="s">
        <v>2</v>
      </c>
      <c r="N3460" s="1">
        <v>29904.296999999999</v>
      </c>
      <c r="O3460" s="1">
        <v>58180.600489999997</v>
      </c>
      <c r="P3460" s="1">
        <v>14166.348910000001</v>
      </c>
      <c r="Q3460" s="1">
        <v>15291.35389</v>
      </c>
      <c r="R3460" s="3">
        <f>AVERAGE('VTA_Proteome Morphine vs Saline'!N3460:Q3460)</f>
        <v>29385.650072500001</v>
      </c>
      <c r="S3460" s="3">
        <f>_xlfn.STDEV.S('VTA_Proteome Morphine vs Saline'!N3460:Q3460)</f>
        <v>20491.416714782445</v>
      </c>
      <c r="T3460" s="1">
        <v>13138.413790000001</v>
      </c>
      <c r="U3460" s="1">
        <v>31663.222099999999</v>
      </c>
      <c r="V3460" s="1">
        <v>15734.513199999999</v>
      </c>
      <c r="W3460" s="1">
        <v>13576.603940000001</v>
      </c>
      <c r="X3460" s="1">
        <f t="shared" si="209"/>
        <v>18528.188257499998</v>
      </c>
      <c r="Y3460" s="1">
        <f t="shared" si="210"/>
        <v>8829.9035561804594</v>
      </c>
    </row>
    <row r="3461" spans="1:25" x14ac:dyDescent="0.5">
      <c r="A3461" s="1" t="s">
        <v>6907</v>
      </c>
      <c r="B3461" s="1" t="s">
        <v>6908</v>
      </c>
      <c r="C3461" s="1">
        <v>80411</v>
      </c>
      <c r="D3461" s="1">
        <v>39</v>
      </c>
      <c r="E3461" s="1">
        <v>38</v>
      </c>
      <c r="F3461" s="1">
        <v>2367.9699999999998</v>
      </c>
      <c r="G3461" s="1">
        <v>0.20405398299999999</v>
      </c>
      <c r="H3461" s="1">
        <v>0.977951083</v>
      </c>
      <c r="I3461" s="1">
        <v>0.23042200400000001</v>
      </c>
      <c r="K3461" s="1">
        <v>1.1203733899999999</v>
      </c>
      <c r="L3461" s="1" t="s">
        <v>1</v>
      </c>
      <c r="M3461" s="1" t="s">
        <v>2</v>
      </c>
      <c r="N3461" s="1">
        <v>35540207.899999999</v>
      </c>
      <c r="O3461" s="1">
        <v>35379884.030000001</v>
      </c>
      <c r="P3461" s="1">
        <v>34315055.25</v>
      </c>
      <c r="Q3461" s="1">
        <v>33294467.390000001</v>
      </c>
      <c r="R3461" s="3">
        <f>AVERAGE('VTA_Proteome Morphine vs Saline'!N3461:Q3461)</f>
        <v>34632403.642499998</v>
      </c>
      <c r="S3461" s="3">
        <f>_xlfn.STDEV.S('VTA_Proteome Morphine vs Saline'!N3461:Q3461)</f>
        <v>1044608.2068744485</v>
      </c>
      <c r="T3461" s="1">
        <v>23611522.550000001</v>
      </c>
      <c r="U3461" s="1">
        <v>31697745.5</v>
      </c>
      <c r="V3461" s="1">
        <v>36872464.479999997</v>
      </c>
      <c r="W3461" s="1">
        <v>31464201.809999999</v>
      </c>
      <c r="X3461" s="1">
        <f t="shared" si="209"/>
        <v>30911483.585000001</v>
      </c>
      <c r="Y3461" s="1">
        <f t="shared" si="210"/>
        <v>5469504.2303758822</v>
      </c>
    </row>
    <row r="3462" spans="1:25" x14ac:dyDescent="0.5">
      <c r="A3462" s="1" t="s">
        <v>6909</v>
      </c>
      <c r="B3462" s="1" t="s">
        <v>6910</v>
      </c>
      <c r="C3462" s="1">
        <v>77153</v>
      </c>
      <c r="D3462" s="1">
        <v>1</v>
      </c>
      <c r="E3462" s="1">
        <v>1</v>
      </c>
      <c r="F3462" s="1">
        <v>26.33</v>
      </c>
      <c r="G3462" s="1">
        <v>5.8579322000000003E-2</v>
      </c>
      <c r="H3462" s="1">
        <v>0.99625991700000005</v>
      </c>
      <c r="I3462" s="1">
        <v>0.759324938</v>
      </c>
      <c r="K3462" s="1">
        <v>1.3461603339999999</v>
      </c>
      <c r="L3462" s="1" t="s">
        <v>2</v>
      </c>
      <c r="M3462" s="1" t="s">
        <v>1</v>
      </c>
      <c r="N3462" s="1">
        <v>605.55441329999996</v>
      </c>
      <c r="O3462" s="1">
        <v>0.62890828399999998</v>
      </c>
      <c r="P3462" s="1">
        <v>16912.724259999999</v>
      </c>
      <c r="Q3462" s="1">
        <v>0</v>
      </c>
      <c r="R3462" s="3">
        <f>AVERAGE('VTA_Proteome Morphine vs Saline'!N3462:Q3462)</f>
        <v>4379.7268953960001</v>
      </c>
      <c r="S3462" s="3">
        <f>_xlfn.STDEV.S('VTA_Proteome Morphine vs Saline'!N3462:Q3462)</f>
        <v>8360.2015072358336</v>
      </c>
      <c r="T3462" s="1">
        <v>16792.382799999999</v>
      </c>
      <c r="U3462" s="1">
        <v>8.1708223849999992</v>
      </c>
      <c r="V3462" s="1">
        <v>0</v>
      </c>
      <c r="W3462" s="1">
        <v>6782.7048699999996</v>
      </c>
      <c r="X3462" s="1">
        <f t="shared" si="209"/>
        <v>5895.8146230962502</v>
      </c>
      <c r="Y3462" s="1">
        <f t="shared" si="210"/>
        <v>7936.1357502236497</v>
      </c>
    </row>
    <row r="3463" spans="1:25" x14ac:dyDescent="0.5">
      <c r="A3463" s="1" t="s">
        <v>6911</v>
      </c>
      <c r="B3463" s="1" t="s">
        <v>6912</v>
      </c>
      <c r="C3463" s="1">
        <v>76346</v>
      </c>
      <c r="D3463" s="1">
        <v>23</v>
      </c>
      <c r="E3463" s="1">
        <v>23</v>
      </c>
      <c r="F3463" s="1">
        <v>1612.03</v>
      </c>
      <c r="G3463" s="1">
        <v>0.50923478799999999</v>
      </c>
      <c r="H3463" s="1">
        <v>0.977951083</v>
      </c>
      <c r="I3463" s="1">
        <v>5.6009561999999999E-2</v>
      </c>
      <c r="K3463" s="1">
        <v>1.226231598</v>
      </c>
      <c r="L3463" s="1" t="s">
        <v>1</v>
      </c>
      <c r="M3463" s="1" t="s">
        <v>2</v>
      </c>
      <c r="N3463" s="1">
        <v>50661453.100000001</v>
      </c>
      <c r="O3463" s="1">
        <v>68195528.709999993</v>
      </c>
      <c r="P3463" s="1">
        <v>62487519.880000003</v>
      </c>
      <c r="Q3463" s="1">
        <v>66433268.380000003</v>
      </c>
      <c r="R3463" s="3">
        <f>AVERAGE('VTA_Proteome Morphine vs Saline'!N3463:Q3463)</f>
        <v>61944442.517499998</v>
      </c>
      <c r="S3463" s="3">
        <f>_xlfn.STDEV.S('VTA_Proteome Morphine vs Saline'!N3463:Q3463)</f>
        <v>7891481.0487214625</v>
      </c>
      <c r="T3463" s="1">
        <v>44976536.149999999</v>
      </c>
      <c r="U3463" s="1">
        <v>51703549.700000003</v>
      </c>
      <c r="V3463" s="1">
        <v>48011313.490000002</v>
      </c>
      <c r="W3463" s="1">
        <v>57373015.310000002</v>
      </c>
      <c r="X3463" s="1">
        <f t="shared" si="209"/>
        <v>50516103.662500001</v>
      </c>
      <c r="Y3463" s="1">
        <f t="shared" si="210"/>
        <v>5335042.8760349462</v>
      </c>
    </row>
    <row r="3464" spans="1:25" x14ac:dyDescent="0.5">
      <c r="A3464" s="1" t="s">
        <v>6913</v>
      </c>
      <c r="B3464" s="1" t="s">
        <v>6914</v>
      </c>
      <c r="C3464" s="1">
        <v>62591</v>
      </c>
      <c r="D3464" s="1">
        <v>1</v>
      </c>
      <c r="E3464" s="1">
        <v>1</v>
      </c>
      <c r="F3464" s="1">
        <v>64.819999999999993</v>
      </c>
      <c r="G3464" s="1">
        <v>0.101099455</v>
      </c>
      <c r="H3464" s="1">
        <v>0.99094768200000005</v>
      </c>
      <c r="I3464" s="1">
        <v>0.46711292999999998</v>
      </c>
      <c r="K3464" s="1">
        <v>1.0915646379999999</v>
      </c>
      <c r="L3464" s="1" t="s">
        <v>2</v>
      </c>
      <c r="M3464" s="1" t="s">
        <v>1</v>
      </c>
      <c r="N3464" s="1">
        <v>17134.050640000001</v>
      </c>
      <c r="O3464" s="1">
        <v>17932.709490000001</v>
      </c>
      <c r="P3464" s="1">
        <v>25140.665150000001</v>
      </c>
      <c r="Q3464" s="1">
        <v>18516.030709999999</v>
      </c>
      <c r="R3464" s="3">
        <f>AVERAGE('VTA_Proteome Morphine vs Saline'!N3464:Q3464)</f>
        <v>19680.863997500001</v>
      </c>
      <c r="S3464" s="3">
        <f>_xlfn.STDEV.S('VTA_Proteome Morphine vs Saline'!N3464:Q3464)</f>
        <v>3683.6832868087063</v>
      </c>
      <c r="T3464" s="1">
        <v>21700.615819999999</v>
      </c>
      <c r="U3464" s="1">
        <v>19250.864379999999</v>
      </c>
      <c r="V3464" s="1">
        <v>26279.762640000001</v>
      </c>
      <c r="W3464" s="1">
        <v>18700.497879999999</v>
      </c>
      <c r="X3464" s="1">
        <f t="shared" si="209"/>
        <v>21482.935179999997</v>
      </c>
      <c r="Y3464" s="1">
        <f t="shared" si="210"/>
        <v>3453.5506331255342</v>
      </c>
    </row>
    <row r="3465" spans="1:25" x14ac:dyDescent="0.5">
      <c r="A3465" s="1" t="s">
        <v>6915</v>
      </c>
      <c r="B3465" s="1" t="s">
        <v>6916</v>
      </c>
      <c r="C3465" s="1">
        <v>83377</v>
      </c>
      <c r="D3465" s="1">
        <v>16</v>
      </c>
      <c r="E3465" s="1">
        <v>16</v>
      </c>
      <c r="F3465" s="1">
        <v>903.22</v>
      </c>
      <c r="G3465" s="1">
        <v>0.146104963</v>
      </c>
      <c r="H3465" s="1">
        <v>0.977951083</v>
      </c>
      <c r="I3465" s="1">
        <v>0.33064138500000001</v>
      </c>
      <c r="K3465" s="1">
        <v>1.234740545</v>
      </c>
      <c r="L3465" s="1" t="s">
        <v>2</v>
      </c>
      <c r="M3465" s="1" t="s">
        <v>1</v>
      </c>
      <c r="N3465" s="1">
        <v>2905931.9180000001</v>
      </c>
      <c r="O3465" s="1">
        <v>2746737.912</v>
      </c>
      <c r="P3465" s="1">
        <v>2050638.821</v>
      </c>
      <c r="Q3465" s="1">
        <v>2158682.8990000002</v>
      </c>
      <c r="R3465" s="3">
        <f>AVERAGE('VTA_Proteome Morphine vs Saline'!N3465:Q3465)</f>
        <v>2465497.8875000002</v>
      </c>
      <c r="S3465" s="3">
        <f>_xlfn.STDEV.S('VTA_Proteome Morphine vs Saline'!N3465:Q3465)</f>
        <v>423997.4720163389</v>
      </c>
      <c r="T3465" s="1">
        <v>4109602.0630000001</v>
      </c>
      <c r="U3465" s="1">
        <v>3486127.2719999999</v>
      </c>
      <c r="V3465" s="1">
        <v>2487694.213</v>
      </c>
      <c r="W3465" s="1">
        <v>2093577.2779999999</v>
      </c>
      <c r="X3465" s="1">
        <f t="shared" si="209"/>
        <v>3044250.2065000003</v>
      </c>
      <c r="Y3465" s="1">
        <f t="shared" si="210"/>
        <v>920826.35171647533</v>
      </c>
    </row>
    <row r="3466" spans="1:25" x14ac:dyDescent="0.5">
      <c r="A3466" s="1" t="s">
        <v>6917</v>
      </c>
      <c r="B3466" s="1" t="s">
        <v>6918</v>
      </c>
      <c r="C3466" s="1">
        <v>88998</v>
      </c>
      <c r="D3466" s="1">
        <v>1</v>
      </c>
      <c r="E3466" s="1">
        <v>1</v>
      </c>
      <c r="F3466" s="1">
        <v>53.32</v>
      </c>
      <c r="G3466" s="1">
        <v>5.4489224000000003E-2</v>
      </c>
      <c r="H3466" s="1">
        <v>0.99625991700000005</v>
      </c>
      <c r="I3466" s="1">
        <v>0.82410283200000001</v>
      </c>
      <c r="K3466" s="1">
        <v>1.0298388329999999</v>
      </c>
      <c r="L3466" s="1" t="s">
        <v>1</v>
      </c>
      <c r="M3466" s="1" t="s">
        <v>2</v>
      </c>
      <c r="N3466" s="1">
        <v>10279.99401</v>
      </c>
      <c r="O3466" s="1">
        <v>20317.27159</v>
      </c>
      <c r="P3466" s="1">
        <v>11702.98659</v>
      </c>
      <c r="Q3466" s="1">
        <v>44678.937790000004</v>
      </c>
      <c r="R3466" s="3">
        <f>AVERAGE('VTA_Proteome Morphine vs Saline'!N3466:Q3466)</f>
        <v>21744.797494999999</v>
      </c>
      <c r="S3466" s="3">
        <f>_xlfn.STDEV.S('VTA_Proteome Morphine vs Saline'!N3466:Q3466)</f>
        <v>15919.509063636713</v>
      </c>
      <c r="T3466" s="1">
        <v>26556.454409999998</v>
      </c>
      <c r="U3466" s="1">
        <v>23761.802530000001</v>
      </c>
      <c r="V3466" s="1">
        <v>10625.695390000001</v>
      </c>
      <c r="W3466" s="1">
        <v>23515.078699999998</v>
      </c>
      <c r="X3466" s="1">
        <f t="shared" si="209"/>
        <v>21114.7577575</v>
      </c>
      <c r="Y3466" s="1">
        <f t="shared" si="210"/>
        <v>7127.4324143120411</v>
      </c>
    </row>
    <row r="3467" spans="1:25" x14ac:dyDescent="0.5">
      <c r="A3467" s="1" t="s">
        <v>6919</v>
      </c>
      <c r="B3467" s="1" t="s">
        <v>6920</v>
      </c>
      <c r="C3467" s="1">
        <v>81376</v>
      </c>
      <c r="D3467" s="1">
        <v>28</v>
      </c>
      <c r="E3467" s="1">
        <v>27</v>
      </c>
      <c r="F3467" s="1">
        <v>2152.73</v>
      </c>
      <c r="G3467" s="1">
        <v>5.1843976E-2</v>
      </c>
      <c r="H3467" s="1">
        <v>0.99625991700000005</v>
      </c>
      <c r="I3467" s="1">
        <v>0.88650312600000003</v>
      </c>
      <c r="K3467" s="1">
        <v>1.0237513380000001</v>
      </c>
      <c r="L3467" s="1" t="s">
        <v>1</v>
      </c>
      <c r="M3467" s="1" t="s">
        <v>2</v>
      </c>
      <c r="N3467" s="1">
        <v>27246268.399999999</v>
      </c>
      <c r="O3467" s="1">
        <v>41841022.030000001</v>
      </c>
      <c r="P3467" s="1">
        <v>36751254.920000002</v>
      </c>
      <c r="Q3467" s="1">
        <v>34283565.93</v>
      </c>
      <c r="R3467" s="3">
        <f>AVERAGE('VTA_Proteome Morphine vs Saline'!N3467:Q3467)</f>
        <v>35030527.82</v>
      </c>
      <c r="S3467" s="3">
        <f>_xlfn.STDEV.S('VTA_Proteome Morphine vs Saline'!N3467:Q3467)</f>
        <v>6068947.7374607259</v>
      </c>
      <c r="T3467" s="1">
        <v>32582665.789999999</v>
      </c>
      <c r="U3467" s="1">
        <v>30659061.109999999</v>
      </c>
      <c r="V3467" s="1">
        <v>35288403.530000001</v>
      </c>
      <c r="W3467" s="1">
        <v>38341105.880000003</v>
      </c>
      <c r="X3467" s="1">
        <f t="shared" si="209"/>
        <v>34217809.077500001</v>
      </c>
      <c r="Y3467" s="1">
        <f t="shared" si="210"/>
        <v>3340964.4151588036</v>
      </c>
    </row>
    <row r="3468" spans="1:25" x14ac:dyDescent="0.5">
      <c r="A3468" s="1" t="s">
        <v>6921</v>
      </c>
      <c r="B3468" s="1" t="s">
        <v>6922</v>
      </c>
      <c r="C3468" s="1">
        <v>80745</v>
      </c>
      <c r="D3468" s="1">
        <v>22</v>
      </c>
      <c r="E3468" s="1">
        <v>21</v>
      </c>
      <c r="F3468" s="1">
        <v>1343.43</v>
      </c>
      <c r="G3468" s="1">
        <v>5.6799341000000003E-2</v>
      </c>
      <c r="H3468" s="1">
        <v>0.99625991700000005</v>
      </c>
      <c r="I3468" s="1">
        <v>0.78478478699999998</v>
      </c>
      <c r="K3468" s="1">
        <v>1.0267366410000001</v>
      </c>
      <c r="L3468" s="1" t="s">
        <v>2</v>
      </c>
      <c r="M3468" s="1" t="s">
        <v>1</v>
      </c>
      <c r="N3468" s="1">
        <v>10908818.710000001</v>
      </c>
      <c r="O3468" s="1">
        <v>15208330.539999999</v>
      </c>
      <c r="P3468" s="1">
        <v>10751164.57</v>
      </c>
      <c r="Q3468" s="1">
        <v>11091655.02</v>
      </c>
      <c r="R3468" s="3">
        <f>AVERAGE('VTA_Proteome Morphine vs Saline'!N3468:Q3468)</f>
        <v>11989992.210000001</v>
      </c>
      <c r="S3468" s="3">
        <f>_xlfn.STDEV.S('VTA_Proteome Morphine vs Saline'!N3468:Q3468)</f>
        <v>2150065.2216475029</v>
      </c>
      <c r="T3468" s="1">
        <v>13752047.189999999</v>
      </c>
      <c r="U3468" s="1">
        <v>13651419.640000001</v>
      </c>
      <c r="V3468" s="1">
        <v>11309284.880000001</v>
      </c>
      <c r="W3468" s="1">
        <v>10529505.609999999</v>
      </c>
      <c r="X3468" s="1">
        <f t="shared" si="209"/>
        <v>12310564.33</v>
      </c>
      <c r="Y3468" s="1">
        <f t="shared" si="210"/>
        <v>1638138.8320397201</v>
      </c>
    </row>
    <row r="3469" spans="1:25" x14ac:dyDescent="0.5">
      <c r="A3469" s="1" t="s">
        <v>6923</v>
      </c>
      <c r="B3469" s="1" t="s">
        <v>6924</v>
      </c>
      <c r="C3469" s="1">
        <v>79155</v>
      </c>
      <c r="D3469" s="1">
        <v>10</v>
      </c>
      <c r="E3469" s="1">
        <v>10</v>
      </c>
      <c r="F3469" s="1">
        <v>481.65</v>
      </c>
      <c r="G3469" s="1">
        <v>0.14995340900000001</v>
      </c>
      <c r="H3469" s="1">
        <v>0.977951083</v>
      </c>
      <c r="I3469" s="1">
        <v>0.32208252100000001</v>
      </c>
      <c r="K3469" s="1">
        <v>1.1226606100000001</v>
      </c>
      <c r="L3469" s="1" t="s">
        <v>1</v>
      </c>
      <c r="M3469" s="1" t="s">
        <v>2</v>
      </c>
      <c r="N3469" s="1">
        <v>609571.21100000001</v>
      </c>
      <c r="O3469" s="1">
        <v>879993.96909999999</v>
      </c>
      <c r="P3469" s="1">
        <v>612657.60419999994</v>
      </c>
      <c r="Q3469" s="1">
        <v>739731.19819999998</v>
      </c>
      <c r="R3469" s="3">
        <f>AVERAGE('VTA_Proteome Morphine vs Saline'!N3469:Q3469)</f>
        <v>710488.49562499998</v>
      </c>
      <c r="S3469" s="3">
        <f>_xlfn.STDEV.S('VTA_Proteome Morphine vs Saline'!N3469:Q3469)</f>
        <v>128247.70673059102</v>
      </c>
      <c r="T3469" s="1">
        <v>706191.22349999996</v>
      </c>
      <c r="U3469" s="1">
        <v>657193.72660000005</v>
      </c>
      <c r="V3469" s="1">
        <v>585596.16870000004</v>
      </c>
      <c r="W3469" s="1">
        <v>582464.23289999994</v>
      </c>
      <c r="X3469" s="1">
        <f t="shared" si="209"/>
        <v>632861.337925</v>
      </c>
      <c r="Y3469" s="1">
        <f t="shared" si="210"/>
        <v>59842.018888187667</v>
      </c>
    </row>
    <row r="3470" spans="1:25" x14ac:dyDescent="0.5">
      <c r="A3470" s="1" t="s">
        <v>6925</v>
      </c>
      <c r="B3470" s="1" t="s">
        <v>6926</v>
      </c>
      <c r="C3470" s="1">
        <v>347642</v>
      </c>
      <c r="D3470" s="1">
        <v>45</v>
      </c>
      <c r="E3470" s="1">
        <v>38</v>
      </c>
      <c r="F3470" s="1">
        <v>2292.3200000000002</v>
      </c>
      <c r="G3470" s="1">
        <v>5.8505923000000001E-2</v>
      </c>
      <c r="H3470" s="1">
        <v>0.99625991700000005</v>
      </c>
      <c r="I3470" s="1">
        <v>0.76031281399999995</v>
      </c>
      <c r="K3470" s="1">
        <v>1.0300298729999999</v>
      </c>
      <c r="L3470" s="1" t="s">
        <v>2</v>
      </c>
      <c r="M3470" s="1" t="s">
        <v>1</v>
      </c>
      <c r="N3470" s="1">
        <v>4814178.6809999999</v>
      </c>
      <c r="O3470" s="1">
        <v>4574692.6109999996</v>
      </c>
      <c r="P3470" s="1">
        <v>4904378.284</v>
      </c>
      <c r="Q3470" s="1">
        <v>4425130.3540000003</v>
      </c>
      <c r="R3470" s="3">
        <f>AVERAGE('VTA_Proteome Morphine vs Saline'!N3470:Q3470)</f>
        <v>4679594.9824999999</v>
      </c>
      <c r="S3470" s="3">
        <f>_xlfn.STDEV.S('VTA_Proteome Morphine vs Saline'!N3470:Q3470)</f>
        <v>219390.86826874822</v>
      </c>
      <c r="T3470" s="1">
        <v>5347760.6509999996</v>
      </c>
      <c r="U3470" s="1">
        <v>5051560.1739999996</v>
      </c>
      <c r="V3470" s="1">
        <v>4975571.4249999998</v>
      </c>
      <c r="W3470" s="1">
        <v>3905598.2570000002</v>
      </c>
      <c r="X3470" s="1">
        <f t="shared" si="209"/>
        <v>4820122.6267499998</v>
      </c>
      <c r="Y3470" s="1">
        <f t="shared" si="210"/>
        <v>630471.88006432843</v>
      </c>
    </row>
    <row r="3471" spans="1:25" x14ac:dyDescent="0.5">
      <c r="A3471" s="1" t="s">
        <v>6927</v>
      </c>
      <c r="B3471" s="1" t="s">
        <v>6928</v>
      </c>
      <c r="C3471" s="1">
        <v>9671</v>
      </c>
      <c r="D3471" s="1">
        <v>1</v>
      </c>
      <c r="E3471" s="1">
        <v>0</v>
      </c>
      <c r="F3471" s="1">
        <v>32.21</v>
      </c>
      <c r="K3471" s="1">
        <v>1</v>
      </c>
      <c r="L3471" s="1" t="s">
        <v>364</v>
      </c>
      <c r="M3471" s="1" t="s">
        <v>364</v>
      </c>
      <c r="R3471" s="3"/>
      <c r="S3471" s="3"/>
    </row>
    <row r="3472" spans="1:25" x14ac:dyDescent="0.5">
      <c r="A3472" s="1" t="s">
        <v>6929</v>
      </c>
      <c r="B3472" s="1" t="s">
        <v>6930</v>
      </c>
      <c r="C3472" s="1">
        <v>53069</v>
      </c>
      <c r="D3472" s="1">
        <v>2</v>
      </c>
      <c r="E3472" s="1">
        <v>2</v>
      </c>
      <c r="F3472" s="1">
        <v>59.42</v>
      </c>
      <c r="G3472" s="1">
        <v>0.100828775</v>
      </c>
      <c r="H3472" s="1">
        <v>0.99094768200000005</v>
      </c>
      <c r="I3472" s="1">
        <v>0.46822280900000002</v>
      </c>
      <c r="K3472" s="1">
        <v>1.283878227</v>
      </c>
      <c r="L3472" s="1" t="s">
        <v>2</v>
      </c>
      <c r="M3472" s="1" t="s">
        <v>1</v>
      </c>
      <c r="N3472" s="1">
        <v>332120.07880000002</v>
      </c>
      <c r="O3472" s="1">
        <v>509039.87780000002</v>
      </c>
      <c r="P3472" s="1">
        <v>171123.8578</v>
      </c>
      <c r="Q3472" s="1">
        <v>350930.23710000003</v>
      </c>
      <c r="R3472" s="3">
        <f>AVERAGE('VTA_Proteome Morphine vs Saline'!N3472:Q3472)</f>
        <v>340803.51287500001</v>
      </c>
      <c r="S3472" s="3">
        <f>_xlfn.STDEV.S('VTA_Proteome Morphine vs Saline'!N3472:Q3472)</f>
        <v>138169.71737735305</v>
      </c>
      <c r="T3472" s="1">
        <v>279483.41889999999</v>
      </c>
      <c r="U3472" s="1">
        <v>628765.60199999996</v>
      </c>
      <c r="V3472" s="1">
        <v>569500.35560000001</v>
      </c>
      <c r="W3472" s="1">
        <v>272451.4633</v>
      </c>
      <c r="X3472" s="1">
        <f t="shared" ref="X3472:X3481" si="211">AVERAGE(T3472:W3472)</f>
        <v>437550.20994999993</v>
      </c>
      <c r="Y3472" s="1">
        <f t="shared" ref="Y3472:Y3481" si="212">_xlfn.STDEV.S(T3472:W3472)</f>
        <v>188163.82372118969</v>
      </c>
    </row>
    <row r="3473" spans="1:25" x14ac:dyDescent="0.5">
      <c r="A3473" s="1" t="s">
        <v>6931</v>
      </c>
      <c r="B3473" s="1" t="s">
        <v>6932</v>
      </c>
      <c r="C3473" s="1">
        <v>95621</v>
      </c>
      <c r="D3473" s="1">
        <v>1</v>
      </c>
      <c r="E3473" s="1">
        <v>1</v>
      </c>
      <c r="F3473" s="1">
        <v>32.450000000000003</v>
      </c>
      <c r="G3473" s="1">
        <v>5.0597314999999997E-2</v>
      </c>
      <c r="H3473" s="1">
        <v>0.99625991700000005</v>
      </c>
      <c r="I3473" s="1">
        <v>0.93519595600000005</v>
      </c>
      <c r="K3473" s="1">
        <v>5.0865202979999999</v>
      </c>
      <c r="L3473" s="1" t="s">
        <v>2</v>
      </c>
      <c r="M3473" s="1" t="s">
        <v>1</v>
      </c>
      <c r="N3473" s="1">
        <v>9227.6284680000008</v>
      </c>
      <c r="O3473" s="1">
        <v>0</v>
      </c>
      <c r="P3473" s="1">
        <v>6159.7009699999999</v>
      </c>
      <c r="Q3473" s="1">
        <v>46149.559200000003</v>
      </c>
      <c r="R3473" s="3">
        <f>AVERAGE('VTA_Proteome Morphine vs Saline'!N3473:Q3473)</f>
        <v>15384.222159500001</v>
      </c>
      <c r="S3473" s="3">
        <f>_xlfn.STDEV.S('VTA_Proteome Morphine vs Saline'!N3473:Q3473)</f>
        <v>20866.046516819013</v>
      </c>
      <c r="T3473" s="1">
        <v>424.19234590000002</v>
      </c>
      <c r="U3473" s="1">
        <v>181650.8634</v>
      </c>
      <c r="V3473" s="1">
        <v>0</v>
      </c>
      <c r="W3473" s="1">
        <v>130933.57739999999</v>
      </c>
      <c r="X3473" s="1">
        <f t="shared" si="211"/>
        <v>78252.158286474994</v>
      </c>
      <c r="Y3473" s="1">
        <f t="shared" si="212"/>
        <v>92461.193117089977</v>
      </c>
    </row>
    <row r="3474" spans="1:25" x14ac:dyDescent="0.5">
      <c r="A3474" s="1" t="s">
        <v>6933</v>
      </c>
      <c r="B3474" s="1" t="s">
        <v>6934</v>
      </c>
      <c r="C3474" s="1">
        <v>111777</v>
      </c>
      <c r="D3474" s="1">
        <v>1</v>
      </c>
      <c r="E3474" s="1">
        <v>1</v>
      </c>
      <c r="F3474" s="1">
        <v>26.49</v>
      </c>
      <c r="G3474" s="1">
        <v>7.7890917000000004E-2</v>
      </c>
      <c r="H3474" s="1">
        <v>0.99625991700000005</v>
      </c>
      <c r="I3474" s="1">
        <v>0.58566723300000001</v>
      </c>
      <c r="K3474" s="1">
        <v>1.072106091</v>
      </c>
      <c r="L3474" s="1" t="s">
        <v>2</v>
      </c>
      <c r="M3474" s="1" t="s">
        <v>1</v>
      </c>
      <c r="N3474" s="1">
        <v>10665.1284</v>
      </c>
      <c r="O3474" s="1">
        <v>8328.4881509999996</v>
      </c>
      <c r="P3474" s="1">
        <v>23444.881890000001</v>
      </c>
      <c r="Q3474" s="1">
        <v>18757.377960000002</v>
      </c>
      <c r="R3474" s="3">
        <f>AVERAGE('VTA_Proteome Morphine vs Saline'!N3474:Q3474)</f>
        <v>15298.96910025</v>
      </c>
      <c r="S3474" s="3">
        <f>_xlfn.STDEV.S('VTA_Proteome Morphine vs Saline'!N3474:Q3474)</f>
        <v>7032.6991337740892</v>
      </c>
      <c r="T3474" s="1">
        <v>17548.208269999999</v>
      </c>
      <c r="U3474" s="1">
        <v>12981.40598</v>
      </c>
      <c r="V3474" s="1">
        <v>16729.746589999999</v>
      </c>
      <c r="W3474" s="1">
        <v>18349.111000000001</v>
      </c>
      <c r="X3474" s="1">
        <f t="shared" si="211"/>
        <v>16402.11796</v>
      </c>
      <c r="Y3474" s="1">
        <f t="shared" si="212"/>
        <v>2374.3712055893598</v>
      </c>
    </row>
    <row r="3475" spans="1:25" x14ac:dyDescent="0.5">
      <c r="A3475" s="1" t="s">
        <v>6935</v>
      </c>
      <c r="B3475" s="1" t="s">
        <v>7363</v>
      </c>
      <c r="C3475" s="1">
        <v>94887</v>
      </c>
      <c r="D3475" s="1">
        <v>1</v>
      </c>
      <c r="E3475" s="1">
        <v>1</v>
      </c>
      <c r="F3475" s="1">
        <v>31.79</v>
      </c>
      <c r="G3475" s="1">
        <v>5.0825121000000001E-2</v>
      </c>
      <c r="H3475" s="1">
        <v>0.99625991700000005</v>
      </c>
      <c r="I3475" s="1">
        <v>0.92387911300000003</v>
      </c>
      <c r="K3475" s="1">
        <v>1.861692484</v>
      </c>
      <c r="L3475" s="1" t="s">
        <v>1</v>
      </c>
      <c r="M3475" s="1" t="s">
        <v>2</v>
      </c>
      <c r="N3475" s="1">
        <v>81940.445000000007</v>
      </c>
      <c r="O3475" s="1">
        <v>0</v>
      </c>
      <c r="P3475" s="1">
        <v>32567.194640000002</v>
      </c>
      <c r="Q3475" s="1">
        <v>24881.712510000001</v>
      </c>
      <c r="R3475" s="3">
        <f>AVERAGE('VTA_Proteome Morphine vs Saline'!N3475:Q3475)</f>
        <v>34847.338037500005</v>
      </c>
      <c r="S3475" s="3">
        <f>_xlfn.STDEV.S('VTA_Proteome Morphine vs Saline'!N3475:Q3475)</f>
        <v>34334.67847404808</v>
      </c>
      <c r="T3475" s="1">
        <v>0</v>
      </c>
      <c r="U3475" s="1">
        <v>34563.740180000001</v>
      </c>
      <c r="V3475" s="1">
        <v>18503.160660000001</v>
      </c>
      <c r="W3475" s="1">
        <v>21805.481879999999</v>
      </c>
      <c r="X3475" s="1">
        <f t="shared" si="211"/>
        <v>18718.095679999999</v>
      </c>
      <c r="Y3475" s="1">
        <f t="shared" si="212"/>
        <v>14271.530005770092</v>
      </c>
    </row>
    <row r="3476" spans="1:25" x14ac:dyDescent="0.5">
      <c r="A3476" s="1" t="s">
        <v>6936</v>
      </c>
      <c r="B3476" s="1" t="s">
        <v>6937</v>
      </c>
      <c r="C3476" s="1">
        <v>54637</v>
      </c>
      <c r="D3476" s="1">
        <v>17</v>
      </c>
      <c r="E3476" s="1">
        <v>17</v>
      </c>
      <c r="F3476" s="1">
        <v>1283.08</v>
      </c>
      <c r="G3476" s="1">
        <v>5.0564594999999997E-2</v>
      </c>
      <c r="H3476" s="1">
        <v>0.99625991700000005</v>
      </c>
      <c r="I3476" s="1">
        <v>0.93699051899999997</v>
      </c>
      <c r="K3476" s="1">
        <v>1.022870223</v>
      </c>
      <c r="L3476" s="1" t="s">
        <v>1</v>
      </c>
      <c r="M3476" s="1" t="s">
        <v>2</v>
      </c>
      <c r="N3476" s="1">
        <v>9407842.4710000008</v>
      </c>
      <c r="O3476" s="1">
        <v>9340342.3159999996</v>
      </c>
      <c r="P3476" s="1">
        <v>15306267.26</v>
      </c>
      <c r="Q3476" s="1">
        <v>11972754.49</v>
      </c>
      <c r="R3476" s="3">
        <f>AVERAGE('VTA_Proteome Morphine vs Saline'!N3476:Q3476)</f>
        <v>11506801.63425</v>
      </c>
      <c r="S3476" s="3">
        <f>_xlfn.STDEV.S('VTA_Proteome Morphine vs Saline'!N3476:Q3476)</f>
        <v>2813789.0617256504</v>
      </c>
      <c r="T3476" s="1">
        <v>10170911.27</v>
      </c>
      <c r="U3476" s="1">
        <v>9433994.1439999994</v>
      </c>
      <c r="V3476" s="1">
        <v>13765433.1</v>
      </c>
      <c r="W3476" s="1">
        <v>11627751.640000001</v>
      </c>
      <c r="X3476" s="1">
        <f t="shared" si="211"/>
        <v>11249522.5385</v>
      </c>
      <c r="Y3476" s="1">
        <f t="shared" si="212"/>
        <v>1908962.0937793767</v>
      </c>
    </row>
    <row r="3477" spans="1:25" x14ac:dyDescent="0.5">
      <c r="A3477" s="1" t="s">
        <v>6938</v>
      </c>
      <c r="B3477" s="1" t="s">
        <v>6939</v>
      </c>
      <c r="C3477" s="1">
        <v>56540</v>
      </c>
      <c r="D3477" s="1">
        <v>9</v>
      </c>
      <c r="E3477" s="1">
        <v>9</v>
      </c>
      <c r="F3477" s="1">
        <v>486.86</v>
      </c>
      <c r="G3477" s="1">
        <v>0.149586793</v>
      </c>
      <c r="H3477" s="1">
        <v>0.977951083</v>
      </c>
      <c r="I3477" s="1">
        <v>0.32288272000000001</v>
      </c>
      <c r="K3477" s="1">
        <v>1.090201983</v>
      </c>
      <c r="L3477" s="1" t="s">
        <v>1</v>
      </c>
      <c r="M3477" s="1" t="s">
        <v>2</v>
      </c>
      <c r="N3477" s="1">
        <v>1495866.0660000001</v>
      </c>
      <c r="O3477" s="1">
        <v>1646766.95</v>
      </c>
      <c r="P3477" s="1">
        <v>1556170.8219999999</v>
      </c>
      <c r="Q3477" s="1">
        <v>1312605.121</v>
      </c>
      <c r="R3477" s="3">
        <f>AVERAGE('VTA_Proteome Morphine vs Saline'!N3477:Q3477)</f>
        <v>1502852.2397499999</v>
      </c>
      <c r="S3477" s="3">
        <f>_xlfn.STDEV.S('VTA_Proteome Morphine vs Saline'!N3477:Q3477)</f>
        <v>141182.01945931738</v>
      </c>
      <c r="T3477" s="1">
        <v>1529430.692</v>
      </c>
      <c r="U3477" s="1">
        <v>1550439.402</v>
      </c>
      <c r="V3477" s="1">
        <v>1203546.5689999999</v>
      </c>
      <c r="W3477" s="1">
        <v>1230615.6470000001</v>
      </c>
      <c r="X3477" s="1">
        <f t="shared" si="211"/>
        <v>1378508.0774999999</v>
      </c>
      <c r="Y3477" s="1">
        <f t="shared" si="212"/>
        <v>186923.97417812655</v>
      </c>
    </row>
    <row r="3478" spans="1:25" x14ac:dyDescent="0.5">
      <c r="A3478" s="1" t="s">
        <v>6940</v>
      </c>
      <c r="B3478" s="1" t="s">
        <v>6941</v>
      </c>
      <c r="C3478" s="1">
        <v>25943</v>
      </c>
      <c r="D3478" s="1">
        <v>1</v>
      </c>
      <c r="E3478" s="1">
        <v>1</v>
      </c>
      <c r="F3478" s="1">
        <v>36.78</v>
      </c>
      <c r="G3478" s="1">
        <v>6.6053835000000005E-2</v>
      </c>
      <c r="H3478" s="1">
        <v>0.99625991700000005</v>
      </c>
      <c r="I3478" s="1">
        <v>0.67675799299999995</v>
      </c>
      <c r="K3478" s="1">
        <v>1.1956672660000001</v>
      </c>
      <c r="L3478" s="1" t="s">
        <v>1</v>
      </c>
      <c r="M3478" s="1" t="s">
        <v>2</v>
      </c>
      <c r="N3478" s="1">
        <v>6478955.9019999998</v>
      </c>
      <c r="O3478" s="1">
        <v>3439874.4619999998</v>
      </c>
      <c r="P3478" s="1">
        <v>2270658.9649999999</v>
      </c>
      <c r="Q3478" s="1">
        <v>2850077.4369999999</v>
      </c>
      <c r="R3478" s="3">
        <f>AVERAGE('VTA_Proteome Morphine vs Saline'!N3478:Q3478)</f>
        <v>3759891.6914999997</v>
      </c>
      <c r="S3478" s="3">
        <f>_xlfn.STDEV.S('VTA_Proteome Morphine vs Saline'!N3478:Q3478)</f>
        <v>1874504.1388207946</v>
      </c>
      <c r="T3478" s="1">
        <v>3541778.642</v>
      </c>
      <c r="U3478" s="1">
        <v>3224281.977</v>
      </c>
      <c r="V3478" s="1">
        <v>2762346.1660000002</v>
      </c>
      <c r="W3478" s="1">
        <v>3049981.1979999999</v>
      </c>
      <c r="X3478" s="1">
        <f t="shared" si="211"/>
        <v>3144596.9957499998</v>
      </c>
      <c r="Y3478" s="1">
        <f t="shared" si="212"/>
        <v>326175.2097585515</v>
      </c>
    </row>
    <row r="3479" spans="1:25" x14ac:dyDescent="0.5">
      <c r="A3479" s="1" t="s">
        <v>6942</v>
      </c>
      <c r="B3479" s="1" t="s">
        <v>6943</v>
      </c>
      <c r="C3479" s="1">
        <v>44050</v>
      </c>
      <c r="D3479" s="1">
        <v>15</v>
      </c>
      <c r="E3479" s="1">
        <v>15</v>
      </c>
      <c r="F3479" s="1">
        <v>814.33</v>
      </c>
      <c r="G3479" s="1">
        <v>7.8125888000000004E-2</v>
      </c>
      <c r="H3479" s="1">
        <v>0.99625991700000005</v>
      </c>
      <c r="I3479" s="1">
        <v>0.58415045200000004</v>
      </c>
      <c r="K3479" s="1">
        <v>1.0993301</v>
      </c>
      <c r="L3479" s="1" t="s">
        <v>2</v>
      </c>
      <c r="M3479" s="1" t="s">
        <v>1</v>
      </c>
      <c r="N3479" s="1">
        <v>3809523.6239999998</v>
      </c>
      <c r="O3479" s="1">
        <v>6022023.3930000002</v>
      </c>
      <c r="P3479" s="1">
        <v>3939043.2030000002</v>
      </c>
      <c r="Q3479" s="1">
        <v>3779684.679</v>
      </c>
      <c r="R3479" s="3">
        <f>AVERAGE('VTA_Proteome Morphine vs Saline'!N3479:Q3479)</f>
        <v>4387568.7247500001</v>
      </c>
      <c r="S3479" s="3">
        <f>_xlfn.STDEV.S('VTA_Proteome Morphine vs Saline'!N3479:Q3479)</f>
        <v>1091829.7116620028</v>
      </c>
      <c r="T3479" s="1">
        <v>5089878.4850000003</v>
      </c>
      <c r="U3479" s="1">
        <v>6346090.0710000005</v>
      </c>
      <c r="V3479" s="1">
        <v>4101603.7740000002</v>
      </c>
      <c r="W3479" s="1">
        <v>3755973.1269999999</v>
      </c>
      <c r="X3479" s="1">
        <f t="shared" si="211"/>
        <v>4823386.3642500006</v>
      </c>
      <c r="Y3479" s="1">
        <f t="shared" si="212"/>
        <v>1161892.9605915414</v>
      </c>
    </row>
    <row r="3480" spans="1:25" x14ac:dyDescent="0.5">
      <c r="A3480" s="1" t="s">
        <v>6944</v>
      </c>
      <c r="B3480" s="1" t="s">
        <v>6945</v>
      </c>
      <c r="C3480" s="1">
        <v>128942</v>
      </c>
      <c r="D3480" s="1">
        <v>19</v>
      </c>
      <c r="E3480" s="1">
        <v>19</v>
      </c>
      <c r="F3480" s="1">
        <v>897.47</v>
      </c>
      <c r="G3480" s="1">
        <v>0.12545530999999999</v>
      </c>
      <c r="H3480" s="1">
        <v>0.977951083</v>
      </c>
      <c r="I3480" s="1">
        <v>0.38352430199999998</v>
      </c>
      <c r="K3480" s="1">
        <v>1.0452478409999999</v>
      </c>
      <c r="L3480" s="1" t="s">
        <v>2</v>
      </c>
      <c r="M3480" s="1" t="s">
        <v>1</v>
      </c>
      <c r="N3480" s="1">
        <v>1310034.9839999999</v>
      </c>
      <c r="O3480" s="1">
        <v>1602861.2379999999</v>
      </c>
      <c r="P3480" s="1">
        <v>1429308.902</v>
      </c>
      <c r="Q3480" s="1">
        <v>1388047.3940000001</v>
      </c>
      <c r="R3480" s="3">
        <f>AVERAGE('VTA_Proteome Morphine vs Saline'!N3480:Q3480)</f>
        <v>1432563.1295</v>
      </c>
      <c r="S3480" s="3">
        <f>_xlfn.STDEV.S('VTA_Proteome Morphine vs Saline'!N3480:Q3480)</f>
        <v>123837.0339089168</v>
      </c>
      <c r="T3480" s="1">
        <v>1523284.2139999999</v>
      </c>
      <c r="U3480" s="1">
        <v>1482840.0549999999</v>
      </c>
      <c r="V3480" s="1">
        <v>1404739.3659999999</v>
      </c>
      <c r="W3480" s="1">
        <v>1578670.44</v>
      </c>
      <c r="X3480" s="1">
        <f t="shared" si="211"/>
        <v>1497383.5187499998</v>
      </c>
      <c r="Y3480" s="1">
        <f t="shared" si="212"/>
        <v>73195.767084693216</v>
      </c>
    </row>
    <row r="3481" spans="1:25" x14ac:dyDescent="0.5">
      <c r="A3481" s="1" t="s">
        <v>6946</v>
      </c>
      <c r="B3481" s="1" t="s">
        <v>6947</v>
      </c>
      <c r="C3481" s="1">
        <v>201151</v>
      </c>
      <c r="D3481" s="1">
        <v>8</v>
      </c>
      <c r="E3481" s="1">
        <v>8</v>
      </c>
      <c r="F3481" s="1">
        <v>296.33</v>
      </c>
      <c r="G3481" s="1">
        <v>5.3378595000000001E-2</v>
      </c>
      <c r="H3481" s="1">
        <v>0.99625991700000005</v>
      </c>
      <c r="I3481" s="1">
        <v>0.84697281099999999</v>
      </c>
      <c r="K3481" s="1">
        <v>1.086251066</v>
      </c>
      <c r="L3481" s="1" t="s">
        <v>1</v>
      </c>
      <c r="M3481" s="1" t="s">
        <v>2</v>
      </c>
      <c r="N3481" s="1">
        <v>103677.4874</v>
      </c>
      <c r="O3481" s="1">
        <v>148168.96040000001</v>
      </c>
      <c r="P3481" s="1">
        <v>245174.80549999999</v>
      </c>
      <c r="Q3481" s="1">
        <v>210603.67379999999</v>
      </c>
      <c r="R3481" s="3">
        <f>AVERAGE('VTA_Proteome Morphine vs Saline'!N3481:Q3481)</f>
        <v>176906.23177499999</v>
      </c>
      <c r="S3481" s="3">
        <f>_xlfn.STDEV.S('VTA_Proteome Morphine vs Saline'!N3481:Q3481)</f>
        <v>63204.418427547418</v>
      </c>
      <c r="T3481" s="1">
        <v>164474.2084</v>
      </c>
      <c r="U3481" s="1">
        <v>138625.84049999999</v>
      </c>
      <c r="V3481" s="1">
        <v>206149.94529999999</v>
      </c>
      <c r="W3481" s="1">
        <v>142187.73439999999</v>
      </c>
      <c r="X3481" s="1">
        <f t="shared" si="211"/>
        <v>162859.43214999998</v>
      </c>
      <c r="Y3481" s="1">
        <f t="shared" si="212"/>
        <v>31044.38802346406</v>
      </c>
    </row>
    <row r="3482" spans="1:25" x14ac:dyDescent="0.5">
      <c r="A3482" s="1" t="s">
        <v>6948</v>
      </c>
      <c r="B3482" s="1" t="s">
        <v>6949</v>
      </c>
      <c r="C3482" s="1">
        <v>63492</v>
      </c>
      <c r="D3482" s="1">
        <v>1</v>
      </c>
      <c r="E3482" s="1">
        <v>0</v>
      </c>
      <c r="F3482" s="1">
        <v>32.17</v>
      </c>
      <c r="K3482" s="1">
        <v>1</v>
      </c>
      <c r="L3482" s="1" t="s">
        <v>364</v>
      </c>
      <c r="M3482" s="1" t="s">
        <v>364</v>
      </c>
      <c r="R3482" s="3"/>
      <c r="S3482" s="3"/>
    </row>
    <row r="3483" spans="1:25" x14ac:dyDescent="0.5">
      <c r="A3483" s="1" t="s">
        <v>6950</v>
      </c>
      <c r="B3483" s="1" t="s">
        <v>6951</v>
      </c>
      <c r="C3483" s="1">
        <v>24173</v>
      </c>
      <c r="D3483" s="1">
        <v>2</v>
      </c>
      <c r="E3483" s="1">
        <v>2</v>
      </c>
      <c r="F3483" s="1">
        <v>99.24</v>
      </c>
      <c r="G3483" s="1">
        <v>5.0840045E-2</v>
      </c>
      <c r="H3483" s="1">
        <v>0.99625991700000005</v>
      </c>
      <c r="I3483" s="1">
        <v>0.92319672200000003</v>
      </c>
      <c r="K3483" s="1">
        <v>1.016594829</v>
      </c>
      <c r="L3483" s="1" t="s">
        <v>2</v>
      </c>
      <c r="M3483" s="1" t="s">
        <v>1</v>
      </c>
      <c r="N3483" s="1">
        <v>245143.19140000001</v>
      </c>
      <c r="O3483" s="1">
        <v>214097.81200000001</v>
      </c>
      <c r="P3483" s="1">
        <v>302773.02059999999</v>
      </c>
      <c r="Q3483" s="1">
        <v>170724.80600000001</v>
      </c>
      <c r="R3483" s="3">
        <f>AVERAGE('VTA_Proteome Morphine vs Saline'!N3483:Q3483)</f>
        <v>233184.70749999999</v>
      </c>
      <c r="S3483" s="3">
        <f>_xlfn.STDEV.S('VTA_Proteome Morphine vs Saline'!N3483:Q3483)</f>
        <v>55531.034963966602</v>
      </c>
      <c r="T3483" s="1">
        <v>291237.53720000002</v>
      </c>
      <c r="U3483" s="1">
        <v>164696.4008</v>
      </c>
      <c r="V3483" s="1">
        <v>248646.818</v>
      </c>
      <c r="W3483" s="1">
        <v>243636.7156</v>
      </c>
      <c r="X3483" s="1">
        <f>AVERAGE(T3483:W3483)</f>
        <v>237054.36790000001</v>
      </c>
      <c r="Y3483" s="1">
        <f>_xlfn.STDEV.S(T3483:W3483)</f>
        <v>52754.789478624021</v>
      </c>
    </row>
    <row r="3484" spans="1:25" x14ac:dyDescent="0.5">
      <c r="A3484" s="1" t="s">
        <v>6952</v>
      </c>
      <c r="B3484" s="1" t="s">
        <v>6953</v>
      </c>
      <c r="C3484" s="1">
        <v>32985</v>
      </c>
      <c r="D3484" s="1">
        <v>15</v>
      </c>
      <c r="E3484" s="1">
        <v>15</v>
      </c>
      <c r="F3484" s="1">
        <v>681.33</v>
      </c>
      <c r="G3484" s="1">
        <v>0.2839352</v>
      </c>
      <c r="H3484" s="1">
        <v>0.977951083</v>
      </c>
      <c r="I3484" s="1">
        <v>0.15127317900000001</v>
      </c>
      <c r="K3484" s="1">
        <v>1.1274823469999999</v>
      </c>
      <c r="L3484" s="1" t="s">
        <v>1</v>
      </c>
      <c r="M3484" s="1" t="s">
        <v>2</v>
      </c>
      <c r="N3484" s="1">
        <v>5493392.3490000004</v>
      </c>
      <c r="O3484" s="1">
        <v>5642455.5029999996</v>
      </c>
      <c r="P3484" s="1">
        <v>5239578.2050000001</v>
      </c>
      <c r="Q3484" s="1">
        <v>4769686.5109999999</v>
      </c>
      <c r="R3484" s="3">
        <f>AVERAGE('VTA_Proteome Morphine vs Saline'!N3484:Q3484)</f>
        <v>5286278.142</v>
      </c>
      <c r="S3484" s="3">
        <f>_xlfn.STDEV.S('VTA_Proteome Morphine vs Saline'!N3484:Q3484)</f>
        <v>382451.04460798082</v>
      </c>
      <c r="T3484" s="1">
        <v>4665214.0470000003</v>
      </c>
      <c r="U3484" s="1">
        <v>5585312.341</v>
      </c>
      <c r="V3484" s="1">
        <v>4411058.801</v>
      </c>
      <c r="W3484" s="1">
        <v>4092688.5410000002</v>
      </c>
      <c r="X3484" s="1">
        <f>AVERAGE(T3484:W3484)</f>
        <v>4688568.4325000001</v>
      </c>
      <c r="Y3484" s="1">
        <f>_xlfn.STDEV.S(T3484:W3484)</f>
        <v>642074.63362220069</v>
      </c>
    </row>
    <row r="3485" spans="1:25" x14ac:dyDescent="0.5">
      <c r="A3485" s="1" t="s">
        <v>6954</v>
      </c>
      <c r="B3485" s="1" t="s">
        <v>6955</v>
      </c>
      <c r="C3485" s="1">
        <v>76028</v>
      </c>
      <c r="D3485" s="1">
        <v>3</v>
      </c>
      <c r="E3485" s="1">
        <v>3</v>
      </c>
      <c r="F3485" s="1">
        <v>148.91999999999999</v>
      </c>
      <c r="G3485" s="1">
        <v>7.580655E-2</v>
      </c>
      <c r="H3485" s="1">
        <v>0.99625991700000005</v>
      </c>
      <c r="I3485" s="1">
        <v>0.59952523300000005</v>
      </c>
      <c r="K3485" s="1">
        <v>1.632816367</v>
      </c>
      <c r="L3485" s="1" t="s">
        <v>1</v>
      </c>
      <c r="M3485" s="1" t="s">
        <v>2</v>
      </c>
      <c r="N3485" s="1">
        <v>5966.0636910000003</v>
      </c>
      <c r="O3485" s="1">
        <v>4569.2546780000002</v>
      </c>
      <c r="P3485" s="1">
        <v>116282.54090000001</v>
      </c>
      <c r="Q3485" s="1">
        <v>67348.198319999996</v>
      </c>
      <c r="R3485" s="3">
        <f>AVERAGE('VTA_Proteome Morphine vs Saline'!N3485:Q3485)</f>
        <v>48541.514397250001</v>
      </c>
      <c r="S3485" s="3">
        <f>_xlfn.STDEV.S('VTA_Proteome Morphine vs Saline'!N3485:Q3485)</f>
        <v>53816.870525496</v>
      </c>
      <c r="T3485" s="1">
        <v>1872.0963260000001</v>
      </c>
      <c r="U3485" s="1">
        <v>2517.1071649999999</v>
      </c>
      <c r="V3485" s="1">
        <v>78404.574850000005</v>
      </c>
      <c r="W3485" s="1">
        <v>36121.037550000001</v>
      </c>
      <c r="X3485" s="1">
        <f>AVERAGE(T3485:W3485)</f>
        <v>29728.703972750001</v>
      </c>
      <c r="Y3485" s="1">
        <f>_xlfn.STDEV.S(T3485:W3485)</f>
        <v>36178.556837967219</v>
      </c>
    </row>
    <row r="3486" spans="1:25" x14ac:dyDescent="0.5">
      <c r="A3486" s="1" t="s">
        <v>6956</v>
      </c>
      <c r="B3486" s="1" t="s">
        <v>6957</v>
      </c>
      <c r="C3486" s="1">
        <v>58940</v>
      </c>
      <c r="D3486" s="1">
        <v>2</v>
      </c>
      <c r="E3486" s="1">
        <v>2</v>
      </c>
      <c r="F3486" s="1">
        <v>85.09</v>
      </c>
      <c r="G3486" s="1">
        <v>0.107157428</v>
      </c>
      <c r="H3486" s="1">
        <v>0.98920471200000004</v>
      </c>
      <c r="I3486" s="1">
        <v>0.44348145500000002</v>
      </c>
      <c r="K3486" s="1">
        <v>1.8095745139999999</v>
      </c>
      <c r="L3486" s="1" t="s">
        <v>1</v>
      </c>
      <c r="M3486" s="1" t="s">
        <v>2</v>
      </c>
      <c r="N3486" s="1">
        <v>12102.1847</v>
      </c>
      <c r="O3486" s="1">
        <v>5050.6899569999996</v>
      </c>
      <c r="P3486" s="1">
        <v>46169.780919999997</v>
      </c>
      <c r="Q3486" s="1">
        <v>22870.834129999999</v>
      </c>
      <c r="R3486" s="3">
        <f>AVERAGE('VTA_Proteome Morphine vs Saline'!N3486:Q3486)</f>
        <v>21548.37242675</v>
      </c>
      <c r="S3486" s="3">
        <f>_xlfn.STDEV.S('VTA_Proteome Morphine vs Saline'!N3486:Q3486)</f>
        <v>17975.60059812323</v>
      </c>
      <c r="T3486" s="1">
        <v>4501.5948989999997</v>
      </c>
      <c r="U3486" s="1">
        <v>10645.778979999999</v>
      </c>
      <c r="V3486" s="1">
        <v>24505.925439999999</v>
      </c>
      <c r="W3486" s="1">
        <v>7978.6103009999997</v>
      </c>
      <c r="X3486" s="1">
        <f>AVERAGE(T3486:W3486)</f>
        <v>11907.977405</v>
      </c>
      <c r="Y3486" s="1">
        <f>_xlfn.STDEV.S(T3486:W3486)</f>
        <v>8767.2851598012385</v>
      </c>
    </row>
    <row r="3487" spans="1:25" x14ac:dyDescent="0.5">
      <c r="A3487" s="1" t="s">
        <v>6958</v>
      </c>
      <c r="B3487" s="1" t="s">
        <v>6959</v>
      </c>
      <c r="C3487" s="1">
        <v>135636</v>
      </c>
      <c r="D3487" s="1">
        <v>1</v>
      </c>
      <c r="E3487" s="1">
        <v>0</v>
      </c>
      <c r="F3487" s="1">
        <v>33.24</v>
      </c>
      <c r="K3487" s="1">
        <v>1</v>
      </c>
      <c r="L3487" s="1" t="s">
        <v>364</v>
      </c>
      <c r="M3487" s="1" t="s">
        <v>364</v>
      </c>
      <c r="R3487" s="3"/>
      <c r="S3487" s="3"/>
    </row>
    <row r="3488" spans="1:25" x14ac:dyDescent="0.5">
      <c r="A3488" s="1" t="s">
        <v>6960</v>
      </c>
      <c r="B3488" s="1" t="s">
        <v>6961</v>
      </c>
      <c r="C3488" s="1">
        <v>41307</v>
      </c>
      <c r="D3488" s="1">
        <v>7</v>
      </c>
      <c r="E3488" s="1">
        <v>7</v>
      </c>
      <c r="F3488" s="1">
        <v>312.26</v>
      </c>
      <c r="G3488" s="1">
        <v>0.22126832099999999</v>
      </c>
      <c r="H3488" s="1">
        <v>0.977951083</v>
      </c>
      <c r="I3488" s="1">
        <v>0.20922268399999999</v>
      </c>
      <c r="K3488" s="1">
        <v>1.1279704580000001</v>
      </c>
      <c r="L3488" s="1" t="s">
        <v>1</v>
      </c>
      <c r="M3488" s="1" t="s">
        <v>2</v>
      </c>
      <c r="N3488" s="1">
        <v>1077032.852</v>
      </c>
      <c r="O3488" s="1">
        <v>1092185.8500000001</v>
      </c>
      <c r="P3488" s="1">
        <v>1413120.132</v>
      </c>
      <c r="Q3488" s="1">
        <v>1120890.317</v>
      </c>
      <c r="R3488" s="3">
        <f>AVERAGE('VTA_Proteome Morphine vs Saline'!N3488:Q3488)</f>
        <v>1175807.2877499999</v>
      </c>
      <c r="S3488" s="3">
        <f>_xlfn.STDEV.S('VTA_Proteome Morphine vs Saline'!N3488:Q3488)</f>
        <v>159250.52980706241</v>
      </c>
      <c r="T3488" s="1">
        <v>1114588.9269999999</v>
      </c>
      <c r="U3488" s="1">
        <v>1162517.919</v>
      </c>
      <c r="V3488" s="1">
        <v>968322.27009999997</v>
      </c>
      <c r="W3488" s="1">
        <v>924209.47450000001</v>
      </c>
      <c r="X3488" s="1">
        <f t="shared" ref="X3488:X3508" si="213">AVERAGE(T3488:W3488)</f>
        <v>1042409.6476499999</v>
      </c>
      <c r="Y3488" s="1">
        <f t="shared" ref="Y3488:Y3508" si="214">_xlfn.STDEV.S(T3488:W3488)</f>
        <v>114157.88140275552</v>
      </c>
    </row>
    <row r="3489" spans="1:25" x14ac:dyDescent="0.5">
      <c r="A3489" s="1" t="s">
        <v>6962</v>
      </c>
      <c r="B3489" s="1" t="s">
        <v>6963</v>
      </c>
      <c r="C3489" s="1">
        <v>150190</v>
      </c>
      <c r="D3489" s="1">
        <v>1</v>
      </c>
      <c r="E3489" s="1">
        <v>1</v>
      </c>
      <c r="F3489" s="1">
        <v>26.55</v>
      </c>
      <c r="G3489" s="1">
        <v>5.3436806000000003E-2</v>
      </c>
      <c r="H3489" s="1">
        <v>0.99625991700000005</v>
      </c>
      <c r="I3489" s="1">
        <v>0.84568308000000003</v>
      </c>
      <c r="K3489" s="1">
        <v>1.0810916420000001</v>
      </c>
      <c r="L3489" s="1" t="s">
        <v>2</v>
      </c>
      <c r="M3489" s="1" t="s">
        <v>1</v>
      </c>
      <c r="N3489" s="1">
        <v>1091996.1780000001</v>
      </c>
      <c r="O3489" s="1">
        <v>1099700.943</v>
      </c>
      <c r="P3489" s="1">
        <v>1812143.4310000001</v>
      </c>
      <c r="Q3489" s="1">
        <v>1987037.2169999999</v>
      </c>
      <c r="R3489" s="3">
        <f>AVERAGE('VTA_Proteome Morphine vs Saline'!N3489:Q3489)</f>
        <v>1497719.4422500001</v>
      </c>
      <c r="S3489" s="3">
        <f>_xlfn.STDEV.S('VTA_Proteome Morphine vs Saline'!N3489:Q3489)</f>
        <v>469511.95309123863</v>
      </c>
      <c r="T3489" s="1">
        <v>2270275.2940000002</v>
      </c>
      <c r="U3489" s="1">
        <v>964677.30279999995</v>
      </c>
      <c r="V3489" s="1">
        <v>1191210.882</v>
      </c>
      <c r="W3489" s="1">
        <v>2050524.4040000001</v>
      </c>
      <c r="X3489" s="1">
        <f t="shared" si="213"/>
        <v>1619171.9707000002</v>
      </c>
      <c r="Y3489" s="1">
        <f t="shared" si="214"/>
        <v>638099.89371491387</v>
      </c>
    </row>
    <row r="3490" spans="1:25" x14ac:dyDescent="0.5">
      <c r="A3490" s="1" t="s">
        <v>6964</v>
      </c>
      <c r="B3490" s="1" t="s">
        <v>6965</v>
      </c>
      <c r="C3490" s="1">
        <v>48763</v>
      </c>
      <c r="D3490" s="1">
        <v>7</v>
      </c>
      <c r="E3490" s="1">
        <v>7</v>
      </c>
      <c r="F3490" s="1">
        <v>335.07</v>
      </c>
      <c r="G3490" s="1">
        <v>0.13425329999999999</v>
      </c>
      <c r="H3490" s="1">
        <v>0.977951083</v>
      </c>
      <c r="I3490" s="1">
        <v>0.359416821</v>
      </c>
      <c r="K3490" s="1">
        <v>1.168933384</v>
      </c>
      <c r="L3490" s="1" t="s">
        <v>1</v>
      </c>
      <c r="M3490" s="1" t="s">
        <v>2</v>
      </c>
      <c r="N3490" s="1">
        <v>249069.1318</v>
      </c>
      <c r="O3490" s="1">
        <v>318355.08279999997</v>
      </c>
      <c r="P3490" s="1">
        <v>341206.37890000001</v>
      </c>
      <c r="Q3490" s="1">
        <v>345998.20120000001</v>
      </c>
      <c r="R3490" s="3">
        <f>AVERAGE('VTA_Proteome Morphine vs Saline'!N3490:Q3490)</f>
        <v>313657.19867499999</v>
      </c>
      <c r="S3490" s="3">
        <f>_xlfn.STDEV.S('VTA_Proteome Morphine vs Saline'!N3490:Q3490)</f>
        <v>44716.09059124381</v>
      </c>
      <c r="T3490" s="1">
        <v>172368.42199999999</v>
      </c>
      <c r="U3490" s="1">
        <v>414973.42790000001</v>
      </c>
      <c r="V3490" s="1">
        <v>208670.84450000001</v>
      </c>
      <c r="W3490" s="1">
        <v>277298.07919999998</v>
      </c>
      <c r="X3490" s="1">
        <f t="shared" si="213"/>
        <v>268327.69339999999</v>
      </c>
      <c r="Y3490" s="1">
        <f t="shared" si="214"/>
        <v>107008.66110856268</v>
      </c>
    </row>
    <row r="3491" spans="1:25" x14ac:dyDescent="0.5">
      <c r="A3491" s="1" t="s">
        <v>6966</v>
      </c>
      <c r="B3491" s="1" t="s">
        <v>6967</v>
      </c>
      <c r="C3491" s="1">
        <v>20054</v>
      </c>
      <c r="D3491" s="1">
        <v>4</v>
      </c>
      <c r="E3491" s="1">
        <v>4</v>
      </c>
      <c r="F3491" s="1">
        <v>260.64999999999998</v>
      </c>
      <c r="G3491" s="1">
        <v>0.111364456</v>
      </c>
      <c r="H3491" s="1">
        <v>0.98654470999999999</v>
      </c>
      <c r="I3491" s="1">
        <v>0.42830725200000003</v>
      </c>
      <c r="K3491" s="1">
        <v>1.120714048</v>
      </c>
      <c r="L3491" s="1" t="s">
        <v>2</v>
      </c>
      <c r="M3491" s="1" t="s">
        <v>1</v>
      </c>
      <c r="N3491" s="1">
        <v>1827390.3089999999</v>
      </c>
      <c r="O3491" s="1">
        <v>2759680.6570000001</v>
      </c>
      <c r="P3491" s="1">
        <v>1831812.5290000001</v>
      </c>
      <c r="Q3491" s="1">
        <v>1689104.5719999999</v>
      </c>
      <c r="R3491" s="3">
        <f>AVERAGE('VTA_Proteome Morphine vs Saline'!N3491:Q3491)</f>
        <v>2026997.01675</v>
      </c>
      <c r="S3491" s="3">
        <f>_xlfn.STDEV.S('VTA_Proteome Morphine vs Saline'!N3491:Q3491)</f>
        <v>492928.8126244825</v>
      </c>
      <c r="T3491" s="1">
        <v>2810194.6869999999</v>
      </c>
      <c r="U3491" s="1">
        <v>2279831.915</v>
      </c>
      <c r="V3491" s="1">
        <v>1811548.429</v>
      </c>
      <c r="W3491" s="1">
        <v>2185161.0920000002</v>
      </c>
      <c r="X3491" s="1">
        <f t="shared" si="213"/>
        <v>2271684.0307499999</v>
      </c>
      <c r="Y3491" s="1">
        <f t="shared" si="214"/>
        <v>412015.81921099749</v>
      </c>
    </row>
    <row r="3492" spans="1:25" x14ac:dyDescent="0.5">
      <c r="A3492" s="1" t="s">
        <v>6968</v>
      </c>
      <c r="B3492" s="1" t="s">
        <v>6969</v>
      </c>
      <c r="C3492" s="1">
        <v>43091</v>
      </c>
      <c r="D3492" s="1">
        <v>4</v>
      </c>
      <c r="E3492" s="1">
        <v>4</v>
      </c>
      <c r="F3492" s="1">
        <v>161.30000000000001</v>
      </c>
      <c r="G3492" s="1">
        <v>8.8928757999999997E-2</v>
      </c>
      <c r="H3492" s="1">
        <v>0.99625991700000005</v>
      </c>
      <c r="I3492" s="1">
        <v>0.52252050299999997</v>
      </c>
      <c r="K3492" s="1">
        <v>1.1435729219999999</v>
      </c>
      <c r="L3492" s="1" t="s">
        <v>1</v>
      </c>
      <c r="M3492" s="1" t="s">
        <v>2</v>
      </c>
      <c r="N3492" s="1">
        <v>163437.46950000001</v>
      </c>
      <c r="O3492" s="1">
        <v>268219.72830000002</v>
      </c>
      <c r="P3492" s="1">
        <v>209808.78880000001</v>
      </c>
      <c r="Q3492" s="1">
        <v>144036.3259</v>
      </c>
      <c r="R3492" s="3">
        <f>AVERAGE('VTA_Proteome Morphine vs Saline'!N3492:Q3492)</f>
        <v>196375.578125</v>
      </c>
      <c r="S3492" s="3">
        <f>_xlfn.STDEV.S('VTA_Proteome Morphine vs Saline'!N3492:Q3492)</f>
        <v>55276.123195798828</v>
      </c>
      <c r="T3492" s="1">
        <v>193291.15340000001</v>
      </c>
      <c r="U3492" s="1">
        <v>236187.60190000001</v>
      </c>
      <c r="V3492" s="1">
        <v>116110.317</v>
      </c>
      <c r="W3492" s="1">
        <v>141295.25109999999</v>
      </c>
      <c r="X3492" s="1">
        <f t="shared" si="213"/>
        <v>171721.08085</v>
      </c>
      <c r="Y3492" s="1">
        <f t="shared" si="214"/>
        <v>53664.043014725132</v>
      </c>
    </row>
    <row r="3493" spans="1:25" x14ac:dyDescent="0.5">
      <c r="A3493" s="1" t="s">
        <v>6970</v>
      </c>
      <c r="B3493" s="1" t="s">
        <v>6971</v>
      </c>
      <c r="C3493" s="1">
        <v>53929</v>
      </c>
      <c r="D3493" s="1">
        <v>1</v>
      </c>
      <c r="E3493" s="1">
        <v>1</v>
      </c>
      <c r="F3493" s="1">
        <v>27.61</v>
      </c>
      <c r="G3493" s="1">
        <v>0.22680230200000001</v>
      </c>
      <c r="H3493" s="1">
        <v>0.977951083</v>
      </c>
      <c r="I3493" s="1">
        <v>0.20299160199999999</v>
      </c>
      <c r="K3493" s="1">
        <v>2.0916241740000001</v>
      </c>
      <c r="L3493" s="1" t="s">
        <v>1</v>
      </c>
      <c r="M3493" s="1" t="s">
        <v>2</v>
      </c>
      <c r="N3493" s="1">
        <v>4122.9790149999999</v>
      </c>
      <c r="O3493" s="1">
        <v>19487.87472</v>
      </c>
      <c r="P3493" s="1">
        <v>17932.220880000001</v>
      </c>
      <c r="Q3493" s="1">
        <v>18003.707149999998</v>
      </c>
      <c r="R3493" s="3">
        <f>AVERAGE('VTA_Proteome Morphine vs Saline'!N3493:Q3493)</f>
        <v>14886.695441250002</v>
      </c>
      <c r="S3493" s="3">
        <f>_xlfn.STDEV.S('VTA_Proteome Morphine vs Saline'!N3493:Q3493)</f>
        <v>7211.551595657259</v>
      </c>
      <c r="T3493" s="1">
        <v>8185.4695979999997</v>
      </c>
      <c r="U3493" s="1">
        <v>9316.0662950000005</v>
      </c>
      <c r="V3493" s="1">
        <v>8380.7553380000008</v>
      </c>
      <c r="W3493" s="1">
        <v>2586.8680559999998</v>
      </c>
      <c r="X3493" s="1">
        <f t="shared" si="213"/>
        <v>7117.2898217500006</v>
      </c>
      <c r="Y3493" s="1">
        <f t="shared" si="214"/>
        <v>3060.320925439109</v>
      </c>
    </row>
    <row r="3494" spans="1:25" x14ac:dyDescent="0.5">
      <c r="A3494" s="1" t="s">
        <v>6972</v>
      </c>
      <c r="B3494" s="1" t="s">
        <v>6973</v>
      </c>
      <c r="C3494" s="1">
        <v>49001</v>
      </c>
      <c r="D3494" s="1">
        <v>5</v>
      </c>
      <c r="E3494" s="1">
        <v>5</v>
      </c>
      <c r="F3494" s="1">
        <v>443.28</v>
      </c>
      <c r="G3494" s="1">
        <v>0.298948257</v>
      </c>
      <c r="H3494" s="1">
        <v>0.977951083</v>
      </c>
      <c r="I3494" s="1">
        <v>0.14064826499999999</v>
      </c>
      <c r="K3494" s="1">
        <v>1.4674387179999999</v>
      </c>
      <c r="L3494" s="1" t="s">
        <v>1</v>
      </c>
      <c r="M3494" s="1" t="s">
        <v>2</v>
      </c>
      <c r="N3494" s="1">
        <v>15414581.85</v>
      </c>
      <c r="O3494" s="1">
        <v>22433097.190000001</v>
      </c>
      <c r="P3494" s="1">
        <v>9773335.9739999995</v>
      </c>
      <c r="Q3494" s="1">
        <v>10783473</v>
      </c>
      <c r="R3494" s="3">
        <f>AVERAGE('VTA_Proteome Morphine vs Saline'!N3494:Q3494)</f>
        <v>14601122.0035</v>
      </c>
      <c r="S3494" s="3">
        <f>_xlfn.STDEV.S('VTA_Proteome Morphine vs Saline'!N3494:Q3494)</f>
        <v>5770139.0539102117</v>
      </c>
      <c r="T3494" s="1">
        <v>10355649.699999999</v>
      </c>
      <c r="U3494" s="1">
        <v>9953450.2699999996</v>
      </c>
      <c r="V3494" s="1">
        <v>10905328.75</v>
      </c>
      <c r="W3494" s="1">
        <v>8585862.2870000005</v>
      </c>
      <c r="X3494" s="1">
        <f t="shared" si="213"/>
        <v>9950072.7517499998</v>
      </c>
      <c r="Y3494" s="1">
        <f t="shared" si="214"/>
        <v>989627.5870089255</v>
      </c>
    </row>
    <row r="3495" spans="1:25" x14ac:dyDescent="0.5">
      <c r="A3495" s="1" t="s">
        <v>6974</v>
      </c>
      <c r="B3495" s="1" t="s">
        <v>6975</v>
      </c>
      <c r="C3495" s="1">
        <v>55284</v>
      </c>
      <c r="D3495" s="1">
        <v>9</v>
      </c>
      <c r="E3495" s="1">
        <v>9</v>
      </c>
      <c r="F3495" s="1">
        <v>568.48</v>
      </c>
      <c r="G3495" s="1">
        <v>0.189716422</v>
      </c>
      <c r="H3495" s="1">
        <v>0.977951083</v>
      </c>
      <c r="I3495" s="1">
        <v>0.25050825900000001</v>
      </c>
      <c r="K3495" s="1">
        <v>1.1684598989999999</v>
      </c>
      <c r="L3495" s="1" t="s">
        <v>2</v>
      </c>
      <c r="M3495" s="1" t="s">
        <v>1</v>
      </c>
      <c r="N3495" s="1">
        <v>1269086.7250000001</v>
      </c>
      <c r="O3495" s="1">
        <v>1594977.067</v>
      </c>
      <c r="P3495" s="1">
        <v>2124510.8280000002</v>
      </c>
      <c r="Q3495" s="1">
        <v>1784555.8019999999</v>
      </c>
      <c r="R3495" s="3">
        <f>AVERAGE('VTA_Proteome Morphine vs Saline'!N3495:Q3495)</f>
        <v>1693282.6055000003</v>
      </c>
      <c r="S3495" s="3">
        <f>_xlfn.STDEV.S('VTA_Proteome Morphine vs Saline'!N3495:Q3495)</f>
        <v>357721.81939452118</v>
      </c>
      <c r="T3495" s="1">
        <v>1959625.4469999999</v>
      </c>
      <c r="U3495" s="1">
        <v>1678623.0260000001</v>
      </c>
      <c r="V3495" s="1">
        <v>2376832.3130000001</v>
      </c>
      <c r="W3495" s="1">
        <v>1899050.5049999999</v>
      </c>
      <c r="X3495" s="1">
        <f t="shared" si="213"/>
        <v>1978532.8227500001</v>
      </c>
      <c r="Y3495" s="1">
        <f t="shared" si="214"/>
        <v>291698.0732496641</v>
      </c>
    </row>
    <row r="3496" spans="1:25" x14ac:dyDescent="0.5">
      <c r="A3496" s="1" t="s">
        <v>6976</v>
      </c>
      <c r="B3496" s="1" t="s">
        <v>6977</v>
      </c>
      <c r="C3496" s="1">
        <v>144987</v>
      </c>
      <c r="D3496" s="1">
        <v>3</v>
      </c>
      <c r="E3496" s="1">
        <v>3</v>
      </c>
      <c r="F3496" s="1">
        <v>168.92</v>
      </c>
      <c r="G3496" s="1">
        <v>0.20142890899999999</v>
      </c>
      <c r="H3496" s="1">
        <v>0.977951083</v>
      </c>
      <c r="I3496" s="1">
        <v>0.233921144</v>
      </c>
      <c r="K3496" s="1">
        <v>1.2138369330000001</v>
      </c>
      <c r="L3496" s="1" t="s">
        <v>1</v>
      </c>
      <c r="M3496" s="1" t="s">
        <v>2</v>
      </c>
      <c r="N3496" s="1">
        <v>283013.23729999998</v>
      </c>
      <c r="O3496" s="1">
        <v>165265.2617</v>
      </c>
      <c r="P3496" s="1">
        <v>203415.7482</v>
      </c>
      <c r="Q3496" s="1">
        <v>211648.7763</v>
      </c>
      <c r="R3496" s="3">
        <f>AVERAGE('VTA_Proteome Morphine vs Saline'!N3496:Q3496)</f>
        <v>215835.755875</v>
      </c>
      <c r="S3496" s="3">
        <f>_xlfn.STDEV.S('VTA_Proteome Morphine vs Saline'!N3496:Q3496)</f>
        <v>49132.393524430234</v>
      </c>
      <c r="T3496" s="1">
        <v>169706.87210000001</v>
      </c>
      <c r="U3496" s="1">
        <v>192302.946</v>
      </c>
      <c r="V3496" s="1">
        <v>208951.3028</v>
      </c>
      <c r="W3496" s="1">
        <v>140290.1188</v>
      </c>
      <c r="X3496" s="1">
        <f t="shared" si="213"/>
        <v>177812.80992500001</v>
      </c>
      <c r="Y3496" s="1">
        <f t="shared" si="214"/>
        <v>29739.022396414559</v>
      </c>
    </row>
    <row r="3497" spans="1:25" x14ac:dyDescent="0.5">
      <c r="A3497" s="1" t="s">
        <v>6978</v>
      </c>
      <c r="B3497" s="1" t="s">
        <v>6979</v>
      </c>
      <c r="C3497" s="1">
        <v>40065</v>
      </c>
      <c r="D3497" s="1">
        <v>9</v>
      </c>
      <c r="E3497" s="1">
        <v>9</v>
      </c>
      <c r="F3497" s="1">
        <v>629.08000000000004</v>
      </c>
      <c r="G3497" s="1">
        <v>0.15718083099999999</v>
      </c>
      <c r="H3497" s="1">
        <v>0.977951083</v>
      </c>
      <c r="I3497" s="1">
        <v>0.30692022099999999</v>
      </c>
      <c r="K3497" s="1">
        <v>1.0871754929999999</v>
      </c>
      <c r="L3497" s="1" t="s">
        <v>1</v>
      </c>
      <c r="M3497" s="1" t="s">
        <v>2</v>
      </c>
      <c r="N3497" s="1">
        <v>4557515.4819999998</v>
      </c>
      <c r="O3497" s="1">
        <v>4513955.2489999998</v>
      </c>
      <c r="P3497" s="1">
        <v>4797506.1720000003</v>
      </c>
      <c r="Q3497" s="1">
        <v>4337272.5820000004</v>
      </c>
      <c r="R3497" s="3">
        <f>AVERAGE('VTA_Proteome Morphine vs Saline'!N3497:Q3497)</f>
        <v>4551562.3712499999</v>
      </c>
      <c r="S3497" s="3">
        <f>_xlfn.STDEV.S('VTA_Proteome Morphine vs Saline'!N3497:Q3497)</f>
        <v>189612.06191914875</v>
      </c>
      <c r="T3497" s="1">
        <v>4013921.73</v>
      </c>
      <c r="U3497" s="1">
        <v>5201910.5880000005</v>
      </c>
      <c r="V3497" s="1">
        <v>3978444.9539999999</v>
      </c>
      <c r="W3497" s="1">
        <v>3552098.6430000002</v>
      </c>
      <c r="X3497" s="1">
        <f t="shared" si="213"/>
        <v>4186593.9787499998</v>
      </c>
      <c r="Y3497" s="1">
        <f t="shared" si="214"/>
        <v>708659.26699653233</v>
      </c>
    </row>
    <row r="3498" spans="1:25" x14ac:dyDescent="0.5">
      <c r="A3498" s="1" t="s">
        <v>6980</v>
      </c>
      <c r="B3498" s="1" t="s">
        <v>6981</v>
      </c>
      <c r="C3498" s="1">
        <v>19006</v>
      </c>
      <c r="D3498" s="1">
        <v>5</v>
      </c>
      <c r="E3498" s="1">
        <v>5</v>
      </c>
      <c r="F3498" s="1">
        <v>207.57</v>
      </c>
      <c r="G3498" s="1">
        <v>0.130439742</v>
      </c>
      <c r="H3498" s="1">
        <v>0.977951083</v>
      </c>
      <c r="I3498" s="1">
        <v>0.369549566</v>
      </c>
      <c r="K3498" s="1">
        <v>1.36167087</v>
      </c>
      <c r="L3498" s="1" t="s">
        <v>1</v>
      </c>
      <c r="M3498" s="1" t="s">
        <v>2</v>
      </c>
      <c r="N3498" s="1">
        <v>1499188.1359999999</v>
      </c>
      <c r="O3498" s="1">
        <v>1552610.953</v>
      </c>
      <c r="P3498" s="1">
        <v>3384134.645</v>
      </c>
      <c r="Q3498" s="1">
        <v>3321720.38</v>
      </c>
      <c r="R3498" s="3">
        <f>AVERAGE('VTA_Proteome Morphine vs Saline'!N3498:Q3498)</f>
        <v>2439413.5285</v>
      </c>
      <c r="S3498" s="3">
        <f>_xlfn.STDEV.S('VTA_Proteome Morphine vs Saline'!N3498:Q3498)</f>
        <v>1055368.176637907</v>
      </c>
      <c r="T3498" s="1">
        <v>1217532.5859999999</v>
      </c>
      <c r="U3498" s="1">
        <v>1279202.328</v>
      </c>
      <c r="V3498" s="1">
        <v>2558979.3199999998</v>
      </c>
      <c r="W3498" s="1">
        <v>2110227.4980000001</v>
      </c>
      <c r="X3498" s="1">
        <f t="shared" si="213"/>
        <v>1791485.4329999997</v>
      </c>
      <c r="Y3498" s="1">
        <f t="shared" si="214"/>
        <v>653834.64291584806</v>
      </c>
    </row>
    <row r="3499" spans="1:25" x14ac:dyDescent="0.5">
      <c r="A3499" s="1" t="s">
        <v>6982</v>
      </c>
      <c r="B3499" s="1" t="s">
        <v>6983</v>
      </c>
      <c r="C3499" s="1">
        <v>37904</v>
      </c>
      <c r="D3499" s="1">
        <v>3</v>
      </c>
      <c r="E3499" s="1">
        <v>3</v>
      </c>
      <c r="F3499" s="1">
        <v>180.91</v>
      </c>
      <c r="G3499" s="1">
        <v>5.1132954000000001E-2</v>
      </c>
      <c r="H3499" s="1">
        <v>0.99625991700000005</v>
      </c>
      <c r="I3499" s="1">
        <v>0.91087354399999998</v>
      </c>
      <c r="K3499" s="1">
        <v>1.0207370280000001</v>
      </c>
      <c r="L3499" s="1" t="s">
        <v>2</v>
      </c>
      <c r="M3499" s="1" t="s">
        <v>1</v>
      </c>
      <c r="N3499" s="1">
        <v>186606.2775</v>
      </c>
      <c r="O3499" s="1">
        <v>180857.64689999999</v>
      </c>
      <c r="P3499" s="1">
        <v>301919.8628</v>
      </c>
      <c r="Q3499" s="1">
        <v>246588.85339999999</v>
      </c>
      <c r="R3499" s="3">
        <f>AVERAGE('VTA_Proteome Morphine vs Saline'!N3499:Q3499)</f>
        <v>228993.16015000001</v>
      </c>
      <c r="S3499" s="3">
        <f>_xlfn.STDEV.S('VTA_Proteome Morphine vs Saline'!N3499:Q3499)</f>
        <v>56984.172764535746</v>
      </c>
      <c r="T3499" s="1">
        <v>181179.51740000001</v>
      </c>
      <c r="U3499" s="1">
        <v>192091.83290000001</v>
      </c>
      <c r="V3499" s="1">
        <v>305505.6373</v>
      </c>
      <c r="W3499" s="1">
        <v>256190.20329999999</v>
      </c>
      <c r="X3499" s="1">
        <f t="shared" si="213"/>
        <v>233741.79772500001</v>
      </c>
      <c r="Y3499" s="1">
        <f t="shared" si="214"/>
        <v>58170.704156799322</v>
      </c>
    </row>
    <row r="3500" spans="1:25" x14ac:dyDescent="0.5">
      <c r="A3500" s="1" t="s">
        <v>6984</v>
      </c>
      <c r="B3500" s="1" t="s">
        <v>6985</v>
      </c>
      <c r="C3500" s="1">
        <v>26255</v>
      </c>
      <c r="D3500" s="1">
        <v>2</v>
      </c>
      <c r="E3500" s="1">
        <v>2</v>
      </c>
      <c r="F3500" s="1">
        <v>61.16</v>
      </c>
      <c r="G3500" s="1">
        <v>0.149359729</v>
      </c>
      <c r="H3500" s="1">
        <v>0.977951083</v>
      </c>
      <c r="I3500" s="1">
        <v>0.32337989299999997</v>
      </c>
      <c r="K3500" s="1">
        <v>1.6447014150000001</v>
      </c>
      <c r="L3500" s="1" t="s">
        <v>2</v>
      </c>
      <c r="M3500" s="1" t="s">
        <v>1</v>
      </c>
      <c r="N3500" s="1">
        <v>182910.9828</v>
      </c>
      <c r="O3500" s="1">
        <v>79460.978910000005</v>
      </c>
      <c r="P3500" s="1">
        <v>0</v>
      </c>
      <c r="Q3500" s="1">
        <v>215814.29860000001</v>
      </c>
      <c r="R3500" s="3">
        <f>AVERAGE('VTA_Proteome Morphine vs Saline'!N3500:Q3500)</f>
        <v>119546.56507750001</v>
      </c>
      <c r="S3500" s="3">
        <f>_xlfn.STDEV.S('VTA_Proteome Morphine vs Saline'!N3500:Q3500)</f>
        <v>98625.151273380485</v>
      </c>
      <c r="T3500" s="1">
        <v>241738.2991</v>
      </c>
      <c r="U3500" s="1">
        <v>250174.14249999999</v>
      </c>
      <c r="V3500" s="1">
        <v>177330.0724</v>
      </c>
      <c r="W3500" s="1">
        <v>117231.1047</v>
      </c>
      <c r="X3500" s="1">
        <f t="shared" si="213"/>
        <v>196618.404675</v>
      </c>
      <c r="Y3500" s="1">
        <f t="shared" si="214"/>
        <v>62124.619612986346</v>
      </c>
    </row>
    <row r="3501" spans="1:25" x14ac:dyDescent="0.5">
      <c r="A3501" s="1" t="s">
        <v>6986</v>
      </c>
      <c r="B3501" s="1" t="s">
        <v>6987</v>
      </c>
      <c r="C3501" s="1">
        <v>32229</v>
      </c>
      <c r="D3501" s="1">
        <v>19</v>
      </c>
      <c r="E3501" s="1">
        <v>19</v>
      </c>
      <c r="F3501" s="1">
        <v>1292.2</v>
      </c>
      <c r="G3501" s="1">
        <v>7.8061048999999993E-2</v>
      </c>
      <c r="H3501" s="1">
        <v>0.99625991700000005</v>
      </c>
      <c r="I3501" s="1">
        <v>0.58456811500000005</v>
      </c>
      <c r="K3501" s="1">
        <v>1.048195161</v>
      </c>
      <c r="L3501" s="1" t="s">
        <v>2</v>
      </c>
      <c r="M3501" s="1" t="s">
        <v>1</v>
      </c>
      <c r="N3501" s="1">
        <v>53565274.899999999</v>
      </c>
      <c r="O3501" s="1">
        <v>62137300.509999998</v>
      </c>
      <c r="P3501" s="1">
        <v>66503994.770000003</v>
      </c>
      <c r="Q3501" s="1">
        <v>54118750.549999997</v>
      </c>
      <c r="R3501" s="3">
        <f>AVERAGE('VTA_Proteome Morphine vs Saline'!N3501:Q3501)</f>
        <v>59081330.182500005</v>
      </c>
      <c r="S3501" s="3">
        <f>_xlfn.STDEV.S('VTA_Proteome Morphine vs Saline'!N3501:Q3501)</f>
        <v>6311074.0424956474</v>
      </c>
      <c r="T3501" s="1">
        <v>67873224.579999998</v>
      </c>
      <c r="U3501" s="1">
        <v>67961094.939999998</v>
      </c>
      <c r="V3501" s="1">
        <v>53300909.880000003</v>
      </c>
      <c r="W3501" s="1">
        <v>58579828.130000003</v>
      </c>
      <c r="X3501" s="1">
        <f t="shared" si="213"/>
        <v>61928764.382499993</v>
      </c>
      <c r="Y3501" s="1">
        <f t="shared" si="214"/>
        <v>7242947.5200416399</v>
      </c>
    </row>
    <row r="3502" spans="1:25" x14ac:dyDescent="0.5">
      <c r="A3502" s="1" t="s">
        <v>6988</v>
      </c>
      <c r="B3502" s="1" t="s">
        <v>6989</v>
      </c>
      <c r="C3502" s="1">
        <v>33814</v>
      </c>
      <c r="D3502" s="1">
        <v>10</v>
      </c>
      <c r="E3502" s="1">
        <v>10</v>
      </c>
      <c r="F3502" s="1">
        <v>434.66</v>
      </c>
      <c r="G3502" s="1">
        <v>0.31164329000000002</v>
      </c>
      <c r="H3502" s="1">
        <v>0.977951083</v>
      </c>
      <c r="I3502" s="1">
        <v>0.13240137199999999</v>
      </c>
      <c r="K3502" s="1">
        <v>1.1668057890000001</v>
      </c>
      <c r="L3502" s="1" t="s">
        <v>1</v>
      </c>
      <c r="M3502" s="1" t="s">
        <v>2</v>
      </c>
      <c r="N3502" s="1">
        <v>7176329.54</v>
      </c>
      <c r="O3502" s="1">
        <v>6768335.9560000002</v>
      </c>
      <c r="P3502" s="1">
        <v>9401769.1530000009</v>
      </c>
      <c r="Q3502" s="1">
        <v>7793398.8550000004</v>
      </c>
      <c r="R3502" s="3">
        <f>AVERAGE('VTA_Proteome Morphine vs Saline'!N3502:Q3502)</f>
        <v>7784958.3760000002</v>
      </c>
      <c r="S3502" s="3">
        <f>_xlfn.STDEV.S('VTA_Proteome Morphine vs Saline'!N3502:Q3502)</f>
        <v>1157309.8886593957</v>
      </c>
      <c r="T3502" s="1">
        <v>6181930.8890000004</v>
      </c>
      <c r="U3502" s="1">
        <v>6685258.0269999998</v>
      </c>
      <c r="V3502" s="1">
        <v>7595804.3329999996</v>
      </c>
      <c r="W3502" s="1">
        <v>6225110.1059999997</v>
      </c>
      <c r="X3502" s="1">
        <f t="shared" si="213"/>
        <v>6672025.8387500001</v>
      </c>
      <c r="Y3502" s="1">
        <f t="shared" si="214"/>
        <v>656624.83687277732</v>
      </c>
    </row>
    <row r="3503" spans="1:25" x14ac:dyDescent="0.5">
      <c r="A3503" s="1" t="s">
        <v>6990</v>
      </c>
      <c r="B3503" s="1" t="s">
        <v>6991</v>
      </c>
      <c r="C3503" s="1">
        <v>55931</v>
      </c>
      <c r="D3503" s="1">
        <v>44</v>
      </c>
      <c r="E3503" s="1">
        <v>44</v>
      </c>
      <c r="F3503" s="1">
        <v>3120.91</v>
      </c>
      <c r="G3503" s="1">
        <v>0.12285760799999999</v>
      </c>
      <c r="H3503" s="1">
        <v>0.97810332600000005</v>
      </c>
      <c r="I3503" s="1">
        <v>0.39116204500000001</v>
      </c>
      <c r="K3503" s="1">
        <v>1.14465124</v>
      </c>
      <c r="L3503" s="1" t="s">
        <v>2</v>
      </c>
      <c r="M3503" s="1" t="s">
        <v>1</v>
      </c>
      <c r="N3503" s="1">
        <v>130595511.40000001</v>
      </c>
      <c r="O3503" s="1">
        <v>162478901</v>
      </c>
      <c r="P3503" s="1">
        <v>277431990.39999998</v>
      </c>
      <c r="Q3503" s="1">
        <v>207383399.19999999</v>
      </c>
      <c r="R3503" s="3">
        <f>AVERAGE('VTA_Proteome Morphine vs Saline'!N3503:Q3503)</f>
        <v>194472450.5</v>
      </c>
      <c r="S3503" s="3">
        <f>_xlfn.STDEV.S('VTA_Proteome Morphine vs Saline'!N3503:Q3503)</f>
        <v>63647017.251786813</v>
      </c>
      <c r="T3503" s="1">
        <v>200328469.30000001</v>
      </c>
      <c r="U3503" s="1">
        <v>188304713.59999999</v>
      </c>
      <c r="V3503" s="1">
        <v>239122944.90000001</v>
      </c>
      <c r="W3503" s="1">
        <v>262656398.90000001</v>
      </c>
      <c r="X3503" s="1">
        <f t="shared" si="213"/>
        <v>222603131.67499998</v>
      </c>
      <c r="Y3503" s="1">
        <f t="shared" si="214"/>
        <v>34398209.792342</v>
      </c>
    </row>
    <row r="3504" spans="1:25" x14ac:dyDescent="0.5">
      <c r="A3504" s="1" t="s">
        <v>6992</v>
      </c>
      <c r="B3504" s="1" t="s">
        <v>6993</v>
      </c>
      <c r="C3504" s="1">
        <v>5023</v>
      </c>
      <c r="D3504" s="1">
        <v>1</v>
      </c>
      <c r="E3504" s="1">
        <v>1</v>
      </c>
      <c r="F3504" s="1">
        <v>35.18</v>
      </c>
      <c r="G3504" s="1">
        <v>0.18007701300000001</v>
      </c>
      <c r="H3504" s="1">
        <v>0.977951083</v>
      </c>
      <c r="I3504" s="1">
        <v>0.26548297199999998</v>
      </c>
      <c r="K3504" s="1">
        <v>2.5861705060000002</v>
      </c>
      <c r="L3504" s="1" t="s">
        <v>1</v>
      </c>
      <c r="M3504" s="1" t="s">
        <v>2</v>
      </c>
      <c r="N3504" s="1">
        <v>54374.235800000002</v>
      </c>
      <c r="O3504" s="1">
        <v>47458.757140000002</v>
      </c>
      <c r="P3504" s="1">
        <v>871.74669470000003</v>
      </c>
      <c r="Q3504" s="1">
        <v>0</v>
      </c>
      <c r="R3504" s="3">
        <f>AVERAGE('VTA_Proteome Morphine vs Saline'!N3504:Q3504)</f>
        <v>25676.184908675001</v>
      </c>
      <c r="S3504" s="3">
        <f>_xlfn.STDEV.S('VTA_Proteome Morphine vs Saline'!N3504:Q3504)</f>
        <v>29283.585871891577</v>
      </c>
      <c r="T3504" s="1">
        <v>0</v>
      </c>
      <c r="U3504" s="1">
        <v>39713.058120000002</v>
      </c>
      <c r="V3504" s="1">
        <v>0</v>
      </c>
      <c r="W3504" s="1">
        <v>0</v>
      </c>
      <c r="X3504" s="1">
        <f t="shared" si="213"/>
        <v>9928.2645300000004</v>
      </c>
      <c r="Y3504" s="1">
        <f t="shared" si="214"/>
        <v>19856.529060000001</v>
      </c>
    </row>
    <row r="3505" spans="1:25" x14ac:dyDescent="0.5">
      <c r="A3505" s="1" t="s">
        <v>6994</v>
      </c>
      <c r="B3505" s="1" t="s">
        <v>6995</v>
      </c>
      <c r="C3505" s="1">
        <v>5050</v>
      </c>
      <c r="D3505" s="1">
        <v>5</v>
      </c>
      <c r="E3505" s="1">
        <v>5</v>
      </c>
      <c r="F3505" s="1">
        <v>204.93</v>
      </c>
      <c r="G3505" s="1">
        <v>5.0000158000000003E-2</v>
      </c>
      <c r="H3505" s="1">
        <v>0.99959859299999998</v>
      </c>
      <c r="I3505" s="1">
        <v>0.99894348399999999</v>
      </c>
      <c r="K3505" s="1">
        <v>1.024300521</v>
      </c>
      <c r="L3505" s="1" t="s">
        <v>2</v>
      </c>
      <c r="M3505" s="1" t="s">
        <v>1</v>
      </c>
      <c r="N3505" s="1">
        <v>817543.44369999995</v>
      </c>
      <c r="O3505" s="1">
        <v>911693.59050000005</v>
      </c>
      <c r="P3505" s="1">
        <v>1129027.973</v>
      </c>
      <c r="Q3505" s="1">
        <v>765376.16669999994</v>
      </c>
      <c r="R3505" s="3">
        <f>AVERAGE('VTA_Proteome Morphine vs Saline'!N3505:Q3505)</f>
        <v>905910.29347499995</v>
      </c>
      <c r="S3505" s="3">
        <f>_xlfn.STDEV.S('VTA_Proteome Morphine vs Saline'!N3505:Q3505)</f>
        <v>160596.27057590662</v>
      </c>
      <c r="T3505" s="1">
        <v>1248671.6059999999</v>
      </c>
      <c r="U3505" s="1">
        <v>587278.87190000003</v>
      </c>
      <c r="V3505" s="1">
        <v>891328.59080000001</v>
      </c>
      <c r="W3505" s="1">
        <v>984418.47470000002</v>
      </c>
      <c r="X3505" s="1">
        <f t="shared" si="213"/>
        <v>927924.38584999996</v>
      </c>
      <c r="Y3505" s="1">
        <f t="shared" si="214"/>
        <v>272915.72551402863</v>
      </c>
    </row>
    <row r="3506" spans="1:25" x14ac:dyDescent="0.5">
      <c r="A3506" s="1" t="s">
        <v>6996</v>
      </c>
      <c r="B3506" s="1" t="s">
        <v>6997</v>
      </c>
      <c r="C3506" s="1">
        <v>95858</v>
      </c>
      <c r="D3506" s="1">
        <v>5</v>
      </c>
      <c r="E3506" s="1">
        <v>5</v>
      </c>
      <c r="F3506" s="1">
        <v>273.45</v>
      </c>
      <c r="G3506" s="1">
        <v>5.1684885999999999E-2</v>
      </c>
      <c r="H3506" s="1">
        <v>0.99625991700000005</v>
      </c>
      <c r="I3506" s="1">
        <v>0.89146521000000001</v>
      </c>
      <c r="K3506" s="1">
        <v>1.0364182820000001</v>
      </c>
      <c r="L3506" s="1" t="s">
        <v>2</v>
      </c>
      <c r="M3506" s="1" t="s">
        <v>1</v>
      </c>
      <c r="N3506" s="1">
        <v>238028.55129999999</v>
      </c>
      <c r="O3506" s="1">
        <v>411907.99160000001</v>
      </c>
      <c r="P3506" s="1">
        <v>270318.08909999998</v>
      </c>
      <c r="Q3506" s="1">
        <v>364519.63589999999</v>
      </c>
      <c r="R3506" s="3">
        <f>AVERAGE('VTA_Proteome Morphine vs Saline'!N3506:Q3506)</f>
        <v>321193.56697499997</v>
      </c>
      <c r="S3506" s="3">
        <f>_xlfn.STDEV.S('VTA_Proteome Morphine vs Saline'!N3506:Q3506)</f>
        <v>80851.693787187425</v>
      </c>
      <c r="T3506" s="1">
        <v>367375.1801</v>
      </c>
      <c r="U3506" s="1">
        <v>457420.84299999999</v>
      </c>
      <c r="V3506" s="1">
        <v>255577.9681</v>
      </c>
      <c r="W3506" s="1">
        <v>251189.54790000001</v>
      </c>
      <c r="X3506" s="1">
        <f t="shared" si="213"/>
        <v>332890.88477500004</v>
      </c>
      <c r="Y3506" s="1">
        <f t="shared" si="214"/>
        <v>98909.508561343988</v>
      </c>
    </row>
    <row r="3507" spans="1:25" x14ac:dyDescent="0.5">
      <c r="A3507" s="1" t="s">
        <v>6998</v>
      </c>
      <c r="B3507" s="1" t="s">
        <v>6999</v>
      </c>
      <c r="C3507" s="1">
        <v>75485</v>
      </c>
      <c r="D3507" s="1">
        <v>1</v>
      </c>
      <c r="E3507" s="1">
        <v>1</v>
      </c>
      <c r="F3507" s="1">
        <v>49.28</v>
      </c>
      <c r="G3507" s="1">
        <v>6.0144086999999999E-2</v>
      </c>
      <c r="H3507" s="1">
        <v>0.99625991700000005</v>
      </c>
      <c r="I3507" s="1">
        <v>0.73931122100000002</v>
      </c>
      <c r="K3507" s="1">
        <v>1.107131348</v>
      </c>
      <c r="L3507" s="1" t="s">
        <v>2</v>
      </c>
      <c r="M3507" s="1" t="s">
        <v>1</v>
      </c>
      <c r="N3507" s="1">
        <v>2156010.335</v>
      </c>
      <c r="O3507" s="1">
        <v>2187828.574</v>
      </c>
      <c r="P3507" s="1">
        <v>954814.87890000001</v>
      </c>
      <c r="Q3507" s="1">
        <v>1339541.44</v>
      </c>
      <c r="R3507" s="3">
        <f>AVERAGE('VTA_Proteome Morphine vs Saline'!N3507:Q3507)</f>
        <v>1659548.8069750001</v>
      </c>
      <c r="S3507" s="3">
        <f>_xlfn.STDEV.S('VTA_Proteome Morphine vs Saline'!N3507:Q3507)</f>
        <v>612265.78796989773</v>
      </c>
      <c r="T3507" s="1">
        <v>2783960.0350000001</v>
      </c>
      <c r="U3507" s="1">
        <v>2071742.3489999999</v>
      </c>
      <c r="V3507" s="1">
        <v>1297282.4750000001</v>
      </c>
      <c r="W3507" s="1">
        <v>1196369.169</v>
      </c>
      <c r="X3507" s="1">
        <f t="shared" si="213"/>
        <v>1837338.5069999998</v>
      </c>
      <c r="Y3507" s="1">
        <f t="shared" si="214"/>
        <v>742414.90833925747</v>
      </c>
    </row>
    <row r="3508" spans="1:25" x14ac:dyDescent="0.5">
      <c r="A3508" s="1" t="s">
        <v>7000</v>
      </c>
      <c r="B3508" s="1" t="s">
        <v>7001</v>
      </c>
      <c r="C3508" s="1">
        <v>27031</v>
      </c>
      <c r="D3508" s="1">
        <v>4</v>
      </c>
      <c r="E3508" s="1">
        <v>4</v>
      </c>
      <c r="F3508" s="1">
        <v>205.45</v>
      </c>
      <c r="G3508" s="1">
        <v>7.8231518E-2</v>
      </c>
      <c r="H3508" s="1">
        <v>0.99625991700000005</v>
      </c>
      <c r="I3508" s="1">
        <v>0.58347147200000005</v>
      </c>
      <c r="K3508" s="1">
        <v>1.057590434</v>
      </c>
      <c r="L3508" s="1" t="s">
        <v>1</v>
      </c>
      <c r="M3508" s="1" t="s">
        <v>2</v>
      </c>
      <c r="N3508" s="1">
        <v>291244.72120000003</v>
      </c>
      <c r="O3508" s="1">
        <v>385785.38250000001</v>
      </c>
      <c r="P3508" s="1">
        <v>391772.98690000002</v>
      </c>
      <c r="Q3508" s="1">
        <v>365773.23269999999</v>
      </c>
      <c r="R3508" s="3">
        <f>AVERAGE('VTA_Proteome Morphine vs Saline'!N3508:Q3508)</f>
        <v>358644.08082500007</v>
      </c>
      <c r="S3508" s="3">
        <f>_xlfn.STDEV.S('VTA_Proteome Morphine vs Saline'!N3508:Q3508)</f>
        <v>46287.770734310412</v>
      </c>
      <c r="T3508" s="1">
        <v>377668.02730000002</v>
      </c>
      <c r="U3508" s="1">
        <v>380545.14539999998</v>
      </c>
      <c r="V3508" s="1">
        <v>302054.20360000001</v>
      </c>
      <c r="W3508" s="1">
        <v>296189.97940000001</v>
      </c>
      <c r="X3508" s="1">
        <f t="shared" si="213"/>
        <v>339114.33892500005</v>
      </c>
      <c r="Y3508" s="1">
        <f t="shared" si="214"/>
        <v>46256.000992390647</v>
      </c>
    </row>
    <row r="3509" spans="1:25" x14ac:dyDescent="0.5">
      <c r="A3509" s="1" t="s">
        <v>7002</v>
      </c>
      <c r="B3509" s="1" t="s">
        <v>7003</v>
      </c>
      <c r="C3509" s="1">
        <v>29186</v>
      </c>
      <c r="D3509" s="1">
        <v>1</v>
      </c>
      <c r="E3509" s="1">
        <v>0</v>
      </c>
      <c r="F3509" s="1">
        <v>25.7</v>
      </c>
      <c r="K3509" s="1">
        <v>1</v>
      </c>
      <c r="L3509" s="1" t="s">
        <v>364</v>
      </c>
      <c r="M3509" s="1" t="s">
        <v>364</v>
      </c>
      <c r="R3509" s="3"/>
      <c r="S3509" s="3"/>
    </row>
    <row r="3510" spans="1:25" x14ac:dyDescent="0.5">
      <c r="A3510" s="1" t="s">
        <v>7004</v>
      </c>
      <c r="B3510" s="1" t="s">
        <v>7005</v>
      </c>
      <c r="C3510" s="1">
        <v>244720</v>
      </c>
      <c r="D3510" s="1">
        <v>2</v>
      </c>
      <c r="E3510" s="1">
        <v>2</v>
      </c>
      <c r="F3510" s="1">
        <v>84.74</v>
      </c>
      <c r="G3510" s="1">
        <v>5.2201021E-2</v>
      </c>
      <c r="H3510" s="1">
        <v>0.99625991700000005</v>
      </c>
      <c r="I3510" s="1">
        <v>0.87611450999999996</v>
      </c>
      <c r="K3510" s="1">
        <v>1.007349252</v>
      </c>
      <c r="L3510" s="1" t="s">
        <v>1</v>
      </c>
      <c r="M3510" s="1" t="s">
        <v>2</v>
      </c>
      <c r="N3510" s="1">
        <v>17241.469000000001</v>
      </c>
      <c r="O3510" s="1">
        <v>17512.733850000001</v>
      </c>
      <c r="P3510" s="1">
        <v>27962.537179999999</v>
      </c>
      <c r="Q3510" s="1">
        <v>16946.50733</v>
      </c>
      <c r="R3510" s="3">
        <f>AVERAGE('VTA_Proteome Morphine vs Saline'!N3510:Q3510)</f>
        <v>19915.811840000002</v>
      </c>
      <c r="S3510" s="3">
        <f>_xlfn.STDEV.S('VTA_Proteome Morphine vs Saline'!N3510:Q3510)</f>
        <v>5369.4646357089196</v>
      </c>
      <c r="T3510" s="1">
        <v>23754.527160000001</v>
      </c>
      <c r="U3510" s="1">
        <v>14008.95716</v>
      </c>
      <c r="V3510" s="1">
        <v>28085.69399</v>
      </c>
      <c r="W3510" s="1">
        <v>13232.87515</v>
      </c>
      <c r="X3510" s="1">
        <f t="shared" ref="X3510:X3541" si="215">AVERAGE(T3510:W3510)</f>
        <v>19770.513364999999</v>
      </c>
      <c r="Y3510" s="1">
        <f t="shared" ref="Y3510:Y3541" si="216">_xlfn.STDEV.S(T3510:W3510)</f>
        <v>7324.635100779843</v>
      </c>
    </row>
    <row r="3511" spans="1:25" x14ac:dyDescent="0.5">
      <c r="A3511" s="1" t="s">
        <v>7006</v>
      </c>
      <c r="B3511" s="1" t="s">
        <v>7007</v>
      </c>
      <c r="C3511" s="1">
        <v>19497</v>
      </c>
      <c r="D3511" s="1">
        <v>2</v>
      </c>
      <c r="E3511" s="1">
        <v>2</v>
      </c>
      <c r="F3511" s="1">
        <v>80.959999999999994</v>
      </c>
      <c r="G3511" s="1">
        <v>5.3169873999999999E-2</v>
      </c>
      <c r="H3511" s="1">
        <v>0.99625991700000005</v>
      </c>
      <c r="I3511" s="1">
        <v>0.85169602700000002</v>
      </c>
      <c r="K3511" s="1">
        <v>1.0177354590000001</v>
      </c>
      <c r="L3511" s="1" t="s">
        <v>1</v>
      </c>
      <c r="M3511" s="1" t="s">
        <v>2</v>
      </c>
      <c r="N3511" s="1">
        <v>190549.28349999999</v>
      </c>
      <c r="O3511" s="1">
        <v>314970.43209999998</v>
      </c>
      <c r="P3511" s="1">
        <v>316849.07740000001</v>
      </c>
      <c r="Q3511" s="1">
        <v>338719.0134</v>
      </c>
      <c r="R3511" s="3">
        <f>AVERAGE('VTA_Proteome Morphine vs Saline'!N3511:Q3511)</f>
        <v>290271.95160000003</v>
      </c>
      <c r="S3511" s="3">
        <f>_xlfn.STDEV.S('VTA_Proteome Morphine vs Saline'!N3511:Q3511)</f>
        <v>67350.047970370491</v>
      </c>
      <c r="T3511" s="1">
        <v>269322.9436</v>
      </c>
      <c r="U3511" s="1">
        <v>179234.60990000001</v>
      </c>
      <c r="V3511" s="1">
        <v>257052.4509</v>
      </c>
      <c r="W3511" s="1">
        <v>435244.228</v>
      </c>
      <c r="X3511" s="1">
        <f t="shared" si="215"/>
        <v>285213.55810000002</v>
      </c>
      <c r="Y3511" s="1">
        <f t="shared" si="216"/>
        <v>107682.09222852623</v>
      </c>
    </row>
    <row r="3512" spans="1:25" x14ac:dyDescent="0.5">
      <c r="A3512" s="1" t="s">
        <v>7008</v>
      </c>
      <c r="B3512" s="1" t="s">
        <v>7009</v>
      </c>
      <c r="C3512" s="1">
        <v>16342</v>
      </c>
      <c r="D3512" s="1">
        <v>8</v>
      </c>
      <c r="E3512" s="1">
        <v>8</v>
      </c>
      <c r="F3512" s="1">
        <v>456.37</v>
      </c>
      <c r="G3512" s="1">
        <v>5.0007462000000003E-2</v>
      </c>
      <c r="H3512" s="1">
        <v>0.99959859299999998</v>
      </c>
      <c r="I3512" s="1">
        <v>0.99274595499999996</v>
      </c>
      <c r="K3512" s="1">
        <v>1.06758529</v>
      </c>
      <c r="L3512" s="1" t="s">
        <v>2</v>
      </c>
      <c r="M3512" s="1" t="s">
        <v>1</v>
      </c>
      <c r="N3512" s="1">
        <v>12849469.529999999</v>
      </c>
      <c r="O3512" s="1">
        <v>14495617.890000001</v>
      </c>
      <c r="P3512" s="1">
        <v>27636293.039999999</v>
      </c>
      <c r="Q3512" s="1">
        <v>32646297.219999999</v>
      </c>
      <c r="R3512" s="3">
        <f>AVERAGE('VTA_Proteome Morphine vs Saline'!N3512:Q3512)</f>
        <v>21906919.420000002</v>
      </c>
      <c r="S3512" s="3">
        <f>_xlfn.STDEV.S('VTA_Proteome Morphine vs Saline'!N3512:Q3512)</f>
        <v>9748927.2313611638</v>
      </c>
      <c r="T3512" s="1">
        <v>16270206.4</v>
      </c>
      <c r="U3512" s="1">
        <v>8997244.7070000004</v>
      </c>
      <c r="V3512" s="1">
        <v>33666343.670000002</v>
      </c>
      <c r="W3512" s="1">
        <v>34616224.880000003</v>
      </c>
      <c r="X3512" s="1">
        <f t="shared" si="215"/>
        <v>23387504.914250001</v>
      </c>
      <c r="Y3512" s="1">
        <f t="shared" si="216"/>
        <v>12773334.271171451</v>
      </c>
    </row>
    <row r="3513" spans="1:25" x14ac:dyDescent="0.5">
      <c r="A3513" s="1" t="s">
        <v>7010</v>
      </c>
      <c r="B3513" s="1" t="s">
        <v>7011</v>
      </c>
      <c r="C3513" s="1">
        <v>117713</v>
      </c>
      <c r="D3513" s="1">
        <v>68</v>
      </c>
      <c r="E3513" s="1">
        <v>66</v>
      </c>
      <c r="F3513" s="1">
        <v>5657.99</v>
      </c>
      <c r="G3513" s="1">
        <v>5.5015926999999999E-2</v>
      </c>
      <c r="H3513" s="1">
        <v>0.99625991700000005</v>
      </c>
      <c r="I3513" s="1">
        <v>0.81431838300000003</v>
      </c>
      <c r="K3513" s="1">
        <v>1.0162672559999999</v>
      </c>
      <c r="L3513" s="1" t="s">
        <v>2</v>
      </c>
      <c r="M3513" s="1" t="s">
        <v>1</v>
      </c>
      <c r="N3513" s="1">
        <v>364755092.80000001</v>
      </c>
      <c r="O3513" s="1">
        <v>405530577.30000001</v>
      </c>
      <c r="P3513" s="1">
        <v>328208197.19999999</v>
      </c>
      <c r="Q3513" s="1">
        <v>338243963.80000001</v>
      </c>
      <c r="R3513" s="3">
        <f>AVERAGE('VTA_Proteome Morphine vs Saline'!N3513:Q3513)</f>
        <v>359184457.77499998</v>
      </c>
      <c r="S3513" s="3">
        <f>_xlfn.STDEV.S('VTA_Proteome Morphine vs Saline'!N3513:Q3513)</f>
        <v>34530314.105795294</v>
      </c>
      <c r="T3513" s="1">
        <v>341582576.5</v>
      </c>
      <c r="U3513" s="1">
        <v>417323257.69999999</v>
      </c>
      <c r="V3513" s="1">
        <v>347576713.39999998</v>
      </c>
      <c r="W3513" s="1">
        <v>353627066.10000002</v>
      </c>
      <c r="X3513" s="1">
        <f t="shared" si="215"/>
        <v>365027403.42499995</v>
      </c>
      <c r="Y3513" s="1">
        <f t="shared" si="216"/>
        <v>35208950.364775442</v>
      </c>
    </row>
    <row r="3514" spans="1:25" x14ac:dyDescent="0.5">
      <c r="A3514" s="1" t="s">
        <v>7012</v>
      </c>
      <c r="B3514" s="1" t="s">
        <v>7013</v>
      </c>
      <c r="C3514" s="1">
        <v>51690</v>
      </c>
      <c r="D3514" s="1">
        <v>8</v>
      </c>
      <c r="E3514" s="1">
        <v>8</v>
      </c>
      <c r="F3514" s="1">
        <v>331.74</v>
      </c>
      <c r="G3514" s="1">
        <v>7.1377336999999999E-2</v>
      </c>
      <c r="H3514" s="1">
        <v>0.99625991700000005</v>
      </c>
      <c r="I3514" s="1">
        <v>0.631708461</v>
      </c>
      <c r="K3514" s="1">
        <v>1.0657683389999999</v>
      </c>
      <c r="L3514" s="1" t="s">
        <v>2</v>
      </c>
      <c r="M3514" s="1" t="s">
        <v>1</v>
      </c>
      <c r="N3514" s="1">
        <v>2894477.0189999999</v>
      </c>
      <c r="O3514" s="1">
        <v>3193341.4950000001</v>
      </c>
      <c r="P3514" s="1">
        <v>2092572.3959999999</v>
      </c>
      <c r="Q3514" s="1">
        <v>2572564.531</v>
      </c>
      <c r="R3514" s="3">
        <f>AVERAGE('VTA_Proteome Morphine vs Saline'!N3514:Q3514)</f>
        <v>2688238.8602499999</v>
      </c>
      <c r="S3514" s="3">
        <f>_xlfn.STDEV.S('VTA_Proteome Morphine vs Saline'!N3514:Q3514)</f>
        <v>471119.919919729</v>
      </c>
      <c r="T3514" s="1">
        <v>2616092.284</v>
      </c>
      <c r="U3514" s="1">
        <v>3657413.1779999998</v>
      </c>
      <c r="V3514" s="1">
        <v>2470915.7480000001</v>
      </c>
      <c r="W3514" s="1">
        <v>2715738.2519999999</v>
      </c>
      <c r="X3514" s="1">
        <f t="shared" si="215"/>
        <v>2865039.8654999998</v>
      </c>
      <c r="Y3514" s="1">
        <f t="shared" si="216"/>
        <v>537728.29461410618</v>
      </c>
    </row>
    <row r="3515" spans="1:25" x14ac:dyDescent="0.5">
      <c r="A3515" s="1" t="s">
        <v>7014</v>
      </c>
      <c r="B3515" s="1" t="s">
        <v>7015</v>
      </c>
      <c r="C3515" s="1">
        <v>44866</v>
      </c>
      <c r="D3515" s="1">
        <v>15</v>
      </c>
      <c r="E3515" s="1">
        <v>15</v>
      </c>
      <c r="F3515" s="1">
        <v>824.43</v>
      </c>
      <c r="G3515" s="1">
        <v>6.4580995000000002E-2</v>
      </c>
      <c r="H3515" s="1">
        <v>0.99625991700000005</v>
      </c>
      <c r="I3515" s="1">
        <v>0.69084104000000002</v>
      </c>
      <c r="K3515" s="1">
        <v>1.0385276109999999</v>
      </c>
      <c r="L3515" s="1" t="s">
        <v>1</v>
      </c>
      <c r="M3515" s="1" t="s">
        <v>2</v>
      </c>
      <c r="N3515" s="1">
        <v>3718757.4550000001</v>
      </c>
      <c r="O3515" s="1">
        <v>4767908.398</v>
      </c>
      <c r="P3515" s="1">
        <v>4039087.182</v>
      </c>
      <c r="Q3515" s="1">
        <v>4419167.6210000003</v>
      </c>
      <c r="R3515" s="3">
        <f>AVERAGE('VTA_Proteome Morphine vs Saline'!N3515:Q3515)</f>
        <v>4236230.1639999999</v>
      </c>
      <c r="S3515" s="3">
        <f>_xlfn.STDEV.S('VTA_Proteome Morphine vs Saline'!N3515:Q3515)</f>
        <v>455628.21744438255</v>
      </c>
      <c r="T3515" s="1">
        <v>5326719.6160000004</v>
      </c>
      <c r="U3515" s="1">
        <v>3320790.8840000001</v>
      </c>
      <c r="V3515" s="1">
        <v>3019678.6260000002</v>
      </c>
      <c r="W3515" s="1">
        <v>4649103.7439999999</v>
      </c>
      <c r="X3515" s="1">
        <f t="shared" si="215"/>
        <v>4079073.2175000003</v>
      </c>
      <c r="Y3515" s="1">
        <f t="shared" si="216"/>
        <v>1092224.8447747298</v>
      </c>
    </row>
    <row r="3516" spans="1:25" x14ac:dyDescent="0.5">
      <c r="A3516" s="1" t="s">
        <v>7016</v>
      </c>
      <c r="B3516" s="1" t="s">
        <v>7017</v>
      </c>
      <c r="C3516" s="1">
        <v>45518</v>
      </c>
      <c r="D3516" s="1">
        <v>7</v>
      </c>
      <c r="E3516" s="1">
        <v>6</v>
      </c>
      <c r="F3516" s="1">
        <v>384.03</v>
      </c>
      <c r="G3516" s="1">
        <v>0.16140072499999999</v>
      </c>
      <c r="H3516" s="1">
        <v>0.977951083</v>
      </c>
      <c r="I3516" s="1">
        <v>0.29857357499999998</v>
      </c>
      <c r="K3516" s="1">
        <v>1.272874788</v>
      </c>
      <c r="L3516" s="1" t="s">
        <v>1</v>
      </c>
      <c r="M3516" s="1" t="s">
        <v>2</v>
      </c>
      <c r="N3516" s="1">
        <v>445343.27100000001</v>
      </c>
      <c r="O3516" s="1">
        <v>596129.60499999998</v>
      </c>
      <c r="P3516" s="1">
        <v>323641.91070000001</v>
      </c>
      <c r="Q3516" s="1">
        <v>405412.45270000002</v>
      </c>
      <c r="R3516" s="3">
        <f>AVERAGE('VTA_Proteome Morphine vs Saline'!N3516:Q3516)</f>
        <v>442631.80985000002</v>
      </c>
      <c r="S3516" s="3">
        <f>_xlfn.STDEV.S('VTA_Proteome Morphine vs Saline'!N3516:Q3516)</f>
        <v>114182.3129675602</v>
      </c>
      <c r="T3516" s="1">
        <v>461067.63429999998</v>
      </c>
      <c r="U3516" s="1">
        <v>473353.29399999999</v>
      </c>
      <c r="V3516" s="1">
        <v>255654.6459</v>
      </c>
      <c r="W3516" s="1">
        <v>200891.75099999999</v>
      </c>
      <c r="X3516" s="1">
        <f t="shared" si="215"/>
        <v>347741.83130000002</v>
      </c>
      <c r="Y3516" s="1">
        <f t="shared" si="216"/>
        <v>139840.35300565505</v>
      </c>
    </row>
    <row r="3517" spans="1:25" x14ac:dyDescent="0.5">
      <c r="A3517" s="1" t="s">
        <v>7018</v>
      </c>
      <c r="B3517" s="1" t="s">
        <v>7019</v>
      </c>
      <c r="C3517" s="1">
        <v>55104</v>
      </c>
      <c r="D3517" s="1">
        <v>1</v>
      </c>
      <c r="E3517" s="1">
        <v>1</v>
      </c>
      <c r="F3517" s="1">
        <v>42.88</v>
      </c>
      <c r="G3517" s="1">
        <v>6.3845243999999995E-2</v>
      </c>
      <c r="H3517" s="1">
        <v>0.99625991700000005</v>
      </c>
      <c r="I3517" s="1">
        <v>0.69820197299999998</v>
      </c>
      <c r="K3517" s="1">
        <v>100.3404877</v>
      </c>
      <c r="L3517" s="1" t="s">
        <v>1</v>
      </c>
      <c r="M3517" s="1" t="s">
        <v>2</v>
      </c>
      <c r="N3517" s="1">
        <v>0</v>
      </c>
      <c r="O3517" s="1">
        <v>0</v>
      </c>
      <c r="P3517" s="1">
        <v>10734.8534</v>
      </c>
      <c r="Q3517" s="1">
        <v>0</v>
      </c>
      <c r="R3517" s="3">
        <f>AVERAGE('VTA_Proteome Morphine vs Saline'!N3517:Q3517)</f>
        <v>2683.71335</v>
      </c>
      <c r="S3517" s="3">
        <f>_xlfn.STDEV.S('VTA_Proteome Morphine vs Saline'!N3517:Q3517)</f>
        <v>5367.4267</v>
      </c>
      <c r="T3517" s="1">
        <v>0</v>
      </c>
      <c r="U3517" s="1">
        <v>0</v>
      </c>
      <c r="V3517" s="1">
        <v>0</v>
      </c>
      <c r="W3517" s="1">
        <v>106.98426569999999</v>
      </c>
      <c r="X3517" s="1">
        <f t="shared" si="215"/>
        <v>26.746066424999999</v>
      </c>
      <c r="Y3517" s="1">
        <f t="shared" si="216"/>
        <v>53.492132849999997</v>
      </c>
    </row>
    <row r="3518" spans="1:25" x14ac:dyDescent="0.5">
      <c r="A3518" s="1" t="s">
        <v>7020</v>
      </c>
      <c r="B3518" s="1" t="s">
        <v>7021</v>
      </c>
      <c r="C3518" s="1">
        <v>17995</v>
      </c>
      <c r="D3518" s="1">
        <v>4</v>
      </c>
      <c r="E3518" s="1">
        <v>4</v>
      </c>
      <c r="F3518" s="1">
        <v>126.82</v>
      </c>
      <c r="G3518" s="1">
        <v>5.0784583000000001E-2</v>
      </c>
      <c r="H3518" s="1">
        <v>0.99625991700000005</v>
      </c>
      <c r="I3518" s="1">
        <v>0.92576476399999996</v>
      </c>
      <c r="K3518" s="1">
        <v>1.167479623</v>
      </c>
      <c r="L3518" s="1" t="s">
        <v>1</v>
      </c>
      <c r="M3518" s="1" t="s">
        <v>2</v>
      </c>
      <c r="N3518" s="1">
        <v>194471.5068</v>
      </c>
      <c r="O3518" s="1">
        <v>140281.07639999999</v>
      </c>
      <c r="P3518" s="1">
        <v>941772.34409999999</v>
      </c>
      <c r="Q3518" s="1">
        <v>1167943.4920000001</v>
      </c>
      <c r="R3518" s="3">
        <f>AVERAGE('VTA_Proteome Morphine vs Saline'!N3518:Q3518)</f>
        <v>611117.10482500005</v>
      </c>
      <c r="S3518" s="3">
        <f>_xlfn.STDEV.S('VTA_Proteome Morphine vs Saline'!N3518:Q3518)</f>
        <v>521110.55536261771</v>
      </c>
      <c r="T3518" s="1">
        <v>335805.61629999999</v>
      </c>
      <c r="U3518" s="1">
        <v>116341.2928</v>
      </c>
      <c r="V3518" s="1">
        <v>1125165.5279999999</v>
      </c>
      <c r="W3518" s="1">
        <v>516487.20799999998</v>
      </c>
      <c r="X3518" s="1">
        <f t="shared" si="215"/>
        <v>523449.91127499996</v>
      </c>
      <c r="Y3518" s="1">
        <f t="shared" si="216"/>
        <v>433227.41192162596</v>
      </c>
    </row>
    <row r="3519" spans="1:25" x14ac:dyDescent="0.5">
      <c r="A3519" s="1" t="s">
        <v>7022</v>
      </c>
      <c r="B3519" s="1" t="s">
        <v>7023</v>
      </c>
      <c r="C3519" s="1">
        <v>36843</v>
      </c>
      <c r="D3519" s="1">
        <v>7</v>
      </c>
      <c r="E3519" s="1">
        <v>7</v>
      </c>
      <c r="F3519" s="1">
        <v>366.24</v>
      </c>
      <c r="G3519" s="1">
        <v>0.10342870999999999</v>
      </c>
      <c r="H3519" s="1">
        <v>0.99063050699999999</v>
      </c>
      <c r="I3519" s="1">
        <v>0.45775975699999999</v>
      </c>
      <c r="K3519" s="1">
        <v>1.1700253570000001</v>
      </c>
      <c r="L3519" s="1" t="s">
        <v>2</v>
      </c>
      <c r="M3519" s="1" t="s">
        <v>1</v>
      </c>
      <c r="N3519" s="1">
        <v>576514.09790000005</v>
      </c>
      <c r="O3519" s="1">
        <v>824405.52910000004</v>
      </c>
      <c r="P3519" s="1">
        <v>452102.46509999997</v>
      </c>
      <c r="Q3519" s="1">
        <v>581572.9915</v>
      </c>
      <c r="R3519" s="3">
        <f>AVERAGE('VTA_Proteome Morphine vs Saline'!N3519:Q3519)</f>
        <v>608648.7709</v>
      </c>
      <c r="S3519" s="3">
        <f>_xlfn.STDEV.S('VTA_Proteome Morphine vs Saline'!N3519:Q3519)</f>
        <v>155802.71671522604</v>
      </c>
      <c r="T3519" s="1">
        <v>503692.48469999997</v>
      </c>
      <c r="U3519" s="1">
        <v>1004794.5110000001</v>
      </c>
      <c r="V3519" s="1">
        <v>662100.97400000005</v>
      </c>
      <c r="W3519" s="1">
        <v>677950.01199999999</v>
      </c>
      <c r="X3519" s="1">
        <f t="shared" si="215"/>
        <v>712134.49542500009</v>
      </c>
      <c r="Y3519" s="1">
        <f t="shared" si="216"/>
        <v>210372.59701512134</v>
      </c>
    </row>
    <row r="3520" spans="1:25" x14ac:dyDescent="0.5">
      <c r="A3520" s="1" t="s">
        <v>7024</v>
      </c>
      <c r="B3520" s="1" t="s">
        <v>7025</v>
      </c>
      <c r="C3520" s="1">
        <v>21067</v>
      </c>
      <c r="D3520" s="1">
        <v>2</v>
      </c>
      <c r="E3520" s="1">
        <v>2</v>
      </c>
      <c r="F3520" s="1">
        <v>83.04</v>
      </c>
      <c r="G3520" s="1">
        <v>5.8313713000000003E-2</v>
      </c>
      <c r="H3520" s="1">
        <v>0.99625991700000005</v>
      </c>
      <c r="I3520" s="1">
        <v>0.76292274299999996</v>
      </c>
      <c r="K3520" s="1">
        <v>1.0642381809999999</v>
      </c>
      <c r="L3520" s="1" t="s">
        <v>2</v>
      </c>
      <c r="M3520" s="1" t="s">
        <v>1</v>
      </c>
      <c r="N3520" s="1">
        <v>168246.12270000001</v>
      </c>
      <c r="O3520" s="1">
        <v>299956.50919999997</v>
      </c>
      <c r="P3520" s="1">
        <v>287020.36060000001</v>
      </c>
      <c r="Q3520" s="1">
        <v>236350.641</v>
      </c>
      <c r="R3520" s="3">
        <f>AVERAGE('VTA_Proteome Morphine vs Saline'!N3520:Q3520)</f>
        <v>247893.408375</v>
      </c>
      <c r="S3520" s="3">
        <f>_xlfn.STDEV.S('VTA_Proteome Morphine vs Saline'!N3520:Q3520)</f>
        <v>59772.932703691054</v>
      </c>
      <c r="T3520" s="1">
        <v>231649.43919999999</v>
      </c>
      <c r="U3520" s="1">
        <v>253082.60269999999</v>
      </c>
      <c r="V3520" s="1">
        <v>199093.02830000001</v>
      </c>
      <c r="W3520" s="1">
        <v>371445.45010000002</v>
      </c>
      <c r="X3520" s="1">
        <f t="shared" si="215"/>
        <v>263817.63007499999</v>
      </c>
      <c r="Y3520" s="1">
        <f t="shared" si="216"/>
        <v>75106.713049231024</v>
      </c>
    </row>
    <row r="3521" spans="1:25" x14ac:dyDescent="0.5">
      <c r="A3521" s="1" t="s">
        <v>7026</v>
      </c>
      <c r="B3521" s="1" t="s">
        <v>7027</v>
      </c>
      <c r="C3521" s="1">
        <v>17113</v>
      </c>
      <c r="D3521" s="1">
        <v>4</v>
      </c>
      <c r="E3521" s="1">
        <v>4</v>
      </c>
      <c r="F3521" s="1">
        <v>155.51</v>
      </c>
      <c r="G3521" s="1">
        <v>5.1141239999999998E-2</v>
      </c>
      <c r="H3521" s="1">
        <v>0.99625991700000005</v>
      </c>
      <c r="I3521" s="1">
        <v>0.91055012300000004</v>
      </c>
      <c r="K3521" s="1">
        <v>1.006965229</v>
      </c>
      <c r="L3521" s="1" t="s">
        <v>1</v>
      </c>
      <c r="M3521" s="1" t="s">
        <v>2</v>
      </c>
      <c r="N3521" s="1">
        <v>1634663.355</v>
      </c>
      <c r="O3521" s="1">
        <v>1575440.236</v>
      </c>
      <c r="P3521" s="1">
        <v>3248634.57</v>
      </c>
      <c r="Q3521" s="1">
        <v>7492407.3130000001</v>
      </c>
      <c r="R3521" s="3">
        <f>AVERAGE('VTA_Proteome Morphine vs Saline'!N3521:Q3521)</f>
        <v>3487786.3684999999</v>
      </c>
      <c r="S3521" s="3">
        <f>_xlfn.STDEV.S('VTA_Proteome Morphine vs Saline'!N3521:Q3521)</f>
        <v>2780006.902000119</v>
      </c>
      <c r="T3521" s="1">
        <v>2357531.1310000001</v>
      </c>
      <c r="U3521" s="1">
        <v>1345058.0449999999</v>
      </c>
      <c r="V3521" s="1">
        <v>6012550.6579999998</v>
      </c>
      <c r="W3521" s="1">
        <v>4139504.8689999999</v>
      </c>
      <c r="X3521" s="1">
        <f t="shared" si="215"/>
        <v>3463661.1757499995</v>
      </c>
      <c r="Y3521" s="1">
        <f t="shared" si="216"/>
        <v>2054718.5688842174</v>
      </c>
    </row>
    <row r="3522" spans="1:25" x14ac:dyDescent="0.5">
      <c r="A3522" s="1" t="s">
        <v>7028</v>
      </c>
      <c r="B3522" s="1" t="s">
        <v>7029</v>
      </c>
      <c r="C3522" s="1">
        <v>38328</v>
      </c>
      <c r="D3522" s="1">
        <v>6</v>
      </c>
      <c r="E3522" s="1">
        <v>5</v>
      </c>
      <c r="F3522" s="1">
        <v>242.19</v>
      </c>
      <c r="G3522" s="1">
        <v>5.2541992000000003E-2</v>
      </c>
      <c r="H3522" s="1">
        <v>0.99625991700000005</v>
      </c>
      <c r="I3522" s="1">
        <v>0.86698029200000004</v>
      </c>
      <c r="K3522" s="1">
        <v>1.033394739</v>
      </c>
      <c r="L3522" s="1" t="s">
        <v>2</v>
      </c>
      <c r="M3522" s="1" t="s">
        <v>1</v>
      </c>
      <c r="N3522" s="1">
        <v>620657.21459999995</v>
      </c>
      <c r="O3522" s="1">
        <v>1024299.9939999999</v>
      </c>
      <c r="P3522" s="1">
        <v>482953.20199999999</v>
      </c>
      <c r="Q3522" s="1">
        <v>513814.78049999999</v>
      </c>
      <c r="R3522" s="3">
        <f>AVERAGE('VTA_Proteome Morphine vs Saline'!N3522:Q3522)</f>
        <v>660431.29777499998</v>
      </c>
      <c r="S3522" s="3">
        <f>_xlfn.STDEV.S('VTA_Proteome Morphine vs Saline'!N3522:Q3522)</f>
        <v>249651.27905584843</v>
      </c>
      <c r="T3522" s="1">
        <v>921458.89729999995</v>
      </c>
      <c r="U3522" s="1">
        <v>743478.16319999995</v>
      </c>
      <c r="V3522" s="1">
        <v>202176.09400000001</v>
      </c>
      <c r="W3522" s="1">
        <v>862831.75939999998</v>
      </c>
      <c r="X3522" s="1">
        <f t="shared" si="215"/>
        <v>682486.22847500001</v>
      </c>
      <c r="Y3522" s="1">
        <f t="shared" si="216"/>
        <v>328659.03727665573</v>
      </c>
    </row>
    <row r="3523" spans="1:25" x14ac:dyDescent="0.5">
      <c r="A3523" s="1" t="s">
        <v>7030</v>
      </c>
      <c r="B3523" s="1" t="s">
        <v>7031</v>
      </c>
      <c r="C3523" s="1">
        <v>122301</v>
      </c>
      <c r="D3523" s="1">
        <v>26</v>
      </c>
      <c r="E3523" s="1">
        <v>26</v>
      </c>
      <c r="F3523" s="1">
        <v>1440.66</v>
      </c>
      <c r="G3523" s="1">
        <v>5.0269212000000001E-2</v>
      </c>
      <c r="H3523" s="1">
        <v>0.99625991700000005</v>
      </c>
      <c r="I3523" s="1">
        <v>0.95645725599999998</v>
      </c>
      <c r="K3523" s="1">
        <v>1.0044078329999999</v>
      </c>
      <c r="L3523" s="1" t="s">
        <v>2</v>
      </c>
      <c r="M3523" s="1" t="s">
        <v>1</v>
      </c>
      <c r="N3523" s="1">
        <v>7117754.5949999997</v>
      </c>
      <c r="O3523" s="1">
        <v>6623766.409</v>
      </c>
      <c r="P3523" s="1">
        <v>8287417.6320000002</v>
      </c>
      <c r="Q3523" s="1">
        <v>7456830.9610000001</v>
      </c>
      <c r="R3523" s="3">
        <f>AVERAGE('VTA_Proteome Morphine vs Saline'!N3523:Q3523)</f>
        <v>7371442.3992499998</v>
      </c>
      <c r="S3523" s="3">
        <f>_xlfn.STDEV.S('VTA_Proteome Morphine vs Saline'!N3523:Q3523)</f>
        <v>699923.50103675737</v>
      </c>
      <c r="T3523" s="1">
        <v>7436250.9519999996</v>
      </c>
      <c r="U3523" s="1">
        <v>9364839.4059999995</v>
      </c>
      <c r="V3523" s="1">
        <v>6869080.2630000003</v>
      </c>
      <c r="W3523" s="1">
        <v>5945567.3099999996</v>
      </c>
      <c r="X3523" s="1">
        <f t="shared" si="215"/>
        <v>7403934.4827499995</v>
      </c>
      <c r="Y3523" s="1">
        <f t="shared" si="216"/>
        <v>1444425.6435402613</v>
      </c>
    </row>
    <row r="3524" spans="1:25" x14ac:dyDescent="0.5">
      <c r="A3524" s="1" t="s">
        <v>7032</v>
      </c>
      <c r="B3524" s="1" t="s">
        <v>7033</v>
      </c>
      <c r="C3524" s="1">
        <v>89381</v>
      </c>
      <c r="D3524" s="1">
        <v>5</v>
      </c>
      <c r="E3524" s="1">
        <v>5</v>
      </c>
      <c r="F3524" s="1">
        <v>201.61</v>
      </c>
      <c r="G3524" s="1">
        <v>6.7310393999999996E-2</v>
      </c>
      <c r="H3524" s="1">
        <v>0.99625991700000005</v>
      </c>
      <c r="I3524" s="1">
        <v>0.66536056600000004</v>
      </c>
      <c r="K3524" s="1">
        <v>1.1346754939999999</v>
      </c>
      <c r="L3524" s="1" t="s">
        <v>2</v>
      </c>
      <c r="M3524" s="1" t="s">
        <v>1</v>
      </c>
      <c r="N3524" s="1">
        <v>625698.89520000003</v>
      </c>
      <c r="O3524" s="1">
        <v>645047.93559999997</v>
      </c>
      <c r="P3524" s="1">
        <v>389966.41820000001</v>
      </c>
      <c r="Q3524" s="1">
        <v>435561.44099999999</v>
      </c>
      <c r="R3524" s="3">
        <f>AVERAGE('VTA_Proteome Morphine vs Saline'!N3524:Q3524)</f>
        <v>524068.67249999999</v>
      </c>
      <c r="S3524" s="3">
        <f>_xlfn.STDEV.S('VTA_Proteome Morphine vs Saline'!N3524:Q3524)</f>
        <v>130104.61034927142</v>
      </c>
      <c r="T3524" s="1">
        <v>914877.08149999997</v>
      </c>
      <c r="U3524" s="1">
        <v>575076.27249999996</v>
      </c>
      <c r="V3524" s="1">
        <v>389221.13020000001</v>
      </c>
      <c r="W3524" s="1">
        <v>499417.03619999997</v>
      </c>
      <c r="X3524" s="1">
        <f t="shared" si="215"/>
        <v>594647.88009999995</v>
      </c>
      <c r="Y3524" s="1">
        <f t="shared" si="216"/>
        <v>226714.83737484968</v>
      </c>
    </row>
    <row r="3525" spans="1:25" x14ac:dyDescent="0.5">
      <c r="A3525" s="1" t="s">
        <v>7034</v>
      </c>
      <c r="B3525" s="1" t="s">
        <v>7035</v>
      </c>
      <c r="C3525" s="1">
        <v>17780</v>
      </c>
      <c r="D3525" s="1">
        <v>3</v>
      </c>
      <c r="E3525" s="1">
        <v>3</v>
      </c>
      <c r="F3525" s="1">
        <v>137.02000000000001</v>
      </c>
      <c r="G3525" s="1">
        <v>5.2199734999999997E-2</v>
      </c>
      <c r="H3525" s="1">
        <v>0.99625991700000005</v>
      </c>
      <c r="I3525" s="1">
        <v>0.87615031200000004</v>
      </c>
      <c r="K3525" s="1">
        <v>1.288489193</v>
      </c>
      <c r="L3525" s="1" t="s">
        <v>1</v>
      </c>
      <c r="M3525" s="1" t="s">
        <v>2</v>
      </c>
      <c r="N3525" s="1">
        <v>39844.493549999999</v>
      </c>
      <c r="O3525" s="1">
        <v>9968.0079819999992</v>
      </c>
      <c r="P3525" s="1">
        <v>354806.36930000002</v>
      </c>
      <c r="Q3525" s="1">
        <v>709558.63159999996</v>
      </c>
      <c r="R3525" s="3">
        <f>AVERAGE('VTA_Proteome Morphine vs Saline'!N3525:Q3525)</f>
        <v>278544.37560799997</v>
      </c>
      <c r="S3525" s="3">
        <f>_xlfn.STDEV.S('VTA_Proteome Morphine vs Saline'!N3525:Q3525)</f>
        <v>326955.69500667584</v>
      </c>
      <c r="T3525" s="1">
        <v>94689.630269999994</v>
      </c>
      <c r="U3525" s="1">
        <v>20436.325260000001</v>
      </c>
      <c r="V3525" s="1">
        <v>540492.06229999999</v>
      </c>
      <c r="W3525" s="1">
        <v>209098.2009</v>
      </c>
      <c r="X3525" s="1">
        <f t="shared" si="215"/>
        <v>216179.05468250002</v>
      </c>
      <c r="Y3525" s="1">
        <f t="shared" si="216"/>
        <v>229712.83650538433</v>
      </c>
    </row>
    <row r="3526" spans="1:25" x14ac:dyDescent="0.5">
      <c r="A3526" s="1" t="s">
        <v>7036</v>
      </c>
      <c r="B3526" s="1" t="s">
        <v>7037</v>
      </c>
      <c r="C3526" s="1">
        <v>143551</v>
      </c>
      <c r="D3526" s="1">
        <v>1</v>
      </c>
      <c r="E3526" s="1">
        <v>1</v>
      </c>
      <c r="F3526" s="1">
        <v>25.65</v>
      </c>
      <c r="G3526" s="1">
        <v>5.0144668000000003E-2</v>
      </c>
      <c r="H3526" s="1">
        <v>0.99625991700000005</v>
      </c>
      <c r="I3526" s="1">
        <v>0.96807032500000001</v>
      </c>
      <c r="K3526" s="1">
        <v>1.7884029269999999</v>
      </c>
      <c r="L3526" s="1" t="s">
        <v>1</v>
      </c>
      <c r="M3526" s="1" t="s">
        <v>2</v>
      </c>
      <c r="N3526" s="1">
        <v>2462.775087</v>
      </c>
      <c r="O3526" s="1">
        <v>1.282320095</v>
      </c>
      <c r="P3526" s="1">
        <v>201.43900790000001</v>
      </c>
      <c r="Q3526" s="1">
        <v>23237.464940000002</v>
      </c>
      <c r="R3526" s="3">
        <f>AVERAGE('VTA_Proteome Morphine vs Saline'!N3526:Q3526)</f>
        <v>6475.7403387487502</v>
      </c>
      <c r="S3526" s="3">
        <f>_xlfn.STDEV.S('VTA_Proteome Morphine vs Saline'!N3526:Q3526)</f>
        <v>11230.090019608549</v>
      </c>
      <c r="T3526" s="1">
        <v>10.496355660000001</v>
      </c>
      <c r="U3526" s="1">
        <v>1112.179044</v>
      </c>
      <c r="V3526" s="1">
        <v>13291.344300000001</v>
      </c>
      <c r="W3526" s="1">
        <v>69.831204940000006</v>
      </c>
      <c r="X3526" s="1">
        <f t="shared" si="215"/>
        <v>3620.96272615</v>
      </c>
      <c r="Y3526" s="1">
        <f t="shared" si="216"/>
        <v>6466.7425555955188</v>
      </c>
    </row>
    <row r="3527" spans="1:25" x14ac:dyDescent="0.5">
      <c r="A3527" s="1" t="s">
        <v>7038</v>
      </c>
      <c r="B3527" s="1" t="s">
        <v>7039</v>
      </c>
      <c r="C3527" s="1">
        <v>105172</v>
      </c>
      <c r="D3527" s="1">
        <v>21</v>
      </c>
      <c r="E3527" s="1">
        <v>19</v>
      </c>
      <c r="F3527" s="1">
        <v>898.97</v>
      </c>
      <c r="G3527" s="1">
        <v>5.4568887000000003E-2</v>
      </c>
      <c r="H3527" s="1">
        <v>0.99625991700000005</v>
      </c>
      <c r="I3527" s="1">
        <v>0.82258486900000005</v>
      </c>
      <c r="K3527" s="1">
        <v>1.007003063</v>
      </c>
      <c r="L3527" s="1" t="s">
        <v>1</v>
      </c>
      <c r="M3527" s="1" t="s">
        <v>2</v>
      </c>
      <c r="N3527" s="1">
        <v>3060576.159</v>
      </c>
      <c r="O3527" s="1">
        <v>3275800.983</v>
      </c>
      <c r="P3527" s="1">
        <v>3129784.64</v>
      </c>
      <c r="Q3527" s="1">
        <v>3043707.301</v>
      </c>
      <c r="R3527" s="3">
        <f>AVERAGE('VTA_Proteome Morphine vs Saline'!N3527:Q3527)</f>
        <v>3127467.2707500001</v>
      </c>
      <c r="S3527" s="3">
        <f>_xlfn.STDEV.S('VTA_Proteome Morphine vs Saline'!N3527:Q3527)</f>
        <v>105669.9480359775</v>
      </c>
      <c r="T3527" s="1">
        <v>2912609.702</v>
      </c>
      <c r="U3527" s="1">
        <v>2996817.875</v>
      </c>
      <c r="V3527" s="1">
        <v>3272927.304</v>
      </c>
      <c r="W3527" s="1">
        <v>3240516.06</v>
      </c>
      <c r="X3527" s="1">
        <f t="shared" si="215"/>
        <v>3105717.7352499999</v>
      </c>
      <c r="Y3527" s="1">
        <f t="shared" si="216"/>
        <v>178212.90666421075</v>
      </c>
    </row>
    <row r="3528" spans="1:25" x14ac:dyDescent="0.5">
      <c r="A3528" s="1" t="s">
        <v>7040</v>
      </c>
      <c r="B3528" s="1" t="s">
        <v>7041</v>
      </c>
      <c r="C3528" s="1">
        <v>109185</v>
      </c>
      <c r="D3528" s="1">
        <v>29</v>
      </c>
      <c r="E3528" s="1">
        <v>28</v>
      </c>
      <c r="F3528" s="1">
        <v>1409.31</v>
      </c>
      <c r="G3528" s="1">
        <v>5.2830706999999998E-2</v>
      </c>
      <c r="H3528" s="1">
        <v>0.99625991700000005</v>
      </c>
      <c r="I3528" s="1">
        <v>0.85973299700000005</v>
      </c>
      <c r="K3528" s="1">
        <v>1.01949102</v>
      </c>
      <c r="L3528" s="1" t="s">
        <v>1</v>
      </c>
      <c r="M3528" s="1" t="s">
        <v>2</v>
      </c>
      <c r="N3528" s="1">
        <v>3104548.162</v>
      </c>
      <c r="O3528" s="1">
        <v>4144894.48</v>
      </c>
      <c r="P3528" s="1">
        <v>3286673.8569999998</v>
      </c>
      <c r="Q3528" s="1">
        <v>3943737.341</v>
      </c>
      <c r="R3528" s="3">
        <f>AVERAGE('VTA_Proteome Morphine vs Saline'!N3528:Q3528)</f>
        <v>3619963.46</v>
      </c>
      <c r="S3528" s="3">
        <f>_xlfn.STDEV.S('VTA_Proteome Morphine vs Saline'!N3528:Q3528)</f>
        <v>502366.72881351237</v>
      </c>
      <c r="T3528" s="1">
        <v>3293638.63</v>
      </c>
      <c r="U3528" s="1">
        <v>3919794.3250000002</v>
      </c>
      <c r="V3528" s="1">
        <v>3188024.801</v>
      </c>
      <c r="W3528" s="1">
        <v>3801564.6919999998</v>
      </c>
      <c r="X3528" s="1">
        <f t="shared" si="215"/>
        <v>3550755.6120000002</v>
      </c>
      <c r="Y3528" s="1">
        <f t="shared" si="216"/>
        <v>363674.55688873306</v>
      </c>
    </row>
    <row r="3529" spans="1:25" x14ac:dyDescent="0.5">
      <c r="A3529" s="1" t="s">
        <v>7042</v>
      </c>
      <c r="B3529" s="1" t="s">
        <v>7043</v>
      </c>
      <c r="C3529" s="1">
        <v>150208</v>
      </c>
      <c r="D3529" s="1">
        <v>18</v>
      </c>
      <c r="E3529" s="1">
        <v>18</v>
      </c>
      <c r="F3529" s="1">
        <v>695.64</v>
      </c>
      <c r="G3529" s="1">
        <v>8.9878078E-2</v>
      </c>
      <c r="H3529" s="1">
        <v>0.99625991700000005</v>
      </c>
      <c r="I3529" s="1">
        <v>0.51774233000000003</v>
      </c>
      <c r="K3529" s="1">
        <v>1.025140323</v>
      </c>
      <c r="L3529" s="1" t="s">
        <v>2</v>
      </c>
      <c r="M3529" s="1" t="s">
        <v>1</v>
      </c>
      <c r="N3529" s="1">
        <v>1190885.219</v>
      </c>
      <c r="O3529" s="1">
        <v>1099965.534</v>
      </c>
      <c r="P3529" s="1">
        <v>1204986.4439999999</v>
      </c>
      <c r="Q3529" s="1">
        <v>1051186.763</v>
      </c>
      <c r="R3529" s="3">
        <f>AVERAGE('VTA_Proteome Morphine vs Saline'!N3529:Q3529)</f>
        <v>1136755.99</v>
      </c>
      <c r="S3529" s="3">
        <f>_xlfn.STDEV.S('VTA_Proteome Morphine vs Saline'!N3529:Q3529)</f>
        <v>73622.909811294492</v>
      </c>
      <c r="T3529" s="1">
        <v>1182376.905</v>
      </c>
      <c r="U3529" s="1">
        <v>1107501.5549999999</v>
      </c>
      <c r="V3529" s="1">
        <v>1160712.79</v>
      </c>
      <c r="W3529" s="1">
        <v>1210746.3600000001</v>
      </c>
      <c r="X3529" s="1">
        <f t="shared" si="215"/>
        <v>1165334.4025000001</v>
      </c>
      <c r="Y3529" s="1">
        <f t="shared" si="216"/>
        <v>43660.395201688007</v>
      </c>
    </row>
    <row r="3530" spans="1:25" x14ac:dyDescent="0.5">
      <c r="A3530" s="1" t="s">
        <v>7044</v>
      </c>
      <c r="B3530" s="1" t="s">
        <v>7045</v>
      </c>
      <c r="C3530" s="1">
        <v>58169</v>
      </c>
      <c r="D3530" s="1">
        <v>1</v>
      </c>
      <c r="E3530" s="1">
        <v>1</v>
      </c>
      <c r="F3530" s="1">
        <v>51.17</v>
      </c>
      <c r="G3530" s="1">
        <v>0.11358655300000001</v>
      </c>
      <c r="H3530" s="1">
        <v>0.98654470999999999</v>
      </c>
      <c r="I3530" s="1">
        <v>0.420659118</v>
      </c>
      <c r="K3530" s="1">
        <v>1.187289204</v>
      </c>
      <c r="L3530" s="1" t="s">
        <v>2</v>
      </c>
      <c r="M3530" s="1" t="s">
        <v>1</v>
      </c>
      <c r="N3530" s="1">
        <v>411809.38170000003</v>
      </c>
      <c r="O3530" s="1">
        <v>362234.15019999997</v>
      </c>
      <c r="P3530" s="1">
        <v>177384.10810000001</v>
      </c>
      <c r="Q3530" s="1">
        <v>411829.701</v>
      </c>
      <c r="R3530" s="3">
        <f>AVERAGE('VTA_Proteome Morphine vs Saline'!N3530:Q3530)</f>
        <v>340814.33525</v>
      </c>
      <c r="S3530" s="3">
        <f>_xlfn.STDEV.S('VTA_Proteome Morphine vs Saline'!N3530:Q3530)</f>
        <v>111432.67984428495</v>
      </c>
      <c r="T3530" s="1">
        <v>285571.75650000002</v>
      </c>
      <c r="U3530" s="1">
        <v>398204.5025</v>
      </c>
      <c r="V3530" s="1">
        <v>511453.20309999998</v>
      </c>
      <c r="W3530" s="1">
        <v>423351.26059999998</v>
      </c>
      <c r="X3530" s="1">
        <f t="shared" si="215"/>
        <v>404645.18067500001</v>
      </c>
      <c r="Y3530" s="1">
        <f t="shared" si="216"/>
        <v>93055.241229091596</v>
      </c>
    </row>
    <row r="3531" spans="1:25" x14ac:dyDescent="0.5">
      <c r="A3531" s="1" t="s">
        <v>7046</v>
      </c>
      <c r="B3531" s="1" t="s">
        <v>7047</v>
      </c>
      <c r="C3531" s="1">
        <v>108304</v>
      </c>
      <c r="D3531" s="1">
        <v>15</v>
      </c>
      <c r="E3531" s="1">
        <v>13</v>
      </c>
      <c r="F3531" s="1">
        <v>838.4</v>
      </c>
      <c r="G3531" s="1">
        <v>8.1099440999999994E-2</v>
      </c>
      <c r="H3531" s="1">
        <v>0.99625991700000005</v>
      </c>
      <c r="I3531" s="1">
        <v>0.56568270700000001</v>
      </c>
      <c r="K3531" s="1">
        <v>1.0768505070000001</v>
      </c>
      <c r="L3531" s="1" t="s">
        <v>1</v>
      </c>
      <c r="M3531" s="1" t="s">
        <v>2</v>
      </c>
      <c r="N3531" s="1">
        <v>1197653.983</v>
      </c>
      <c r="O3531" s="1">
        <v>1551386.889</v>
      </c>
      <c r="P3531" s="1">
        <v>1627418.44</v>
      </c>
      <c r="Q3531" s="1">
        <v>1632082.9739999999</v>
      </c>
      <c r="R3531" s="3">
        <f>AVERAGE('VTA_Proteome Morphine vs Saline'!N3531:Q3531)</f>
        <v>1502135.5715000001</v>
      </c>
      <c r="S3531" s="3">
        <f>_xlfn.STDEV.S('VTA_Proteome Morphine vs Saline'!N3531:Q3531)</f>
        <v>206330.52332528078</v>
      </c>
      <c r="T3531" s="1">
        <v>1238451.9469999999</v>
      </c>
      <c r="U3531" s="1">
        <v>1609247.3689999999</v>
      </c>
      <c r="V3531" s="1">
        <v>985953.58030000003</v>
      </c>
      <c r="W3531" s="1">
        <v>1746083.797</v>
      </c>
      <c r="X3531" s="1">
        <f t="shared" si="215"/>
        <v>1394934.1733249999</v>
      </c>
      <c r="Y3531" s="1">
        <f t="shared" si="216"/>
        <v>346885.19554949558</v>
      </c>
    </row>
    <row r="3532" spans="1:25" x14ac:dyDescent="0.5">
      <c r="A3532" s="1" t="s">
        <v>7048</v>
      </c>
      <c r="B3532" s="1" t="s">
        <v>7049</v>
      </c>
      <c r="C3532" s="1">
        <v>176045</v>
      </c>
      <c r="D3532" s="1">
        <v>10</v>
      </c>
      <c r="E3532" s="1">
        <v>9</v>
      </c>
      <c r="F3532" s="1">
        <v>386.07</v>
      </c>
      <c r="G3532" s="1">
        <v>6.8258382000000006E-2</v>
      </c>
      <c r="H3532" s="1">
        <v>0.99625991700000005</v>
      </c>
      <c r="I3532" s="1">
        <v>0.65710003900000002</v>
      </c>
      <c r="K3532" s="1">
        <v>1.0674822719999999</v>
      </c>
      <c r="L3532" s="1" t="s">
        <v>2</v>
      </c>
      <c r="M3532" s="1" t="s">
        <v>1</v>
      </c>
      <c r="N3532" s="1">
        <v>210357.70910000001</v>
      </c>
      <c r="O3532" s="1">
        <v>505434.30560000002</v>
      </c>
      <c r="P3532" s="1">
        <v>455361.6727</v>
      </c>
      <c r="Q3532" s="1">
        <v>534764.69799999997</v>
      </c>
      <c r="R3532" s="3">
        <f>AVERAGE('VTA_Proteome Morphine vs Saline'!N3532:Q3532)</f>
        <v>426479.59635000001</v>
      </c>
      <c r="S3532" s="3">
        <f>_xlfn.STDEV.S('VTA_Proteome Morphine vs Saline'!N3532:Q3532)</f>
        <v>147763.72337270033</v>
      </c>
      <c r="T3532" s="1">
        <v>354074.02990000002</v>
      </c>
      <c r="U3532" s="1">
        <v>443536.65059999999</v>
      </c>
      <c r="V3532" s="1">
        <v>447633.67330000002</v>
      </c>
      <c r="W3532" s="1">
        <v>575793.28040000005</v>
      </c>
      <c r="X3532" s="1">
        <f t="shared" si="215"/>
        <v>455259.40855000005</v>
      </c>
      <c r="Y3532" s="1">
        <f t="shared" si="216"/>
        <v>91218.547104839192</v>
      </c>
    </row>
    <row r="3533" spans="1:25" x14ac:dyDescent="0.5">
      <c r="A3533" s="1" t="s">
        <v>7050</v>
      </c>
      <c r="B3533" s="1" t="s">
        <v>7051</v>
      </c>
      <c r="C3533" s="1">
        <v>128349</v>
      </c>
      <c r="D3533" s="1">
        <v>29</v>
      </c>
      <c r="E3533" s="1">
        <v>29</v>
      </c>
      <c r="F3533" s="1">
        <v>1578.94</v>
      </c>
      <c r="G3533" s="1">
        <v>0.12141790399999999</v>
      </c>
      <c r="H3533" s="1">
        <v>0.980464212</v>
      </c>
      <c r="I3533" s="1">
        <v>0.39550650199999998</v>
      </c>
      <c r="K3533" s="1">
        <v>1.0558547579999999</v>
      </c>
      <c r="L3533" s="1" t="s">
        <v>2</v>
      </c>
      <c r="M3533" s="1" t="s">
        <v>1</v>
      </c>
      <c r="N3533" s="1">
        <v>11453956.99</v>
      </c>
      <c r="O3533" s="1">
        <v>9748960.7320000008</v>
      </c>
      <c r="P3533" s="1">
        <v>12219017.1</v>
      </c>
      <c r="Q3533" s="1">
        <v>11231299.91</v>
      </c>
      <c r="R3533" s="3">
        <f>AVERAGE('VTA_Proteome Morphine vs Saline'!N3533:Q3533)</f>
        <v>11163308.683000002</v>
      </c>
      <c r="S3533" s="3">
        <f>_xlfn.STDEV.S('VTA_Proteome Morphine vs Saline'!N3533:Q3533)</f>
        <v>1033440.7955197487</v>
      </c>
      <c r="T3533" s="1">
        <v>12166643.43</v>
      </c>
      <c r="U3533" s="1">
        <v>10985529.529999999</v>
      </c>
      <c r="V3533" s="1">
        <v>12871714.310000001</v>
      </c>
      <c r="W3533" s="1">
        <v>11123443.09</v>
      </c>
      <c r="X3533" s="1">
        <f t="shared" si="215"/>
        <v>11786832.59</v>
      </c>
      <c r="Y3533" s="1">
        <f t="shared" si="216"/>
        <v>895059.9315590139</v>
      </c>
    </row>
    <row r="3534" spans="1:25" x14ac:dyDescent="0.5">
      <c r="A3534" s="1" t="s">
        <v>7052</v>
      </c>
      <c r="B3534" s="1" t="s">
        <v>7053</v>
      </c>
      <c r="C3534" s="1">
        <v>62032</v>
      </c>
      <c r="D3534" s="1">
        <v>14</v>
      </c>
      <c r="E3534" s="1">
        <v>14</v>
      </c>
      <c r="F3534" s="1">
        <v>1212.56</v>
      </c>
      <c r="G3534" s="1">
        <v>5.4035766999999998E-2</v>
      </c>
      <c r="H3534" s="1">
        <v>0.99625991700000005</v>
      </c>
      <c r="I3534" s="1">
        <v>0.83303068999999996</v>
      </c>
      <c r="K3534" s="1">
        <v>1.010875526</v>
      </c>
      <c r="L3534" s="1" t="s">
        <v>2</v>
      </c>
      <c r="M3534" s="1" t="s">
        <v>1</v>
      </c>
      <c r="N3534" s="1">
        <v>8983095.6879999992</v>
      </c>
      <c r="O3534" s="1">
        <v>12429486.92</v>
      </c>
      <c r="P3534" s="1">
        <v>10953242.9</v>
      </c>
      <c r="Q3534" s="1">
        <v>12076614.82</v>
      </c>
      <c r="R3534" s="3">
        <f>AVERAGE('VTA_Proteome Morphine vs Saline'!N3534:Q3534)</f>
        <v>11110610.082</v>
      </c>
      <c r="S3534" s="3">
        <f>_xlfn.STDEV.S('VTA_Proteome Morphine vs Saline'!N3534:Q3534)</f>
        <v>1551739.1527249957</v>
      </c>
      <c r="T3534" s="1">
        <v>11632583.51</v>
      </c>
      <c r="U3534" s="1">
        <v>10984397.689999999</v>
      </c>
      <c r="V3534" s="1">
        <v>10440165.210000001</v>
      </c>
      <c r="W3534" s="1">
        <v>11868628.859999999</v>
      </c>
      <c r="X3534" s="1">
        <f t="shared" si="215"/>
        <v>11231443.817499999</v>
      </c>
      <c r="Y3534" s="1">
        <f t="shared" si="216"/>
        <v>646547.61492216086</v>
      </c>
    </row>
    <row r="3535" spans="1:25" x14ac:dyDescent="0.5">
      <c r="A3535" s="1" t="s">
        <v>7054</v>
      </c>
      <c r="B3535" s="1" t="s">
        <v>7055</v>
      </c>
      <c r="C3535" s="1">
        <v>573427</v>
      </c>
      <c r="D3535" s="1">
        <v>12</v>
      </c>
      <c r="E3535" s="1">
        <v>12</v>
      </c>
      <c r="F3535" s="1">
        <v>539</v>
      </c>
      <c r="G3535" s="1">
        <v>0.23590523699999999</v>
      </c>
      <c r="H3535" s="1">
        <v>0.977951083</v>
      </c>
      <c r="I3535" s="1">
        <v>0.19329046799999999</v>
      </c>
      <c r="K3535" s="1">
        <v>1.1470608179999999</v>
      </c>
      <c r="L3535" s="1" t="s">
        <v>1</v>
      </c>
      <c r="M3535" s="1" t="s">
        <v>2</v>
      </c>
      <c r="N3535" s="1">
        <v>273996.9535</v>
      </c>
      <c r="O3535" s="1">
        <v>224949.72390000001</v>
      </c>
      <c r="P3535" s="1">
        <v>234754.5961</v>
      </c>
      <c r="Q3535" s="1">
        <v>280783.6789</v>
      </c>
      <c r="R3535" s="3">
        <f>AVERAGE('VTA_Proteome Morphine vs Saline'!N3535:Q3535)</f>
        <v>253621.23810000002</v>
      </c>
      <c r="S3535" s="3">
        <f>_xlfn.STDEV.S('VTA_Proteome Morphine vs Saline'!N3535:Q3535)</f>
        <v>27874.563525146405</v>
      </c>
      <c r="T3535" s="1">
        <v>204603.08850000001</v>
      </c>
      <c r="U3535" s="1">
        <v>192582.5099</v>
      </c>
      <c r="V3535" s="1">
        <v>210583.40700000001</v>
      </c>
      <c r="W3535" s="1">
        <v>276652.23599999998</v>
      </c>
      <c r="X3535" s="1">
        <f t="shared" si="215"/>
        <v>221105.31034999999</v>
      </c>
      <c r="Y3535" s="1">
        <f t="shared" si="216"/>
        <v>37780.26323699778</v>
      </c>
    </row>
    <row r="3536" spans="1:25" x14ac:dyDescent="0.5">
      <c r="A3536" s="1" t="s">
        <v>7056</v>
      </c>
      <c r="B3536" s="1" t="s">
        <v>7057</v>
      </c>
      <c r="C3536" s="1">
        <v>25942</v>
      </c>
      <c r="D3536" s="1">
        <v>1</v>
      </c>
      <c r="E3536" s="1">
        <v>1</v>
      </c>
      <c r="F3536" s="1">
        <v>27.05</v>
      </c>
      <c r="G3536" s="1">
        <v>0.18561518499999999</v>
      </c>
      <c r="H3536" s="1">
        <v>0.977951083</v>
      </c>
      <c r="I3536" s="1">
        <v>0.25672325800000001</v>
      </c>
      <c r="K3536" s="1">
        <v>1.440459304</v>
      </c>
      <c r="L3536" s="1" t="s">
        <v>2</v>
      </c>
      <c r="M3536" s="1" t="s">
        <v>1</v>
      </c>
      <c r="N3536" s="1">
        <v>23194.183249999998</v>
      </c>
      <c r="O3536" s="1">
        <v>19282.807000000001</v>
      </c>
      <c r="P3536" s="1">
        <v>4264.4703669999999</v>
      </c>
      <c r="Q3536" s="1">
        <v>30931.516960000001</v>
      </c>
      <c r="R3536" s="3">
        <f>AVERAGE('VTA_Proteome Morphine vs Saline'!N3536:Q3536)</f>
        <v>19418.244394250003</v>
      </c>
      <c r="S3536" s="3">
        <f>_xlfn.STDEV.S('VTA_Proteome Morphine vs Saline'!N3536:Q3536)</f>
        <v>11202.207668912581</v>
      </c>
      <c r="T3536" s="1">
        <v>35363.123240000001</v>
      </c>
      <c r="U3536" s="1">
        <v>29177.724719999998</v>
      </c>
      <c r="V3536" s="1">
        <v>25362.352429999999</v>
      </c>
      <c r="W3536" s="1">
        <v>21981.562829999999</v>
      </c>
      <c r="X3536" s="1">
        <f t="shared" si="215"/>
        <v>27971.190804999998</v>
      </c>
      <c r="Y3536" s="1">
        <f t="shared" si="216"/>
        <v>5738.1201961799852</v>
      </c>
    </row>
    <row r="3537" spans="1:25" x14ac:dyDescent="0.5">
      <c r="A3537" s="1" t="s">
        <v>7058</v>
      </c>
      <c r="B3537" s="1" t="s">
        <v>7059</v>
      </c>
      <c r="C3537" s="1">
        <v>37053</v>
      </c>
      <c r="D3537" s="1">
        <v>1</v>
      </c>
      <c r="E3537" s="1">
        <v>1</v>
      </c>
      <c r="F3537" s="1">
        <v>36.72</v>
      </c>
      <c r="G3537" s="1">
        <v>0.163583484</v>
      </c>
      <c r="H3537" s="1">
        <v>0.977951083</v>
      </c>
      <c r="I3537" s="1">
        <v>0.294392504</v>
      </c>
      <c r="K3537" s="1">
        <v>1.8287948000000001</v>
      </c>
      <c r="L3537" s="1" t="s">
        <v>1</v>
      </c>
      <c r="M3537" s="1" t="s">
        <v>2</v>
      </c>
      <c r="N3537" s="1">
        <v>45615.324379999998</v>
      </c>
      <c r="O3537" s="1">
        <v>29225.087800000001</v>
      </c>
      <c r="P3537" s="1">
        <v>85323.504790000006</v>
      </c>
      <c r="Q3537" s="1">
        <v>16510.822990000001</v>
      </c>
      <c r="R3537" s="3">
        <f>AVERAGE('VTA_Proteome Morphine vs Saline'!N3537:Q3537)</f>
        <v>44168.684990000009</v>
      </c>
      <c r="S3537" s="3">
        <f>_xlfn.STDEV.S('VTA_Proteome Morphine vs Saline'!N3537:Q3537)</f>
        <v>29911.426945139152</v>
      </c>
      <c r="T3537" s="1">
        <v>27875.490689999999</v>
      </c>
      <c r="U3537" s="1">
        <v>23460.045870000002</v>
      </c>
      <c r="V3537" s="1">
        <v>40852.42987</v>
      </c>
      <c r="W3537" s="1">
        <v>4419.2308270000003</v>
      </c>
      <c r="X3537" s="1">
        <f t="shared" si="215"/>
        <v>24151.799314250002</v>
      </c>
      <c r="Y3537" s="1">
        <f t="shared" si="216"/>
        <v>15084.536456839161</v>
      </c>
    </row>
    <row r="3538" spans="1:25" x14ac:dyDescent="0.5">
      <c r="A3538" s="1" t="s">
        <v>7060</v>
      </c>
      <c r="B3538" s="1" t="s">
        <v>7061</v>
      </c>
      <c r="C3538" s="1">
        <v>33561</v>
      </c>
      <c r="D3538" s="1">
        <v>12</v>
      </c>
      <c r="E3538" s="1">
        <v>11</v>
      </c>
      <c r="F3538" s="1">
        <v>560.77</v>
      </c>
      <c r="G3538" s="1">
        <v>5.0114479000000003E-2</v>
      </c>
      <c r="H3538" s="1">
        <v>0.99625991700000005</v>
      </c>
      <c r="I3538" s="1">
        <v>0.97159434200000006</v>
      </c>
      <c r="K3538" s="1">
        <v>1.035300425</v>
      </c>
      <c r="L3538" s="1" t="s">
        <v>2</v>
      </c>
      <c r="M3538" s="1" t="s">
        <v>1</v>
      </c>
      <c r="N3538" s="1">
        <v>2574686.1519999998</v>
      </c>
      <c r="O3538" s="1">
        <v>3468003.929</v>
      </c>
      <c r="P3538" s="1">
        <v>2859851.6069999998</v>
      </c>
      <c r="Q3538" s="1">
        <v>2919256.5070000002</v>
      </c>
      <c r="R3538" s="3">
        <f>AVERAGE('VTA_Proteome Morphine vs Saline'!N3538:Q3538)</f>
        <v>2955449.5487500001</v>
      </c>
      <c r="S3538" s="3">
        <f>_xlfn.STDEV.S('VTA_Proteome Morphine vs Saline'!N3538:Q3538)</f>
        <v>373337.05046780972</v>
      </c>
      <c r="T3538" s="1">
        <v>3223427.5290000001</v>
      </c>
      <c r="U3538" s="1">
        <v>4279432.5549999997</v>
      </c>
      <c r="V3538" s="1">
        <v>1770149.669</v>
      </c>
      <c r="W3538" s="1">
        <v>2966102.9470000002</v>
      </c>
      <c r="X3538" s="1">
        <f t="shared" si="215"/>
        <v>3059778.1750000003</v>
      </c>
      <c r="Y3538" s="1">
        <f t="shared" si="216"/>
        <v>1030575.0254989425</v>
      </c>
    </row>
    <row r="3539" spans="1:25" x14ac:dyDescent="0.5">
      <c r="A3539" s="1" t="s">
        <v>7062</v>
      </c>
      <c r="B3539" s="1" t="s">
        <v>7063</v>
      </c>
      <c r="C3539" s="1">
        <v>56359</v>
      </c>
      <c r="D3539" s="1">
        <v>12</v>
      </c>
      <c r="E3539" s="1">
        <v>12</v>
      </c>
      <c r="F3539" s="1">
        <v>654.38</v>
      </c>
      <c r="G3539" s="1">
        <v>5.0577067000000003E-2</v>
      </c>
      <c r="H3539" s="1">
        <v>0.99625991700000005</v>
      </c>
      <c r="I3539" s="1">
        <v>0.93630044899999998</v>
      </c>
      <c r="K3539" s="1">
        <v>1.0031495939999999</v>
      </c>
      <c r="L3539" s="1" t="s">
        <v>2</v>
      </c>
      <c r="M3539" s="1" t="s">
        <v>1</v>
      </c>
      <c r="N3539" s="1">
        <v>1639347.236</v>
      </c>
      <c r="O3539" s="1">
        <v>1987433.358</v>
      </c>
      <c r="P3539" s="1">
        <v>2863858.7050000001</v>
      </c>
      <c r="Q3539" s="1">
        <v>2620894.125</v>
      </c>
      <c r="R3539" s="3">
        <f>AVERAGE('VTA_Proteome Morphine vs Saline'!N3539:Q3539)</f>
        <v>2277883.3560000001</v>
      </c>
      <c r="S3539" s="3">
        <f>_xlfn.STDEV.S('VTA_Proteome Morphine vs Saline'!N3539:Q3539)</f>
        <v>563652.69305619283</v>
      </c>
      <c r="T3539" s="1">
        <v>2014197.1040000001</v>
      </c>
      <c r="U3539" s="1">
        <v>1819005.9140000001</v>
      </c>
      <c r="V3539" s="1">
        <v>2662312.523</v>
      </c>
      <c r="W3539" s="1">
        <v>2644715.517</v>
      </c>
      <c r="X3539" s="1">
        <f t="shared" si="215"/>
        <v>2285057.7645</v>
      </c>
      <c r="Y3539" s="1">
        <f t="shared" si="216"/>
        <v>432914.41667886998</v>
      </c>
    </row>
    <row r="3540" spans="1:25" x14ac:dyDescent="0.5">
      <c r="A3540" s="1" t="s">
        <v>7064</v>
      </c>
      <c r="B3540" s="1" t="s">
        <v>7065</v>
      </c>
      <c r="C3540" s="1">
        <v>24822</v>
      </c>
      <c r="D3540" s="1">
        <v>25</v>
      </c>
      <c r="E3540" s="1">
        <v>24</v>
      </c>
      <c r="F3540" s="1">
        <v>1706.14</v>
      </c>
      <c r="G3540" s="1">
        <v>8.1452717999999993E-2</v>
      </c>
      <c r="H3540" s="1">
        <v>0.99625991700000005</v>
      </c>
      <c r="I3540" s="1">
        <v>0.563573149</v>
      </c>
      <c r="K3540" s="1">
        <v>1.083579047</v>
      </c>
      <c r="L3540" s="1" t="s">
        <v>2</v>
      </c>
      <c r="M3540" s="1" t="s">
        <v>1</v>
      </c>
      <c r="N3540" s="1">
        <v>610899487.39999998</v>
      </c>
      <c r="O3540" s="1">
        <v>743724950.79999995</v>
      </c>
      <c r="P3540" s="1">
        <v>581086693.89999998</v>
      </c>
      <c r="Q3540" s="1">
        <v>507793657.60000002</v>
      </c>
      <c r="R3540" s="3">
        <f>AVERAGE('VTA_Proteome Morphine vs Saline'!N3540:Q3540)</f>
        <v>610876197.42499995</v>
      </c>
      <c r="S3540" s="3">
        <f>_xlfn.STDEV.S('VTA_Proteome Morphine vs Saline'!N3540:Q3540)</f>
        <v>98593807.027881503</v>
      </c>
      <c r="T3540" s="1">
        <v>816703735.20000005</v>
      </c>
      <c r="U3540" s="1">
        <v>712855525.20000005</v>
      </c>
      <c r="V3540" s="1">
        <v>534963283.89999998</v>
      </c>
      <c r="W3540" s="1">
        <v>583208047.20000005</v>
      </c>
      <c r="X3540" s="1">
        <f t="shared" si="215"/>
        <v>661932647.875</v>
      </c>
      <c r="Y3540" s="1">
        <f t="shared" si="216"/>
        <v>127627075.29683763</v>
      </c>
    </row>
    <row r="3541" spans="1:25" x14ac:dyDescent="0.5">
      <c r="A3541" s="1" t="s">
        <v>7066</v>
      </c>
      <c r="B3541" s="1" t="s">
        <v>7067</v>
      </c>
      <c r="C3541" s="1">
        <v>26107</v>
      </c>
      <c r="D3541" s="1">
        <v>15</v>
      </c>
      <c r="E3541" s="1">
        <v>15</v>
      </c>
      <c r="F3541" s="1">
        <v>652.67999999999995</v>
      </c>
      <c r="G3541" s="1">
        <v>5.3811062999999999E-2</v>
      </c>
      <c r="H3541" s="1">
        <v>0.99625991700000005</v>
      </c>
      <c r="I3541" s="1">
        <v>0.83765273900000004</v>
      </c>
      <c r="K3541" s="1">
        <v>1.0597242200000001</v>
      </c>
      <c r="L3541" s="1" t="s">
        <v>2</v>
      </c>
      <c r="M3541" s="1" t="s">
        <v>1</v>
      </c>
      <c r="N3541" s="1">
        <v>12319864.119999999</v>
      </c>
      <c r="O3541" s="1">
        <v>12547506.609999999</v>
      </c>
      <c r="P3541" s="1">
        <v>10213477.390000001</v>
      </c>
      <c r="Q3541" s="1">
        <v>8935311.2949999999</v>
      </c>
      <c r="R3541" s="3">
        <f>AVERAGE('VTA_Proteome Morphine vs Saline'!N3541:Q3541)</f>
        <v>11004039.85375</v>
      </c>
      <c r="S3541" s="3">
        <f>_xlfn.STDEV.S('VTA_Proteome Morphine vs Saline'!N3541:Q3541)</f>
        <v>1733811.7916101855</v>
      </c>
      <c r="T3541" s="1">
        <v>15412752.07</v>
      </c>
      <c r="U3541" s="1">
        <v>13622008.890000001</v>
      </c>
      <c r="V3541" s="1">
        <v>8915463.3790000007</v>
      </c>
      <c r="W3541" s="1">
        <v>8694765.8469999991</v>
      </c>
      <c r="X3541" s="1">
        <f t="shared" si="215"/>
        <v>11661247.546500001</v>
      </c>
      <c r="Y3541" s="1">
        <f t="shared" si="216"/>
        <v>3379236.3833646863</v>
      </c>
    </row>
    <row r="3542" spans="1:25" x14ac:dyDescent="0.5">
      <c r="A3542" s="1" t="s">
        <v>7068</v>
      </c>
      <c r="B3542" s="1" t="s">
        <v>7069</v>
      </c>
      <c r="C3542" s="1">
        <v>33190</v>
      </c>
      <c r="D3542" s="1">
        <v>1</v>
      </c>
      <c r="E3542" s="1">
        <v>1</v>
      </c>
      <c r="F3542" s="1">
        <v>28.31</v>
      </c>
      <c r="G3542" s="1">
        <v>8.9664639000000004E-2</v>
      </c>
      <c r="H3542" s="1">
        <v>0.99625991700000005</v>
      </c>
      <c r="I3542" s="1">
        <v>0.51880897199999998</v>
      </c>
      <c r="K3542" s="1">
        <v>2.1948048660000001</v>
      </c>
      <c r="L3542" s="1" t="s">
        <v>1</v>
      </c>
      <c r="M3542" s="1" t="s">
        <v>2</v>
      </c>
      <c r="N3542" s="1">
        <v>50189.437389999999</v>
      </c>
      <c r="O3542" s="1">
        <v>19899.398969999998</v>
      </c>
      <c r="P3542" s="1">
        <v>0</v>
      </c>
      <c r="Q3542" s="1">
        <v>86690.337</v>
      </c>
      <c r="R3542" s="3">
        <f>AVERAGE('VTA_Proteome Morphine vs Saline'!N3542:Q3542)</f>
        <v>39194.793340000004</v>
      </c>
      <c r="S3542" s="3">
        <f>_xlfn.STDEV.S('VTA_Proteome Morphine vs Saline'!N3542:Q3542)</f>
        <v>37794.412877233153</v>
      </c>
      <c r="T3542" s="1">
        <v>33451.732080000002</v>
      </c>
      <c r="U3542" s="1">
        <v>37980.209690000003</v>
      </c>
      <c r="V3542" s="1">
        <v>0</v>
      </c>
      <c r="W3542" s="1">
        <v>0</v>
      </c>
      <c r="X3542" s="1">
        <f t="shared" ref="X3542:X3573" si="217">AVERAGE(T3542:W3542)</f>
        <v>17857.985442500001</v>
      </c>
      <c r="Y3542" s="1">
        <f t="shared" ref="Y3542:Y3560" si="218">_xlfn.STDEV.S(T3542:W3542)</f>
        <v>20703.334119494728</v>
      </c>
    </row>
    <row r="3543" spans="1:25" x14ac:dyDescent="0.5">
      <c r="A3543" s="1" t="s">
        <v>7070</v>
      </c>
      <c r="B3543" s="1" t="s">
        <v>7071</v>
      </c>
      <c r="C3543" s="1">
        <v>29427</v>
      </c>
      <c r="D3543" s="1">
        <v>14</v>
      </c>
      <c r="E3543" s="1">
        <v>14</v>
      </c>
      <c r="F3543" s="1">
        <v>894.53</v>
      </c>
      <c r="G3543" s="1">
        <v>0.210834087</v>
      </c>
      <c r="H3543" s="1">
        <v>0.977951083</v>
      </c>
      <c r="I3543" s="1">
        <v>0.2217238</v>
      </c>
      <c r="K3543" s="1">
        <v>1.1798114719999999</v>
      </c>
      <c r="L3543" s="1" t="s">
        <v>2</v>
      </c>
      <c r="M3543" s="1" t="s">
        <v>1</v>
      </c>
      <c r="N3543" s="1">
        <v>67548426.120000005</v>
      </c>
      <c r="O3543" s="1">
        <v>77112808.219999999</v>
      </c>
      <c r="P3543" s="1">
        <v>109610000.40000001</v>
      </c>
      <c r="Q3543" s="1">
        <v>95591743.269999996</v>
      </c>
      <c r="R3543" s="3">
        <f>AVERAGE('VTA_Proteome Morphine vs Saline'!N3543:Q3543)</f>
        <v>87465744.502499998</v>
      </c>
      <c r="S3543" s="3">
        <f>_xlfn.STDEV.S('VTA_Proteome Morphine vs Saline'!N3543:Q3543)</f>
        <v>18799670.089682922</v>
      </c>
      <c r="T3543" s="1">
        <v>101365721.40000001</v>
      </c>
      <c r="U3543" s="1">
        <v>84741018.269999996</v>
      </c>
      <c r="V3543" s="1">
        <v>109193025</v>
      </c>
      <c r="W3543" s="1">
        <v>117472590.5</v>
      </c>
      <c r="X3543" s="1">
        <f t="shared" si="217"/>
        <v>103193088.7925</v>
      </c>
      <c r="Y3543" s="1">
        <f t="shared" si="218"/>
        <v>13948973.458801523</v>
      </c>
    </row>
    <row r="3544" spans="1:25" x14ac:dyDescent="0.5">
      <c r="A3544" s="1" t="s">
        <v>7072</v>
      </c>
      <c r="B3544" s="1" t="s">
        <v>7073</v>
      </c>
      <c r="C3544" s="1">
        <v>19480</v>
      </c>
      <c r="D3544" s="1">
        <v>5</v>
      </c>
      <c r="E3544" s="1">
        <v>5</v>
      </c>
      <c r="F3544" s="1">
        <v>269.91000000000003</v>
      </c>
      <c r="G3544" s="1">
        <v>0.310819978</v>
      </c>
      <c r="H3544" s="1">
        <v>0.977951083</v>
      </c>
      <c r="I3544" s="1">
        <v>0.13291723799999999</v>
      </c>
      <c r="K3544" s="1">
        <v>1.182564146</v>
      </c>
      <c r="L3544" s="1" t="s">
        <v>2</v>
      </c>
      <c r="M3544" s="1" t="s">
        <v>1</v>
      </c>
      <c r="N3544" s="1">
        <v>3430041.7420000001</v>
      </c>
      <c r="O3544" s="1">
        <v>4594059.5609999998</v>
      </c>
      <c r="P3544" s="1">
        <v>4030149.2009999999</v>
      </c>
      <c r="Q3544" s="1">
        <v>3588467.8560000001</v>
      </c>
      <c r="R3544" s="3">
        <f>AVERAGE('VTA_Proteome Morphine vs Saline'!N3544:Q3544)</f>
        <v>3910679.59</v>
      </c>
      <c r="S3544" s="3">
        <f>_xlfn.STDEV.S('VTA_Proteome Morphine vs Saline'!N3544:Q3544)</f>
        <v>521572.72269352572</v>
      </c>
      <c r="T3544" s="1">
        <v>4097849.0260000001</v>
      </c>
      <c r="U3544" s="1">
        <v>4357925.5259999996</v>
      </c>
      <c r="V3544" s="1">
        <v>4411407.0010000002</v>
      </c>
      <c r="W3544" s="1">
        <v>5631336.3219999997</v>
      </c>
      <c r="X3544" s="1">
        <f t="shared" si="217"/>
        <v>4624629.46875</v>
      </c>
      <c r="Y3544" s="1">
        <f t="shared" si="218"/>
        <v>684969.86237259698</v>
      </c>
    </row>
    <row r="3545" spans="1:25" x14ac:dyDescent="0.5">
      <c r="A3545" s="1" t="s">
        <v>7074</v>
      </c>
      <c r="B3545" s="1" t="s">
        <v>7075</v>
      </c>
      <c r="C3545" s="1">
        <v>34463</v>
      </c>
      <c r="D3545" s="1">
        <v>6</v>
      </c>
      <c r="E3545" s="1">
        <v>6</v>
      </c>
      <c r="F3545" s="1">
        <v>361.97</v>
      </c>
      <c r="G3545" s="1">
        <v>5.7813574999999999E-2</v>
      </c>
      <c r="H3545" s="1">
        <v>0.99625991700000005</v>
      </c>
      <c r="I3545" s="1">
        <v>0.76987697099999997</v>
      </c>
      <c r="K3545" s="1">
        <v>1.017390266</v>
      </c>
      <c r="L3545" s="1" t="s">
        <v>1</v>
      </c>
      <c r="M3545" s="1" t="s">
        <v>2</v>
      </c>
      <c r="N3545" s="1">
        <v>1940743.2919999999</v>
      </c>
      <c r="O3545" s="1">
        <v>2377310.6880000001</v>
      </c>
      <c r="P3545" s="1">
        <v>1902963.5630000001</v>
      </c>
      <c r="Q3545" s="1">
        <v>2062447.7350000001</v>
      </c>
      <c r="R3545" s="3">
        <f>AVERAGE('VTA_Proteome Morphine vs Saline'!N3545:Q3545)</f>
        <v>2070866.3195000002</v>
      </c>
      <c r="S3545" s="3">
        <f>_xlfn.STDEV.S('VTA_Proteome Morphine vs Saline'!N3545:Q3545)</f>
        <v>215331.0331221919</v>
      </c>
      <c r="T3545" s="1">
        <v>2445095.895</v>
      </c>
      <c r="U3545" s="1">
        <v>2465953.827</v>
      </c>
      <c r="V3545" s="1">
        <v>1135460.7779999999</v>
      </c>
      <c r="W3545" s="1">
        <v>2095365.3959999999</v>
      </c>
      <c r="X3545" s="1">
        <f t="shared" si="217"/>
        <v>2035468.9739999999</v>
      </c>
      <c r="Y3545" s="1">
        <f t="shared" si="218"/>
        <v>623622.1498380648</v>
      </c>
    </row>
    <row r="3546" spans="1:25" x14ac:dyDescent="0.5">
      <c r="A3546" s="1" t="s">
        <v>7076</v>
      </c>
      <c r="B3546" s="1" t="s">
        <v>7077</v>
      </c>
      <c r="C3546" s="1">
        <v>89529</v>
      </c>
      <c r="D3546" s="1">
        <v>25</v>
      </c>
      <c r="E3546" s="1">
        <v>23</v>
      </c>
      <c r="F3546" s="1">
        <v>1339.64</v>
      </c>
      <c r="G3546" s="1">
        <v>0.147807207</v>
      </c>
      <c r="H3546" s="1">
        <v>0.977951083</v>
      </c>
      <c r="I3546" s="1">
        <v>0.32681184000000002</v>
      </c>
      <c r="K3546" s="1">
        <v>1.133907813</v>
      </c>
      <c r="L3546" s="1" t="s">
        <v>2</v>
      </c>
      <c r="M3546" s="1" t="s">
        <v>1</v>
      </c>
      <c r="N3546" s="1">
        <v>5743787.1720000003</v>
      </c>
      <c r="O3546" s="1">
        <v>7120643.5099999998</v>
      </c>
      <c r="P3546" s="1">
        <v>4923299.8559999997</v>
      </c>
      <c r="Q3546" s="1">
        <v>5629208.3629999999</v>
      </c>
      <c r="R3546" s="3">
        <f>AVERAGE('VTA_Proteome Morphine vs Saline'!N3546:Q3546)</f>
        <v>5854234.7252500001</v>
      </c>
      <c r="S3546" s="3">
        <f>_xlfn.STDEV.S('VTA_Proteome Morphine vs Saline'!N3546:Q3546)</f>
        <v>918924.45583661541</v>
      </c>
      <c r="T3546" s="1">
        <v>7672424.5180000002</v>
      </c>
      <c r="U3546" s="1">
        <v>7399306.0839999998</v>
      </c>
      <c r="V3546" s="1">
        <v>6221725.0060000001</v>
      </c>
      <c r="W3546" s="1">
        <v>5259194.3640000001</v>
      </c>
      <c r="X3546" s="1">
        <f t="shared" si="217"/>
        <v>6638162.4929999998</v>
      </c>
      <c r="Y3546" s="1">
        <f t="shared" si="218"/>
        <v>1114153.0092188304</v>
      </c>
    </row>
    <row r="3547" spans="1:25" x14ac:dyDescent="0.5">
      <c r="A3547" s="1" t="s">
        <v>7078</v>
      </c>
      <c r="B3547" s="1" t="s">
        <v>7079</v>
      </c>
      <c r="C3547" s="1">
        <v>52274</v>
      </c>
      <c r="D3547" s="1">
        <v>11</v>
      </c>
      <c r="E3547" s="1">
        <v>11</v>
      </c>
      <c r="F3547" s="1">
        <v>578.17999999999995</v>
      </c>
      <c r="G3547" s="1">
        <v>0.16322761899999999</v>
      </c>
      <c r="H3547" s="1">
        <v>0.977951083</v>
      </c>
      <c r="I3547" s="1">
        <v>0.29506801700000002</v>
      </c>
      <c r="K3547" s="1">
        <v>1.1853577930000001</v>
      </c>
      <c r="L3547" s="1" t="s">
        <v>2</v>
      </c>
      <c r="M3547" s="1" t="s">
        <v>1</v>
      </c>
      <c r="N3547" s="1">
        <v>765198.27049999998</v>
      </c>
      <c r="O3547" s="1">
        <v>1308546.4939999999</v>
      </c>
      <c r="P3547" s="1">
        <v>694258.76049999997</v>
      </c>
      <c r="Q3547" s="1">
        <v>702151.41410000005</v>
      </c>
      <c r="R3547" s="3">
        <f>AVERAGE('VTA_Proteome Morphine vs Saline'!N3547:Q3547)</f>
        <v>867538.73477500002</v>
      </c>
      <c r="S3547" s="3">
        <f>_xlfn.STDEV.S('VTA_Proteome Morphine vs Saline'!N3547:Q3547)</f>
        <v>295714.0114195231</v>
      </c>
      <c r="T3547" s="1">
        <v>857258.19409999996</v>
      </c>
      <c r="U3547" s="1">
        <v>1148935.368</v>
      </c>
      <c r="V3547" s="1">
        <v>1193374.294</v>
      </c>
      <c r="W3547" s="1">
        <v>913807.34550000005</v>
      </c>
      <c r="X3547" s="1">
        <f t="shared" si="217"/>
        <v>1028343.8004000001</v>
      </c>
      <c r="Y3547" s="1">
        <f t="shared" si="218"/>
        <v>167497.53647758786</v>
      </c>
    </row>
    <row r="3548" spans="1:25" x14ac:dyDescent="0.5">
      <c r="A3548" s="1" t="s">
        <v>7080</v>
      </c>
      <c r="B3548" s="1" t="s">
        <v>7081</v>
      </c>
      <c r="C3548" s="1">
        <v>54857</v>
      </c>
      <c r="D3548" s="1">
        <v>2</v>
      </c>
      <c r="E3548" s="1">
        <v>2</v>
      </c>
      <c r="F3548" s="1">
        <v>77.73</v>
      </c>
      <c r="G3548" s="1">
        <v>7.3448489000000006E-2</v>
      </c>
      <c r="H3548" s="1">
        <v>0.99625991700000005</v>
      </c>
      <c r="I3548" s="1">
        <v>0.61615504099999996</v>
      </c>
      <c r="K3548" s="1">
        <v>1.3573229710000001</v>
      </c>
      <c r="L3548" s="1" t="s">
        <v>1</v>
      </c>
      <c r="M3548" s="1" t="s">
        <v>2</v>
      </c>
      <c r="N3548" s="1">
        <v>10032.902910000001</v>
      </c>
      <c r="O3548" s="1">
        <v>2269.5205080000001</v>
      </c>
      <c r="P3548" s="1">
        <v>12782.087450000001</v>
      </c>
      <c r="Q3548" s="1">
        <v>12629.414849999999</v>
      </c>
      <c r="R3548" s="3">
        <f>AVERAGE('VTA_Proteome Morphine vs Saline'!N3548:Q3548)</f>
        <v>9428.4814294999996</v>
      </c>
      <c r="S3548" s="3">
        <f>_xlfn.STDEV.S('VTA_Proteome Morphine vs Saline'!N3548:Q3548)</f>
        <v>4936.5539567888072</v>
      </c>
      <c r="T3548" s="1">
        <v>5446.8535819999997</v>
      </c>
      <c r="U3548" s="1">
        <v>1967.7945769999999</v>
      </c>
      <c r="V3548" s="1">
        <v>10941.854579999999</v>
      </c>
      <c r="W3548" s="1">
        <v>9429.0180999999993</v>
      </c>
      <c r="X3548" s="1">
        <f t="shared" si="217"/>
        <v>6946.3802097499993</v>
      </c>
      <c r="Y3548" s="1">
        <f t="shared" si="218"/>
        <v>4048.1354287040026</v>
      </c>
    </row>
    <row r="3549" spans="1:25" x14ac:dyDescent="0.5">
      <c r="A3549" s="1" t="s">
        <v>7082</v>
      </c>
      <c r="B3549" s="1" t="s">
        <v>7083</v>
      </c>
      <c r="C3549" s="1">
        <v>176320</v>
      </c>
      <c r="D3549" s="1">
        <v>55</v>
      </c>
      <c r="E3549" s="1">
        <v>55</v>
      </c>
      <c r="F3549" s="1">
        <v>2985.61</v>
      </c>
      <c r="G3549" s="1">
        <v>0.20669136299999999</v>
      </c>
      <c r="H3549" s="1">
        <v>0.977951083</v>
      </c>
      <c r="I3549" s="1">
        <v>0.226981561</v>
      </c>
      <c r="K3549" s="1">
        <v>1.080673322</v>
      </c>
      <c r="L3549" s="1" t="s">
        <v>2</v>
      </c>
      <c r="M3549" s="1" t="s">
        <v>1</v>
      </c>
      <c r="N3549" s="1">
        <v>19943928.940000001</v>
      </c>
      <c r="O3549" s="1">
        <v>15920398.939999999</v>
      </c>
      <c r="P3549" s="1">
        <v>18259240.91</v>
      </c>
      <c r="Q3549" s="1">
        <v>18245676.629999999</v>
      </c>
      <c r="R3549" s="3">
        <f>AVERAGE('VTA_Proteome Morphine vs Saline'!N3549:Q3549)</f>
        <v>18092311.355</v>
      </c>
      <c r="S3549" s="3">
        <f>_xlfn.STDEV.S('VTA_Proteome Morphine vs Saline'!N3549:Q3549)</f>
        <v>1652984.9367553934</v>
      </c>
      <c r="T3549" s="1">
        <v>19406457.84</v>
      </c>
      <c r="U3549" s="1">
        <v>18078574.890000001</v>
      </c>
      <c r="V3549" s="1">
        <v>19245666.27</v>
      </c>
      <c r="W3549" s="1">
        <v>21476813.82</v>
      </c>
      <c r="X3549" s="1">
        <f t="shared" si="217"/>
        <v>19551878.204999998</v>
      </c>
      <c r="Y3549" s="1">
        <f t="shared" si="218"/>
        <v>1413142.1975605278</v>
      </c>
    </row>
    <row r="3550" spans="1:25" x14ac:dyDescent="0.5">
      <c r="A3550" s="1" t="s">
        <v>7084</v>
      </c>
      <c r="B3550" s="1" t="s">
        <v>7085</v>
      </c>
      <c r="C3550" s="1">
        <v>35621</v>
      </c>
      <c r="D3550" s="1">
        <v>7</v>
      </c>
      <c r="E3550" s="1">
        <v>7</v>
      </c>
      <c r="F3550" s="1">
        <v>230.29</v>
      </c>
      <c r="G3550" s="1">
        <v>0.47229589799999999</v>
      </c>
      <c r="H3550" s="1">
        <v>0.977951083</v>
      </c>
      <c r="I3550" s="1">
        <v>6.5352888999999997E-2</v>
      </c>
      <c r="K3550" s="1">
        <v>1.213057209</v>
      </c>
      <c r="L3550" s="1" t="s">
        <v>2</v>
      </c>
      <c r="M3550" s="1" t="s">
        <v>1</v>
      </c>
      <c r="N3550" s="1">
        <v>483152.54200000002</v>
      </c>
      <c r="O3550" s="1">
        <v>517731.48229999997</v>
      </c>
      <c r="P3550" s="1">
        <v>482165.40840000001</v>
      </c>
      <c r="Q3550" s="1">
        <v>561221.54720000003</v>
      </c>
      <c r="R3550" s="3">
        <f>AVERAGE('VTA_Proteome Morphine vs Saline'!N3550:Q3550)</f>
        <v>511067.74497500004</v>
      </c>
      <c r="S3550" s="3">
        <f>_xlfn.STDEV.S('VTA_Proteome Morphine vs Saline'!N3550:Q3550)</f>
        <v>37302.425700352898</v>
      </c>
      <c r="T3550" s="1">
        <v>675462.56229999999</v>
      </c>
      <c r="U3550" s="1">
        <v>669547.4399</v>
      </c>
      <c r="V3550" s="1">
        <v>642478.39119999995</v>
      </c>
      <c r="W3550" s="1">
        <v>492329.25530000002</v>
      </c>
      <c r="X3550" s="1">
        <f t="shared" si="217"/>
        <v>619954.41217499995</v>
      </c>
      <c r="Y3550" s="1">
        <f t="shared" si="218"/>
        <v>86286.602721626652</v>
      </c>
    </row>
    <row r="3551" spans="1:25" x14ac:dyDescent="0.5">
      <c r="A3551" s="1" t="s">
        <v>7086</v>
      </c>
      <c r="B3551" s="1" t="s">
        <v>7087</v>
      </c>
      <c r="C3551" s="1">
        <v>60345</v>
      </c>
      <c r="D3551" s="1">
        <v>11</v>
      </c>
      <c r="E3551" s="1">
        <v>11</v>
      </c>
      <c r="F3551" s="1">
        <v>638.45000000000005</v>
      </c>
      <c r="G3551" s="1">
        <v>7.4249447999999996E-2</v>
      </c>
      <c r="H3551" s="1">
        <v>0.99625991700000005</v>
      </c>
      <c r="I3551" s="1">
        <v>0.61038507500000005</v>
      </c>
      <c r="K3551" s="1">
        <v>1.1464172610000001</v>
      </c>
      <c r="L3551" s="1" t="s">
        <v>1</v>
      </c>
      <c r="M3551" s="1" t="s">
        <v>2</v>
      </c>
      <c r="N3551" s="1">
        <v>2786085.6630000002</v>
      </c>
      <c r="O3551" s="1">
        <v>3207019.4210000001</v>
      </c>
      <c r="P3551" s="1">
        <v>5945528.4610000001</v>
      </c>
      <c r="Q3551" s="1">
        <v>4552731.3629999999</v>
      </c>
      <c r="R3551" s="3">
        <f>AVERAGE('VTA_Proteome Morphine vs Saline'!N3551:Q3551)</f>
        <v>4122841.2270000004</v>
      </c>
      <c r="S3551" s="3">
        <f>_xlfn.STDEV.S('VTA_Proteome Morphine vs Saline'!N3551:Q3551)</f>
        <v>1429759.8050309839</v>
      </c>
      <c r="T3551" s="1">
        <v>3224777.8250000002</v>
      </c>
      <c r="U3551" s="1">
        <v>3163870.1239999998</v>
      </c>
      <c r="V3551" s="1">
        <v>3968142.94</v>
      </c>
      <c r="W3551" s="1">
        <v>4028342.2310000001</v>
      </c>
      <c r="X3551" s="1">
        <f t="shared" si="217"/>
        <v>3596283.2800000003</v>
      </c>
      <c r="Y3551" s="1">
        <f t="shared" si="218"/>
        <v>465457.47548376676</v>
      </c>
    </row>
    <row r="3552" spans="1:25" x14ac:dyDescent="0.5">
      <c r="A3552" s="1" t="s">
        <v>7088</v>
      </c>
      <c r="B3552" s="1" t="s">
        <v>7089</v>
      </c>
      <c r="C3552" s="1">
        <v>53386</v>
      </c>
      <c r="D3552" s="1">
        <v>2</v>
      </c>
      <c r="E3552" s="1">
        <v>2</v>
      </c>
      <c r="F3552" s="1">
        <v>95.46</v>
      </c>
      <c r="G3552" s="1">
        <v>0.13974911500000001</v>
      </c>
      <c r="H3552" s="1">
        <v>0.977951083</v>
      </c>
      <c r="I3552" s="1">
        <v>0.345591431</v>
      </c>
      <c r="K3552" s="1">
        <v>1.510449698</v>
      </c>
      <c r="L3552" s="1" t="s">
        <v>2</v>
      </c>
      <c r="M3552" s="1" t="s">
        <v>1</v>
      </c>
      <c r="N3552" s="1">
        <v>145070.72020000001</v>
      </c>
      <c r="O3552" s="1">
        <v>55792.462570000003</v>
      </c>
      <c r="P3552" s="1">
        <v>96410.514909999998</v>
      </c>
      <c r="Q3552" s="1">
        <v>84244.991909999997</v>
      </c>
      <c r="R3552" s="3">
        <f>AVERAGE('VTA_Proteome Morphine vs Saline'!N3552:Q3552)</f>
        <v>95379.672397499991</v>
      </c>
      <c r="S3552" s="3">
        <f>_xlfn.STDEV.S('VTA_Proteome Morphine vs Saline'!N3552:Q3552)</f>
        <v>37244.199367065448</v>
      </c>
      <c r="T3552" s="1">
        <v>74578.680980000005</v>
      </c>
      <c r="U3552" s="1">
        <v>180826.14840000001</v>
      </c>
      <c r="V3552" s="1">
        <v>236319.57769999999</v>
      </c>
      <c r="W3552" s="1">
        <v>84540.382240000006</v>
      </c>
      <c r="X3552" s="1">
        <f t="shared" si="217"/>
        <v>144066.19733</v>
      </c>
      <c r="Y3552" s="1">
        <f t="shared" si="218"/>
        <v>77961.139428523602</v>
      </c>
    </row>
    <row r="3553" spans="1:25" x14ac:dyDescent="0.5">
      <c r="A3553" s="1" t="s">
        <v>7090</v>
      </c>
      <c r="B3553" s="1" t="s">
        <v>7091</v>
      </c>
      <c r="C3553" s="1">
        <v>196232</v>
      </c>
      <c r="D3553" s="1">
        <v>7</v>
      </c>
      <c r="E3553" s="1">
        <v>4</v>
      </c>
      <c r="F3553" s="1">
        <v>338.95</v>
      </c>
      <c r="G3553" s="1">
        <v>0.38169035099999998</v>
      </c>
      <c r="H3553" s="1">
        <v>0.977951083</v>
      </c>
      <c r="I3553" s="1">
        <v>9.6300794999999995E-2</v>
      </c>
      <c r="K3553" s="1">
        <v>1.3651467020000001</v>
      </c>
      <c r="L3553" s="1" t="s">
        <v>1</v>
      </c>
      <c r="M3553" s="1" t="s">
        <v>2</v>
      </c>
      <c r="N3553" s="1">
        <v>236929.35339999999</v>
      </c>
      <c r="O3553" s="1">
        <v>160144.09959999999</v>
      </c>
      <c r="P3553" s="1">
        <v>302228.55190000002</v>
      </c>
      <c r="Q3553" s="1">
        <v>211925.99969999999</v>
      </c>
      <c r="R3553" s="3">
        <f>AVERAGE('VTA_Proteome Morphine vs Saline'!N3553:Q3553)</f>
        <v>227807.00115000003</v>
      </c>
      <c r="S3553" s="3">
        <f>_xlfn.STDEV.S('VTA_Proteome Morphine vs Saline'!N3553:Q3553)</f>
        <v>59026.149515356694</v>
      </c>
      <c r="T3553" s="1">
        <v>139462.91459999999</v>
      </c>
      <c r="U3553" s="1">
        <v>173002.4209</v>
      </c>
      <c r="V3553" s="1">
        <v>193508.83180000001</v>
      </c>
      <c r="W3553" s="1">
        <v>161520.3982</v>
      </c>
      <c r="X3553" s="1">
        <f t="shared" si="217"/>
        <v>166873.64137500001</v>
      </c>
      <c r="Y3553" s="1">
        <f t="shared" si="218"/>
        <v>22561.03176029005</v>
      </c>
    </row>
    <row r="3554" spans="1:25" x14ac:dyDescent="0.5">
      <c r="A3554" s="1" t="s">
        <v>7092</v>
      </c>
      <c r="B3554" s="1" t="s">
        <v>7093</v>
      </c>
      <c r="C3554" s="1">
        <v>248979</v>
      </c>
      <c r="D3554" s="1">
        <v>5</v>
      </c>
      <c r="E3554" s="1">
        <v>2</v>
      </c>
      <c r="F3554" s="1">
        <v>234.12</v>
      </c>
      <c r="G3554" s="1">
        <v>0.52474344699999997</v>
      </c>
      <c r="H3554" s="1">
        <v>0.977951083</v>
      </c>
      <c r="I3554" s="1">
        <v>5.2507607999999997E-2</v>
      </c>
      <c r="K3554" s="1">
        <v>1.3130751940000001</v>
      </c>
      <c r="L3554" s="1" t="s">
        <v>1</v>
      </c>
      <c r="M3554" s="1" t="s">
        <v>2</v>
      </c>
      <c r="N3554" s="1">
        <v>37081.64471</v>
      </c>
      <c r="O3554" s="1">
        <v>44350.380409999998</v>
      </c>
      <c r="P3554" s="1">
        <v>40075.00462</v>
      </c>
      <c r="Q3554" s="1">
        <v>39880.082950000004</v>
      </c>
      <c r="R3554" s="3">
        <f>AVERAGE('VTA_Proteome Morphine vs Saline'!N3554:Q3554)</f>
        <v>40346.778172500002</v>
      </c>
      <c r="S3554" s="3">
        <f>_xlfn.STDEV.S('VTA_Proteome Morphine vs Saline'!N3554:Q3554)</f>
        <v>2998.9771977901073</v>
      </c>
      <c r="T3554" s="1">
        <v>30301.488560000002</v>
      </c>
      <c r="U3554" s="1">
        <v>23967.72262</v>
      </c>
      <c r="V3554" s="1">
        <v>41167.385280000002</v>
      </c>
      <c r="W3554" s="1">
        <v>27471.149720000001</v>
      </c>
      <c r="X3554" s="1">
        <f t="shared" si="217"/>
        <v>30726.936545</v>
      </c>
      <c r="Y3554" s="1">
        <f t="shared" si="218"/>
        <v>7426.7780477104488</v>
      </c>
    </row>
    <row r="3555" spans="1:25" x14ac:dyDescent="0.5">
      <c r="A3555" s="1" t="s">
        <v>7094</v>
      </c>
      <c r="B3555" s="1" t="s">
        <v>7095</v>
      </c>
      <c r="C3555" s="1">
        <v>103176</v>
      </c>
      <c r="D3555" s="1">
        <v>12</v>
      </c>
      <c r="E3555" s="1">
        <v>12</v>
      </c>
      <c r="F3555" s="1">
        <v>469.2</v>
      </c>
      <c r="G3555" s="1">
        <v>5.5271287000000002E-2</v>
      </c>
      <c r="H3555" s="1">
        <v>0.99625991700000005</v>
      </c>
      <c r="I3555" s="1">
        <v>0.80977353699999999</v>
      </c>
      <c r="K3555" s="1">
        <v>1.0118485429999999</v>
      </c>
      <c r="L3555" s="1" t="s">
        <v>1</v>
      </c>
      <c r="M3555" s="1" t="s">
        <v>2</v>
      </c>
      <c r="N3555" s="1">
        <v>861175.3567</v>
      </c>
      <c r="O3555" s="1">
        <v>824315.01399999997</v>
      </c>
      <c r="P3555" s="1">
        <v>545648.96939999994</v>
      </c>
      <c r="Q3555" s="1">
        <v>772361.772</v>
      </c>
      <c r="R3555" s="3">
        <f>AVERAGE('VTA_Proteome Morphine vs Saline'!N3555:Q3555)</f>
        <v>750875.27802499989</v>
      </c>
      <c r="S3555" s="3">
        <f>_xlfn.STDEV.S('VTA_Proteome Morphine vs Saline'!N3555:Q3555)</f>
        <v>141585.08555043404</v>
      </c>
      <c r="T3555" s="1">
        <v>784589.74529999995</v>
      </c>
      <c r="U3555" s="1">
        <v>951006.37089999998</v>
      </c>
      <c r="V3555" s="1">
        <v>876803.53729999997</v>
      </c>
      <c r="W3555" s="1">
        <v>355931.06479999999</v>
      </c>
      <c r="X3555" s="1">
        <f t="shared" si="217"/>
        <v>742082.67957499996</v>
      </c>
      <c r="Y3555" s="1">
        <f t="shared" si="218"/>
        <v>266282.26786182681</v>
      </c>
    </row>
    <row r="3556" spans="1:25" x14ac:dyDescent="0.5">
      <c r="A3556" s="1" t="s">
        <v>7096</v>
      </c>
      <c r="B3556" s="1" t="s">
        <v>7097</v>
      </c>
      <c r="C3556" s="1">
        <v>74566</v>
      </c>
      <c r="D3556" s="1">
        <v>1</v>
      </c>
      <c r="E3556" s="1">
        <v>1</v>
      </c>
      <c r="F3556" s="1">
        <v>28.06</v>
      </c>
      <c r="G3556" s="1">
        <v>5.0459690000000001E-2</v>
      </c>
      <c r="H3556" s="1">
        <v>0.99625991700000005</v>
      </c>
      <c r="I3556" s="1">
        <v>0.94312944099999996</v>
      </c>
      <c r="K3556" s="1">
        <v>1.019308976</v>
      </c>
      <c r="L3556" s="1" t="s">
        <v>2</v>
      </c>
      <c r="M3556" s="1" t="s">
        <v>1</v>
      </c>
      <c r="N3556" s="1">
        <v>34671.798609999998</v>
      </c>
      <c r="O3556" s="1">
        <v>19667.865669999999</v>
      </c>
      <c r="P3556" s="1">
        <v>38456.87515</v>
      </c>
      <c r="Q3556" s="1">
        <v>28769.229909999998</v>
      </c>
      <c r="R3556" s="3">
        <f>AVERAGE('VTA_Proteome Morphine vs Saline'!N3556:Q3556)</f>
        <v>30391.442335</v>
      </c>
      <c r="S3556" s="3">
        <f>_xlfn.STDEV.S('VTA_Proteome Morphine vs Saline'!N3556:Q3556)</f>
        <v>8185.3390476747554</v>
      </c>
      <c r="T3556" s="1">
        <v>45614.725489999997</v>
      </c>
      <c r="U3556" s="1">
        <v>28657.1109</v>
      </c>
      <c r="V3556" s="1">
        <v>26258.544099999999</v>
      </c>
      <c r="W3556" s="1">
        <v>23382.699359999999</v>
      </c>
      <c r="X3556" s="1">
        <f t="shared" si="217"/>
        <v>30978.269962499999</v>
      </c>
      <c r="Y3556" s="1">
        <f t="shared" si="218"/>
        <v>9993.0328195302172</v>
      </c>
    </row>
    <row r="3557" spans="1:25" x14ac:dyDescent="0.5">
      <c r="A3557" s="1" t="s">
        <v>7098</v>
      </c>
      <c r="B3557" s="1" t="s">
        <v>7099</v>
      </c>
      <c r="C3557" s="1">
        <v>562627</v>
      </c>
      <c r="D3557" s="1">
        <v>1</v>
      </c>
      <c r="E3557" s="1">
        <v>1</v>
      </c>
      <c r="F3557" s="1">
        <v>25.87</v>
      </c>
      <c r="G3557" s="1">
        <v>5.9628239E-2</v>
      </c>
      <c r="H3557" s="1">
        <v>0.99625991700000005</v>
      </c>
      <c r="I3557" s="1">
        <v>0.74570094899999995</v>
      </c>
      <c r="K3557" s="1">
        <v>1.3463261929999999</v>
      </c>
      <c r="L3557" s="1" t="s">
        <v>2</v>
      </c>
      <c r="M3557" s="1" t="s">
        <v>1</v>
      </c>
      <c r="N3557" s="1">
        <v>36844.371800000001</v>
      </c>
      <c r="O3557" s="1">
        <v>1090.753598</v>
      </c>
      <c r="P3557" s="1">
        <v>31671.087159999999</v>
      </c>
      <c r="Q3557" s="1">
        <v>27550.167389999999</v>
      </c>
      <c r="R3557" s="3">
        <f>AVERAGE('VTA_Proteome Morphine vs Saline'!N3557:Q3557)</f>
        <v>24289.094987</v>
      </c>
      <c r="S3557" s="3">
        <f>_xlfn.STDEV.S('VTA_Proteome Morphine vs Saline'!N3557:Q3557)</f>
        <v>15926.146433998478</v>
      </c>
      <c r="T3557" s="1">
        <v>25466.435740000001</v>
      </c>
      <c r="U3557" s="1">
        <v>29849.793849999998</v>
      </c>
      <c r="V3557" s="1">
        <v>2799.613417</v>
      </c>
      <c r="W3557" s="1">
        <v>72688.336089999997</v>
      </c>
      <c r="X3557" s="1">
        <f t="shared" si="217"/>
        <v>32701.04477425</v>
      </c>
      <c r="Y3557" s="1">
        <f t="shared" si="218"/>
        <v>29175.036496375214</v>
      </c>
    </row>
    <row r="3558" spans="1:25" x14ac:dyDescent="0.5">
      <c r="A3558" s="1" t="s">
        <v>7100</v>
      </c>
      <c r="B3558" s="1" t="s">
        <v>7101</v>
      </c>
      <c r="C3558" s="1">
        <v>6403</v>
      </c>
      <c r="D3558" s="1">
        <v>3</v>
      </c>
      <c r="E3558" s="1">
        <v>3</v>
      </c>
      <c r="F3558" s="1">
        <v>173.95</v>
      </c>
      <c r="G3558" s="1">
        <v>0.209597688</v>
      </c>
      <c r="H3558" s="1">
        <v>0.977951083</v>
      </c>
      <c r="I3558" s="1">
        <v>0.22327466200000001</v>
      </c>
      <c r="K3558" s="1">
        <v>1.244393616</v>
      </c>
      <c r="L3558" s="1" t="s">
        <v>2</v>
      </c>
      <c r="M3558" s="1" t="s">
        <v>1</v>
      </c>
      <c r="N3558" s="1">
        <v>2016422.075</v>
      </c>
      <c r="O3558" s="1">
        <v>1606257.2779999999</v>
      </c>
      <c r="P3558" s="1">
        <v>1270544.9310000001</v>
      </c>
      <c r="Q3558" s="1">
        <v>1476498.7930000001</v>
      </c>
      <c r="R3558" s="3">
        <f>AVERAGE('VTA_Proteome Morphine vs Saline'!N3558:Q3558)</f>
        <v>1592430.7692499999</v>
      </c>
      <c r="S3558" s="3">
        <f>_xlfn.STDEV.S('VTA_Proteome Morphine vs Saline'!N3558:Q3558)</f>
        <v>314648.22457200324</v>
      </c>
      <c r="T3558" s="1">
        <v>2219054.5219999999</v>
      </c>
      <c r="U3558" s="1">
        <v>2547167.1490000002</v>
      </c>
      <c r="V3558" s="1">
        <v>1557262.723</v>
      </c>
      <c r="W3558" s="1">
        <v>1602958.3389999999</v>
      </c>
      <c r="X3558" s="1">
        <f t="shared" si="217"/>
        <v>1981610.68325</v>
      </c>
      <c r="Y3558" s="1">
        <f t="shared" si="218"/>
        <v>482936.32488708221</v>
      </c>
    </row>
    <row r="3559" spans="1:25" x14ac:dyDescent="0.5">
      <c r="A3559" s="1" t="s">
        <v>7102</v>
      </c>
      <c r="B3559" s="1" t="s">
        <v>7103</v>
      </c>
      <c r="C3559" s="1">
        <v>107096</v>
      </c>
      <c r="D3559" s="1">
        <v>39</v>
      </c>
      <c r="E3559" s="1">
        <v>38</v>
      </c>
      <c r="F3559" s="1">
        <v>2337.1</v>
      </c>
      <c r="G3559" s="1">
        <v>0.21099632300000001</v>
      </c>
      <c r="H3559" s="1">
        <v>0.977951083</v>
      </c>
      <c r="I3559" s="1">
        <v>0.22152143799999999</v>
      </c>
      <c r="K3559" s="1">
        <v>1.0713021229999999</v>
      </c>
      <c r="L3559" s="1" t="s">
        <v>2</v>
      </c>
      <c r="M3559" s="1" t="s">
        <v>1</v>
      </c>
      <c r="N3559" s="1">
        <v>24670718.829999998</v>
      </c>
      <c r="O3559" s="1">
        <v>28243050.73</v>
      </c>
      <c r="P3559" s="1">
        <v>25271737.899999999</v>
      </c>
      <c r="Q3559" s="1">
        <v>26639580.489999998</v>
      </c>
      <c r="R3559" s="3">
        <f>AVERAGE('VTA_Proteome Morphine vs Saline'!N3559:Q3559)</f>
        <v>26206271.987500001</v>
      </c>
      <c r="S3559" s="3">
        <f>_xlfn.STDEV.S('VTA_Proteome Morphine vs Saline'!N3559:Q3559)</f>
        <v>1588238.1606092497</v>
      </c>
      <c r="T3559" s="1">
        <v>25040182.940000001</v>
      </c>
      <c r="U3559" s="1">
        <v>29983330.940000001</v>
      </c>
      <c r="V3559" s="1">
        <v>28080249.18</v>
      </c>
      <c r="W3559" s="1">
        <v>29195576.16</v>
      </c>
      <c r="X3559" s="1">
        <f t="shared" si="217"/>
        <v>28074834.805</v>
      </c>
      <c r="Y3559" s="1">
        <f t="shared" si="218"/>
        <v>2168529.4509814549</v>
      </c>
    </row>
    <row r="3560" spans="1:25" x14ac:dyDescent="0.5">
      <c r="A3560" s="1" t="s">
        <v>7104</v>
      </c>
      <c r="B3560" s="1" t="s">
        <v>7105</v>
      </c>
      <c r="C3560" s="1">
        <v>42006</v>
      </c>
      <c r="D3560" s="1">
        <v>2</v>
      </c>
      <c r="E3560" s="1">
        <v>2</v>
      </c>
      <c r="F3560" s="1">
        <v>59.13</v>
      </c>
      <c r="G3560" s="1">
        <v>0.29544688000000002</v>
      </c>
      <c r="H3560" s="1">
        <v>0.977951083</v>
      </c>
      <c r="I3560" s="1">
        <v>0.14303776500000001</v>
      </c>
      <c r="K3560" s="1">
        <v>1.3258705209999999</v>
      </c>
      <c r="L3560" s="1" t="s">
        <v>1</v>
      </c>
      <c r="M3560" s="1" t="s">
        <v>2</v>
      </c>
      <c r="N3560" s="1">
        <v>433535.98129999998</v>
      </c>
      <c r="O3560" s="1">
        <v>310008.73440000002</v>
      </c>
      <c r="P3560" s="1">
        <v>528042.31270000001</v>
      </c>
      <c r="Q3560" s="1">
        <v>495585.54889999999</v>
      </c>
      <c r="R3560" s="3">
        <f>AVERAGE('VTA_Proteome Morphine vs Saline'!N3560:Q3560)</f>
        <v>441793.14432500006</v>
      </c>
      <c r="S3560" s="3">
        <f>_xlfn.STDEV.S('VTA_Proteome Morphine vs Saline'!N3560:Q3560)</f>
        <v>96207.853587672667</v>
      </c>
      <c r="T3560" s="1">
        <v>383612.54590000003</v>
      </c>
      <c r="U3560" s="1">
        <v>308216.96860000002</v>
      </c>
      <c r="V3560" s="1">
        <v>401377.54800000001</v>
      </c>
      <c r="W3560" s="1">
        <v>239632.4185</v>
      </c>
      <c r="X3560" s="1">
        <f t="shared" si="217"/>
        <v>333209.87024999998</v>
      </c>
      <c r="Y3560" s="1">
        <f t="shared" si="218"/>
        <v>74316.09653235109</v>
      </c>
    </row>
    <row r="3561" spans="1:25" x14ac:dyDescent="0.5">
      <c r="A3561" s="1" t="s">
        <v>7106</v>
      </c>
      <c r="B3561" s="1" t="s">
        <v>7107</v>
      </c>
      <c r="C3561" s="1">
        <v>10442</v>
      </c>
      <c r="D3561" s="1">
        <v>1</v>
      </c>
      <c r="E3561" s="1">
        <v>0</v>
      </c>
      <c r="F3561" s="1">
        <v>27.09</v>
      </c>
      <c r="K3561" s="1">
        <v>1</v>
      </c>
      <c r="L3561" s="1" t="s">
        <v>364</v>
      </c>
      <c r="M3561" s="1" t="s">
        <v>364</v>
      </c>
      <c r="R3561" s="3"/>
      <c r="S3561" s="3"/>
    </row>
    <row r="3562" spans="1:25" x14ac:dyDescent="0.5">
      <c r="A3562" s="1" t="s">
        <v>7108</v>
      </c>
      <c r="B3562" s="1" t="s">
        <v>7109</v>
      </c>
      <c r="C3562" s="1">
        <v>30480</v>
      </c>
      <c r="D3562" s="1">
        <v>1</v>
      </c>
      <c r="E3562" s="1">
        <v>1</v>
      </c>
      <c r="F3562" s="1">
        <v>33</v>
      </c>
      <c r="G3562" s="1">
        <v>0.325270954</v>
      </c>
      <c r="H3562" s="1">
        <v>0.977951083</v>
      </c>
      <c r="I3562" s="1">
        <v>0.12421808099999999</v>
      </c>
      <c r="K3562" s="1">
        <v>382.02372559999998</v>
      </c>
      <c r="L3562" s="1" t="s">
        <v>2</v>
      </c>
      <c r="M3562" s="1" t="s">
        <v>1</v>
      </c>
      <c r="N3562" s="1">
        <v>238.16993120000001</v>
      </c>
      <c r="O3562" s="1">
        <v>412.10884019999997</v>
      </c>
      <c r="P3562" s="1">
        <v>0</v>
      </c>
      <c r="Q3562" s="1">
        <v>25.927372890000001</v>
      </c>
      <c r="R3562" s="3">
        <f>AVERAGE('VTA_Proteome Morphine vs Saline'!N3562:Q3562)</f>
        <v>169.0515360725</v>
      </c>
      <c r="S3562" s="3">
        <f>_xlfn.STDEV.S('VTA_Proteome Morphine vs Saline'!N3562:Q3562)</f>
        <v>194.00786373228266</v>
      </c>
      <c r="T3562" s="1">
        <v>157.35870310000001</v>
      </c>
      <c r="U3562" s="1">
        <v>212228.70180000001</v>
      </c>
      <c r="V3562" s="1">
        <v>45878.757319999997</v>
      </c>
      <c r="W3562" s="1">
        <v>61.972688820000002</v>
      </c>
      <c r="X3562" s="1">
        <f t="shared" ref="X3562:X3588" si="219">AVERAGE(T3562:W3562)</f>
        <v>64581.697627980007</v>
      </c>
      <c r="Y3562" s="1">
        <f t="shared" ref="Y3562:Y3588" si="220">_xlfn.STDEV.S(T3562:W3562)</f>
        <v>100768.26247926317</v>
      </c>
    </row>
    <row r="3563" spans="1:25" x14ac:dyDescent="0.5">
      <c r="A3563" s="1" t="s">
        <v>7110</v>
      </c>
      <c r="B3563" s="1" t="s">
        <v>7111</v>
      </c>
      <c r="C3563" s="1">
        <v>88012</v>
      </c>
      <c r="D3563" s="1">
        <v>24</v>
      </c>
      <c r="E3563" s="1">
        <v>23</v>
      </c>
      <c r="F3563" s="1">
        <v>1167.33</v>
      </c>
      <c r="G3563" s="1">
        <v>0.12372970899999999</v>
      </c>
      <c r="H3563" s="1">
        <v>0.977951083</v>
      </c>
      <c r="I3563" s="1">
        <v>0.38856952</v>
      </c>
      <c r="K3563" s="1">
        <v>1.1654262639999999</v>
      </c>
      <c r="L3563" s="1" t="s">
        <v>2</v>
      </c>
      <c r="M3563" s="1" t="s">
        <v>1</v>
      </c>
      <c r="N3563" s="1">
        <v>11120237.98</v>
      </c>
      <c r="O3563" s="1">
        <v>11268576.15</v>
      </c>
      <c r="P3563" s="1">
        <v>7606914.5539999995</v>
      </c>
      <c r="Q3563" s="1">
        <v>9550517.3279999997</v>
      </c>
      <c r="R3563" s="3">
        <f>AVERAGE('VTA_Proteome Morphine vs Saline'!N3563:Q3563)</f>
        <v>9886561.5030000005</v>
      </c>
      <c r="S3563" s="3">
        <f>_xlfn.STDEV.S('VTA_Proteome Morphine vs Saline'!N3563:Q3563)</f>
        <v>1707008.888285985</v>
      </c>
      <c r="T3563" s="1">
        <v>13831082.09</v>
      </c>
      <c r="U3563" s="1">
        <v>14050197.859999999</v>
      </c>
      <c r="V3563" s="1">
        <v>9223141.1370000001</v>
      </c>
      <c r="W3563" s="1">
        <v>8983812.6689999998</v>
      </c>
      <c r="X3563" s="1">
        <f t="shared" si="219"/>
        <v>11522058.438999999</v>
      </c>
      <c r="Y3563" s="1">
        <f t="shared" si="220"/>
        <v>2795877.4116693973</v>
      </c>
    </row>
    <row r="3564" spans="1:25" x14ac:dyDescent="0.5">
      <c r="A3564" s="1" t="s">
        <v>7112</v>
      </c>
      <c r="B3564" s="1" t="s">
        <v>7113</v>
      </c>
      <c r="C3564" s="1">
        <v>56501</v>
      </c>
      <c r="D3564" s="1">
        <v>1</v>
      </c>
      <c r="E3564" s="1">
        <v>1</v>
      </c>
      <c r="F3564" s="1">
        <v>33.590000000000003</v>
      </c>
      <c r="G3564" s="1">
        <v>0.14212201199999999</v>
      </c>
      <c r="H3564" s="1">
        <v>0.977951083</v>
      </c>
      <c r="I3564" s="1">
        <v>0.33988574799999999</v>
      </c>
      <c r="K3564" s="1">
        <v>1.9091605780000001</v>
      </c>
      <c r="L3564" s="1" t="s">
        <v>1</v>
      </c>
      <c r="M3564" s="1" t="s">
        <v>2</v>
      </c>
      <c r="N3564" s="1">
        <v>169785.70250000001</v>
      </c>
      <c r="O3564" s="1">
        <v>13973.54185</v>
      </c>
      <c r="P3564" s="1">
        <v>32386.56712</v>
      </c>
      <c r="Q3564" s="1">
        <v>46030.932000000001</v>
      </c>
      <c r="R3564" s="3">
        <f>AVERAGE('VTA_Proteome Morphine vs Saline'!N3564:Q3564)</f>
        <v>65544.185867499997</v>
      </c>
      <c r="S3564" s="3">
        <f>_xlfn.STDEV.S('VTA_Proteome Morphine vs Saline'!N3564:Q3564)</f>
        <v>70724.865669073697</v>
      </c>
      <c r="T3564" s="1">
        <v>9593.2337590000006</v>
      </c>
      <c r="U3564" s="1">
        <v>67151.403609999994</v>
      </c>
      <c r="V3564" s="1">
        <v>60086.826229999999</v>
      </c>
      <c r="W3564" s="1">
        <v>494.20012489999999</v>
      </c>
      <c r="X3564" s="1">
        <f t="shared" si="219"/>
        <v>34331.415930974996</v>
      </c>
      <c r="Y3564" s="1">
        <f t="shared" si="220"/>
        <v>34143.948129466953</v>
      </c>
    </row>
    <row r="3565" spans="1:25" x14ac:dyDescent="0.5">
      <c r="A3565" s="1" t="s">
        <v>7114</v>
      </c>
      <c r="B3565" s="1" t="s">
        <v>7115</v>
      </c>
      <c r="C3565" s="1">
        <v>12789</v>
      </c>
      <c r="D3565" s="1">
        <v>9</v>
      </c>
      <c r="E3565" s="1">
        <v>8</v>
      </c>
      <c r="F3565" s="1">
        <v>880.94</v>
      </c>
      <c r="G3565" s="1">
        <v>0.29663974500000001</v>
      </c>
      <c r="H3565" s="1">
        <v>0.977951083</v>
      </c>
      <c r="I3565" s="1">
        <v>0.14221787699999999</v>
      </c>
      <c r="K3565" s="1">
        <v>1.2838099059999999</v>
      </c>
      <c r="L3565" s="1" t="s">
        <v>2</v>
      </c>
      <c r="M3565" s="1" t="s">
        <v>1</v>
      </c>
      <c r="N3565" s="1">
        <v>31012354.129999999</v>
      </c>
      <c r="O3565" s="1">
        <v>47385715.479999997</v>
      </c>
      <c r="P3565" s="1">
        <v>41170566.159999996</v>
      </c>
      <c r="Q3565" s="1">
        <v>41282123.07</v>
      </c>
      <c r="R3565" s="3">
        <f>AVERAGE('VTA_Proteome Morphine vs Saline'!N3565:Q3565)</f>
        <v>40212689.710000001</v>
      </c>
      <c r="S3565" s="3">
        <f>_xlfn.STDEV.S('VTA_Proteome Morphine vs Saline'!N3565:Q3565)</f>
        <v>6786252.9790413305</v>
      </c>
      <c r="T3565" s="1">
        <v>61231883.170000002</v>
      </c>
      <c r="U3565" s="1">
        <v>39537424.340000004</v>
      </c>
      <c r="V3565" s="1">
        <v>44318102.32</v>
      </c>
      <c r="W3565" s="1">
        <v>61414387.710000001</v>
      </c>
      <c r="X3565" s="1">
        <f t="shared" si="219"/>
        <v>51625449.385000005</v>
      </c>
      <c r="Y3565" s="1">
        <f t="shared" si="220"/>
        <v>11366977.819003519</v>
      </c>
    </row>
    <row r="3566" spans="1:25" x14ac:dyDescent="0.5">
      <c r="A3566" s="1" t="s">
        <v>7116</v>
      </c>
      <c r="B3566" s="1" t="s">
        <v>7117</v>
      </c>
      <c r="C3566" s="1">
        <v>12683</v>
      </c>
      <c r="D3566" s="1">
        <v>8</v>
      </c>
      <c r="E3566" s="1">
        <v>5</v>
      </c>
      <c r="F3566" s="1">
        <v>983.04</v>
      </c>
      <c r="G3566" s="1">
        <v>0.31345329300000002</v>
      </c>
      <c r="H3566" s="1">
        <v>0.977951083</v>
      </c>
      <c r="I3566" s="1">
        <v>0.13127615200000001</v>
      </c>
      <c r="K3566" s="1">
        <v>1.20946837</v>
      </c>
      <c r="L3566" s="1" t="s">
        <v>2</v>
      </c>
      <c r="M3566" s="1" t="s">
        <v>1</v>
      </c>
      <c r="N3566" s="1">
        <v>63573395.439999998</v>
      </c>
      <c r="O3566" s="1">
        <v>86275251.489999995</v>
      </c>
      <c r="P3566" s="1">
        <v>79588835.200000003</v>
      </c>
      <c r="Q3566" s="1">
        <v>74739523.629999995</v>
      </c>
      <c r="R3566" s="3">
        <f>AVERAGE('VTA_Proteome Morphine vs Saline'!N3566:Q3566)</f>
        <v>76044251.439999998</v>
      </c>
      <c r="S3566" s="3">
        <f>_xlfn.STDEV.S('VTA_Proteome Morphine vs Saline'!N3566:Q3566)</f>
        <v>9564901.116158668</v>
      </c>
      <c r="T3566" s="1">
        <v>102417473.5</v>
      </c>
      <c r="U3566" s="1">
        <v>71330477.200000003</v>
      </c>
      <c r="V3566" s="1">
        <v>101736185.8</v>
      </c>
      <c r="W3566" s="1">
        <v>92408330.840000004</v>
      </c>
      <c r="X3566" s="1">
        <f t="shared" si="219"/>
        <v>91973116.835000008</v>
      </c>
      <c r="Y3566" s="1">
        <f t="shared" si="220"/>
        <v>14499541.189197356</v>
      </c>
    </row>
    <row r="3567" spans="1:25" x14ac:dyDescent="0.5">
      <c r="A3567" s="1" t="s">
        <v>7118</v>
      </c>
      <c r="B3567" s="1" t="s">
        <v>7119</v>
      </c>
      <c r="C3567" s="1">
        <v>11473</v>
      </c>
      <c r="D3567" s="1">
        <v>6</v>
      </c>
      <c r="E3567" s="1">
        <v>3</v>
      </c>
      <c r="F3567" s="1">
        <v>518.65</v>
      </c>
      <c r="G3567" s="1">
        <v>7.6128891000000004E-2</v>
      </c>
      <c r="H3567" s="1">
        <v>0.99625991700000005</v>
      </c>
      <c r="I3567" s="1">
        <v>0.59733307400000002</v>
      </c>
      <c r="K3567" s="1">
        <v>1.2925498150000001</v>
      </c>
      <c r="L3567" s="1" t="s">
        <v>1</v>
      </c>
      <c r="M3567" s="1" t="s">
        <v>2</v>
      </c>
      <c r="N3567" s="1">
        <v>10457.81286</v>
      </c>
      <c r="O3567" s="1">
        <v>5959.0031179999996</v>
      </c>
      <c r="P3567" s="1">
        <v>129721.2809</v>
      </c>
      <c r="Q3567" s="1">
        <v>512490.90039999998</v>
      </c>
      <c r="R3567" s="3">
        <f>AVERAGE('VTA_Proteome Morphine vs Saline'!N3567:Q3567)</f>
        <v>164657.2493195</v>
      </c>
      <c r="S3567" s="3">
        <f>_xlfn.STDEV.S('VTA_Proteome Morphine vs Saline'!N3567:Q3567)</f>
        <v>238866.32961083666</v>
      </c>
      <c r="T3567" s="1">
        <v>6428.0807619999996</v>
      </c>
      <c r="U3567" s="1">
        <v>6594.555891</v>
      </c>
      <c r="V3567" s="1">
        <v>489541.5454</v>
      </c>
      <c r="W3567" s="1">
        <v>6993.7393929999998</v>
      </c>
      <c r="X3567" s="1">
        <f t="shared" si="219"/>
        <v>127389.48036150001</v>
      </c>
      <c r="Y3567" s="1">
        <f t="shared" si="220"/>
        <v>241434.82669650059</v>
      </c>
    </row>
    <row r="3568" spans="1:25" x14ac:dyDescent="0.5">
      <c r="A3568" s="1" t="s">
        <v>7120</v>
      </c>
      <c r="B3568" s="1" t="s">
        <v>7121</v>
      </c>
      <c r="C3568" s="1">
        <v>24760</v>
      </c>
      <c r="D3568" s="1">
        <v>5</v>
      </c>
      <c r="E3568" s="1">
        <v>5</v>
      </c>
      <c r="F3568" s="1">
        <v>201.4</v>
      </c>
      <c r="G3568" s="1">
        <v>0.17546911600000001</v>
      </c>
      <c r="H3568" s="1">
        <v>0.977951083</v>
      </c>
      <c r="I3568" s="1">
        <v>0.27311411699999999</v>
      </c>
      <c r="K3568" s="1">
        <v>1.165841777</v>
      </c>
      <c r="L3568" s="1" t="s">
        <v>1</v>
      </c>
      <c r="M3568" s="1" t="s">
        <v>2</v>
      </c>
      <c r="N3568" s="1">
        <v>1401675.1470000001</v>
      </c>
      <c r="O3568" s="1">
        <v>1376599.321</v>
      </c>
      <c r="P3568" s="1">
        <v>1966042.7919999999</v>
      </c>
      <c r="Q3568" s="1">
        <v>1449427.871</v>
      </c>
      <c r="R3568" s="3">
        <f>AVERAGE('VTA_Proteome Morphine vs Saline'!N3568:Q3568)</f>
        <v>1548436.28275</v>
      </c>
      <c r="S3568" s="3">
        <f>_xlfn.STDEV.S('VTA_Proteome Morphine vs Saline'!N3568:Q3568)</f>
        <v>280038.47030680516</v>
      </c>
      <c r="T3568" s="1">
        <v>1003073.235</v>
      </c>
      <c r="U3568" s="1">
        <v>1280863.2009999999</v>
      </c>
      <c r="V3568" s="1">
        <v>1582599.8430000001</v>
      </c>
      <c r="W3568" s="1">
        <v>1446144.44</v>
      </c>
      <c r="X3568" s="1">
        <f t="shared" si="219"/>
        <v>1328170.1797500001</v>
      </c>
      <c r="Y3568" s="1">
        <f t="shared" si="220"/>
        <v>249384.81198559943</v>
      </c>
    </row>
    <row r="3569" spans="1:25" x14ac:dyDescent="0.5">
      <c r="A3569" s="1" t="s">
        <v>7122</v>
      </c>
      <c r="B3569" s="1" t="s">
        <v>7123</v>
      </c>
      <c r="C3569" s="1">
        <v>59733</v>
      </c>
      <c r="D3569" s="1">
        <v>3</v>
      </c>
      <c r="E3569" s="1">
        <v>3</v>
      </c>
      <c r="F3569" s="1">
        <v>137.84</v>
      </c>
      <c r="G3569" s="1">
        <v>5.3118422999999998E-2</v>
      </c>
      <c r="H3569" s="1">
        <v>0.99625991700000005</v>
      </c>
      <c r="I3569" s="1">
        <v>0.85288519399999996</v>
      </c>
      <c r="K3569" s="1">
        <v>1.0358757759999999</v>
      </c>
      <c r="L3569" s="1" t="s">
        <v>1</v>
      </c>
      <c r="M3569" s="1" t="s">
        <v>2</v>
      </c>
      <c r="N3569" s="1">
        <v>10217.185729999999</v>
      </c>
      <c r="O3569" s="1">
        <v>16601.806680000002</v>
      </c>
      <c r="P3569" s="1">
        <v>37207.965300000003</v>
      </c>
      <c r="Q3569" s="1">
        <v>21800.578450000001</v>
      </c>
      <c r="R3569" s="3">
        <f>AVERAGE('VTA_Proteome Morphine vs Saline'!N3569:Q3569)</f>
        <v>21456.884040000001</v>
      </c>
      <c r="S3569" s="3">
        <f>_xlfn.STDEV.S('VTA_Proteome Morphine vs Saline'!N3569:Q3569)</f>
        <v>11519.798623500183</v>
      </c>
      <c r="T3569" s="1">
        <v>10335.79378</v>
      </c>
      <c r="U3569" s="1">
        <v>12023.041380000001</v>
      </c>
      <c r="V3569" s="1">
        <v>40684.525589999997</v>
      </c>
      <c r="W3569" s="1">
        <v>19811.686269999998</v>
      </c>
      <c r="X3569" s="1">
        <f t="shared" si="219"/>
        <v>20713.761755</v>
      </c>
      <c r="Y3569" s="1">
        <f t="shared" si="220"/>
        <v>13938.866384568333</v>
      </c>
    </row>
    <row r="3570" spans="1:25" x14ac:dyDescent="0.5">
      <c r="A3570" s="1" t="s">
        <v>7124</v>
      </c>
      <c r="B3570" s="1" t="s">
        <v>7125</v>
      </c>
      <c r="C3570" s="1">
        <v>27823</v>
      </c>
      <c r="D3570" s="1">
        <v>14</v>
      </c>
      <c r="E3570" s="1">
        <v>12</v>
      </c>
      <c r="F3570" s="1">
        <v>991.25</v>
      </c>
      <c r="G3570" s="1">
        <v>0.18802988900000001</v>
      </c>
      <c r="H3570" s="1">
        <v>0.977951083</v>
      </c>
      <c r="I3570" s="1">
        <v>0.25303698699999999</v>
      </c>
      <c r="K3570" s="1">
        <v>1.113516258</v>
      </c>
      <c r="L3570" s="1" t="s">
        <v>2</v>
      </c>
      <c r="M3570" s="1" t="s">
        <v>1</v>
      </c>
      <c r="N3570" s="1">
        <v>35140916.859999999</v>
      </c>
      <c r="O3570" s="1">
        <v>44346516.509999998</v>
      </c>
      <c r="P3570" s="1">
        <v>31801681.66</v>
      </c>
      <c r="Q3570" s="1">
        <v>40147185.600000001</v>
      </c>
      <c r="R3570" s="3">
        <f>AVERAGE('VTA_Proteome Morphine vs Saline'!N3570:Q3570)</f>
        <v>37859075.157499999</v>
      </c>
      <c r="S3570" s="3">
        <f>_xlfn.STDEV.S('VTA_Proteome Morphine vs Saline'!N3570:Q3570)</f>
        <v>5519744.7167125698</v>
      </c>
      <c r="T3570" s="1">
        <v>45831825.789999999</v>
      </c>
      <c r="U3570" s="1">
        <v>45698792.740000002</v>
      </c>
      <c r="V3570" s="1">
        <v>38122773.710000001</v>
      </c>
      <c r="W3570" s="1">
        <v>38973390.5</v>
      </c>
      <c r="X3570" s="1">
        <f t="shared" si="219"/>
        <v>42156695.685000002</v>
      </c>
      <c r="Y3570" s="1">
        <f t="shared" si="220"/>
        <v>4181665.9852644368</v>
      </c>
    </row>
    <row r="3571" spans="1:25" x14ac:dyDescent="0.5">
      <c r="A3571" s="1" t="s">
        <v>7126</v>
      </c>
      <c r="B3571" s="1" t="s">
        <v>7127</v>
      </c>
      <c r="C3571" s="1">
        <v>26899</v>
      </c>
      <c r="D3571" s="1">
        <v>21</v>
      </c>
      <c r="E3571" s="1">
        <v>19</v>
      </c>
      <c r="F3571" s="1">
        <v>1356.2</v>
      </c>
      <c r="G3571" s="1">
        <v>0.111409304</v>
      </c>
      <c r="H3571" s="1">
        <v>0.98654470999999999</v>
      </c>
      <c r="I3571" s="1">
        <v>0.42815047499999997</v>
      </c>
      <c r="K3571" s="1">
        <v>1.1173205479999999</v>
      </c>
      <c r="L3571" s="1" t="s">
        <v>2</v>
      </c>
      <c r="M3571" s="1" t="s">
        <v>1</v>
      </c>
      <c r="N3571" s="1">
        <v>34170639.020000003</v>
      </c>
      <c r="O3571" s="1">
        <v>45004414.149999999</v>
      </c>
      <c r="P3571" s="1">
        <v>28316033.43</v>
      </c>
      <c r="Q3571" s="1">
        <v>37629115.270000003</v>
      </c>
      <c r="R3571" s="3">
        <f>AVERAGE('VTA_Proteome Morphine vs Saline'!N3571:Q3571)</f>
        <v>36280050.467500001</v>
      </c>
      <c r="S3571" s="3">
        <f>_xlfn.STDEV.S('VTA_Proteome Morphine vs Saline'!N3571:Q3571)</f>
        <v>6971601.4787207488</v>
      </c>
      <c r="T3571" s="1">
        <v>39866504.75</v>
      </c>
      <c r="U3571" s="1">
        <v>49212966.700000003</v>
      </c>
      <c r="V3571" s="1">
        <v>31644451</v>
      </c>
      <c r="W3571" s="1">
        <v>41421861.079999998</v>
      </c>
      <c r="X3571" s="1">
        <f t="shared" si="219"/>
        <v>40536445.8825</v>
      </c>
      <c r="Y3571" s="1">
        <f t="shared" si="220"/>
        <v>7201443.5515826726</v>
      </c>
    </row>
    <row r="3572" spans="1:25" x14ac:dyDescent="0.5">
      <c r="A3572" s="1" t="s">
        <v>7128</v>
      </c>
      <c r="B3572" s="1" t="s">
        <v>7129</v>
      </c>
      <c r="C3572" s="1">
        <v>51090</v>
      </c>
      <c r="D3572" s="1">
        <v>5</v>
      </c>
      <c r="E3572" s="1">
        <v>5</v>
      </c>
      <c r="F3572" s="1">
        <v>214.18</v>
      </c>
      <c r="G3572" s="1">
        <v>5.2369400000000003E-2</v>
      </c>
      <c r="H3572" s="1">
        <v>0.99625991700000005</v>
      </c>
      <c r="I3572" s="1">
        <v>0.87151864700000004</v>
      </c>
      <c r="K3572" s="1">
        <v>1.014550396</v>
      </c>
      <c r="L3572" s="1" t="s">
        <v>1</v>
      </c>
      <c r="M3572" s="1" t="s">
        <v>2</v>
      </c>
      <c r="N3572" s="1">
        <v>897840.13269999996</v>
      </c>
      <c r="O3572" s="1">
        <v>667680.71990000003</v>
      </c>
      <c r="P3572" s="1">
        <v>1177037.5360000001</v>
      </c>
      <c r="Q3572" s="1">
        <v>1145046.254</v>
      </c>
      <c r="R3572" s="3">
        <f>AVERAGE('VTA_Proteome Morphine vs Saline'!N3572:Q3572)</f>
        <v>971901.16064999998</v>
      </c>
      <c r="S3572" s="3">
        <f>_xlfn.STDEV.S('VTA_Proteome Morphine vs Saline'!N3572:Q3572)</f>
        <v>238114.30607592038</v>
      </c>
      <c r="T3572" s="1">
        <v>977182.58959999995</v>
      </c>
      <c r="U3572" s="1">
        <v>1215697.6370000001</v>
      </c>
      <c r="V3572" s="1">
        <v>517960.31469999999</v>
      </c>
      <c r="W3572" s="1">
        <v>1121009.172</v>
      </c>
      <c r="X3572" s="1">
        <f t="shared" si="219"/>
        <v>957962.42832499999</v>
      </c>
      <c r="Y3572" s="1">
        <f t="shared" si="220"/>
        <v>309291.09967131418</v>
      </c>
    </row>
    <row r="3573" spans="1:25" x14ac:dyDescent="0.5">
      <c r="A3573" s="1" t="s">
        <v>7130</v>
      </c>
      <c r="B3573" s="1" t="s">
        <v>7131</v>
      </c>
      <c r="C3573" s="1">
        <v>43091</v>
      </c>
      <c r="D3573" s="1">
        <v>24</v>
      </c>
      <c r="E3573" s="1">
        <v>24</v>
      </c>
      <c r="F3573" s="1">
        <v>1945.29</v>
      </c>
      <c r="G3573" s="1">
        <v>6.107812E-2</v>
      </c>
      <c r="H3573" s="1">
        <v>0.99625991700000005</v>
      </c>
      <c r="I3573" s="1">
        <v>0.72820200599999996</v>
      </c>
      <c r="K3573" s="1">
        <v>1.027602787</v>
      </c>
      <c r="L3573" s="1" t="s">
        <v>1</v>
      </c>
      <c r="M3573" s="1" t="s">
        <v>2</v>
      </c>
      <c r="N3573" s="1">
        <v>72327642.540000007</v>
      </c>
      <c r="O3573" s="1">
        <v>85531093.519999996</v>
      </c>
      <c r="P3573" s="1">
        <v>88850444.560000002</v>
      </c>
      <c r="Q3573" s="1">
        <v>87926821.709999993</v>
      </c>
      <c r="R3573" s="3">
        <f>AVERAGE('VTA_Proteome Morphine vs Saline'!N3573:Q3573)</f>
        <v>83659000.582499996</v>
      </c>
      <c r="S3573" s="3">
        <f>_xlfn.STDEV.S('VTA_Proteome Morphine vs Saline'!N3573:Q3573)</f>
        <v>7682660.0168132521</v>
      </c>
      <c r="T3573" s="1">
        <v>87948464.769999996</v>
      </c>
      <c r="U3573" s="1">
        <v>80000851.379999995</v>
      </c>
      <c r="V3573" s="1">
        <v>66473258.939999998</v>
      </c>
      <c r="W3573" s="1">
        <v>91224656.239999995</v>
      </c>
      <c r="X3573" s="1">
        <f t="shared" si="219"/>
        <v>81411807.832499996</v>
      </c>
      <c r="Y3573" s="1">
        <f t="shared" si="220"/>
        <v>11017726.911839241</v>
      </c>
    </row>
    <row r="3574" spans="1:25" x14ac:dyDescent="0.5">
      <c r="A3574" s="1" t="s">
        <v>7132</v>
      </c>
      <c r="B3574" s="1" t="s">
        <v>7133</v>
      </c>
      <c r="C3574" s="1">
        <v>56515</v>
      </c>
      <c r="D3574" s="1">
        <v>42</v>
      </c>
      <c r="E3574" s="1">
        <v>42</v>
      </c>
      <c r="F3574" s="1">
        <v>3692.83</v>
      </c>
      <c r="G3574" s="1">
        <v>5.1250257E-2</v>
      </c>
      <c r="H3574" s="1">
        <v>0.99625991700000005</v>
      </c>
      <c r="I3574" s="1">
        <v>0.90640148300000001</v>
      </c>
      <c r="K3574" s="1">
        <v>1.0021027499999999</v>
      </c>
      <c r="L3574" s="1" t="s">
        <v>2</v>
      </c>
      <c r="M3574" s="1" t="s">
        <v>1</v>
      </c>
      <c r="N3574" s="1">
        <v>199436570.5</v>
      </c>
      <c r="O3574" s="1">
        <v>225242346.80000001</v>
      </c>
      <c r="P3574" s="1">
        <v>334968835.80000001</v>
      </c>
      <c r="Q3574" s="1">
        <v>267062968.40000001</v>
      </c>
      <c r="R3574" s="3">
        <f>AVERAGE('VTA_Proteome Morphine vs Saline'!N3574:Q3574)</f>
        <v>256677680.375</v>
      </c>
      <c r="S3574" s="3">
        <f>_xlfn.STDEV.S('VTA_Proteome Morphine vs Saline'!N3574:Q3574)</f>
        <v>59166668.775127821</v>
      </c>
      <c r="T3574" s="1">
        <v>252321574.80000001</v>
      </c>
      <c r="U3574" s="1">
        <v>217107646.09999999</v>
      </c>
      <c r="V3574" s="1">
        <v>290694470.10000002</v>
      </c>
      <c r="W3574" s="1">
        <v>268745946.30000001</v>
      </c>
      <c r="X3574" s="1">
        <f t="shared" si="219"/>
        <v>257217409.32499999</v>
      </c>
      <c r="Y3574" s="1">
        <f t="shared" si="220"/>
        <v>31018183.186526705</v>
      </c>
    </row>
    <row r="3575" spans="1:25" x14ac:dyDescent="0.5">
      <c r="A3575" s="1" t="s">
        <v>7134</v>
      </c>
      <c r="B3575" s="1" t="s">
        <v>7135</v>
      </c>
      <c r="C3575" s="1">
        <v>43873</v>
      </c>
      <c r="D3575" s="1">
        <v>42</v>
      </c>
      <c r="E3575" s="1">
        <v>42</v>
      </c>
      <c r="F3575" s="1">
        <v>2826.27</v>
      </c>
      <c r="G3575" s="1">
        <v>0.170215382</v>
      </c>
      <c r="H3575" s="1">
        <v>0.977951083</v>
      </c>
      <c r="I3575" s="1">
        <v>0.28222278099999998</v>
      </c>
      <c r="K3575" s="1">
        <v>1.11267092</v>
      </c>
      <c r="L3575" s="1" t="s">
        <v>2</v>
      </c>
      <c r="M3575" s="1" t="s">
        <v>1</v>
      </c>
      <c r="N3575" s="1">
        <v>58202007.100000001</v>
      </c>
      <c r="O3575" s="1">
        <v>67013156.990000002</v>
      </c>
      <c r="P3575" s="1">
        <v>52401215.859999999</v>
      </c>
      <c r="Q3575" s="1">
        <v>61898323.57</v>
      </c>
      <c r="R3575" s="3">
        <f>AVERAGE('VTA_Proteome Morphine vs Saline'!N3575:Q3575)</f>
        <v>59878675.879999995</v>
      </c>
      <c r="S3575" s="3">
        <f>_xlfn.STDEV.S('VTA_Proteome Morphine vs Saline'!N3575:Q3575)</f>
        <v>6156390.2856894499</v>
      </c>
      <c r="T3575" s="1">
        <v>66048220.289999999</v>
      </c>
      <c r="U3575" s="1">
        <v>77669737.799999997</v>
      </c>
      <c r="V3575" s="1">
        <v>67676836.469999999</v>
      </c>
      <c r="W3575" s="1">
        <v>55106250.859999999</v>
      </c>
      <c r="X3575" s="1">
        <f t="shared" si="219"/>
        <v>66625261.355000004</v>
      </c>
      <c r="Y3575" s="1">
        <f t="shared" si="220"/>
        <v>9239531.9026680142</v>
      </c>
    </row>
    <row r="3576" spans="1:25" x14ac:dyDescent="0.5">
      <c r="A3576" s="1" t="s">
        <v>7136</v>
      </c>
      <c r="B3576" s="1" t="s">
        <v>7137</v>
      </c>
      <c r="C3576" s="1">
        <v>26112</v>
      </c>
      <c r="D3576" s="1">
        <v>31</v>
      </c>
      <c r="E3576" s="1">
        <v>31</v>
      </c>
      <c r="F3576" s="1">
        <v>2168.6</v>
      </c>
      <c r="G3576" s="1">
        <v>7.7671211000000004E-2</v>
      </c>
      <c r="H3576" s="1">
        <v>0.99625991700000005</v>
      </c>
      <c r="I3576" s="1">
        <v>0.58709352999999997</v>
      </c>
      <c r="K3576" s="1">
        <v>1.02949888</v>
      </c>
      <c r="L3576" s="1" t="s">
        <v>1</v>
      </c>
      <c r="M3576" s="1" t="s">
        <v>2</v>
      </c>
      <c r="N3576" s="1">
        <v>149637515.30000001</v>
      </c>
      <c r="O3576" s="1">
        <v>160021552.19999999</v>
      </c>
      <c r="P3576" s="1">
        <v>172983640.5</v>
      </c>
      <c r="Q3576" s="1">
        <v>151771732.19999999</v>
      </c>
      <c r="R3576" s="3">
        <f>AVERAGE('VTA_Proteome Morphine vs Saline'!N3576:Q3576)</f>
        <v>158603610.05000001</v>
      </c>
      <c r="S3576" s="3">
        <f>_xlfn.STDEV.S('VTA_Proteome Morphine vs Saline'!N3576:Q3576)</f>
        <v>10580819.843896344</v>
      </c>
      <c r="T3576" s="1">
        <v>165706476.19999999</v>
      </c>
      <c r="U3576" s="1">
        <v>163486308.80000001</v>
      </c>
      <c r="V3576" s="1">
        <v>140741625.90000001</v>
      </c>
      <c r="W3576" s="1">
        <v>146301752.80000001</v>
      </c>
      <c r="X3576" s="1">
        <f t="shared" si="219"/>
        <v>154059040.92500001</v>
      </c>
      <c r="Y3576" s="1">
        <f t="shared" si="220"/>
        <v>12410549.14276134</v>
      </c>
    </row>
    <row r="3577" spans="1:25" x14ac:dyDescent="0.5">
      <c r="A3577" s="1" t="s">
        <v>7138</v>
      </c>
      <c r="B3577" s="1" t="s">
        <v>7139</v>
      </c>
      <c r="C3577" s="1">
        <v>15798</v>
      </c>
      <c r="D3577" s="1">
        <v>1</v>
      </c>
      <c r="E3577" s="1">
        <v>1</v>
      </c>
      <c r="F3577" s="1">
        <v>60.28</v>
      </c>
      <c r="G3577" s="1">
        <v>5.9639125000000001E-2</v>
      </c>
      <c r="H3577" s="1">
        <v>0.99625991700000005</v>
      </c>
      <c r="I3577" s="1">
        <v>0.74556410399999995</v>
      </c>
      <c r="K3577" s="1">
        <v>1.113884651</v>
      </c>
      <c r="L3577" s="1" t="s">
        <v>2</v>
      </c>
      <c r="M3577" s="1" t="s">
        <v>1</v>
      </c>
      <c r="N3577" s="1">
        <v>56622.915459999997</v>
      </c>
      <c r="O3577" s="1">
        <v>110039.5675</v>
      </c>
      <c r="P3577" s="1">
        <v>209721.1433</v>
      </c>
      <c r="Q3577" s="1">
        <v>157405.46170000001</v>
      </c>
      <c r="R3577" s="3">
        <f>AVERAGE('VTA_Proteome Morphine vs Saline'!N3577:Q3577)</f>
        <v>133447.27199000001</v>
      </c>
      <c r="S3577" s="3">
        <f>_xlfn.STDEV.S('VTA_Proteome Morphine vs Saline'!N3577:Q3577)</f>
        <v>65425.786670941183</v>
      </c>
      <c r="T3577" s="1">
        <v>88178.816170000006</v>
      </c>
      <c r="U3577" s="1">
        <v>89332.194040000002</v>
      </c>
      <c r="V3577" s="1">
        <v>204461.1256</v>
      </c>
      <c r="W3577" s="1">
        <v>212607.33619999999</v>
      </c>
      <c r="X3577" s="1">
        <f t="shared" si="219"/>
        <v>148644.86800250001</v>
      </c>
      <c r="Y3577" s="1">
        <f t="shared" si="220"/>
        <v>69235.801593537486</v>
      </c>
    </row>
    <row r="3578" spans="1:25" x14ac:dyDescent="0.5">
      <c r="A3578" s="1" t="s">
        <v>7140</v>
      </c>
      <c r="B3578" s="1" t="s">
        <v>7141</v>
      </c>
      <c r="C3578" s="1">
        <v>97891</v>
      </c>
      <c r="D3578" s="1">
        <v>1</v>
      </c>
      <c r="E3578" s="1">
        <v>1</v>
      </c>
      <c r="F3578" s="1">
        <v>25.53</v>
      </c>
      <c r="G3578" s="1">
        <v>8.0147405000000005E-2</v>
      </c>
      <c r="H3578" s="1">
        <v>0.99625991700000005</v>
      </c>
      <c r="I3578" s="1">
        <v>0.571454189</v>
      </c>
      <c r="K3578" s="1">
        <v>17.452152359999999</v>
      </c>
      <c r="L3578" s="1" t="s">
        <v>2</v>
      </c>
      <c r="M3578" s="1" t="s">
        <v>1</v>
      </c>
      <c r="N3578" s="1">
        <v>1058.787695</v>
      </c>
      <c r="O3578" s="1">
        <v>2292.2879419999999</v>
      </c>
      <c r="P3578" s="1">
        <v>5034.7879199999998</v>
      </c>
      <c r="Q3578" s="1">
        <v>395.45006269999999</v>
      </c>
      <c r="R3578" s="3">
        <f>AVERAGE('VTA_Proteome Morphine vs Saline'!N3578:Q3578)</f>
        <v>2195.3284049250001</v>
      </c>
      <c r="S3578" s="3">
        <f>_xlfn.STDEV.S('VTA_Proteome Morphine vs Saline'!N3578:Q3578)</f>
        <v>2049.6518665135295</v>
      </c>
      <c r="T3578" s="1">
        <v>417.70424500000001</v>
      </c>
      <c r="U3578" s="1">
        <v>644.82984859999999</v>
      </c>
      <c r="V3578" s="1">
        <v>3820.0751180000002</v>
      </c>
      <c r="W3578" s="1">
        <v>148370.21400000001</v>
      </c>
      <c r="X3578" s="1">
        <f t="shared" si="219"/>
        <v>38313.205802900004</v>
      </c>
      <c r="Y3578" s="1">
        <f t="shared" si="220"/>
        <v>73387.775328732183</v>
      </c>
    </row>
    <row r="3579" spans="1:25" x14ac:dyDescent="0.5">
      <c r="A3579" s="1" t="s">
        <v>7142</v>
      </c>
      <c r="B3579" s="1" t="s">
        <v>7143</v>
      </c>
      <c r="C3579" s="1">
        <v>81194</v>
      </c>
      <c r="D3579" s="1">
        <v>11</v>
      </c>
      <c r="E3579" s="1">
        <v>11</v>
      </c>
      <c r="F3579" s="1">
        <v>560.76</v>
      </c>
      <c r="G3579" s="1">
        <v>6.5180856999999995E-2</v>
      </c>
      <c r="H3579" s="1">
        <v>0.99625991700000005</v>
      </c>
      <c r="I3579" s="1">
        <v>0.68500473799999995</v>
      </c>
      <c r="K3579" s="1">
        <v>1.0574839490000001</v>
      </c>
      <c r="L3579" s="1" t="s">
        <v>1</v>
      </c>
      <c r="M3579" s="1" t="s">
        <v>2</v>
      </c>
      <c r="N3579" s="1">
        <v>1767851.605</v>
      </c>
      <c r="O3579" s="1">
        <v>1692351.4680000001</v>
      </c>
      <c r="P3579" s="1">
        <v>1708702.5859999999</v>
      </c>
      <c r="Q3579" s="1">
        <v>1198050.5789999999</v>
      </c>
      <c r="R3579" s="3">
        <f>AVERAGE('VTA_Proteome Morphine vs Saline'!N3579:Q3579)</f>
        <v>1591739.0595</v>
      </c>
      <c r="S3579" s="3">
        <f>_xlfn.STDEV.S('VTA_Proteome Morphine vs Saline'!N3579:Q3579)</f>
        <v>264455.14530595101</v>
      </c>
      <c r="T3579" s="1">
        <v>1752369.7239999999</v>
      </c>
      <c r="U3579" s="1">
        <v>1550429.577</v>
      </c>
      <c r="V3579" s="1">
        <v>1676759.3529999999</v>
      </c>
      <c r="W3579" s="1">
        <v>1041295.13</v>
      </c>
      <c r="X3579" s="1">
        <f t="shared" si="219"/>
        <v>1505213.446</v>
      </c>
      <c r="Y3579" s="1">
        <f t="shared" si="220"/>
        <v>320301.38223562215</v>
      </c>
    </row>
    <row r="3580" spans="1:25" x14ac:dyDescent="0.5">
      <c r="A3580" s="1" t="s">
        <v>7144</v>
      </c>
      <c r="B3580" s="1" t="s">
        <v>7145</v>
      </c>
      <c r="C3580" s="1">
        <v>134481</v>
      </c>
      <c r="D3580" s="1">
        <v>36</v>
      </c>
      <c r="E3580" s="1">
        <v>36</v>
      </c>
      <c r="F3580" s="1">
        <v>2048.88</v>
      </c>
      <c r="G3580" s="1">
        <v>0.23727603</v>
      </c>
      <c r="H3580" s="1">
        <v>0.977951083</v>
      </c>
      <c r="I3580" s="1">
        <v>0.19188537899999999</v>
      </c>
      <c r="K3580" s="1">
        <v>1.0769682599999999</v>
      </c>
      <c r="L3580" s="1" t="s">
        <v>2</v>
      </c>
      <c r="M3580" s="1" t="s">
        <v>1</v>
      </c>
      <c r="N3580" s="1">
        <v>12897948.92</v>
      </c>
      <c r="O3580" s="1">
        <v>12720207.34</v>
      </c>
      <c r="P3580" s="1">
        <v>11551468.07</v>
      </c>
      <c r="Q3580" s="1">
        <v>11893973.24</v>
      </c>
      <c r="R3580" s="3">
        <f>AVERAGE('VTA_Proteome Morphine vs Saline'!N3580:Q3580)</f>
        <v>12265899.3925</v>
      </c>
      <c r="S3580" s="3">
        <f>_xlfn.STDEV.S('VTA_Proteome Morphine vs Saline'!N3580:Q3580)</f>
        <v>646689.90349759534</v>
      </c>
      <c r="T3580" s="1">
        <v>12026752.01</v>
      </c>
      <c r="U3580" s="1">
        <v>14307848.390000001</v>
      </c>
      <c r="V3580" s="1">
        <v>12545582.92</v>
      </c>
      <c r="W3580" s="1">
        <v>13959753.970000001</v>
      </c>
      <c r="X3580" s="1">
        <f t="shared" si="219"/>
        <v>13209984.3225</v>
      </c>
      <c r="Y3580" s="1">
        <f t="shared" si="220"/>
        <v>1096802.620348193</v>
      </c>
    </row>
    <row r="3581" spans="1:25" x14ac:dyDescent="0.5">
      <c r="A3581" s="1" t="s">
        <v>7146</v>
      </c>
      <c r="B3581" s="1" t="s">
        <v>7147</v>
      </c>
      <c r="C3581" s="1">
        <v>30737</v>
      </c>
      <c r="D3581" s="1">
        <v>23</v>
      </c>
      <c r="E3581" s="1">
        <v>23</v>
      </c>
      <c r="F3581" s="1">
        <v>2086.64</v>
      </c>
      <c r="G3581" s="1">
        <v>5.6295025999999998E-2</v>
      </c>
      <c r="H3581" s="1">
        <v>0.99625991700000005</v>
      </c>
      <c r="I3581" s="1">
        <v>0.792657061</v>
      </c>
      <c r="K3581" s="1">
        <v>1.0232435049999999</v>
      </c>
      <c r="L3581" s="1" t="s">
        <v>1</v>
      </c>
      <c r="M3581" s="1" t="s">
        <v>2</v>
      </c>
      <c r="N3581" s="1">
        <v>632549044.29999995</v>
      </c>
      <c r="O3581" s="1">
        <v>520442309.10000002</v>
      </c>
      <c r="P3581" s="1">
        <v>629820514.20000005</v>
      </c>
      <c r="Q3581" s="1">
        <v>510192690.10000002</v>
      </c>
      <c r="R3581" s="3">
        <f>AVERAGE('VTA_Proteome Morphine vs Saline'!N3581:Q3581)</f>
        <v>573251139.42500007</v>
      </c>
      <c r="S3581" s="3">
        <f>_xlfn.STDEV.S('VTA_Proteome Morphine vs Saline'!N3581:Q3581)</f>
        <v>67036000.966065586</v>
      </c>
      <c r="T3581" s="1">
        <v>582556069.79999995</v>
      </c>
      <c r="U3581" s="1">
        <v>663055722</v>
      </c>
      <c r="V3581" s="1">
        <v>546038756.29999995</v>
      </c>
      <c r="W3581" s="1">
        <v>449267225.80000001</v>
      </c>
      <c r="X3581" s="1">
        <f t="shared" si="219"/>
        <v>560229443.47500002</v>
      </c>
      <c r="Y3581" s="1">
        <f t="shared" si="220"/>
        <v>88667376.849680781</v>
      </c>
    </row>
    <row r="3582" spans="1:25" x14ac:dyDescent="0.5">
      <c r="A3582" s="1" t="s">
        <v>7148</v>
      </c>
      <c r="B3582" s="1" t="s">
        <v>7149</v>
      </c>
      <c r="C3582" s="1">
        <v>31726</v>
      </c>
      <c r="D3582" s="1">
        <v>11</v>
      </c>
      <c r="E3582" s="1">
        <v>10</v>
      </c>
      <c r="F3582" s="1">
        <v>792.75</v>
      </c>
      <c r="G3582" s="1">
        <v>5.0854758999999999E-2</v>
      </c>
      <c r="H3582" s="1">
        <v>0.99625991700000005</v>
      </c>
      <c r="I3582" s="1">
        <v>0.92252995800000004</v>
      </c>
      <c r="K3582" s="1">
        <v>1.0130719619999999</v>
      </c>
      <c r="L3582" s="1" t="s">
        <v>2</v>
      </c>
      <c r="M3582" s="1" t="s">
        <v>1</v>
      </c>
      <c r="N3582" s="1">
        <v>252003319.40000001</v>
      </c>
      <c r="O3582" s="1">
        <v>215119398.80000001</v>
      </c>
      <c r="P3582" s="1">
        <v>232949665.5</v>
      </c>
      <c r="Q3582" s="1">
        <v>211871132.69999999</v>
      </c>
      <c r="R3582" s="3">
        <f>AVERAGE('VTA_Proteome Morphine vs Saline'!N3582:Q3582)</f>
        <v>227985879.10000002</v>
      </c>
      <c r="S3582" s="3">
        <f>_xlfn.STDEV.S('VTA_Proteome Morphine vs Saline'!N3582:Q3582)</f>
        <v>18499621.445095308</v>
      </c>
      <c r="T3582" s="1">
        <v>239561795</v>
      </c>
      <c r="U3582" s="1">
        <v>270668345.39999998</v>
      </c>
      <c r="V3582" s="1">
        <v>218805836</v>
      </c>
      <c r="W3582" s="1">
        <v>194828430.90000001</v>
      </c>
      <c r="X3582" s="1">
        <f t="shared" si="219"/>
        <v>230966101.82499999</v>
      </c>
      <c r="Y3582" s="1">
        <f t="shared" si="220"/>
        <v>32166014.212030437</v>
      </c>
    </row>
    <row r="3583" spans="1:25" x14ac:dyDescent="0.5">
      <c r="A3583" s="1" t="s">
        <v>7150</v>
      </c>
      <c r="B3583" s="1" t="s">
        <v>7151</v>
      </c>
      <c r="C3583" s="1">
        <v>30778</v>
      </c>
      <c r="D3583" s="1">
        <v>12</v>
      </c>
      <c r="E3583" s="1">
        <v>11</v>
      </c>
      <c r="F3583" s="1">
        <v>736.37</v>
      </c>
      <c r="G3583" s="1">
        <v>0.20719987400000001</v>
      </c>
      <c r="H3583" s="1">
        <v>0.977951083</v>
      </c>
      <c r="I3583" s="1">
        <v>0.22632667000000001</v>
      </c>
      <c r="K3583" s="1">
        <v>1.0946770750000001</v>
      </c>
      <c r="L3583" s="1" t="s">
        <v>1</v>
      </c>
      <c r="M3583" s="1" t="s">
        <v>2</v>
      </c>
      <c r="N3583" s="1">
        <v>49107048.840000004</v>
      </c>
      <c r="O3583" s="1">
        <v>42139169.18</v>
      </c>
      <c r="P3583" s="1">
        <v>56211996.979999997</v>
      </c>
      <c r="Q3583" s="1">
        <v>45700781.030000001</v>
      </c>
      <c r="R3583" s="3">
        <f>AVERAGE('VTA_Proteome Morphine vs Saline'!N3583:Q3583)</f>
        <v>48289749.0075</v>
      </c>
      <c r="S3583" s="3">
        <f>_xlfn.STDEV.S('VTA_Proteome Morphine vs Saline'!N3583:Q3583)</f>
        <v>5998954.8911165632</v>
      </c>
      <c r="T3583" s="1">
        <v>44851050.979999997</v>
      </c>
      <c r="U3583" s="1">
        <v>43525916.68</v>
      </c>
      <c r="V3583" s="1">
        <v>45632820.490000002</v>
      </c>
      <c r="W3583" s="1">
        <v>42443158.920000002</v>
      </c>
      <c r="X3583" s="1">
        <f t="shared" si="219"/>
        <v>44113236.767499998</v>
      </c>
      <c r="Y3583" s="1">
        <f t="shared" si="220"/>
        <v>1412752.5619330502</v>
      </c>
    </row>
    <row r="3584" spans="1:25" x14ac:dyDescent="0.5">
      <c r="A3584" s="1" t="s">
        <v>7152</v>
      </c>
      <c r="B3584" s="1" t="s">
        <v>7153</v>
      </c>
      <c r="C3584" s="1">
        <v>19713</v>
      </c>
      <c r="D3584" s="1">
        <v>1</v>
      </c>
      <c r="E3584" s="1">
        <v>1</v>
      </c>
      <c r="F3584" s="1">
        <v>25.62</v>
      </c>
      <c r="G3584" s="1">
        <v>0.33144501100000001</v>
      </c>
      <c r="H3584" s="1">
        <v>0.977951083</v>
      </c>
      <c r="I3584" s="1">
        <v>0.12071936699999999</v>
      </c>
      <c r="K3584" s="1">
        <v>1.2145679599999999</v>
      </c>
      <c r="L3584" s="1" t="s">
        <v>2</v>
      </c>
      <c r="M3584" s="1" t="s">
        <v>1</v>
      </c>
      <c r="N3584" s="1">
        <v>65681.61593</v>
      </c>
      <c r="O3584" s="1">
        <v>72638.72855</v>
      </c>
      <c r="P3584" s="1">
        <v>78873.771900000007</v>
      </c>
      <c r="Q3584" s="1">
        <v>71773.469249999995</v>
      </c>
      <c r="R3584" s="3">
        <f>AVERAGE('VTA_Proteome Morphine vs Saline'!N3584:Q3584)</f>
        <v>72241.896407499997</v>
      </c>
      <c r="S3584" s="3">
        <f>_xlfn.STDEV.S('VTA_Proteome Morphine vs Saline'!N3584:Q3584)</f>
        <v>5397.405310044649</v>
      </c>
      <c r="T3584" s="1">
        <v>110682.7917</v>
      </c>
      <c r="U3584" s="1">
        <v>70700.143809999994</v>
      </c>
      <c r="V3584" s="1">
        <v>88514.66188</v>
      </c>
      <c r="W3584" s="1">
        <v>81073.173639999994</v>
      </c>
      <c r="X3584" s="1">
        <f t="shared" si="219"/>
        <v>87742.692757500001</v>
      </c>
      <c r="Y3584" s="1">
        <f t="shared" si="220"/>
        <v>16948.697449503412</v>
      </c>
    </row>
    <row r="3585" spans="1:25" x14ac:dyDescent="0.5">
      <c r="A3585" s="1" t="s">
        <v>7154</v>
      </c>
      <c r="B3585" s="1" t="s">
        <v>7155</v>
      </c>
      <c r="C3585" s="1">
        <v>68138</v>
      </c>
      <c r="D3585" s="1">
        <v>26</v>
      </c>
      <c r="E3585" s="1">
        <v>26</v>
      </c>
      <c r="F3585" s="1">
        <v>1287.24</v>
      </c>
      <c r="G3585" s="1">
        <v>5.5466173000000001E-2</v>
      </c>
      <c r="H3585" s="1">
        <v>0.99625991700000005</v>
      </c>
      <c r="I3585" s="1">
        <v>0.80638442899999996</v>
      </c>
      <c r="K3585" s="1">
        <v>1.024509678</v>
      </c>
      <c r="L3585" s="1" t="s">
        <v>2</v>
      </c>
      <c r="M3585" s="1" t="s">
        <v>1</v>
      </c>
      <c r="N3585" s="1">
        <v>6397272.324</v>
      </c>
      <c r="O3585" s="1">
        <v>7027902.9309999999</v>
      </c>
      <c r="P3585" s="1">
        <v>6008318.6200000001</v>
      </c>
      <c r="Q3585" s="1">
        <v>8638896.2109999992</v>
      </c>
      <c r="R3585" s="3">
        <f>AVERAGE('VTA_Proteome Morphine vs Saline'!N3585:Q3585)</f>
        <v>7018097.5214999998</v>
      </c>
      <c r="S3585" s="3">
        <f>_xlfn.STDEV.S('VTA_Proteome Morphine vs Saline'!N3585:Q3585)</f>
        <v>1159333.4138929208</v>
      </c>
      <c r="T3585" s="1">
        <v>7926620.0719999997</v>
      </c>
      <c r="U3585" s="1">
        <v>7766307.7920000004</v>
      </c>
      <c r="V3585" s="1">
        <v>5853462.932</v>
      </c>
      <c r="W3585" s="1">
        <v>7214044.5369999995</v>
      </c>
      <c r="X3585" s="1">
        <f t="shared" si="219"/>
        <v>7190108.8332500001</v>
      </c>
      <c r="Y3585" s="1">
        <f t="shared" si="220"/>
        <v>941921.65776708175</v>
      </c>
    </row>
    <row r="3586" spans="1:25" x14ac:dyDescent="0.5">
      <c r="A3586" s="1" t="s">
        <v>7156</v>
      </c>
      <c r="B3586" s="1" t="s">
        <v>7157</v>
      </c>
      <c r="C3586" s="1">
        <v>61625</v>
      </c>
      <c r="D3586" s="1">
        <v>3</v>
      </c>
      <c r="E3586" s="1">
        <v>2</v>
      </c>
      <c r="F3586" s="1">
        <v>136.36000000000001</v>
      </c>
      <c r="G3586" s="1">
        <v>0.219831367</v>
      </c>
      <c r="H3586" s="1">
        <v>0.977951083</v>
      </c>
      <c r="I3586" s="1">
        <v>0.21088436199999999</v>
      </c>
      <c r="K3586" s="1">
        <v>1.6610126860000001</v>
      </c>
      <c r="L3586" s="1" t="s">
        <v>1</v>
      </c>
      <c r="M3586" s="1" t="s">
        <v>2</v>
      </c>
      <c r="N3586" s="1">
        <v>685887.29370000004</v>
      </c>
      <c r="O3586" s="1">
        <v>209948.13339999999</v>
      </c>
      <c r="P3586" s="1">
        <v>543700.29630000005</v>
      </c>
      <c r="Q3586" s="1">
        <v>385214.7977</v>
      </c>
      <c r="R3586" s="3">
        <f>AVERAGE('VTA_Proteome Morphine vs Saline'!N3586:Q3586)</f>
        <v>456187.630275</v>
      </c>
      <c r="S3586" s="3">
        <f>_xlfn.STDEV.S('VTA_Proteome Morphine vs Saline'!N3586:Q3586)</f>
        <v>205013.36125346695</v>
      </c>
      <c r="T3586" s="1">
        <v>232471.86</v>
      </c>
      <c r="U3586" s="1">
        <v>336204.98080000002</v>
      </c>
      <c r="V3586" s="1">
        <v>399939.49070000002</v>
      </c>
      <c r="W3586" s="1">
        <v>129960.78109999999</v>
      </c>
      <c r="X3586" s="1">
        <f t="shared" si="219"/>
        <v>274644.27815000003</v>
      </c>
      <c r="Y3586" s="1">
        <f t="shared" si="220"/>
        <v>118603.5940573292</v>
      </c>
    </row>
    <row r="3587" spans="1:25" x14ac:dyDescent="0.5">
      <c r="A3587" s="1" t="s">
        <v>7158</v>
      </c>
      <c r="B3587" s="1" t="s">
        <v>7159</v>
      </c>
      <c r="C3587" s="1">
        <v>64534</v>
      </c>
      <c r="D3587" s="1">
        <v>8</v>
      </c>
      <c r="E3587" s="1">
        <v>7</v>
      </c>
      <c r="F3587" s="1">
        <v>473.11</v>
      </c>
      <c r="G3587" s="1">
        <v>5.5701571999999998E-2</v>
      </c>
      <c r="H3587" s="1">
        <v>0.99625991700000005</v>
      </c>
      <c r="I3587" s="1">
        <v>0.80237691899999997</v>
      </c>
      <c r="K3587" s="1">
        <v>1.0316572820000001</v>
      </c>
      <c r="L3587" s="1" t="s">
        <v>2</v>
      </c>
      <c r="M3587" s="1" t="s">
        <v>1</v>
      </c>
      <c r="N3587" s="1">
        <v>3668500.46</v>
      </c>
      <c r="O3587" s="1">
        <v>3441314.8119999999</v>
      </c>
      <c r="P3587" s="1">
        <v>3309835.284</v>
      </c>
      <c r="Q3587" s="1">
        <v>4201760.0980000002</v>
      </c>
      <c r="R3587" s="3">
        <f>AVERAGE('VTA_Proteome Morphine vs Saline'!N3587:Q3587)</f>
        <v>3655352.6634999998</v>
      </c>
      <c r="S3587" s="3">
        <f>_xlfn.STDEV.S('VTA_Proteome Morphine vs Saline'!N3587:Q3587)</f>
        <v>393246.4920127326</v>
      </c>
      <c r="T3587" s="1">
        <v>3842786.4909999999</v>
      </c>
      <c r="U3587" s="1">
        <v>3240364.28</v>
      </c>
      <c r="V3587" s="1">
        <v>4638211.7470000004</v>
      </c>
      <c r="W3587" s="1">
        <v>3362922.2609999999</v>
      </c>
      <c r="X3587" s="1">
        <f t="shared" si="219"/>
        <v>3771071.1947499998</v>
      </c>
      <c r="Y3587" s="1">
        <f t="shared" si="220"/>
        <v>633853.61153223983</v>
      </c>
    </row>
    <row r="3588" spans="1:25" x14ac:dyDescent="0.5">
      <c r="A3588" s="1" t="s">
        <v>7160</v>
      </c>
      <c r="B3588" s="1" t="s">
        <v>7161</v>
      </c>
      <c r="C3588" s="1">
        <v>21202</v>
      </c>
      <c r="D3588" s="1">
        <v>2</v>
      </c>
      <c r="E3588" s="1">
        <v>2</v>
      </c>
      <c r="F3588" s="1">
        <v>75.28</v>
      </c>
      <c r="G3588" s="1">
        <v>5.1274723000000001E-2</v>
      </c>
      <c r="H3588" s="1">
        <v>0.99625991700000005</v>
      </c>
      <c r="I3588" s="1">
        <v>0.90549607300000001</v>
      </c>
      <c r="K3588" s="1">
        <v>1.026715356</v>
      </c>
      <c r="L3588" s="1" t="s">
        <v>1</v>
      </c>
      <c r="M3588" s="1" t="s">
        <v>2</v>
      </c>
      <c r="N3588" s="1">
        <v>487313.9216</v>
      </c>
      <c r="O3588" s="1">
        <v>795837.93409999995</v>
      </c>
      <c r="P3588" s="1">
        <v>577593.04859999998</v>
      </c>
      <c r="Q3588" s="1">
        <v>589099.0159</v>
      </c>
      <c r="R3588" s="3">
        <f>AVERAGE('VTA_Proteome Morphine vs Saline'!N3588:Q3588)</f>
        <v>612460.98005000001</v>
      </c>
      <c r="S3588" s="3">
        <f>_xlfn.STDEV.S('VTA_Proteome Morphine vs Saline'!N3588:Q3588)</f>
        <v>130448.51797789951</v>
      </c>
      <c r="T3588" s="1">
        <v>528240.47549999994</v>
      </c>
      <c r="U3588" s="1">
        <v>624109.54870000004</v>
      </c>
      <c r="V3588" s="1">
        <v>663385.34490000003</v>
      </c>
      <c r="W3588" s="1">
        <v>570363.08039999998</v>
      </c>
      <c r="X3588" s="1">
        <f t="shared" si="219"/>
        <v>596524.61237499991</v>
      </c>
      <c r="Y3588" s="1">
        <f t="shared" si="220"/>
        <v>59381.35332991492</v>
      </c>
    </row>
    <row r="3589" spans="1:25" x14ac:dyDescent="0.5">
      <c r="A3589" s="1" t="s">
        <v>7162</v>
      </c>
      <c r="B3589" s="1" t="s">
        <v>7163</v>
      </c>
      <c r="C3589" s="1">
        <v>57370</v>
      </c>
      <c r="D3589" s="1">
        <v>6</v>
      </c>
      <c r="E3589" s="1">
        <v>6</v>
      </c>
      <c r="F3589" s="1">
        <v>368.33</v>
      </c>
      <c r="G3589" s="1">
        <v>0.10119710699999999</v>
      </c>
      <c r="H3589" s="1">
        <v>0.99094768200000005</v>
      </c>
      <c r="I3589" s="1">
        <v>0.466713724</v>
      </c>
      <c r="K3589" s="1">
        <v>1.1499024920000001</v>
      </c>
      <c r="L3589" s="1" t="s">
        <v>1</v>
      </c>
      <c r="M3589" s="1" t="s">
        <v>2</v>
      </c>
      <c r="N3589" s="1">
        <v>2173528.0630000001</v>
      </c>
      <c r="O3589" s="1">
        <v>1313332.537</v>
      </c>
      <c r="P3589" s="1">
        <v>2300447.912</v>
      </c>
      <c r="Q3589" s="1">
        <v>1973843.4850000001</v>
      </c>
      <c r="R3589" s="3">
        <f>AVERAGE('VTA_Proteome Morphine vs Saline'!N3589:Q3589)</f>
        <v>1940287.9992500001</v>
      </c>
      <c r="S3589" s="3">
        <f>_xlfn.STDEV.S('VTA_Proteome Morphine vs Saline'!N3589:Q3589)</f>
        <v>439057.78372905951</v>
      </c>
      <c r="T3589" s="1">
        <v>1783449.7679999999</v>
      </c>
      <c r="U3589" s="1">
        <v>1391357.818</v>
      </c>
      <c r="V3589" s="1">
        <v>2351775.6469999999</v>
      </c>
      <c r="W3589" s="1">
        <v>1222816.8700000001</v>
      </c>
      <c r="X3589" s="1">
        <f t="shared" ref="X3589:X3652" si="221">AVERAGE(T3589:W3589)</f>
        <v>1687350.02575</v>
      </c>
      <c r="Y3589" s="1">
        <f t="shared" ref="Y3589:Y3652" si="222">_xlfn.STDEV.S(T3589:W3589)</f>
        <v>501364.47370275995</v>
      </c>
    </row>
    <row r="3590" spans="1:25" x14ac:dyDescent="0.5">
      <c r="A3590" s="1" t="s">
        <v>7164</v>
      </c>
      <c r="B3590" s="1" t="s">
        <v>7165</v>
      </c>
      <c r="C3590" s="1">
        <v>141496</v>
      </c>
      <c r="D3590" s="1">
        <v>47</v>
      </c>
      <c r="E3590" s="1">
        <v>47</v>
      </c>
      <c r="F3590" s="1">
        <v>2746.6</v>
      </c>
      <c r="G3590" s="1">
        <v>0.187779803</v>
      </c>
      <c r="H3590" s="1">
        <v>0.977951083</v>
      </c>
      <c r="I3590" s="1">
        <v>0.25341514300000001</v>
      </c>
      <c r="K3590" s="1">
        <v>1.063703662</v>
      </c>
      <c r="L3590" s="1" t="s">
        <v>2</v>
      </c>
      <c r="M3590" s="1" t="s">
        <v>1</v>
      </c>
      <c r="N3590" s="1">
        <v>22714200.010000002</v>
      </c>
      <c r="O3590" s="1">
        <v>19507862.550000001</v>
      </c>
      <c r="P3590" s="1">
        <v>21485064.5</v>
      </c>
      <c r="Q3590" s="1">
        <v>21763551.210000001</v>
      </c>
      <c r="R3590" s="3">
        <f>AVERAGE('VTA_Proteome Morphine vs Saline'!N3590:Q3590)</f>
        <v>21367669.567500003</v>
      </c>
      <c r="S3590" s="3">
        <f>_xlfn.STDEV.S('VTA_Proteome Morphine vs Saline'!N3590:Q3590)</f>
        <v>1346913.7834282082</v>
      </c>
      <c r="T3590" s="1">
        <v>25100882.140000001</v>
      </c>
      <c r="U3590" s="1">
        <v>22214614.41</v>
      </c>
      <c r="V3590" s="1">
        <v>22477312.48</v>
      </c>
      <c r="W3590" s="1">
        <v>21122664.469999999</v>
      </c>
      <c r="X3590" s="1">
        <f t="shared" si="221"/>
        <v>22728868.375</v>
      </c>
      <c r="Y3590" s="1">
        <f t="shared" si="222"/>
        <v>1686621.6523585645</v>
      </c>
    </row>
    <row r="3591" spans="1:25" x14ac:dyDescent="0.5">
      <c r="A3591" s="1" t="s">
        <v>7166</v>
      </c>
      <c r="B3591" s="1" t="s">
        <v>7167</v>
      </c>
      <c r="C3591" s="1">
        <v>53700</v>
      </c>
      <c r="D3591" s="1">
        <v>65</v>
      </c>
      <c r="E3591" s="1">
        <v>53</v>
      </c>
      <c r="F3591" s="1">
        <v>5151.18</v>
      </c>
      <c r="G3591" s="1">
        <v>0.34947869300000001</v>
      </c>
      <c r="H3591" s="1">
        <v>0.977951083</v>
      </c>
      <c r="I3591" s="1">
        <v>0.11117487099999999</v>
      </c>
      <c r="K3591" s="1">
        <v>1.7520814849999999</v>
      </c>
      <c r="L3591" s="1" t="s">
        <v>1</v>
      </c>
      <c r="M3591" s="1" t="s">
        <v>2</v>
      </c>
      <c r="N3591" s="1">
        <v>244192630.19999999</v>
      </c>
      <c r="O3591" s="1">
        <v>120281244.7</v>
      </c>
      <c r="P3591" s="1">
        <v>295864935</v>
      </c>
      <c r="Q3591" s="1">
        <v>202220515.80000001</v>
      </c>
      <c r="R3591" s="3">
        <f>AVERAGE('VTA_Proteome Morphine vs Saline'!N3591:Q3591)</f>
        <v>215639831.42500001</v>
      </c>
      <c r="S3591" s="3">
        <f>_xlfn.STDEV.S('VTA_Proteome Morphine vs Saline'!N3591:Q3591)</f>
        <v>74217400.600168765</v>
      </c>
      <c r="T3591" s="1">
        <v>96733064.480000004</v>
      </c>
      <c r="U3591" s="1">
        <v>83500399.629999995</v>
      </c>
      <c r="V3591" s="1">
        <v>246170852.90000001</v>
      </c>
      <c r="W3591" s="1">
        <v>65901168.100000001</v>
      </c>
      <c r="X3591" s="1">
        <f t="shared" si="221"/>
        <v>123076371.2775</v>
      </c>
      <c r="Y3591" s="1">
        <f t="shared" si="222"/>
        <v>83029076.451508492</v>
      </c>
    </row>
    <row r="3592" spans="1:25" x14ac:dyDescent="0.5">
      <c r="A3592" s="1" t="s">
        <v>7168</v>
      </c>
      <c r="B3592" s="1" t="s">
        <v>7169</v>
      </c>
      <c r="C3592" s="1">
        <v>159518</v>
      </c>
      <c r="D3592" s="1">
        <v>15</v>
      </c>
      <c r="E3592" s="1">
        <v>14</v>
      </c>
      <c r="F3592" s="1">
        <v>687.66</v>
      </c>
      <c r="G3592" s="1">
        <v>5.7224746999999999E-2</v>
      </c>
      <c r="H3592" s="1">
        <v>0.99625991700000005</v>
      </c>
      <c r="I3592" s="1">
        <v>0.77839116200000003</v>
      </c>
      <c r="K3592" s="1">
        <v>1.0087741370000001</v>
      </c>
      <c r="L3592" s="1" t="s">
        <v>2</v>
      </c>
      <c r="M3592" s="1" t="s">
        <v>1</v>
      </c>
      <c r="N3592" s="1">
        <v>1392639.358</v>
      </c>
      <c r="O3592" s="1">
        <v>1313369.25</v>
      </c>
      <c r="P3592" s="1">
        <v>1457174.06</v>
      </c>
      <c r="Q3592" s="1">
        <v>1460580.209</v>
      </c>
      <c r="R3592" s="3">
        <f>AVERAGE('VTA_Proteome Morphine vs Saline'!N3592:Q3592)</f>
        <v>1405940.7192500001</v>
      </c>
      <c r="S3592" s="3">
        <f>_xlfn.STDEV.S('VTA_Proteome Morphine vs Saline'!N3592:Q3592)</f>
        <v>69177.867787206502</v>
      </c>
      <c r="T3592" s="1">
        <v>1448190.2879999999</v>
      </c>
      <c r="U3592" s="1">
        <v>1351592.531</v>
      </c>
      <c r="V3592" s="1">
        <v>1403708.1089999999</v>
      </c>
      <c r="W3592" s="1">
        <v>1469615.612</v>
      </c>
      <c r="X3592" s="1">
        <f t="shared" si="221"/>
        <v>1418276.635</v>
      </c>
      <c r="Y3592" s="1">
        <f t="shared" si="222"/>
        <v>52247.899068786908</v>
      </c>
    </row>
    <row r="3593" spans="1:25" x14ac:dyDescent="0.5">
      <c r="A3593" s="1" t="s">
        <v>7170</v>
      </c>
      <c r="B3593" s="1" t="s">
        <v>7171</v>
      </c>
      <c r="C3593" s="1">
        <v>22128</v>
      </c>
      <c r="D3593" s="1">
        <v>25</v>
      </c>
      <c r="E3593" s="1">
        <v>21</v>
      </c>
      <c r="F3593" s="1">
        <v>1358.47</v>
      </c>
      <c r="G3593" s="1">
        <v>5.8620171999999998E-2</v>
      </c>
      <c r="H3593" s="1">
        <v>0.99625991700000005</v>
      </c>
      <c r="I3593" s="1">
        <v>0.75877720599999998</v>
      </c>
      <c r="K3593" s="1">
        <v>1.072686408</v>
      </c>
      <c r="L3593" s="1" t="s">
        <v>2</v>
      </c>
      <c r="M3593" s="1" t="s">
        <v>1</v>
      </c>
      <c r="N3593" s="1">
        <v>103111417.2</v>
      </c>
      <c r="O3593" s="1">
        <v>142904459.40000001</v>
      </c>
      <c r="P3593" s="1">
        <v>165887873.5</v>
      </c>
      <c r="Q3593" s="1">
        <v>180894048</v>
      </c>
      <c r="R3593" s="3">
        <f>AVERAGE('VTA_Proteome Morphine vs Saline'!N3593:Q3593)</f>
        <v>148199449.52500001</v>
      </c>
      <c r="S3593" s="3">
        <f>_xlfn.STDEV.S('VTA_Proteome Morphine vs Saline'!N3593:Q3593)</f>
        <v>33876170.048796482</v>
      </c>
      <c r="T3593" s="1">
        <v>147537224.5</v>
      </c>
      <c r="U3593" s="1">
        <v>109564859.2</v>
      </c>
      <c r="V3593" s="1">
        <v>158262114.40000001</v>
      </c>
      <c r="W3593" s="1">
        <v>220521942.59999999</v>
      </c>
      <c r="X3593" s="1">
        <f t="shared" si="221"/>
        <v>158971535.17500001</v>
      </c>
      <c r="Y3593" s="1">
        <f t="shared" si="222"/>
        <v>46046060.35819114</v>
      </c>
    </row>
    <row r="3594" spans="1:25" x14ac:dyDescent="0.5">
      <c r="A3594" s="1" t="s">
        <v>7172</v>
      </c>
      <c r="B3594" s="1" t="s">
        <v>7173</v>
      </c>
      <c r="C3594" s="1">
        <v>96479</v>
      </c>
      <c r="D3594" s="1">
        <v>6</v>
      </c>
      <c r="E3594" s="1">
        <v>6</v>
      </c>
      <c r="F3594" s="1">
        <v>279.35000000000002</v>
      </c>
      <c r="G3594" s="1">
        <v>0.11979284799999999</v>
      </c>
      <c r="H3594" s="1">
        <v>0.98142714799999997</v>
      </c>
      <c r="I3594" s="1">
        <v>0.40050975700000002</v>
      </c>
      <c r="K3594" s="1">
        <v>1.1203508799999999</v>
      </c>
      <c r="L3594" s="1" t="s">
        <v>2</v>
      </c>
      <c r="M3594" s="1" t="s">
        <v>1</v>
      </c>
      <c r="N3594" s="1">
        <v>400457.93719999999</v>
      </c>
      <c r="O3594" s="1">
        <v>548767.74380000005</v>
      </c>
      <c r="P3594" s="1">
        <v>357317.83990000002</v>
      </c>
      <c r="Q3594" s="1">
        <v>385872.92259999999</v>
      </c>
      <c r="R3594" s="3">
        <f>AVERAGE('VTA_Proteome Morphine vs Saline'!N3594:Q3594)</f>
        <v>423104.11087500001</v>
      </c>
      <c r="S3594" s="3">
        <f>_xlfn.STDEV.S('VTA_Proteome Morphine vs Saline'!N3594:Q3594)</f>
        <v>85670.283940216628</v>
      </c>
      <c r="T3594" s="1">
        <v>447875.09039999999</v>
      </c>
      <c r="U3594" s="1">
        <v>553854.03879999998</v>
      </c>
      <c r="V3594" s="1">
        <v>373954.68530000001</v>
      </c>
      <c r="W3594" s="1">
        <v>520416.43680000002</v>
      </c>
      <c r="X3594" s="1">
        <f t="shared" si="221"/>
        <v>474025.06282499997</v>
      </c>
      <c r="Y3594" s="1">
        <f t="shared" si="222"/>
        <v>80047.332873181629</v>
      </c>
    </row>
    <row r="3595" spans="1:25" x14ac:dyDescent="0.5">
      <c r="A3595" s="1" t="s">
        <v>7174</v>
      </c>
      <c r="B3595" s="1" t="s">
        <v>7175</v>
      </c>
      <c r="C3595" s="1">
        <v>55653</v>
      </c>
      <c r="D3595" s="1">
        <v>2</v>
      </c>
      <c r="E3595" s="1">
        <v>2</v>
      </c>
      <c r="F3595" s="1">
        <v>88.51</v>
      </c>
      <c r="G3595" s="1">
        <v>9.2729041999999998E-2</v>
      </c>
      <c r="H3595" s="1">
        <v>0.99625991700000005</v>
      </c>
      <c r="I3595" s="1">
        <v>0.50390139</v>
      </c>
      <c r="K3595" s="1">
        <v>1.138040239</v>
      </c>
      <c r="L3595" s="1" t="s">
        <v>2</v>
      </c>
      <c r="M3595" s="1" t="s">
        <v>1</v>
      </c>
      <c r="N3595" s="1">
        <v>97813.320860000007</v>
      </c>
      <c r="O3595" s="1">
        <v>108276.34390000001</v>
      </c>
      <c r="P3595" s="1">
        <v>116365.21980000001</v>
      </c>
      <c r="Q3595" s="1">
        <v>142519.76130000001</v>
      </c>
      <c r="R3595" s="3">
        <f>AVERAGE('VTA_Proteome Morphine vs Saline'!N3595:Q3595)</f>
        <v>116243.66146500001</v>
      </c>
      <c r="S3595" s="3">
        <f>_xlfn.STDEV.S('VTA_Proteome Morphine vs Saline'!N3595:Q3595)</f>
        <v>19092.789240666825</v>
      </c>
      <c r="T3595" s="1">
        <v>169375.1409</v>
      </c>
      <c r="U3595" s="1">
        <v>88153.798590000006</v>
      </c>
      <c r="V3595" s="1">
        <v>135801.13459999999</v>
      </c>
      <c r="W3595" s="1">
        <v>135829.783</v>
      </c>
      <c r="X3595" s="1">
        <f t="shared" si="221"/>
        <v>132289.96427250002</v>
      </c>
      <c r="Y3595" s="1">
        <f t="shared" si="222"/>
        <v>33407.434703162638</v>
      </c>
    </row>
    <row r="3596" spans="1:25" x14ac:dyDescent="0.5">
      <c r="A3596" s="1" t="s">
        <v>7176</v>
      </c>
      <c r="B3596" s="1" t="s">
        <v>7177</v>
      </c>
      <c r="C3596" s="1">
        <v>38091</v>
      </c>
      <c r="D3596" s="1">
        <v>9</v>
      </c>
      <c r="E3596" s="1">
        <v>9</v>
      </c>
      <c r="F3596" s="1">
        <v>386.49</v>
      </c>
      <c r="G3596" s="1">
        <v>0.52701880999999995</v>
      </c>
      <c r="H3596" s="1">
        <v>0.977951083</v>
      </c>
      <c r="I3596" s="1">
        <v>5.2012688000000001E-2</v>
      </c>
      <c r="K3596" s="1">
        <v>1.4347263029999999</v>
      </c>
      <c r="L3596" s="1" t="s">
        <v>1</v>
      </c>
      <c r="M3596" s="1" t="s">
        <v>2</v>
      </c>
      <c r="N3596" s="1">
        <v>1460763.047</v>
      </c>
      <c r="O3596" s="1">
        <v>1431207.314</v>
      </c>
      <c r="P3596" s="1">
        <v>1407818.02</v>
      </c>
      <c r="Q3596" s="1">
        <v>1253966.9339999999</v>
      </c>
      <c r="R3596" s="3">
        <f>AVERAGE('VTA_Proteome Morphine vs Saline'!N3596:Q3596)</f>
        <v>1388438.8287499999</v>
      </c>
      <c r="S3596" s="3">
        <f>_xlfn.STDEV.S('VTA_Proteome Morphine vs Saline'!N3596:Q3596)</f>
        <v>92228.30261044651</v>
      </c>
      <c r="T3596" s="1">
        <v>1023997.2</v>
      </c>
      <c r="U3596" s="1">
        <v>1402174.1969999999</v>
      </c>
      <c r="V3596" s="1">
        <v>762895.98080000002</v>
      </c>
      <c r="W3596" s="1">
        <v>681883.68980000005</v>
      </c>
      <c r="X3596" s="1">
        <f t="shared" si="221"/>
        <v>967737.76689999993</v>
      </c>
      <c r="Y3596" s="1">
        <f t="shared" si="222"/>
        <v>324331.54145005008</v>
      </c>
    </row>
    <row r="3597" spans="1:25" x14ac:dyDescent="0.5">
      <c r="A3597" s="1" t="s">
        <v>7178</v>
      </c>
      <c r="B3597" s="1" t="s">
        <v>7179</v>
      </c>
      <c r="C3597" s="1">
        <v>67471</v>
      </c>
      <c r="D3597" s="1">
        <v>12</v>
      </c>
      <c r="E3597" s="1">
        <v>12</v>
      </c>
      <c r="F3597" s="1">
        <v>532.27</v>
      </c>
      <c r="G3597" s="1">
        <v>0.109945078</v>
      </c>
      <c r="H3597" s="1">
        <v>0.98916351000000002</v>
      </c>
      <c r="I3597" s="1">
        <v>0.43332207900000003</v>
      </c>
      <c r="K3597" s="1">
        <v>1.081136726</v>
      </c>
      <c r="L3597" s="1" t="s">
        <v>2</v>
      </c>
      <c r="M3597" s="1" t="s">
        <v>1</v>
      </c>
      <c r="N3597" s="1">
        <v>1194224.8289999999</v>
      </c>
      <c r="O3597" s="1">
        <v>1246370.4609999999</v>
      </c>
      <c r="P3597" s="1">
        <v>1566110.2990000001</v>
      </c>
      <c r="Q3597" s="1">
        <v>1477236.004</v>
      </c>
      <c r="R3597" s="3">
        <f>AVERAGE('VTA_Proteome Morphine vs Saline'!N3597:Q3597)</f>
        <v>1370985.3982500001</v>
      </c>
      <c r="S3597" s="3">
        <f>_xlfn.STDEV.S('VTA_Proteome Morphine vs Saline'!N3597:Q3597)</f>
        <v>179012.19655128045</v>
      </c>
      <c r="T3597" s="1">
        <v>1547876.1</v>
      </c>
      <c r="U3597" s="1">
        <v>1219171.6669999999</v>
      </c>
      <c r="V3597" s="1">
        <v>1656702.666</v>
      </c>
      <c r="W3597" s="1">
        <v>1505140.227</v>
      </c>
      <c r="X3597" s="1">
        <f t="shared" si="221"/>
        <v>1482222.665</v>
      </c>
      <c r="Y3597" s="1">
        <f t="shared" si="222"/>
        <v>186614.29605211312</v>
      </c>
    </row>
    <row r="3598" spans="1:25" x14ac:dyDescent="0.5">
      <c r="A3598" s="1" t="s">
        <v>7180</v>
      </c>
      <c r="B3598" s="1" t="s">
        <v>7181</v>
      </c>
      <c r="C3598" s="1">
        <v>70649</v>
      </c>
      <c r="D3598" s="1">
        <v>18</v>
      </c>
      <c r="E3598" s="1">
        <v>18</v>
      </c>
      <c r="F3598" s="1">
        <v>920.76</v>
      </c>
      <c r="G3598" s="1">
        <v>0.193030957</v>
      </c>
      <c r="H3598" s="1">
        <v>0.977951083</v>
      </c>
      <c r="I3598" s="1">
        <v>0.24564513099999999</v>
      </c>
      <c r="K3598" s="1">
        <v>1.161201194</v>
      </c>
      <c r="L3598" s="1" t="s">
        <v>1</v>
      </c>
      <c r="M3598" s="1" t="s">
        <v>2</v>
      </c>
      <c r="N3598" s="1">
        <v>1655988.29</v>
      </c>
      <c r="O3598" s="1">
        <v>1672387.4110000001</v>
      </c>
      <c r="P3598" s="1">
        <v>2421695.6230000001</v>
      </c>
      <c r="Q3598" s="1">
        <v>2158715.9870000002</v>
      </c>
      <c r="R3598" s="3">
        <f>AVERAGE('VTA_Proteome Morphine vs Saline'!N3598:Q3598)</f>
        <v>1977196.8277500002</v>
      </c>
      <c r="S3598" s="3">
        <f>_xlfn.STDEV.S('VTA_Proteome Morphine vs Saline'!N3598:Q3598)</f>
        <v>377099.49589663738</v>
      </c>
      <c r="T3598" s="1">
        <v>1727264.449</v>
      </c>
      <c r="U3598" s="1">
        <v>1462385.831</v>
      </c>
      <c r="V3598" s="1">
        <v>1895630.588</v>
      </c>
      <c r="W3598" s="1">
        <v>1725586.4939999999</v>
      </c>
      <c r="X3598" s="1">
        <f t="shared" si="221"/>
        <v>1702716.8405000002</v>
      </c>
      <c r="Y3598" s="1">
        <f t="shared" si="222"/>
        <v>178978.87606834332</v>
      </c>
    </row>
    <row r="3599" spans="1:25" x14ac:dyDescent="0.5">
      <c r="A3599" s="1" t="s">
        <v>7182</v>
      </c>
      <c r="B3599" s="1" t="s">
        <v>7183</v>
      </c>
      <c r="C3599" s="1">
        <v>96265</v>
      </c>
      <c r="D3599" s="1">
        <v>30</v>
      </c>
      <c r="E3599" s="1">
        <v>30</v>
      </c>
      <c r="F3599" s="1">
        <v>2044.37</v>
      </c>
      <c r="G3599" s="1">
        <v>6.375757E-2</v>
      </c>
      <c r="H3599" s="1">
        <v>0.99625991700000005</v>
      </c>
      <c r="I3599" s="1">
        <v>0.69909473300000002</v>
      </c>
      <c r="K3599" s="1">
        <v>1.052996255</v>
      </c>
      <c r="L3599" s="1" t="s">
        <v>1</v>
      </c>
      <c r="M3599" s="1" t="s">
        <v>2</v>
      </c>
      <c r="N3599" s="1">
        <v>28280401.969999999</v>
      </c>
      <c r="O3599" s="1">
        <v>19843848.48</v>
      </c>
      <c r="P3599" s="1">
        <v>29836791.52</v>
      </c>
      <c r="Q3599" s="1">
        <v>25040904.120000001</v>
      </c>
      <c r="R3599" s="3">
        <f>AVERAGE('VTA_Proteome Morphine vs Saline'!N3599:Q3599)</f>
        <v>25750486.522500001</v>
      </c>
      <c r="S3599" s="3">
        <f>_xlfn.STDEV.S('VTA_Proteome Morphine vs Saline'!N3599:Q3599)</f>
        <v>4415512.0826142766</v>
      </c>
      <c r="T3599" s="1">
        <v>27565911.02</v>
      </c>
      <c r="U3599" s="1">
        <v>20596526.370000001</v>
      </c>
      <c r="V3599" s="1">
        <v>29824139.969999999</v>
      </c>
      <c r="W3599" s="1">
        <v>19831383.129999999</v>
      </c>
      <c r="X3599" s="1">
        <f t="shared" si="221"/>
        <v>24454490.122499999</v>
      </c>
      <c r="Y3599" s="1">
        <f t="shared" si="222"/>
        <v>4992363.5706901727</v>
      </c>
    </row>
    <row r="3600" spans="1:25" x14ac:dyDescent="0.5">
      <c r="A3600" s="1" t="s">
        <v>7184</v>
      </c>
      <c r="B3600" s="1" t="s">
        <v>7185</v>
      </c>
      <c r="C3600" s="1">
        <v>20749</v>
      </c>
      <c r="D3600" s="1">
        <v>9</v>
      </c>
      <c r="E3600" s="1">
        <v>9</v>
      </c>
      <c r="F3600" s="1">
        <v>509.1</v>
      </c>
      <c r="G3600" s="1">
        <v>0.12040988</v>
      </c>
      <c r="H3600" s="1">
        <v>0.98142714799999997</v>
      </c>
      <c r="I3600" s="1">
        <v>0.39859737899999997</v>
      </c>
      <c r="K3600" s="1">
        <v>1.1510557889999999</v>
      </c>
      <c r="L3600" s="1" t="s">
        <v>2</v>
      </c>
      <c r="M3600" s="1" t="s">
        <v>1</v>
      </c>
      <c r="N3600" s="1">
        <v>3112314.7039999999</v>
      </c>
      <c r="O3600" s="1">
        <v>3935347.1009999998</v>
      </c>
      <c r="P3600" s="1">
        <v>4808431.0130000003</v>
      </c>
      <c r="Q3600" s="1">
        <v>3720732.5350000001</v>
      </c>
      <c r="R3600" s="3">
        <f>AVERAGE('VTA_Proteome Morphine vs Saline'!N3600:Q3600)</f>
        <v>3894206.33825</v>
      </c>
      <c r="S3600" s="3">
        <f>_xlfn.STDEV.S('VTA_Proteome Morphine vs Saline'!N3600:Q3600)</f>
        <v>702127.008075119</v>
      </c>
      <c r="T3600" s="1">
        <v>3595553.125</v>
      </c>
      <c r="U3600" s="1">
        <v>3793517.1669999999</v>
      </c>
      <c r="V3600" s="1">
        <v>4560773.6430000002</v>
      </c>
      <c r="W3600" s="1">
        <v>5979951.0669999998</v>
      </c>
      <c r="X3600" s="1">
        <f t="shared" si="221"/>
        <v>4482448.7504999992</v>
      </c>
      <c r="Y3600" s="1">
        <f t="shared" si="222"/>
        <v>1081643.587938111</v>
      </c>
    </row>
    <row r="3601" spans="1:25" x14ac:dyDescent="0.5">
      <c r="A3601" s="1" t="s">
        <v>7186</v>
      </c>
      <c r="B3601" s="1" t="s">
        <v>7187</v>
      </c>
      <c r="C3601" s="1">
        <v>26093</v>
      </c>
      <c r="D3601" s="1">
        <v>7</v>
      </c>
      <c r="E3601" s="1">
        <v>7</v>
      </c>
      <c r="F3601" s="1">
        <v>305.89</v>
      </c>
      <c r="G3601" s="1">
        <v>0.10354593500000001</v>
      </c>
      <c r="H3601" s="1">
        <v>0.99063050699999999</v>
      </c>
      <c r="I3601" s="1">
        <v>0.45729815499999998</v>
      </c>
      <c r="K3601" s="1">
        <v>1.1572012220000001</v>
      </c>
      <c r="L3601" s="1" t="s">
        <v>2</v>
      </c>
      <c r="M3601" s="1" t="s">
        <v>1</v>
      </c>
      <c r="N3601" s="1">
        <v>1489574.68</v>
      </c>
      <c r="O3601" s="1">
        <v>1749066.9</v>
      </c>
      <c r="P3601" s="1">
        <v>2195836.736</v>
      </c>
      <c r="Q3601" s="1">
        <v>2055625.723</v>
      </c>
      <c r="R3601" s="3">
        <f>AVERAGE('VTA_Proteome Morphine vs Saline'!N3601:Q3601)</f>
        <v>1872526.00975</v>
      </c>
      <c r="S3601" s="3">
        <f>_xlfn.STDEV.S('VTA_Proteome Morphine vs Saline'!N3601:Q3601)</f>
        <v>316200.99274464219</v>
      </c>
      <c r="T3601" s="1">
        <v>1811416.7830000001</v>
      </c>
      <c r="U3601" s="1">
        <v>1705613.8959999999</v>
      </c>
      <c r="V3601" s="1">
        <v>2040717.831</v>
      </c>
      <c r="W3601" s="1">
        <v>3109809.034</v>
      </c>
      <c r="X3601" s="1">
        <f t="shared" si="221"/>
        <v>2166889.3859999999</v>
      </c>
      <c r="Y3601" s="1">
        <f t="shared" si="222"/>
        <v>643985.65538731741</v>
      </c>
    </row>
    <row r="3602" spans="1:25" x14ac:dyDescent="0.5">
      <c r="A3602" s="1" t="s">
        <v>7188</v>
      </c>
      <c r="B3602" s="1" t="s">
        <v>7189</v>
      </c>
      <c r="C3602" s="1">
        <v>20456</v>
      </c>
      <c r="D3602" s="1">
        <v>9</v>
      </c>
      <c r="E3602" s="1">
        <v>9</v>
      </c>
      <c r="F3602" s="1">
        <v>471.56</v>
      </c>
      <c r="G3602" s="1">
        <v>6.6063333000000002E-2</v>
      </c>
      <c r="H3602" s="1">
        <v>0.99625991700000005</v>
      </c>
      <c r="I3602" s="1">
        <v>0.67666980799999998</v>
      </c>
      <c r="K3602" s="1">
        <v>1.042260618</v>
      </c>
      <c r="L3602" s="1" t="s">
        <v>2</v>
      </c>
      <c r="M3602" s="1" t="s">
        <v>1</v>
      </c>
      <c r="N3602" s="1">
        <v>9073037.2430000007</v>
      </c>
      <c r="O3602" s="1">
        <v>10428041.710000001</v>
      </c>
      <c r="P3602" s="1">
        <v>11769768.960000001</v>
      </c>
      <c r="Q3602" s="1">
        <v>11426433.359999999</v>
      </c>
      <c r="R3602" s="3">
        <f>AVERAGE('VTA_Proteome Morphine vs Saline'!N3602:Q3602)</f>
        <v>10674320.31825</v>
      </c>
      <c r="S3602" s="3">
        <f>_xlfn.STDEV.S('VTA_Proteome Morphine vs Saline'!N3602:Q3602)</f>
        <v>1209744.1043799317</v>
      </c>
      <c r="T3602" s="1">
        <v>11207123.15</v>
      </c>
      <c r="U3602" s="1">
        <v>10244654.16</v>
      </c>
      <c r="V3602" s="1">
        <v>13293379.73</v>
      </c>
      <c r="W3602" s="1">
        <v>9756537.7009999994</v>
      </c>
      <c r="X3602" s="1">
        <f t="shared" si="221"/>
        <v>11125423.685250001</v>
      </c>
      <c r="Y3602" s="1">
        <f t="shared" si="222"/>
        <v>1565919.5391200262</v>
      </c>
    </row>
    <row r="3603" spans="1:25" x14ac:dyDescent="0.5">
      <c r="A3603" s="1" t="s">
        <v>7190</v>
      </c>
      <c r="B3603" s="1" t="s">
        <v>7191</v>
      </c>
      <c r="C3603" s="1">
        <v>43690</v>
      </c>
      <c r="D3603" s="1">
        <v>10</v>
      </c>
      <c r="E3603" s="1">
        <v>10</v>
      </c>
      <c r="F3603" s="1">
        <v>502.34</v>
      </c>
      <c r="G3603" s="1">
        <v>7.9849489999999995E-2</v>
      </c>
      <c r="H3603" s="1">
        <v>0.99625991700000005</v>
      </c>
      <c r="I3603" s="1">
        <v>0.57328680300000001</v>
      </c>
      <c r="K3603" s="1">
        <v>1.3379986820000001</v>
      </c>
      <c r="L3603" s="1" t="s">
        <v>2</v>
      </c>
      <c r="M3603" s="1" t="s">
        <v>1</v>
      </c>
      <c r="N3603" s="1">
        <v>3624780.2820000001</v>
      </c>
      <c r="O3603" s="1">
        <v>6707261.7110000001</v>
      </c>
      <c r="P3603" s="1">
        <v>7028163.841</v>
      </c>
      <c r="Q3603" s="1">
        <v>22909514.010000002</v>
      </c>
      <c r="R3603" s="3">
        <f>AVERAGE('VTA_Proteome Morphine vs Saline'!N3603:Q3603)</f>
        <v>10067429.960999999</v>
      </c>
      <c r="S3603" s="3">
        <f>_xlfn.STDEV.S('VTA_Proteome Morphine vs Saline'!N3603:Q3603)</f>
        <v>8697791.4212821294</v>
      </c>
      <c r="T3603" s="1">
        <v>3309851.1039999998</v>
      </c>
      <c r="U3603" s="1">
        <v>17038458.18</v>
      </c>
      <c r="V3603" s="1">
        <v>12974925.4</v>
      </c>
      <c r="W3603" s="1">
        <v>20557597.399999999</v>
      </c>
      <c r="X3603" s="1">
        <f t="shared" si="221"/>
        <v>13470208.021</v>
      </c>
      <c r="Y3603" s="1">
        <f t="shared" si="222"/>
        <v>7448526.8109933408</v>
      </c>
    </row>
    <row r="3604" spans="1:25" x14ac:dyDescent="0.5">
      <c r="A3604" s="1" t="s">
        <v>7192</v>
      </c>
      <c r="B3604" s="1" t="s">
        <v>7193</v>
      </c>
      <c r="C3604" s="1">
        <v>64853</v>
      </c>
      <c r="D3604" s="1">
        <v>22</v>
      </c>
      <c r="E3604" s="1">
        <v>22</v>
      </c>
      <c r="F3604" s="1">
        <v>1125.6099999999999</v>
      </c>
      <c r="G3604" s="1">
        <v>5.2633310000000003E-2</v>
      </c>
      <c r="H3604" s="1">
        <v>0.99625991700000005</v>
      </c>
      <c r="I3604" s="1">
        <v>0.86464372</v>
      </c>
      <c r="K3604" s="1">
        <v>1.0219556830000001</v>
      </c>
      <c r="L3604" s="1" t="s">
        <v>2</v>
      </c>
      <c r="M3604" s="1" t="s">
        <v>1</v>
      </c>
      <c r="N3604" s="1">
        <v>5330093.7630000003</v>
      </c>
      <c r="O3604" s="1">
        <v>5041537.767</v>
      </c>
      <c r="P3604" s="1">
        <v>8504908.0299999993</v>
      </c>
      <c r="Q3604" s="1">
        <v>6092113.79</v>
      </c>
      <c r="R3604" s="3">
        <f>AVERAGE('VTA_Proteome Morphine vs Saline'!N3604:Q3604)</f>
        <v>6242163.3375000004</v>
      </c>
      <c r="S3604" s="3">
        <f>_xlfn.STDEV.S('VTA_Proteome Morphine vs Saline'!N3604:Q3604)</f>
        <v>1572249.0344947379</v>
      </c>
      <c r="T3604" s="1">
        <v>5519976.0899999999</v>
      </c>
      <c r="U3604" s="1">
        <v>5614415.0180000002</v>
      </c>
      <c r="V3604" s="1">
        <v>8447452.8010000009</v>
      </c>
      <c r="W3604" s="1">
        <v>5935013.273</v>
      </c>
      <c r="X3604" s="1">
        <f t="shared" si="221"/>
        <v>6379214.2955000009</v>
      </c>
      <c r="Y3604" s="1">
        <f t="shared" si="222"/>
        <v>1390219.8018872507</v>
      </c>
    </row>
    <row r="3605" spans="1:25" x14ac:dyDescent="0.5">
      <c r="A3605" s="1" t="s">
        <v>7194</v>
      </c>
      <c r="B3605" s="1" t="s">
        <v>7195</v>
      </c>
      <c r="C3605" s="1">
        <v>48876</v>
      </c>
      <c r="D3605" s="1">
        <v>19</v>
      </c>
      <c r="E3605" s="1">
        <v>18</v>
      </c>
      <c r="F3605" s="1">
        <v>861.92</v>
      </c>
      <c r="G3605" s="1">
        <v>6.4846044000000005E-2</v>
      </c>
      <c r="H3605" s="1">
        <v>0.99625991700000005</v>
      </c>
      <c r="I3605" s="1">
        <v>0.68824457699999997</v>
      </c>
      <c r="K3605" s="1">
        <v>1.027778495</v>
      </c>
      <c r="L3605" s="1" t="s">
        <v>2</v>
      </c>
      <c r="M3605" s="1" t="s">
        <v>1</v>
      </c>
      <c r="N3605" s="1">
        <v>5098235.4110000003</v>
      </c>
      <c r="O3605" s="1">
        <v>4670737.5990000004</v>
      </c>
      <c r="P3605" s="1">
        <v>6348031.4029999999</v>
      </c>
      <c r="Q3605" s="1">
        <v>5580692.1380000003</v>
      </c>
      <c r="R3605" s="3">
        <f>AVERAGE('VTA_Proteome Morphine vs Saline'!N3605:Q3605)</f>
        <v>5424424.1377500007</v>
      </c>
      <c r="S3605" s="3">
        <f>_xlfn.STDEV.S('VTA_Proteome Morphine vs Saline'!N3605:Q3605)</f>
        <v>719238.61420172127</v>
      </c>
      <c r="T3605" s="1">
        <v>5817512.4859999996</v>
      </c>
      <c r="U3605" s="1">
        <v>4974933.0920000002</v>
      </c>
      <c r="V3605" s="1">
        <v>5701118.9510000004</v>
      </c>
      <c r="W3605" s="1">
        <v>5806861.3799999999</v>
      </c>
      <c r="X3605" s="1">
        <f t="shared" si="221"/>
        <v>5575106.4772499995</v>
      </c>
      <c r="Y3605" s="1">
        <f t="shared" si="222"/>
        <v>403550.18024602841</v>
      </c>
    </row>
    <row r="3606" spans="1:25" x14ac:dyDescent="0.5">
      <c r="A3606" s="1" t="s">
        <v>7196</v>
      </c>
      <c r="B3606" s="1" t="s">
        <v>7197</v>
      </c>
      <c r="C3606" s="1">
        <v>111118</v>
      </c>
      <c r="D3606" s="1">
        <v>24</v>
      </c>
      <c r="E3606" s="1">
        <v>24</v>
      </c>
      <c r="F3606" s="1">
        <v>1999.51</v>
      </c>
      <c r="G3606" s="1">
        <v>5.2788413999999999E-2</v>
      </c>
      <c r="H3606" s="1">
        <v>0.99625991700000005</v>
      </c>
      <c r="I3606" s="1">
        <v>0.86076972399999996</v>
      </c>
      <c r="K3606" s="1">
        <v>1.014406041</v>
      </c>
      <c r="L3606" s="1" t="s">
        <v>1</v>
      </c>
      <c r="M3606" s="1" t="s">
        <v>2</v>
      </c>
      <c r="N3606" s="1">
        <v>8127124.1359999999</v>
      </c>
      <c r="O3606" s="1">
        <v>9939885.7530000005</v>
      </c>
      <c r="P3606" s="1">
        <v>11049980.390000001</v>
      </c>
      <c r="Q3606" s="1">
        <v>9668312.4350000005</v>
      </c>
      <c r="R3606" s="3">
        <f>AVERAGE('VTA_Proteome Morphine vs Saline'!N3606:Q3606)</f>
        <v>9696325.6785000004</v>
      </c>
      <c r="S3606" s="3">
        <f>_xlfn.STDEV.S('VTA_Proteome Morphine vs Saline'!N3606:Q3606)</f>
        <v>1204834.8172608991</v>
      </c>
      <c r="T3606" s="1">
        <v>9119441.2290000003</v>
      </c>
      <c r="U3606" s="1">
        <v>9967909.7799999993</v>
      </c>
      <c r="V3606" s="1">
        <v>7571389.5710000005</v>
      </c>
      <c r="W3606" s="1">
        <v>11575754.42</v>
      </c>
      <c r="X3606" s="1">
        <f t="shared" si="221"/>
        <v>9558623.75</v>
      </c>
      <c r="Y3606" s="1">
        <f t="shared" si="222"/>
        <v>1671158.4966868043</v>
      </c>
    </row>
    <row r="3607" spans="1:25" x14ac:dyDescent="0.5">
      <c r="A3607" s="1" t="s">
        <v>7198</v>
      </c>
      <c r="B3607" s="1" t="s">
        <v>7199</v>
      </c>
      <c r="C3607" s="1">
        <v>82052</v>
      </c>
      <c r="D3607" s="1">
        <v>13</v>
      </c>
      <c r="E3607" s="1">
        <v>13</v>
      </c>
      <c r="F3607" s="1">
        <v>568.34</v>
      </c>
      <c r="G3607" s="1">
        <v>0.50838223199999999</v>
      </c>
      <c r="H3607" s="1">
        <v>0.977951083</v>
      </c>
      <c r="I3607" s="1">
        <v>5.6208806E-2</v>
      </c>
      <c r="K3607" s="1">
        <v>1.1985250199999999</v>
      </c>
      <c r="L3607" s="1" t="s">
        <v>1</v>
      </c>
      <c r="M3607" s="1" t="s">
        <v>2</v>
      </c>
      <c r="N3607" s="1">
        <v>1791326.325</v>
      </c>
      <c r="O3607" s="1">
        <v>1669435.5349999999</v>
      </c>
      <c r="P3607" s="1">
        <v>1681741.402</v>
      </c>
      <c r="Q3607" s="1">
        <v>1386082.706</v>
      </c>
      <c r="R3607" s="3">
        <f>AVERAGE('VTA_Proteome Morphine vs Saline'!N3607:Q3607)</f>
        <v>1632146.4920000001</v>
      </c>
      <c r="S3607" s="3">
        <f>_xlfn.STDEV.S('VTA_Proteome Morphine vs Saline'!N3607:Q3607)</f>
        <v>172950.60358411167</v>
      </c>
      <c r="T3607" s="1">
        <v>1568617.31</v>
      </c>
      <c r="U3607" s="1">
        <v>1350071.0630000001</v>
      </c>
      <c r="V3607" s="1">
        <v>1309368.933</v>
      </c>
      <c r="W3607" s="1">
        <v>1219126.405</v>
      </c>
      <c r="X3607" s="1">
        <f t="shared" si="221"/>
        <v>1361795.92775</v>
      </c>
      <c r="Y3607" s="1">
        <f t="shared" si="222"/>
        <v>148341.65419669522</v>
      </c>
    </row>
    <row r="3608" spans="1:25" x14ac:dyDescent="0.5">
      <c r="A3608" s="1" t="s">
        <v>7200</v>
      </c>
      <c r="B3608" s="1" t="s">
        <v>7201</v>
      </c>
      <c r="C3608" s="1">
        <v>43910</v>
      </c>
      <c r="D3608" s="1">
        <v>1</v>
      </c>
      <c r="E3608" s="1">
        <v>1</v>
      </c>
      <c r="F3608" s="1">
        <v>40.81</v>
      </c>
      <c r="G3608" s="1">
        <v>0.15883931700000001</v>
      </c>
      <c r="H3608" s="1">
        <v>0.977951083</v>
      </c>
      <c r="I3608" s="1">
        <v>0.30359741200000001</v>
      </c>
      <c r="K3608" s="1">
        <v>1.3747572349999999</v>
      </c>
      <c r="L3608" s="1" t="s">
        <v>1</v>
      </c>
      <c r="M3608" s="1" t="s">
        <v>2</v>
      </c>
      <c r="N3608" s="1">
        <v>26288.05846</v>
      </c>
      <c r="O3608" s="1">
        <v>0</v>
      </c>
      <c r="P3608" s="1">
        <v>0</v>
      </c>
      <c r="Q3608" s="1">
        <v>0</v>
      </c>
      <c r="R3608" s="3">
        <f>AVERAGE('VTA_Proteome Morphine vs Saline'!N3608:Q3608)</f>
        <v>6572.014615</v>
      </c>
      <c r="S3608" s="3">
        <f>_xlfn.STDEV.S('VTA_Proteome Morphine vs Saline'!N3608:Q3608)</f>
        <v>13144.02923</v>
      </c>
      <c r="T3608" s="1">
        <v>0</v>
      </c>
      <c r="U3608" s="1">
        <v>789.96702370000003</v>
      </c>
      <c r="V3608" s="1">
        <v>11248.919159999999</v>
      </c>
      <c r="W3608" s="1">
        <v>7083.0779030000003</v>
      </c>
      <c r="X3608" s="1">
        <f t="shared" si="221"/>
        <v>4780.4910216750004</v>
      </c>
      <c r="Y3608" s="1">
        <f t="shared" si="222"/>
        <v>5351.6304404500333</v>
      </c>
    </row>
    <row r="3609" spans="1:25" x14ac:dyDescent="0.5">
      <c r="A3609" s="1" t="s">
        <v>7202</v>
      </c>
      <c r="B3609" s="1" t="s">
        <v>7203</v>
      </c>
      <c r="C3609" s="1">
        <v>53509</v>
      </c>
      <c r="D3609" s="1">
        <v>2</v>
      </c>
      <c r="E3609" s="1">
        <v>2</v>
      </c>
      <c r="F3609" s="1">
        <v>69.08</v>
      </c>
      <c r="G3609" s="1">
        <v>0.298399213</v>
      </c>
      <c r="H3609" s="1">
        <v>0.977951083</v>
      </c>
      <c r="I3609" s="1">
        <v>0.14101954799999999</v>
      </c>
      <c r="K3609" s="1">
        <v>7.5756875529999999</v>
      </c>
      <c r="L3609" s="1" t="s">
        <v>1</v>
      </c>
      <c r="M3609" s="1" t="s">
        <v>2</v>
      </c>
      <c r="N3609" s="1">
        <v>158159.8216</v>
      </c>
      <c r="O3609" s="1">
        <v>85532.637449999995</v>
      </c>
      <c r="P3609" s="1">
        <v>141748.28810000001</v>
      </c>
      <c r="Q3609" s="1">
        <v>179130.80710000001</v>
      </c>
      <c r="R3609" s="3">
        <f>AVERAGE('VTA_Proteome Morphine vs Saline'!N3609:Q3609)</f>
        <v>141142.88856250001</v>
      </c>
      <c r="S3609" s="3">
        <f>_xlfn.STDEV.S('VTA_Proteome Morphine vs Saline'!N3609:Q3609)</f>
        <v>40106.211082614929</v>
      </c>
      <c r="T3609" s="1">
        <v>8694.1402429999998</v>
      </c>
      <c r="U3609" s="1">
        <v>0</v>
      </c>
      <c r="V3609" s="1">
        <v>24140.664949999998</v>
      </c>
      <c r="W3609" s="1">
        <v>41689.328800000003</v>
      </c>
      <c r="X3609" s="1">
        <f t="shared" si="221"/>
        <v>18631.033498249999</v>
      </c>
      <c r="Y3609" s="1">
        <f t="shared" si="222"/>
        <v>18329.377855744457</v>
      </c>
    </row>
    <row r="3610" spans="1:25" x14ac:dyDescent="0.5">
      <c r="A3610" s="1" t="s">
        <v>7204</v>
      </c>
      <c r="B3610" s="1" t="s">
        <v>7205</v>
      </c>
      <c r="C3610" s="1">
        <v>26027</v>
      </c>
      <c r="D3610" s="1">
        <v>4</v>
      </c>
      <c r="E3610" s="1">
        <v>4</v>
      </c>
      <c r="F3610" s="1">
        <v>159.34</v>
      </c>
      <c r="G3610" s="1">
        <v>6.4273274000000005E-2</v>
      </c>
      <c r="H3610" s="1">
        <v>0.99625991700000005</v>
      </c>
      <c r="I3610" s="1">
        <v>0.69389171100000002</v>
      </c>
      <c r="K3610" s="1">
        <v>1.095785987</v>
      </c>
      <c r="L3610" s="1" t="s">
        <v>1</v>
      </c>
      <c r="M3610" s="1" t="s">
        <v>2</v>
      </c>
      <c r="N3610" s="1">
        <v>214283.87650000001</v>
      </c>
      <c r="O3610" s="1">
        <v>308753.42910000001</v>
      </c>
      <c r="P3610" s="1">
        <v>422218.13160000002</v>
      </c>
      <c r="Q3610" s="1">
        <v>383194.20529999997</v>
      </c>
      <c r="R3610" s="3">
        <f>AVERAGE('VTA_Proteome Morphine vs Saline'!N3610:Q3610)</f>
        <v>332112.41062500002</v>
      </c>
      <c r="S3610" s="3">
        <f>_xlfn.STDEV.S('VTA_Proteome Morphine vs Saline'!N3610:Q3610)</f>
        <v>91574.370816975774</v>
      </c>
      <c r="T3610" s="1">
        <v>285601.50099999999</v>
      </c>
      <c r="U3610" s="1">
        <v>308351.66700000002</v>
      </c>
      <c r="V3610" s="1">
        <v>383347.36810000002</v>
      </c>
      <c r="W3610" s="1">
        <v>235025.28169999999</v>
      </c>
      <c r="X3610" s="1">
        <f t="shared" si="221"/>
        <v>303081.45445000002</v>
      </c>
      <c r="Y3610" s="1">
        <f t="shared" si="222"/>
        <v>61664.639938902379</v>
      </c>
    </row>
    <row r="3611" spans="1:25" x14ac:dyDescent="0.5">
      <c r="A3611" s="1" t="s">
        <v>7206</v>
      </c>
      <c r="B3611" s="1" t="s">
        <v>7207</v>
      </c>
      <c r="C3611" s="1">
        <v>26687</v>
      </c>
      <c r="D3611" s="1">
        <v>9</v>
      </c>
      <c r="E3611" s="1">
        <v>9</v>
      </c>
      <c r="F3611" s="1">
        <v>659.4</v>
      </c>
      <c r="G3611" s="1">
        <v>5.8860751000000003E-2</v>
      </c>
      <c r="H3611" s="1">
        <v>0.99625991700000005</v>
      </c>
      <c r="I3611" s="1">
        <v>0.75558081700000002</v>
      </c>
      <c r="K3611" s="1">
        <v>1.0199502629999999</v>
      </c>
      <c r="L3611" s="1" t="s">
        <v>2</v>
      </c>
      <c r="M3611" s="1" t="s">
        <v>1</v>
      </c>
      <c r="N3611" s="1">
        <v>3212637.719</v>
      </c>
      <c r="O3611" s="1">
        <v>4020712.1069999998</v>
      </c>
      <c r="P3611" s="1">
        <v>4381122.0520000001</v>
      </c>
      <c r="Q3611" s="1">
        <v>3740785.4580000001</v>
      </c>
      <c r="R3611" s="3">
        <f>AVERAGE('VTA_Proteome Morphine vs Saline'!N3611:Q3611)</f>
        <v>3838814.3339999998</v>
      </c>
      <c r="S3611" s="3">
        <f>_xlfn.STDEV.S('VTA_Proteome Morphine vs Saline'!N3611:Q3611)</f>
        <v>492913.54026422044</v>
      </c>
      <c r="T3611" s="1">
        <v>4260225.6140000001</v>
      </c>
      <c r="U3611" s="1">
        <v>3990435.798</v>
      </c>
      <c r="V3611" s="1">
        <v>3794938.63</v>
      </c>
      <c r="W3611" s="1">
        <v>3615998.7119999998</v>
      </c>
      <c r="X3611" s="1">
        <f t="shared" si="221"/>
        <v>3915399.6884999997</v>
      </c>
      <c r="Y3611" s="1">
        <f t="shared" si="222"/>
        <v>276096.08712060231</v>
      </c>
    </row>
    <row r="3612" spans="1:25" x14ac:dyDescent="0.5">
      <c r="A3612" s="1" t="s">
        <v>7208</v>
      </c>
      <c r="B3612" s="1" t="s">
        <v>7209</v>
      </c>
      <c r="C3612" s="1">
        <v>44804</v>
      </c>
      <c r="D3612" s="1">
        <v>2</v>
      </c>
      <c r="E3612" s="1">
        <v>2</v>
      </c>
      <c r="F3612" s="1">
        <v>126.97</v>
      </c>
      <c r="G3612" s="1">
        <v>5.2448214999999999E-2</v>
      </c>
      <c r="H3612" s="1">
        <v>0.99625991700000005</v>
      </c>
      <c r="I3612" s="1">
        <v>0.86942562400000001</v>
      </c>
      <c r="K3612" s="1">
        <v>1.1037601640000001</v>
      </c>
      <c r="L3612" s="1" t="s">
        <v>2</v>
      </c>
      <c r="M3612" s="1" t="s">
        <v>1</v>
      </c>
      <c r="N3612" s="1">
        <v>117942.1375</v>
      </c>
      <c r="O3612" s="1">
        <v>70763.966390000001</v>
      </c>
      <c r="P3612" s="1">
        <v>51481.467019999996</v>
      </c>
      <c r="Q3612" s="1">
        <v>81753.227350000001</v>
      </c>
      <c r="R3612" s="3">
        <f>AVERAGE('VTA_Proteome Morphine vs Saline'!N3612:Q3612)</f>
        <v>80485.199565000003</v>
      </c>
      <c r="S3612" s="3">
        <f>_xlfn.STDEV.S('VTA_Proteome Morphine vs Saline'!N3612:Q3612)</f>
        <v>27930.562531121002</v>
      </c>
      <c r="T3612" s="1">
        <v>65607.916979999995</v>
      </c>
      <c r="U3612" s="1">
        <v>39585.223910000001</v>
      </c>
      <c r="V3612" s="1">
        <v>197955.38219999999</v>
      </c>
      <c r="W3612" s="1">
        <v>52196.905070000001</v>
      </c>
      <c r="X3612" s="1">
        <f t="shared" si="221"/>
        <v>88836.357039999988</v>
      </c>
      <c r="Y3612" s="1">
        <f t="shared" si="222"/>
        <v>73517.901753565326</v>
      </c>
    </row>
    <row r="3613" spans="1:25" x14ac:dyDescent="0.5">
      <c r="A3613" s="1" t="s">
        <v>7210</v>
      </c>
      <c r="B3613" s="1" t="s">
        <v>7211</v>
      </c>
      <c r="C3613" s="1">
        <v>91425</v>
      </c>
      <c r="D3613" s="1">
        <v>15</v>
      </c>
      <c r="E3613" s="1">
        <v>15</v>
      </c>
      <c r="F3613" s="1">
        <v>850.13</v>
      </c>
      <c r="G3613" s="1">
        <v>5.6514756999999999E-2</v>
      </c>
      <c r="H3613" s="1">
        <v>0.99625991700000005</v>
      </c>
      <c r="I3613" s="1">
        <v>0.78918602999999998</v>
      </c>
      <c r="K3613" s="1">
        <v>1.0427454920000001</v>
      </c>
      <c r="L3613" s="1" t="s">
        <v>2</v>
      </c>
      <c r="M3613" s="1" t="s">
        <v>1</v>
      </c>
      <c r="N3613" s="1">
        <v>4958370.5489999996</v>
      </c>
      <c r="O3613" s="1">
        <v>4521503.3940000003</v>
      </c>
      <c r="P3613" s="1">
        <v>4299892.59</v>
      </c>
      <c r="Q3613" s="1">
        <v>3976484.392</v>
      </c>
      <c r="R3613" s="3">
        <f>AVERAGE('VTA_Proteome Morphine vs Saline'!N3613:Q3613)</f>
        <v>4439062.7312500002</v>
      </c>
      <c r="S3613" s="3">
        <f>_xlfn.STDEV.S('VTA_Proteome Morphine vs Saline'!N3613:Q3613)</f>
        <v>412239.46140148496</v>
      </c>
      <c r="T3613" s="1">
        <v>5636239.5319999997</v>
      </c>
      <c r="U3613" s="1">
        <v>4683483.2829999998</v>
      </c>
      <c r="V3613" s="1">
        <v>4709506.1569999997</v>
      </c>
      <c r="W3613" s="1">
        <v>3486021.639</v>
      </c>
      <c r="X3613" s="1">
        <f t="shared" si="221"/>
        <v>4628812.6527499994</v>
      </c>
      <c r="Y3613" s="1">
        <f t="shared" si="222"/>
        <v>881358.90108839585</v>
      </c>
    </row>
    <row r="3614" spans="1:25" x14ac:dyDescent="0.5">
      <c r="A3614" s="1" t="s">
        <v>7212</v>
      </c>
      <c r="B3614" s="1" t="s">
        <v>7213</v>
      </c>
      <c r="C3614" s="1">
        <v>95985</v>
      </c>
      <c r="D3614" s="1">
        <v>1</v>
      </c>
      <c r="E3614" s="1">
        <v>1</v>
      </c>
      <c r="F3614" s="1">
        <v>40.549999999999997</v>
      </c>
      <c r="G3614" s="1">
        <v>5.0947599000000003E-2</v>
      </c>
      <c r="H3614" s="1">
        <v>0.99625991700000005</v>
      </c>
      <c r="I3614" s="1">
        <v>0.91845070299999998</v>
      </c>
      <c r="K3614" s="1">
        <v>1.068520841</v>
      </c>
      <c r="L3614" s="1" t="s">
        <v>2</v>
      </c>
      <c r="M3614" s="1" t="s">
        <v>1</v>
      </c>
      <c r="N3614" s="1">
        <v>34606.917560000002</v>
      </c>
      <c r="O3614" s="1">
        <v>48056.26586</v>
      </c>
      <c r="P3614" s="1">
        <v>173815.0091</v>
      </c>
      <c r="Q3614" s="1">
        <v>262907.79109999997</v>
      </c>
      <c r="R3614" s="3">
        <f>AVERAGE('VTA_Proteome Morphine vs Saline'!N3614:Q3614)</f>
        <v>129846.49590499999</v>
      </c>
      <c r="S3614" s="3">
        <f>_xlfn.STDEV.S('VTA_Proteome Morphine vs Saline'!N3614:Q3614)</f>
        <v>108625.89845535182</v>
      </c>
      <c r="T3614" s="1">
        <v>42357.330240000003</v>
      </c>
      <c r="U3614" s="1">
        <v>43907.159310000003</v>
      </c>
      <c r="V3614" s="1">
        <v>233006.774</v>
      </c>
      <c r="W3614" s="1">
        <v>235703.48449999999</v>
      </c>
      <c r="X3614" s="1">
        <f t="shared" si="221"/>
        <v>138743.68701250001</v>
      </c>
      <c r="Y3614" s="1">
        <f t="shared" si="222"/>
        <v>110409.88581308092</v>
      </c>
    </row>
    <row r="3615" spans="1:25" x14ac:dyDescent="0.5">
      <c r="A3615" s="1" t="s">
        <v>7214</v>
      </c>
      <c r="B3615" s="1" t="s">
        <v>7215</v>
      </c>
      <c r="C3615" s="1">
        <v>48109</v>
      </c>
      <c r="D3615" s="1">
        <v>2</v>
      </c>
      <c r="E3615" s="1">
        <v>2</v>
      </c>
      <c r="F3615" s="1">
        <v>136.22</v>
      </c>
      <c r="G3615" s="1">
        <v>0.52797446000000003</v>
      </c>
      <c r="H3615" s="1">
        <v>0.977951083</v>
      </c>
      <c r="I3615" s="1">
        <v>5.1806212999999997E-2</v>
      </c>
      <c r="K3615" s="1">
        <v>2.2424444979999998</v>
      </c>
      <c r="L3615" s="1" t="s">
        <v>1</v>
      </c>
      <c r="M3615" s="1" t="s">
        <v>2</v>
      </c>
      <c r="N3615" s="1">
        <v>94738.823669999998</v>
      </c>
      <c r="O3615" s="1">
        <v>34568.53499</v>
      </c>
      <c r="P3615" s="1">
        <v>76743.492379999996</v>
      </c>
      <c r="Q3615" s="1">
        <v>58947.628510000002</v>
      </c>
      <c r="R3615" s="3">
        <f>AVERAGE('VTA_Proteome Morphine vs Saline'!N3615:Q3615)</f>
        <v>66249.619887499997</v>
      </c>
      <c r="S3615" s="3">
        <f>_xlfn.STDEV.S('VTA_Proteome Morphine vs Saline'!N3615:Q3615)</f>
        <v>25682.460359873025</v>
      </c>
      <c r="T3615" s="1">
        <v>22207.97106</v>
      </c>
      <c r="U3615" s="1">
        <v>13433.560750000001</v>
      </c>
      <c r="V3615" s="1">
        <v>44777.579339999997</v>
      </c>
      <c r="W3615" s="1">
        <v>37754.819029999999</v>
      </c>
      <c r="X3615" s="1">
        <f t="shared" si="221"/>
        <v>29543.482544999999</v>
      </c>
      <c r="Y3615" s="1">
        <f t="shared" si="222"/>
        <v>14292.691151038287</v>
      </c>
    </row>
    <row r="3616" spans="1:25" x14ac:dyDescent="0.5">
      <c r="A3616" s="1" t="s">
        <v>7216</v>
      </c>
      <c r="B3616" s="1" t="s">
        <v>7217</v>
      </c>
      <c r="C3616" s="1">
        <v>145062</v>
      </c>
      <c r="D3616" s="1">
        <v>32</v>
      </c>
      <c r="E3616" s="1">
        <v>32</v>
      </c>
      <c r="F3616" s="1">
        <v>1733.72</v>
      </c>
      <c r="G3616" s="1">
        <v>0.27514000399999999</v>
      </c>
      <c r="H3616" s="1">
        <v>0.977951083</v>
      </c>
      <c r="I3616" s="1">
        <v>0.157985823</v>
      </c>
      <c r="K3616" s="1">
        <v>1.111611428</v>
      </c>
      <c r="L3616" s="1" t="s">
        <v>2</v>
      </c>
      <c r="M3616" s="1" t="s">
        <v>1</v>
      </c>
      <c r="N3616" s="1">
        <v>3763884.6159999999</v>
      </c>
      <c r="O3616" s="1">
        <v>4565312.7759999996</v>
      </c>
      <c r="P3616" s="1">
        <v>4748898.8540000003</v>
      </c>
      <c r="Q3616" s="1">
        <v>4439621.2089999998</v>
      </c>
      <c r="R3616" s="3">
        <f>AVERAGE('VTA_Proteome Morphine vs Saline'!N3616:Q3616)</f>
        <v>4379429.3637499996</v>
      </c>
      <c r="S3616" s="3">
        <f>_xlfn.STDEV.S('VTA_Proteome Morphine vs Saline'!N3616:Q3616)</f>
        <v>429565.18399132765</v>
      </c>
      <c r="T3616" s="1">
        <v>5493145.3779999996</v>
      </c>
      <c r="U3616" s="1">
        <v>4779942.1869999999</v>
      </c>
      <c r="V3616" s="1">
        <v>4622875.892</v>
      </c>
      <c r="W3616" s="1">
        <v>4576931.4510000004</v>
      </c>
      <c r="X3616" s="1">
        <f t="shared" si="221"/>
        <v>4868223.727</v>
      </c>
      <c r="Y3616" s="1">
        <f t="shared" si="222"/>
        <v>425584.87222087837</v>
      </c>
    </row>
    <row r="3617" spans="1:25" x14ac:dyDescent="0.5">
      <c r="A3617" s="1" t="s">
        <v>7218</v>
      </c>
      <c r="B3617" s="1" t="s">
        <v>7219</v>
      </c>
      <c r="C3617" s="1">
        <v>61477</v>
      </c>
      <c r="D3617" s="1">
        <v>17</v>
      </c>
      <c r="E3617" s="1">
        <v>17</v>
      </c>
      <c r="F3617" s="1">
        <v>1073.45</v>
      </c>
      <c r="G3617" s="1">
        <v>5.2603521E-2</v>
      </c>
      <c r="H3617" s="1">
        <v>0.99625991700000005</v>
      </c>
      <c r="I3617" s="1">
        <v>0.86540125300000004</v>
      </c>
      <c r="K3617" s="1">
        <v>1.0238963990000001</v>
      </c>
      <c r="L3617" s="1" t="s">
        <v>1</v>
      </c>
      <c r="M3617" s="1" t="s">
        <v>2</v>
      </c>
      <c r="N3617" s="1">
        <v>12826013.75</v>
      </c>
      <c r="O3617" s="1">
        <v>18358219.329999998</v>
      </c>
      <c r="P3617" s="1">
        <v>18800559.039999999</v>
      </c>
      <c r="Q3617" s="1">
        <v>17342502.91</v>
      </c>
      <c r="R3617" s="3">
        <f>AVERAGE('VTA_Proteome Morphine vs Saline'!N3617:Q3617)</f>
        <v>16831823.7575</v>
      </c>
      <c r="S3617" s="3">
        <f>_xlfn.STDEV.S('VTA_Proteome Morphine vs Saline'!N3617:Q3617)</f>
        <v>2739410.4639072134</v>
      </c>
      <c r="T3617" s="1">
        <v>17337367.190000001</v>
      </c>
      <c r="U3617" s="1">
        <v>13154175.609999999</v>
      </c>
      <c r="V3617" s="1">
        <v>16796031.41</v>
      </c>
      <c r="W3617" s="1">
        <v>18468390.079999998</v>
      </c>
      <c r="X3617" s="1">
        <f t="shared" si="221"/>
        <v>16438991.0725</v>
      </c>
      <c r="Y3617" s="1">
        <f t="shared" si="222"/>
        <v>2298044.8505499554</v>
      </c>
    </row>
    <row r="3618" spans="1:25" x14ac:dyDescent="0.5">
      <c r="A3618" s="1" t="s">
        <v>7220</v>
      </c>
      <c r="B3618" s="1" t="s">
        <v>7221</v>
      </c>
      <c r="C3618" s="1">
        <v>51295</v>
      </c>
      <c r="D3618" s="1">
        <v>10</v>
      </c>
      <c r="E3618" s="1">
        <v>10</v>
      </c>
      <c r="F3618" s="1">
        <v>566.66999999999996</v>
      </c>
      <c r="G3618" s="1">
        <v>6.8248466999999993E-2</v>
      </c>
      <c r="H3618" s="1">
        <v>0.99625991700000005</v>
      </c>
      <c r="I3618" s="1">
        <v>0.65718502000000001</v>
      </c>
      <c r="K3618" s="1">
        <v>1.055780489</v>
      </c>
      <c r="L3618" s="1" t="s">
        <v>2</v>
      </c>
      <c r="M3618" s="1" t="s">
        <v>1</v>
      </c>
      <c r="N3618" s="1">
        <v>2949997.071</v>
      </c>
      <c r="O3618" s="1">
        <v>4115683.1409999998</v>
      </c>
      <c r="P3618" s="1">
        <v>2375195.0350000001</v>
      </c>
      <c r="Q3618" s="1">
        <v>3036278.6570000001</v>
      </c>
      <c r="R3618" s="3">
        <f>AVERAGE('VTA_Proteome Morphine vs Saline'!N3618:Q3618)</f>
        <v>3119288.4759999998</v>
      </c>
      <c r="S3618" s="3">
        <f>_xlfn.STDEV.S('VTA_Proteome Morphine vs Saline'!N3618:Q3618)</f>
        <v>726183.53677220759</v>
      </c>
      <c r="T3618" s="1">
        <v>3681187.98</v>
      </c>
      <c r="U3618" s="1">
        <v>3609235.1510000001</v>
      </c>
      <c r="V3618" s="1">
        <v>3284271.2370000002</v>
      </c>
      <c r="W3618" s="1">
        <v>2598441.2769999998</v>
      </c>
      <c r="X3618" s="1">
        <f t="shared" si="221"/>
        <v>3293283.9112499999</v>
      </c>
      <c r="Y3618" s="1">
        <f t="shared" si="222"/>
        <v>494362.30544038059</v>
      </c>
    </row>
    <row r="3619" spans="1:25" x14ac:dyDescent="0.5">
      <c r="A3619" s="1" t="s">
        <v>7222</v>
      </c>
      <c r="B3619" s="1" t="s">
        <v>7223</v>
      </c>
      <c r="C3619" s="1">
        <v>54291</v>
      </c>
      <c r="D3619" s="1">
        <v>15</v>
      </c>
      <c r="E3619" s="1">
        <v>15</v>
      </c>
      <c r="F3619" s="1">
        <v>721.6</v>
      </c>
      <c r="G3619" s="1">
        <v>7.9770388999999997E-2</v>
      </c>
      <c r="H3619" s="1">
        <v>0.99625991700000005</v>
      </c>
      <c r="I3619" s="1">
        <v>0.57377556500000004</v>
      </c>
      <c r="K3619" s="1">
        <v>1.058119553</v>
      </c>
      <c r="L3619" s="1" t="s">
        <v>2</v>
      </c>
      <c r="M3619" s="1" t="s">
        <v>1</v>
      </c>
      <c r="N3619" s="1">
        <v>4626352.3250000002</v>
      </c>
      <c r="O3619" s="1">
        <v>5359190.7340000002</v>
      </c>
      <c r="P3619" s="1">
        <v>6881118.5750000002</v>
      </c>
      <c r="Q3619" s="1">
        <v>6352327.1330000004</v>
      </c>
      <c r="R3619" s="3">
        <f>AVERAGE('VTA_Proteome Morphine vs Saline'!N3619:Q3619)</f>
        <v>5804747.1917500002</v>
      </c>
      <c r="S3619" s="3">
        <f>_xlfn.STDEV.S('VTA_Proteome Morphine vs Saline'!N3619:Q3619)</f>
        <v>1007563.7557601245</v>
      </c>
      <c r="T3619" s="1">
        <v>5969534.3590000002</v>
      </c>
      <c r="U3619" s="1">
        <v>5423131.8150000004</v>
      </c>
      <c r="V3619" s="1">
        <v>7162506.3219999997</v>
      </c>
      <c r="W3619" s="1">
        <v>6013293.5279999999</v>
      </c>
      <c r="X3619" s="1">
        <f t="shared" si="221"/>
        <v>6142116.5060000001</v>
      </c>
      <c r="Y3619" s="1">
        <f t="shared" si="222"/>
        <v>731326.26545037597</v>
      </c>
    </row>
    <row r="3620" spans="1:25" x14ac:dyDescent="0.5">
      <c r="A3620" s="1" t="s">
        <v>7224</v>
      </c>
      <c r="B3620" s="1" t="s">
        <v>7225</v>
      </c>
      <c r="C3620" s="1">
        <v>69952</v>
      </c>
      <c r="D3620" s="1">
        <v>8</v>
      </c>
      <c r="E3620" s="1">
        <v>8</v>
      </c>
      <c r="F3620" s="1">
        <v>354.04</v>
      </c>
      <c r="G3620" s="1">
        <v>8.0603221000000003E-2</v>
      </c>
      <c r="H3620" s="1">
        <v>0.99625991700000005</v>
      </c>
      <c r="I3620" s="1">
        <v>0.56867496699999998</v>
      </c>
      <c r="K3620" s="1">
        <v>1.0339552750000001</v>
      </c>
      <c r="L3620" s="1" t="s">
        <v>1</v>
      </c>
      <c r="M3620" s="1" t="s">
        <v>2</v>
      </c>
      <c r="N3620" s="1">
        <v>891476.75419999997</v>
      </c>
      <c r="O3620" s="1">
        <v>993170.99360000005</v>
      </c>
      <c r="P3620" s="1">
        <v>893459.96519999998</v>
      </c>
      <c r="Q3620" s="1">
        <v>1047017.0060000001</v>
      </c>
      <c r="R3620" s="3">
        <f>AVERAGE('VTA_Proteome Morphine vs Saline'!N3620:Q3620)</f>
        <v>956281.17975000001</v>
      </c>
      <c r="S3620" s="3">
        <f>_xlfn.STDEV.S('VTA_Proteome Morphine vs Saline'!N3620:Q3620)</f>
        <v>76898.129798585884</v>
      </c>
      <c r="T3620" s="1">
        <v>997672.95</v>
      </c>
      <c r="U3620" s="1">
        <v>958689.02</v>
      </c>
      <c r="V3620" s="1">
        <v>839147.59369999997</v>
      </c>
      <c r="W3620" s="1">
        <v>903997.38049999997</v>
      </c>
      <c r="X3620" s="1">
        <f t="shared" si="221"/>
        <v>924876.73604999995</v>
      </c>
      <c r="Y3620" s="1">
        <f t="shared" si="222"/>
        <v>68867.003825294742</v>
      </c>
    </row>
    <row r="3621" spans="1:25" x14ac:dyDescent="0.5">
      <c r="A3621" s="1" t="s">
        <v>7226</v>
      </c>
      <c r="B3621" s="1" t="s">
        <v>7227</v>
      </c>
      <c r="C3621" s="1">
        <v>28112</v>
      </c>
      <c r="D3621" s="1">
        <v>5</v>
      </c>
      <c r="E3621" s="1">
        <v>5</v>
      </c>
      <c r="F3621" s="1">
        <v>268.20999999999998</v>
      </c>
      <c r="G3621" s="1">
        <v>8.4371429999999997E-2</v>
      </c>
      <c r="H3621" s="1">
        <v>0.99625991700000005</v>
      </c>
      <c r="I3621" s="1">
        <v>0.54676792200000002</v>
      </c>
      <c r="K3621" s="1">
        <v>1.07813735</v>
      </c>
      <c r="L3621" s="1" t="s">
        <v>2</v>
      </c>
      <c r="M3621" s="1" t="s">
        <v>1</v>
      </c>
      <c r="N3621" s="1">
        <v>4321806.9740000004</v>
      </c>
      <c r="O3621" s="1">
        <v>6167560.3459999999</v>
      </c>
      <c r="P3621" s="1">
        <v>6459582.5800000001</v>
      </c>
      <c r="Q3621" s="1">
        <v>6138733.9479999999</v>
      </c>
      <c r="R3621" s="3">
        <f>AVERAGE('VTA_Proteome Morphine vs Saline'!N3621:Q3621)</f>
        <v>5771920.9619999994</v>
      </c>
      <c r="S3621" s="3">
        <f>_xlfn.STDEV.S('VTA_Proteome Morphine vs Saline'!N3621:Q3621)</f>
        <v>977546.48106604326</v>
      </c>
      <c r="T3621" s="1">
        <v>6881375.0410000002</v>
      </c>
      <c r="U3621" s="1">
        <v>6679428.7340000002</v>
      </c>
      <c r="V3621" s="1">
        <v>4866359.284</v>
      </c>
      <c r="W3621" s="1">
        <v>6464531.2300000004</v>
      </c>
      <c r="X3621" s="1">
        <f t="shared" si="221"/>
        <v>6222923.5722500002</v>
      </c>
      <c r="Y3621" s="1">
        <f t="shared" si="222"/>
        <v>920252.90506506839</v>
      </c>
    </row>
    <row r="3622" spans="1:25" x14ac:dyDescent="0.5">
      <c r="A3622" s="1" t="s">
        <v>7228</v>
      </c>
      <c r="B3622" s="1" t="s">
        <v>7229</v>
      </c>
      <c r="C3622" s="1">
        <v>42131</v>
      </c>
      <c r="D3622" s="1">
        <v>1</v>
      </c>
      <c r="E3622" s="1">
        <v>1</v>
      </c>
      <c r="F3622" s="1">
        <v>28.81</v>
      </c>
      <c r="G3622" s="1">
        <v>6.1939499000000002E-2</v>
      </c>
      <c r="H3622" s="1">
        <v>0.99625991700000005</v>
      </c>
      <c r="I3622" s="1">
        <v>0.71843080699999995</v>
      </c>
      <c r="K3622" s="1">
        <v>1.057871373</v>
      </c>
      <c r="L3622" s="1" t="s">
        <v>2</v>
      </c>
      <c r="M3622" s="1" t="s">
        <v>1</v>
      </c>
      <c r="N3622" s="1">
        <v>10398.838530000001</v>
      </c>
      <c r="O3622" s="1">
        <v>24698.617450000002</v>
      </c>
      <c r="P3622" s="1">
        <v>58669.892520000001</v>
      </c>
      <c r="Q3622" s="1">
        <v>8229.6056970000009</v>
      </c>
      <c r="R3622" s="3">
        <f>AVERAGE('VTA_Proteome Morphine vs Saline'!N3622:Q3622)</f>
        <v>25499.23854925</v>
      </c>
      <c r="S3622" s="3">
        <f>_xlfn.STDEV.S('VTA_Proteome Morphine vs Saline'!N3622:Q3622)</f>
        <v>23289.450963792417</v>
      </c>
      <c r="T3622" s="1">
        <v>15507.098260000001</v>
      </c>
      <c r="U3622" s="1">
        <v>21850.562979999999</v>
      </c>
      <c r="V3622" s="1">
        <v>55602.432690000001</v>
      </c>
      <c r="W3622" s="1">
        <v>14939.564060000001</v>
      </c>
      <c r="X3622" s="1">
        <f t="shared" si="221"/>
        <v>26974.914497500002</v>
      </c>
      <c r="Y3622" s="1">
        <f t="shared" si="222"/>
        <v>19340.408869750081</v>
      </c>
    </row>
    <row r="3623" spans="1:25" x14ac:dyDescent="0.5">
      <c r="A3623" s="1" t="s">
        <v>7230</v>
      </c>
      <c r="B3623" s="1" t="s">
        <v>7231</v>
      </c>
      <c r="C3623" s="1">
        <v>66140</v>
      </c>
      <c r="D3623" s="1">
        <v>29</v>
      </c>
      <c r="E3623" s="1">
        <v>29</v>
      </c>
      <c r="F3623" s="1">
        <v>1883.86</v>
      </c>
      <c r="G3623" s="1">
        <v>0.109798353</v>
      </c>
      <c r="H3623" s="1">
        <v>0.98916351000000002</v>
      </c>
      <c r="I3623" s="1">
        <v>0.43384641800000001</v>
      </c>
      <c r="K3623" s="1">
        <v>1.148606872</v>
      </c>
      <c r="L3623" s="1" t="s">
        <v>1</v>
      </c>
      <c r="M3623" s="1" t="s">
        <v>2</v>
      </c>
      <c r="N3623" s="1">
        <v>52719924.530000001</v>
      </c>
      <c r="O3623" s="1">
        <v>53878062.689999998</v>
      </c>
      <c r="P3623" s="1">
        <v>90917633.290000007</v>
      </c>
      <c r="Q3623" s="1">
        <v>61765159.960000001</v>
      </c>
      <c r="R3623" s="3">
        <f>AVERAGE('VTA_Proteome Morphine vs Saline'!N3623:Q3623)</f>
        <v>64820195.1175</v>
      </c>
      <c r="S3623" s="3">
        <f>_xlfn.STDEV.S('VTA_Proteome Morphine vs Saline'!N3623:Q3623)</f>
        <v>17856430.488134034</v>
      </c>
      <c r="T3623" s="1">
        <v>58348421.75</v>
      </c>
      <c r="U3623" s="1">
        <v>46467316.170000002</v>
      </c>
      <c r="V3623" s="1">
        <v>63557311.039999999</v>
      </c>
      <c r="W3623" s="1">
        <v>57361958.229999997</v>
      </c>
      <c r="X3623" s="1">
        <f t="shared" si="221"/>
        <v>56433751.797499999</v>
      </c>
      <c r="Y3623" s="1">
        <f t="shared" si="222"/>
        <v>7178729.3120451802</v>
      </c>
    </row>
    <row r="3624" spans="1:25" x14ac:dyDescent="0.5">
      <c r="A3624" s="1" t="s">
        <v>7232</v>
      </c>
      <c r="B3624" s="1" t="s">
        <v>7233</v>
      </c>
      <c r="C3624" s="1">
        <v>47533</v>
      </c>
      <c r="D3624" s="1">
        <v>2</v>
      </c>
      <c r="E3624" s="1">
        <v>2</v>
      </c>
      <c r="F3624" s="1">
        <v>76.819999999999993</v>
      </c>
      <c r="G3624" s="1">
        <v>6.2992582000000005E-2</v>
      </c>
      <c r="H3624" s="1">
        <v>0.99625991700000005</v>
      </c>
      <c r="I3624" s="1">
        <v>0.70703329800000003</v>
      </c>
      <c r="K3624" s="1">
        <v>1.1355499280000001</v>
      </c>
      <c r="L3624" s="1" t="s">
        <v>1</v>
      </c>
      <c r="M3624" s="1" t="s">
        <v>2</v>
      </c>
      <c r="N3624" s="1">
        <v>240697.44260000001</v>
      </c>
      <c r="O3624" s="1">
        <v>91296.240969999999</v>
      </c>
      <c r="P3624" s="1">
        <v>183105.74460000001</v>
      </c>
      <c r="Q3624" s="1">
        <v>167346.37659999999</v>
      </c>
      <c r="R3624" s="3">
        <f>AVERAGE('VTA_Proteome Morphine vs Saline'!N3624:Q3624)</f>
        <v>170611.45119249998</v>
      </c>
      <c r="S3624" s="3">
        <f>_xlfn.STDEV.S('VTA_Proteome Morphine vs Saline'!N3624:Q3624)</f>
        <v>61562.209306410368</v>
      </c>
      <c r="T3624" s="1">
        <v>115089.3636</v>
      </c>
      <c r="U3624" s="1">
        <v>116918.6004</v>
      </c>
      <c r="V3624" s="1">
        <v>183011.68919999999</v>
      </c>
      <c r="W3624" s="1">
        <v>185962.99679999999</v>
      </c>
      <c r="X3624" s="1">
        <f t="shared" si="221"/>
        <v>150245.66249999998</v>
      </c>
      <c r="Y3624" s="1">
        <f t="shared" si="222"/>
        <v>39564.289014912152</v>
      </c>
    </row>
    <row r="3625" spans="1:25" x14ac:dyDescent="0.5">
      <c r="A3625" s="1" t="s">
        <v>7234</v>
      </c>
      <c r="B3625" s="1" t="s">
        <v>7235</v>
      </c>
      <c r="C3625" s="1">
        <v>58453</v>
      </c>
      <c r="D3625" s="1">
        <v>7</v>
      </c>
      <c r="E3625" s="1">
        <v>7</v>
      </c>
      <c r="F3625" s="1">
        <v>399.41</v>
      </c>
      <c r="G3625" s="1">
        <v>6.6998452E-2</v>
      </c>
      <c r="H3625" s="1">
        <v>0.99625991700000005</v>
      </c>
      <c r="I3625" s="1">
        <v>0.66814063499999998</v>
      </c>
      <c r="K3625" s="1">
        <v>1.098857902</v>
      </c>
      <c r="L3625" s="1" t="s">
        <v>2</v>
      </c>
      <c r="M3625" s="1" t="s">
        <v>1</v>
      </c>
      <c r="N3625" s="1">
        <v>430092.4964</v>
      </c>
      <c r="O3625" s="1">
        <v>459993.92810000002</v>
      </c>
      <c r="P3625" s="1">
        <v>814241.27170000004</v>
      </c>
      <c r="Q3625" s="1">
        <v>721614.7648</v>
      </c>
      <c r="R3625" s="3">
        <f>AVERAGE('VTA_Proteome Morphine vs Saline'!N3625:Q3625)</f>
        <v>606485.61525000003</v>
      </c>
      <c r="S3625" s="3">
        <f>_xlfn.STDEV.S('VTA_Proteome Morphine vs Saline'!N3625:Q3625)</f>
        <v>190605.59684398939</v>
      </c>
      <c r="T3625" s="1">
        <v>550227.68669999996</v>
      </c>
      <c r="U3625" s="1">
        <v>464074.90259999997</v>
      </c>
      <c r="V3625" s="1">
        <v>746333.11869999999</v>
      </c>
      <c r="W3625" s="1">
        <v>905130.33559999999</v>
      </c>
      <c r="X3625" s="1">
        <f t="shared" si="221"/>
        <v>666441.51089999999</v>
      </c>
      <c r="Y3625" s="1">
        <f t="shared" si="222"/>
        <v>198169.05335560557</v>
      </c>
    </row>
    <row r="3626" spans="1:25" x14ac:dyDescent="0.5">
      <c r="A3626" s="1" t="s">
        <v>7236</v>
      </c>
      <c r="B3626" s="1" t="s">
        <v>7237</v>
      </c>
      <c r="C3626" s="1">
        <v>132694</v>
      </c>
      <c r="D3626" s="1">
        <v>1</v>
      </c>
      <c r="E3626" s="1">
        <v>1</v>
      </c>
      <c r="F3626" s="1">
        <v>30.49</v>
      </c>
      <c r="G3626" s="1">
        <v>5.0194054000000002E-2</v>
      </c>
      <c r="H3626" s="1">
        <v>0.99625991700000005</v>
      </c>
      <c r="I3626" s="1">
        <v>0.96302447700000005</v>
      </c>
      <c r="K3626" s="1">
        <v>1.003656809</v>
      </c>
      <c r="L3626" s="1" t="s">
        <v>1</v>
      </c>
      <c r="M3626" s="1" t="s">
        <v>2</v>
      </c>
      <c r="N3626" s="1">
        <v>117242.0197</v>
      </c>
      <c r="O3626" s="1">
        <v>128020.11780000001</v>
      </c>
      <c r="P3626" s="1">
        <v>100498.4305</v>
      </c>
      <c r="Q3626" s="1">
        <v>124593.8809</v>
      </c>
      <c r="R3626" s="3">
        <f>AVERAGE('VTA_Proteome Morphine vs Saline'!N3626:Q3626)</f>
        <v>117588.612225</v>
      </c>
      <c r="S3626" s="3">
        <f>_xlfn.STDEV.S('VTA_Proteome Morphine vs Saline'!N3626:Q3626)</f>
        <v>12248.599042912381</v>
      </c>
      <c r="T3626" s="1">
        <v>129100.31419999999</v>
      </c>
      <c r="U3626" s="1">
        <v>126823.78230000001</v>
      </c>
      <c r="V3626" s="1">
        <v>107563.5929</v>
      </c>
      <c r="W3626" s="1">
        <v>105153.02989999999</v>
      </c>
      <c r="X3626" s="1">
        <f t="shared" si="221"/>
        <v>117160.179825</v>
      </c>
      <c r="Y3626" s="1">
        <f t="shared" si="222"/>
        <v>12546.156803557964</v>
      </c>
    </row>
    <row r="3627" spans="1:25" x14ac:dyDescent="0.5">
      <c r="A3627" s="1" t="s">
        <v>7238</v>
      </c>
      <c r="B3627" s="1" t="s">
        <v>7239</v>
      </c>
      <c r="C3627" s="1">
        <v>100885</v>
      </c>
      <c r="D3627" s="1">
        <v>22</v>
      </c>
      <c r="E3627" s="1">
        <v>22</v>
      </c>
      <c r="F3627" s="1">
        <v>1111.53</v>
      </c>
      <c r="G3627" s="1">
        <v>0.15449247599999999</v>
      </c>
      <c r="H3627" s="1">
        <v>0.977951083</v>
      </c>
      <c r="I3627" s="1">
        <v>0.31242746399999999</v>
      </c>
      <c r="K3627" s="1">
        <v>1.145354167</v>
      </c>
      <c r="L3627" s="1" t="s">
        <v>1</v>
      </c>
      <c r="M3627" s="1" t="s">
        <v>2</v>
      </c>
      <c r="N3627" s="1">
        <v>3610500.8659999999</v>
      </c>
      <c r="O3627" s="1">
        <v>3546240.7960000001</v>
      </c>
      <c r="P3627" s="1">
        <v>5311046.12</v>
      </c>
      <c r="Q3627" s="1">
        <v>3938648.5440000002</v>
      </c>
      <c r="R3627" s="3">
        <f>AVERAGE('VTA_Proteome Morphine vs Saline'!N3627:Q3627)</f>
        <v>4101609.0815000003</v>
      </c>
      <c r="S3627" s="3">
        <f>_xlfn.STDEV.S('VTA_Proteome Morphine vs Saline'!N3627:Q3627)</f>
        <v>824401.86372681416</v>
      </c>
      <c r="T3627" s="1">
        <v>2981096.6209999998</v>
      </c>
      <c r="U3627" s="1">
        <v>3459639.0019999999</v>
      </c>
      <c r="V3627" s="1">
        <v>3694643.827</v>
      </c>
      <c r="W3627" s="1">
        <v>4188955.1529999999</v>
      </c>
      <c r="X3627" s="1">
        <f t="shared" si="221"/>
        <v>3581083.65075</v>
      </c>
      <c r="Y3627" s="1">
        <f t="shared" si="222"/>
        <v>502373.33908022486</v>
      </c>
    </row>
    <row r="3628" spans="1:25" x14ac:dyDescent="0.5">
      <c r="A3628" s="1" t="s">
        <v>7240</v>
      </c>
      <c r="B3628" s="1" t="s">
        <v>7241</v>
      </c>
      <c r="C3628" s="1">
        <v>36565</v>
      </c>
      <c r="D3628" s="1">
        <v>5</v>
      </c>
      <c r="E3628" s="1">
        <v>5</v>
      </c>
      <c r="F3628" s="1">
        <v>201.47</v>
      </c>
      <c r="G3628" s="1">
        <v>0.111683616</v>
      </c>
      <c r="H3628" s="1">
        <v>0.98654470999999999</v>
      </c>
      <c r="I3628" s="1">
        <v>0.42719374700000001</v>
      </c>
      <c r="K3628" s="1">
        <v>1.2533148510000001</v>
      </c>
      <c r="L3628" s="1" t="s">
        <v>2</v>
      </c>
      <c r="M3628" s="1" t="s">
        <v>1</v>
      </c>
      <c r="N3628" s="1">
        <v>549027.24289999995</v>
      </c>
      <c r="O3628" s="1">
        <v>360491.7928</v>
      </c>
      <c r="P3628" s="1">
        <v>164709.64170000001</v>
      </c>
      <c r="Q3628" s="1">
        <v>417804.67180000001</v>
      </c>
      <c r="R3628" s="3">
        <f>AVERAGE('VTA_Proteome Morphine vs Saline'!N3628:Q3628)</f>
        <v>373008.33730000001</v>
      </c>
      <c r="S3628" s="3">
        <f>_xlfn.STDEV.S('VTA_Proteome Morphine vs Saline'!N3628:Q3628)</f>
        <v>159723.0699138768</v>
      </c>
      <c r="T3628" s="1">
        <v>492861.01880000002</v>
      </c>
      <c r="U3628" s="1">
        <v>604541.32949999999</v>
      </c>
      <c r="V3628" s="1">
        <v>509244.36330000003</v>
      </c>
      <c r="W3628" s="1">
        <v>263340.84269999998</v>
      </c>
      <c r="X3628" s="1">
        <f t="shared" si="221"/>
        <v>467496.88857499999</v>
      </c>
      <c r="Y3628" s="1">
        <f t="shared" si="222"/>
        <v>144737.7635631031</v>
      </c>
    </row>
    <row r="3629" spans="1:25" x14ac:dyDescent="0.5">
      <c r="A3629" s="1" t="s">
        <v>7242</v>
      </c>
      <c r="B3629" s="1" t="s">
        <v>7243</v>
      </c>
      <c r="C3629" s="1">
        <v>36026</v>
      </c>
      <c r="D3629" s="1">
        <v>1</v>
      </c>
      <c r="E3629" s="1">
        <v>1</v>
      </c>
      <c r="F3629" s="1">
        <v>32.89</v>
      </c>
      <c r="G3629" s="1">
        <v>5.0227332E-2</v>
      </c>
      <c r="H3629" s="1">
        <v>0.99625991700000005</v>
      </c>
      <c r="I3629" s="1">
        <v>0.95998289000000003</v>
      </c>
      <c r="K3629" s="1">
        <v>1.0102739439999999</v>
      </c>
      <c r="L3629" s="1" t="s">
        <v>1</v>
      </c>
      <c r="M3629" s="1" t="s">
        <v>2</v>
      </c>
      <c r="N3629" s="1">
        <v>498487.14409999998</v>
      </c>
      <c r="O3629" s="1">
        <v>316673.1496</v>
      </c>
      <c r="P3629" s="1">
        <v>445096.80979999999</v>
      </c>
      <c r="Q3629" s="1">
        <v>509065.06160000002</v>
      </c>
      <c r="R3629" s="3">
        <f>AVERAGE('VTA_Proteome Morphine vs Saline'!N3629:Q3629)</f>
        <v>442330.54127499997</v>
      </c>
      <c r="S3629" s="3">
        <f>_xlfn.STDEV.S('VTA_Proteome Morphine vs Saline'!N3629:Q3629)</f>
        <v>88326.086308952086</v>
      </c>
      <c r="T3629" s="1">
        <v>455785.8028</v>
      </c>
      <c r="U3629" s="1">
        <v>331847.85619999998</v>
      </c>
      <c r="V3629" s="1">
        <v>535863.36410000001</v>
      </c>
      <c r="W3629" s="1">
        <v>427832.0858</v>
      </c>
      <c r="X3629" s="1">
        <f t="shared" si="221"/>
        <v>437832.27722499997</v>
      </c>
      <c r="Y3629" s="1">
        <f t="shared" si="222"/>
        <v>84192.48660659905</v>
      </c>
    </row>
    <row r="3630" spans="1:25" x14ac:dyDescent="0.5">
      <c r="A3630" s="1" t="s">
        <v>7244</v>
      </c>
      <c r="B3630" s="1" t="s">
        <v>7245</v>
      </c>
      <c r="C3630" s="1">
        <v>33726</v>
      </c>
      <c r="D3630" s="1">
        <v>10</v>
      </c>
      <c r="E3630" s="1">
        <v>10</v>
      </c>
      <c r="F3630" s="1">
        <v>522.01</v>
      </c>
      <c r="G3630" s="1">
        <v>9.1698194999999996E-2</v>
      </c>
      <c r="H3630" s="1">
        <v>0.99625991700000005</v>
      </c>
      <c r="I3630" s="1">
        <v>0.508820775</v>
      </c>
      <c r="K3630" s="1">
        <v>1.0832569329999999</v>
      </c>
      <c r="L3630" s="1" t="s">
        <v>1</v>
      </c>
      <c r="M3630" s="1" t="s">
        <v>2</v>
      </c>
      <c r="N3630" s="1">
        <v>2200655.105</v>
      </c>
      <c r="O3630" s="1">
        <v>2525686.5419999999</v>
      </c>
      <c r="P3630" s="1">
        <v>3127889.2</v>
      </c>
      <c r="Q3630" s="1">
        <v>2559253.9369999999</v>
      </c>
      <c r="R3630" s="3">
        <f>AVERAGE('VTA_Proteome Morphine vs Saline'!N3630:Q3630)</f>
        <v>2603371.196</v>
      </c>
      <c r="S3630" s="3">
        <f>_xlfn.STDEV.S('VTA_Proteome Morphine vs Saline'!N3630:Q3630)</f>
        <v>385262.08589272248</v>
      </c>
      <c r="T3630" s="1">
        <v>3041041.4339999999</v>
      </c>
      <c r="U3630" s="1">
        <v>2525703.9539999999</v>
      </c>
      <c r="V3630" s="1">
        <v>2140675.3960000002</v>
      </c>
      <c r="W3630" s="1">
        <v>1905704.6569999999</v>
      </c>
      <c r="X3630" s="1">
        <f t="shared" si="221"/>
        <v>2403281.3602499999</v>
      </c>
      <c r="Y3630" s="1">
        <f t="shared" si="222"/>
        <v>496074.48070052767</v>
      </c>
    </row>
    <row r="3631" spans="1:25" x14ac:dyDescent="0.5">
      <c r="A3631" s="1" t="s">
        <v>7246</v>
      </c>
      <c r="B3631" s="1" t="s">
        <v>7247</v>
      </c>
      <c r="C3631" s="1">
        <v>163086</v>
      </c>
      <c r="D3631" s="1">
        <v>17</v>
      </c>
      <c r="E3631" s="1">
        <v>17</v>
      </c>
      <c r="F3631" s="1">
        <v>693.34</v>
      </c>
      <c r="G3631" s="1">
        <v>6.9437513000000006E-2</v>
      </c>
      <c r="H3631" s="1">
        <v>0.99625991700000005</v>
      </c>
      <c r="I3631" s="1">
        <v>0.64719564299999999</v>
      </c>
      <c r="K3631" s="1">
        <v>1.0362218409999999</v>
      </c>
      <c r="L3631" s="1" t="s">
        <v>2</v>
      </c>
      <c r="M3631" s="1" t="s">
        <v>1</v>
      </c>
      <c r="N3631" s="1">
        <v>1401229.6969999999</v>
      </c>
      <c r="O3631" s="1">
        <v>1346591.2930000001</v>
      </c>
      <c r="P3631" s="1">
        <v>1957998.105</v>
      </c>
      <c r="Q3631" s="1">
        <v>1515038.757</v>
      </c>
      <c r="R3631" s="3">
        <f>AVERAGE('VTA_Proteome Morphine vs Saline'!N3631:Q3631)</f>
        <v>1555214.4630000002</v>
      </c>
      <c r="S3631" s="3">
        <f>_xlfn.STDEV.S('VTA_Proteome Morphine vs Saline'!N3631:Q3631)</f>
        <v>277538.99716154282</v>
      </c>
      <c r="T3631" s="1">
        <v>1793666.004</v>
      </c>
      <c r="U3631" s="1">
        <v>1555490.4950000001</v>
      </c>
      <c r="V3631" s="1">
        <v>1588490.5209999999</v>
      </c>
      <c r="W3631" s="1">
        <v>1508541.753</v>
      </c>
      <c r="X3631" s="1">
        <f t="shared" si="221"/>
        <v>1611547.19325</v>
      </c>
      <c r="Y3631" s="1">
        <f t="shared" si="222"/>
        <v>125766.11295579064</v>
      </c>
    </row>
    <row r="3632" spans="1:25" x14ac:dyDescent="0.5">
      <c r="A3632" s="1" t="s">
        <v>7248</v>
      </c>
      <c r="B3632" s="1" t="s">
        <v>7249</v>
      </c>
      <c r="C3632" s="1">
        <v>72790</v>
      </c>
      <c r="D3632" s="1">
        <v>1</v>
      </c>
      <c r="E3632" s="1">
        <v>1</v>
      </c>
      <c r="F3632" s="1">
        <v>36.61</v>
      </c>
      <c r="G3632" s="1">
        <v>5.1563416000000001E-2</v>
      </c>
      <c r="H3632" s="1">
        <v>0.99625991700000005</v>
      </c>
      <c r="I3632" s="1">
        <v>0.895418092</v>
      </c>
      <c r="K3632" s="1">
        <v>1.235900386</v>
      </c>
      <c r="L3632" s="1" t="s">
        <v>2</v>
      </c>
      <c r="M3632" s="1" t="s">
        <v>1</v>
      </c>
      <c r="N3632" s="1">
        <v>56345.146919999999</v>
      </c>
      <c r="O3632" s="1">
        <v>42713.572330000003</v>
      </c>
      <c r="P3632" s="1">
        <v>35849.689810000003</v>
      </c>
      <c r="Q3632" s="1">
        <v>22424.119470000001</v>
      </c>
      <c r="R3632" s="3">
        <f>AVERAGE('VTA_Proteome Morphine vs Saline'!N3632:Q3632)</f>
        <v>39333.132132500003</v>
      </c>
      <c r="S3632" s="3">
        <f>_xlfn.STDEV.S('VTA_Proteome Morphine vs Saline'!N3632:Q3632)</f>
        <v>14128.990323607248</v>
      </c>
      <c r="T3632" s="1">
        <v>77112.248269999996</v>
      </c>
      <c r="U3632" s="1">
        <v>75152.042600000001</v>
      </c>
      <c r="V3632" s="1">
        <v>16477.463100000001</v>
      </c>
      <c r="W3632" s="1">
        <v>25705.578750000001</v>
      </c>
      <c r="X3632" s="1">
        <f t="shared" si="221"/>
        <v>48611.833180000001</v>
      </c>
      <c r="Y3632" s="1">
        <f t="shared" si="222"/>
        <v>32010.261942123336</v>
      </c>
    </row>
    <row r="3633" spans="1:25" x14ac:dyDescent="0.5">
      <c r="A3633" s="1" t="s">
        <v>7250</v>
      </c>
      <c r="B3633" s="1" t="s">
        <v>7251</v>
      </c>
      <c r="C3633" s="1">
        <v>212127</v>
      </c>
      <c r="D3633" s="1">
        <v>1</v>
      </c>
      <c r="E3633" s="1">
        <v>1</v>
      </c>
      <c r="F3633" s="1">
        <v>26.53</v>
      </c>
      <c r="G3633" s="1">
        <v>0.16749460599999999</v>
      </c>
      <c r="H3633" s="1">
        <v>0.977951083</v>
      </c>
      <c r="I3633" s="1">
        <v>0.28712125799999999</v>
      </c>
      <c r="K3633" s="1">
        <v>1.341490002</v>
      </c>
      <c r="L3633" s="1" t="s">
        <v>1</v>
      </c>
      <c r="M3633" s="1" t="s">
        <v>2</v>
      </c>
      <c r="N3633" s="1">
        <v>23393.004219999999</v>
      </c>
      <c r="O3633" s="1">
        <v>12879.97777</v>
      </c>
      <c r="P3633" s="1">
        <v>28935.476019999998</v>
      </c>
      <c r="Q3633" s="1">
        <v>19069.530559999999</v>
      </c>
      <c r="R3633" s="3">
        <f>AVERAGE('VTA_Proteome Morphine vs Saline'!N3633:Q3633)</f>
        <v>21069.4971425</v>
      </c>
      <c r="S3633" s="3">
        <f>_xlfn.STDEV.S('VTA_Proteome Morphine vs Saline'!N3633:Q3633)</f>
        <v>6790.6897716441645</v>
      </c>
      <c r="T3633" s="1">
        <v>12306.953390000001</v>
      </c>
      <c r="U3633" s="1">
        <v>9192.5963319999992</v>
      </c>
      <c r="V3633" s="1">
        <v>20886.557840000001</v>
      </c>
      <c r="W3633" s="1">
        <v>20438.056949999998</v>
      </c>
      <c r="X3633" s="1">
        <f t="shared" si="221"/>
        <v>15706.041128000001</v>
      </c>
      <c r="Y3633" s="1">
        <f t="shared" si="222"/>
        <v>5865.3925047442763</v>
      </c>
    </row>
    <row r="3634" spans="1:25" x14ac:dyDescent="0.5">
      <c r="A3634" s="1" t="s">
        <v>7252</v>
      </c>
      <c r="B3634" s="1" t="s">
        <v>7253</v>
      </c>
      <c r="C3634" s="1">
        <v>83094</v>
      </c>
      <c r="D3634" s="1">
        <v>11</v>
      </c>
      <c r="E3634" s="1">
        <v>10</v>
      </c>
      <c r="F3634" s="1">
        <v>466.3</v>
      </c>
      <c r="G3634" s="1">
        <v>6.9891461000000002E-2</v>
      </c>
      <c r="H3634" s="1">
        <v>0.99625991700000005</v>
      </c>
      <c r="I3634" s="1">
        <v>0.64348501400000002</v>
      </c>
      <c r="K3634" s="1">
        <v>1.0697289139999999</v>
      </c>
      <c r="L3634" s="1" t="s">
        <v>2</v>
      </c>
      <c r="M3634" s="1" t="s">
        <v>1</v>
      </c>
      <c r="N3634" s="1">
        <v>1051987.112</v>
      </c>
      <c r="O3634" s="1">
        <v>1648908.048</v>
      </c>
      <c r="P3634" s="1">
        <v>1058312.1310000001</v>
      </c>
      <c r="Q3634" s="1">
        <v>1275518.3149999999</v>
      </c>
      <c r="R3634" s="3">
        <f>AVERAGE('VTA_Proteome Morphine vs Saline'!N3634:Q3634)</f>
        <v>1258681.4015000002</v>
      </c>
      <c r="S3634" s="3">
        <f>_xlfn.STDEV.S('VTA_Proteome Morphine vs Saline'!N3634:Q3634)</f>
        <v>280137.28251665714</v>
      </c>
      <c r="T3634" s="1">
        <v>1615118.5759999999</v>
      </c>
      <c r="U3634" s="1">
        <v>1354027.0930000001</v>
      </c>
      <c r="V3634" s="1">
        <v>1408254.128</v>
      </c>
      <c r="W3634" s="1">
        <v>1008391.759</v>
      </c>
      <c r="X3634" s="1">
        <f t="shared" si="221"/>
        <v>1346447.889</v>
      </c>
      <c r="Y3634" s="1">
        <f t="shared" si="222"/>
        <v>251888.4280762877</v>
      </c>
    </row>
    <row r="3635" spans="1:25" x14ac:dyDescent="0.5">
      <c r="A3635" s="1" t="s">
        <v>7254</v>
      </c>
      <c r="B3635" s="1" t="s">
        <v>7255</v>
      </c>
      <c r="C3635" s="1">
        <v>71452</v>
      </c>
      <c r="D3635" s="1">
        <v>1</v>
      </c>
      <c r="E3635" s="1">
        <v>1</v>
      </c>
      <c r="F3635" s="1">
        <v>26.03</v>
      </c>
      <c r="G3635" s="1">
        <v>0.46017697499999999</v>
      </c>
      <c r="H3635" s="1">
        <v>0.977951083</v>
      </c>
      <c r="I3635" s="1">
        <v>6.8766231999999997E-2</v>
      </c>
      <c r="K3635" s="1">
        <v>1.4241921630000001</v>
      </c>
      <c r="L3635" s="1" t="s">
        <v>1</v>
      </c>
      <c r="M3635" s="1" t="s">
        <v>2</v>
      </c>
      <c r="N3635" s="1">
        <v>203346.10889999999</v>
      </c>
      <c r="O3635" s="1">
        <v>213322.98300000001</v>
      </c>
      <c r="P3635" s="1">
        <v>208746.53339999999</v>
      </c>
      <c r="Q3635" s="1">
        <v>165284.7898</v>
      </c>
      <c r="R3635" s="3">
        <f>AVERAGE('VTA_Proteome Morphine vs Saline'!N3635:Q3635)</f>
        <v>197675.103775</v>
      </c>
      <c r="S3635" s="3">
        <f>_xlfn.STDEV.S('VTA_Proteome Morphine vs Saline'!N3635:Q3635)</f>
        <v>21975.178548446962</v>
      </c>
      <c r="T3635" s="1">
        <v>113557.6755</v>
      </c>
      <c r="U3635" s="1">
        <v>219480.46239999999</v>
      </c>
      <c r="V3635" s="1">
        <v>108545.3711</v>
      </c>
      <c r="W3635" s="1">
        <v>113608.71550000001</v>
      </c>
      <c r="X3635" s="1">
        <f t="shared" si="221"/>
        <v>138798.056125</v>
      </c>
      <c r="Y3635" s="1">
        <f t="shared" si="222"/>
        <v>53840.676471614388</v>
      </c>
    </row>
    <row r="3636" spans="1:25" x14ac:dyDescent="0.5">
      <c r="A3636" s="1" t="s">
        <v>7256</v>
      </c>
      <c r="B3636" s="1" t="s">
        <v>7257</v>
      </c>
      <c r="C3636" s="1">
        <v>23215</v>
      </c>
      <c r="D3636" s="1">
        <v>1</v>
      </c>
      <c r="E3636" s="1">
        <v>1</v>
      </c>
      <c r="F3636" s="1">
        <v>74.62</v>
      </c>
      <c r="G3636" s="1">
        <v>5.0988169999999999E-2</v>
      </c>
      <c r="H3636" s="1">
        <v>0.99625991700000005</v>
      </c>
      <c r="I3636" s="1">
        <v>0.91673194599999996</v>
      </c>
      <c r="K3636" s="1">
        <v>1.748498455</v>
      </c>
      <c r="L3636" s="1" t="s">
        <v>1</v>
      </c>
      <c r="M3636" s="1" t="s">
        <v>2</v>
      </c>
      <c r="N3636" s="1">
        <v>9109.3524199999993</v>
      </c>
      <c r="O3636" s="1">
        <v>240958.6672</v>
      </c>
      <c r="P3636" s="1">
        <v>314608.31599999999</v>
      </c>
      <c r="Q3636" s="1">
        <v>338919.02529999998</v>
      </c>
      <c r="R3636" s="3">
        <f>AVERAGE('VTA_Proteome Morphine vs Saline'!N3636:Q3636)</f>
        <v>225898.84023</v>
      </c>
      <c r="S3636" s="3">
        <f>_xlfn.STDEV.S('VTA_Proteome Morphine vs Saline'!N3636:Q3636)</f>
        <v>150407.68346722823</v>
      </c>
      <c r="T3636" s="1">
        <v>54880.252</v>
      </c>
      <c r="U3636" s="1">
        <v>132132.51089999999</v>
      </c>
      <c r="V3636" s="1">
        <v>239991.889</v>
      </c>
      <c r="W3636" s="1">
        <v>89778.967959999994</v>
      </c>
      <c r="X3636" s="1">
        <f t="shared" si="221"/>
        <v>129195.90496499999</v>
      </c>
      <c r="Y3636" s="1">
        <f t="shared" si="222"/>
        <v>80334.477719038157</v>
      </c>
    </row>
    <row r="3637" spans="1:25" x14ac:dyDescent="0.5">
      <c r="A3637" s="1" t="s">
        <v>7258</v>
      </c>
      <c r="B3637" s="1" t="s">
        <v>7259</v>
      </c>
      <c r="C3637" s="1">
        <v>98285</v>
      </c>
      <c r="D3637" s="1">
        <v>1</v>
      </c>
      <c r="E3637" s="1">
        <v>1</v>
      </c>
      <c r="F3637" s="1">
        <v>45.58</v>
      </c>
      <c r="G3637" s="1">
        <v>6.4326544999999999E-2</v>
      </c>
      <c r="H3637" s="1">
        <v>0.99625991700000005</v>
      </c>
      <c r="I3637" s="1">
        <v>0.69336076300000005</v>
      </c>
      <c r="K3637" s="1">
        <v>1.163758209</v>
      </c>
      <c r="L3637" s="1" t="s">
        <v>1</v>
      </c>
      <c r="M3637" s="1" t="s">
        <v>2</v>
      </c>
      <c r="N3637" s="1">
        <v>799.9840537</v>
      </c>
      <c r="O3637" s="1">
        <v>12974.824479999999</v>
      </c>
      <c r="P3637" s="1">
        <v>578.97432289999995</v>
      </c>
      <c r="Q3637" s="1">
        <v>5113.0741770000004</v>
      </c>
      <c r="R3637" s="3">
        <f>AVERAGE('VTA_Proteome Morphine vs Saline'!N3637:Q3637)</f>
        <v>4866.7142583999994</v>
      </c>
      <c r="S3637" s="3">
        <f>_xlfn.STDEV.S('VTA_Proteome Morphine vs Saline'!N3637:Q3637)</f>
        <v>5794.3982398924982</v>
      </c>
      <c r="T3637" s="1">
        <v>1714.4001370000001</v>
      </c>
      <c r="U3637" s="1">
        <v>522.89165000000003</v>
      </c>
      <c r="V3637" s="1">
        <v>391.55858599999999</v>
      </c>
      <c r="W3637" s="1">
        <v>14098.72833</v>
      </c>
      <c r="X3637" s="1">
        <f t="shared" si="221"/>
        <v>4181.8946757499998</v>
      </c>
      <c r="Y3637" s="1">
        <f t="shared" si="222"/>
        <v>6637.948223171963</v>
      </c>
    </row>
    <row r="3638" spans="1:25" x14ac:dyDescent="0.5">
      <c r="A3638" s="1" t="s">
        <v>7260</v>
      </c>
      <c r="B3638" s="1" t="s">
        <v>7261</v>
      </c>
      <c r="C3638" s="1">
        <v>49721</v>
      </c>
      <c r="D3638" s="1">
        <v>4</v>
      </c>
      <c r="E3638" s="1">
        <v>4</v>
      </c>
      <c r="F3638" s="1">
        <v>152.55000000000001</v>
      </c>
      <c r="G3638" s="1">
        <v>5.0005835999999998E-2</v>
      </c>
      <c r="H3638" s="1">
        <v>0.99959859299999998</v>
      </c>
      <c r="I3638" s="1">
        <v>0.99358461200000003</v>
      </c>
      <c r="K3638" s="1">
        <v>1.0076622589999999</v>
      </c>
      <c r="L3638" s="1" t="s">
        <v>1</v>
      </c>
      <c r="M3638" s="1" t="s">
        <v>2</v>
      </c>
      <c r="N3638" s="1">
        <v>798336.64619999996</v>
      </c>
      <c r="O3638" s="1">
        <v>591962.02289999998</v>
      </c>
      <c r="P3638" s="1">
        <v>927041.6409</v>
      </c>
      <c r="Q3638" s="1">
        <v>633788.77709999995</v>
      </c>
      <c r="R3638" s="3">
        <f>AVERAGE('VTA_Proteome Morphine vs Saline'!N3638:Q3638)</f>
        <v>737782.27177500003</v>
      </c>
      <c r="S3638" s="3">
        <f>_xlfn.STDEV.S('VTA_Proteome Morphine vs Saline'!N3638:Q3638)</f>
        <v>154449.70376607205</v>
      </c>
      <c r="T3638" s="1">
        <v>706869.28390000004</v>
      </c>
      <c r="U3638" s="1">
        <v>611525.16899999999</v>
      </c>
      <c r="V3638" s="1">
        <v>748549.62910000002</v>
      </c>
      <c r="W3638" s="1">
        <v>861744.63459999999</v>
      </c>
      <c r="X3638" s="1">
        <f t="shared" si="221"/>
        <v>732172.17914999998</v>
      </c>
      <c r="Y3638" s="1">
        <f t="shared" si="222"/>
        <v>103687.31784291619</v>
      </c>
    </row>
    <row r="3639" spans="1:25" x14ac:dyDescent="0.5">
      <c r="A3639" s="1" t="s">
        <v>7262</v>
      </c>
      <c r="B3639" s="1" t="s">
        <v>7263</v>
      </c>
      <c r="C3639" s="1">
        <v>49350</v>
      </c>
      <c r="D3639" s="1">
        <v>4</v>
      </c>
      <c r="E3639" s="1">
        <v>4</v>
      </c>
      <c r="F3639" s="1">
        <v>134.29</v>
      </c>
      <c r="G3639" s="1">
        <v>7.2764145000000002E-2</v>
      </c>
      <c r="H3639" s="1">
        <v>0.99625991700000005</v>
      </c>
      <c r="I3639" s="1">
        <v>0.62118999600000002</v>
      </c>
      <c r="K3639" s="1">
        <v>1.125077229</v>
      </c>
      <c r="L3639" s="1" t="s">
        <v>2</v>
      </c>
      <c r="M3639" s="1" t="s">
        <v>1</v>
      </c>
      <c r="N3639" s="1">
        <v>139797.66769999999</v>
      </c>
      <c r="O3639" s="1">
        <v>134793.29089999999</v>
      </c>
      <c r="P3639" s="1">
        <v>177680.85879999999</v>
      </c>
      <c r="Q3639" s="1">
        <v>168014.85190000001</v>
      </c>
      <c r="R3639" s="3">
        <f>AVERAGE('VTA_Proteome Morphine vs Saline'!N3639:Q3639)</f>
        <v>155071.66732499999</v>
      </c>
      <c r="S3639" s="3">
        <f>_xlfn.STDEV.S('VTA_Proteome Morphine vs Saline'!N3639:Q3639)</f>
        <v>21001.660101638387</v>
      </c>
      <c r="T3639" s="1">
        <v>178536.51420000001</v>
      </c>
      <c r="U3639" s="1">
        <v>143440.7438</v>
      </c>
      <c r="V3639" s="1">
        <v>252055.1611</v>
      </c>
      <c r="W3639" s="1">
        <v>123837.98789999999</v>
      </c>
      <c r="X3639" s="1">
        <f t="shared" si="221"/>
        <v>174467.60175</v>
      </c>
      <c r="Y3639" s="1">
        <f t="shared" si="222"/>
        <v>56457.68069172142</v>
      </c>
    </row>
    <row r="3640" spans="1:25" x14ac:dyDescent="0.5">
      <c r="A3640" s="1" t="s">
        <v>7264</v>
      </c>
      <c r="B3640" s="1" t="s">
        <v>7265</v>
      </c>
      <c r="C3640" s="1">
        <v>34564</v>
      </c>
      <c r="D3640" s="1">
        <v>4</v>
      </c>
      <c r="E3640" s="1">
        <v>4</v>
      </c>
      <c r="F3640" s="1">
        <v>168.99</v>
      </c>
      <c r="G3640" s="1">
        <v>0.11151465000000001</v>
      </c>
      <c r="H3640" s="1">
        <v>0.98654470999999999</v>
      </c>
      <c r="I3640" s="1">
        <v>0.42778260800000001</v>
      </c>
      <c r="K3640" s="1">
        <v>1.070536248</v>
      </c>
      <c r="L3640" s="1" t="s">
        <v>1</v>
      </c>
      <c r="M3640" s="1" t="s">
        <v>2</v>
      </c>
      <c r="N3640" s="1">
        <v>234498.079</v>
      </c>
      <c r="O3640" s="1">
        <v>278704.85139999999</v>
      </c>
      <c r="P3640" s="1">
        <v>302509.24810000003</v>
      </c>
      <c r="Q3640" s="1">
        <v>276108.7329</v>
      </c>
      <c r="R3640" s="3">
        <f>AVERAGE('VTA_Proteome Morphine vs Saline'!N3640:Q3640)</f>
        <v>272955.22784999997</v>
      </c>
      <c r="S3640" s="3">
        <f>_xlfn.STDEV.S('VTA_Proteome Morphine vs Saline'!N3640:Q3640)</f>
        <v>28257.124031976775</v>
      </c>
      <c r="T3640" s="1">
        <v>224676.23929999999</v>
      </c>
      <c r="U3640" s="1">
        <v>301918.3346</v>
      </c>
      <c r="V3640" s="1">
        <v>242290.2934</v>
      </c>
      <c r="W3640" s="1">
        <v>250997.3774</v>
      </c>
      <c r="X3640" s="1">
        <f t="shared" si="221"/>
        <v>254970.56117499998</v>
      </c>
      <c r="Y3640" s="1">
        <f t="shared" si="222"/>
        <v>33158.280753515726</v>
      </c>
    </row>
    <row r="3641" spans="1:25" x14ac:dyDescent="0.5">
      <c r="A3641" s="1" t="s">
        <v>7266</v>
      </c>
      <c r="B3641" s="1" t="s">
        <v>7267</v>
      </c>
      <c r="C3641" s="1">
        <v>224974</v>
      </c>
      <c r="D3641" s="1">
        <v>26</v>
      </c>
      <c r="E3641" s="1">
        <v>26</v>
      </c>
      <c r="F3641" s="1">
        <v>1282.0899999999999</v>
      </c>
      <c r="G3641" s="1">
        <v>0.19687411499999999</v>
      </c>
      <c r="H3641" s="1">
        <v>0.977951083</v>
      </c>
      <c r="I3641" s="1">
        <v>0.24017670399999999</v>
      </c>
      <c r="K3641" s="1">
        <v>1.0802587210000001</v>
      </c>
      <c r="L3641" s="1" t="s">
        <v>2</v>
      </c>
      <c r="M3641" s="1" t="s">
        <v>1</v>
      </c>
      <c r="N3641" s="1">
        <v>4070359.1129999999</v>
      </c>
      <c r="O3641" s="1">
        <v>4565103.9689999996</v>
      </c>
      <c r="P3641" s="1">
        <v>3774549.4989999998</v>
      </c>
      <c r="Q3641" s="1">
        <v>4067576.4019999998</v>
      </c>
      <c r="R3641" s="3">
        <f>AVERAGE('VTA_Proteome Morphine vs Saline'!N3641:Q3641)</f>
        <v>4119397.2457499998</v>
      </c>
      <c r="S3641" s="3">
        <f>_xlfn.STDEV.S('VTA_Proteome Morphine vs Saline'!N3641:Q3641)</f>
        <v>327955.58129080659</v>
      </c>
      <c r="T3641" s="1">
        <v>4505392.2390000001</v>
      </c>
      <c r="U3641" s="1">
        <v>4827558.949</v>
      </c>
      <c r="V3641" s="1">
        <v>3923133.1230000001</v>
      </c>
      <c r="W3641" s="1">
        <v>4543974.8870000001</v>
      </c>
      <c r="X3641" s="1">
        <f t="shared" si="221"/>
        <v>4450014.7994999997</v>
      </c>
      <c r="Y3641" s="1">
        <f t="shared" si="222"/>
        <v>379490.46746996278</v>
      </c>
    </row>
    <row r="3642" spans="1:25" x14ac:dyDescent="0.5">
      <c r="A3642" s="1" t="s">
        <v>7268</v>
      </c>
      <c r="B3642" s="1" t="s">
        <v>7269</v>
      </c>
      <c r="C3642" s="1">
        <v>71889</v>
      </c>
      <c r="D3642" s="1">
        <v>11</v>
      </c>
      <c r="E3642" s="1">
        <v>11</v>
      </c>
      <c r="F3642" s="1">
        <v>547.20000000000005</v>
      </c>
      <c r="G3642" s="1">
        <v>5.0381559999999999E-2</v>
      </c>
      <c r="H3642" s="1">
        <v>0.99625991700000005</v>
      </c>
      <c r="I3642" s="1">
        <v>0.94817687399999995</v>
      </c>
      <c r="K3642" s="1">
        <v>1.069415499</v>
      </c>
      <c r="L3642" s="1" t="s">
        <v>2</v>
      </c>
      <c r="M3642" s="1" t="s">
        <v>1</v>
      </c>
      <c r="N3642" s="1">
        <v>854841.18259999994</v>
      </c>
      <c r="O3642" s="1">
        <v>838532.47589999996</v>
      </c>
      <c r="P3642" s="1">
        <v>629612.81370000006</v>
      </c>
      <c r="Q3642" s="1">
        <v>673289.23789999995</v>
      </c>
      <c r="R3642" s="3">
        <f>AVERAGE('VTA_Proteome Morphine vs Saline'!N3642:Q3642)</f>
        <v>749068.92752499995</v>
      </c>
      <c r="S3642" s="3">
        <f>_xlfn.STDEV.S('VTA_Proteome Morphine vs Saline'!N3642:Q3642)</f>
        <v>114315.0922105645</v>
      </c>
      <c r="T3642" s="1">
        <v>1034985.171</v>
      </c>
      <c r="U3642" s="1">
        <v>1004677.138</v>
      </c>
      <c r="V3642" s="1">
        <v>750735.86289999995</v>
      </c>
      <c r="W3642" s="1">
        <v>413865.51169999997</v>
      </c>
      <c r="X3642" s="1">
        <f t="shared" si="221"/>
        <v>801065.92090000003</v>
      </c>
      <c r="Y3642" s="1">
        <f t="shared" si="222"/>
        <v>287884.8235661962</v>
      </c>
    </row>
    <row r="3643" spans="1:25" x14ac:dyDescent="0.5">
      <c r="A3643" s="1" t="s">
        <v>7270</v>
      </c>
      <c r="B3643" s="1" t="s">
        <v>7271</v>
      </c>
      <c r="C3643" s="1">
        <v>146149</v>
      </c>
      <c r="D3643" s="1">
        <v>5</v>
      </c>
      <c r="E3643" s="1">
        <v>4</v>
      </c>
      <c r="F3643" s="1">
        <v>219.54</v>
      </c>
      <c r="G3643" s="1">
        <v>5.0005594E-2</v>
      </c>
      <c r="H3643" s="1">
        <v>0.99959859299999998</v>
      </c>
      <c r="I3643" s="1">
        <v>0.993719295</v>
      </c>
      <c r="K3643" s="1">
        <v>1.003112115</v>
      </c>
      <c r="L3643" s="1" t="s">
        <v>1</v>
      </c>
      <c r="M3643" s="1" t="s">
        <v>2</v>
      </c>
      <c r="N3643" s="1">
        <v>144256.43770000001</v>
      </c>
      <c r="O3643" s="1">
        <v>113983.5282</v>
      </c>
      <c r="P3643" s="1">
        <v>106990.96950000001</v>
      </c>
      <c r="Q3643" s="1">
        <v>88466.356199999995</v>
      </c>
      <c r="R3643" s="3">
        <f>AVERAGE('VTA_Proteome Morphine vs Saline'!N3643:Q3643)</f>
        <v>113424.3229</v>
      </c>
      <c r="S3643" s="3">
        <f>_xlfn.STDEV.S('VTA_Proteome Morphine vs Saline'!N3643:Q3643)</f>
        <v>23203.592763302368</v>
      </c>
      <c r="T3643" s="1">
        <v>133792.77970000001</v>
      </c>
      <c r="U3643" s="1">
        <v>125144.39260000001</v>
      </c>
      <c r="V3643" s="1">
        <v>93438.511169999998</v>
      </c>
      <c r="W3643" s="1">
        <v>99914.030400000003</v>
      </c>
      <c r="X3643" s="1">
        <f t="shared" si="221"/>
        <v>113072.42846750001</v>
      </c>
      <c r="Y3643" s="1">
        <f t="shared" si="222"/>
        <v>19439.645241639471</v>
      </c>
    </row>
    <row r="3644" spans="1:25" x14ac:dyDescent="0.5">
      <c r="A3644" s="1" t="s">
        <v>7272</v>
      </c>
      <c r="B3644" s="1" t="s">
        <v>7273</v>
      </c>
      <c r="C3644" s="1">
        <v>56037</v>
      </c>
      <c r="D3644" s="1">
        <v>1</v>
      </c>
      <c r="E3644" s="1">
        <v>1</v>
      </c>
      <c r="F3644" s="1">
        <v>42.08</v>
      </c>
      <c r="G3644" s="1">
        <v>5.0602550000000003E-2</v>
      </c>
      <c r="H3644" s="1">
        <v>0.99625991700000005</v>
      </c>
      <c r="I3644" s="1">
        <v>0.93491344700000001</v>
      </c>
      <c r="K3644" s="1">
        <v>1.016172922</v>
      </c>
      <c r="L3644" s="1" t="s">
        <v>1</v>
      </c>
      <c r="M3644" s="1" t="s">
        <v>2</v>
      </c>
      <c r="N3644" s="1">
        <v>96720.175770000002</v>
      </c>
      <c r="O3644" s="1">
        <v>94472.030129999999</v>
      </c>
      <c r="P3644" s="1">
        <v>32702.114259999998</v>
      </c>
      <c r="Q3644" s="1">
        <v>97667.561820000003</v>
      </c>
      <c r="R3644" s="3">
        <f>AVERAGE('VTA_Proteome Morphine vs Saline'!N3644:Q3644)</f>
        <v>80390.470495000001</v>
      </c>
      <c r="S3644" s="3">
        <f>_xlfn.STDEV.S('VTA_Proteome Morphine vs Saline'!N3644:Q3644)</f>
        <v>31820.469309188793</v>
      </c>
      <c r="T3644" s="1">
        <v>80590.095400000006</v>
      </c>
      <c r="U3644" s="1">
        <v>70513.658720000007</v>
      </c>
      <c r="V3644" s="1">
        <v>49459.976629999997</v>
      </c>
      <c r="W3644" s="1">
        <v>115880.3263</v>
      </c>
      <c r="X3644" s="1">
        <f t="shared" si="221"/>
        <v>79111.014262500001</v>
      </c>
      <c r="Y3644" s="1">
        <f t="shared" si="222"/>
        <v>27732.463189857732</v>
      </c>
    </row>
    <row r="3645" spans="1:25" x14ac:dyDescent="0.5">
      <c r="A3645" s="1" t="s">
        <v>7274</v>
      </c>
      <c r="B3645" s="1" t="s">
        <v>7275</v>
      </c>
      <c r="C3645" s="1">
        <v>373751</v>
      </c>
      <c r="D3645" s="1">
        <v>1</v>
      </c>
      <c r="E3645" s="1">
        <v>1</v>
      </c>
      <c r="F3645" s="1">
        <v>26.37</v>
      </c>
      <c r="G3645" s="1">
        <v>0.18889577900000001</v>
      </c>
      <c r="H3645" s="1">
        <v>0.977951083</v>
      </c>
      <c r="I3645" s="1">
        <v>0.25173405100000001</v>
      </c>
      <c r="K3645" s="1">
        <v>1.3021479419999999</v>
      </c>
      <c r="L3645" s="1" t="s">
        <v>2</v>
      </c>
      <c r="M3645" s="1" t="s">
        <v>1</v>
      </c>
      <c r="N3645" s="1">
        <v>256819.0827</v>
      </c>
      <c r="O3645" s="1">
        <v>591254.35250000004</v>
      </c>
      <c r="P3645" s="1">
        <v>597195.99690000003</v>
      </c>
      <c r="Q3645" s="1">
        <v>700825.47279999999</v>
      </c>
      <c r="R3645" s="3">
        <f>AVERAGE('VTA_Proteome Morphine vs Saline'!N3645:Q3645)</f>
        <v>536523.72622499999</v>
      </c>
      <c r="S3645" s="3">
        <f>_xlfn.STDEV.S('VTA_Proteome Morphine vs Saline'!N3645:Q3645)</f>
        <v>193137.53080672587</v>
      </c>
      <c r="T3645" s="1">
        <v>674375.67929999996</v>
      </c>
      <c r="U3645" s="1">
        <v>878262.73959999997</v>
      </c>
      <c r="V3645" s="1">
        <v>535874.03639999998</v>
      </c>
      <c r="W3645" s="1">
        <v>706020.60930000001</v>
      </c>
      <c r="X3645" s="1">
        <f t="shared" si="221"/>
        <v>698633.26615000004</v>
      </c>
      <c r="Y3645" s="1">
        <f t="shared" si="222"/>
        <v>140712.84940063593</v>
      </c>
    </row>
    <row r="3646" spans="1:25" x14ac:dyDescent="0.5">
      <c r="A3646" s="1" t="s">
        <v>7276</v>
      </c>
      <c r="B3646" s="1" t="s">
        <v>7277</v>
      </c>
      <c r="C3646" s="1">
        <v>72669</v>
      </c>
      <c r="D3646" s="1">
        <v>1</v>
      </c>
      <c r="E3646" s="1">
        <v>1</v>
      </c>
      <c r="F3646" s="1">
        <v>25.32</v>
      </c>
      <c r="G3646" s="1">
        <v>5.0558545000000003E-2</v>
      </c>
      <c r="H3646" s="1">
        <v>0.99625991700000005</v>
      </c>
      <c r="I3646" s="1">
        <v>0.93732805900000005</v>
      </c>
      <c r="K3646" s="1">
        <v>1.169257086</v>
      </c>
      <c r="L3646" s="1" t="s">
        <v>2</v>
      </c>
      <c r="M3646" s="1" t="s">
        <v>1</v>
      </c>
      <c r="N3646" s="1">
        <v>3533.2004999999999</v>
      </c>
      <c r="O3646" s="1">
        <v>8031.654751</v>
      </c>
      <c r="P3646" s="1">
        <v>0.12132799800000001</v>
      </c>
      <c r="Q3646" s="1">
        <v>630.73330410000005</v>
      </c>
      <c r="R3646" s="3">
        <f>AVERAGE('VTA_Proteome Morphine vs Saline'!N3646:Q3646)</f>
        <v>3048.9274707745003</v>
      </c>
      <c r="S3646" s="3">
        <f>_xlfn.STDEV.S('VTA_Proteome Morphine vs Saline'!N3646:Q3646)</f>
        <v>3660.8274765827173</v>
      </c>
      <c r="T3646" s="1">
        <v>9011.7727570000006</v>
      </c>
      <c r="U3646" s="1">
        <v>3407.6764619999999</v>
      </c>
      <c r="V3646" s="1">
        <v>0</v>
      </c>
      <c r="W3646" s="1">
        <v>1840.4709800000001</v>
      </c>
      <c r="X3646" s="1">
        <f t="shared" si="221"/>
        <v>3564.98004975</v>
      </c>
      <c r="Y3646" s="1">
        <f t="shared" si="222"/>
        <v>3889.1005601653942</v>
      </c>
    </row>
    <row r="3647" spans="1:25" x14ac:dyDescent="0.5">
      <c r="A3647" s="1" t="s">
        <v>7278</v>
      </c>
      <c r="B3647" s="1" t="s">
        <v>7279</v>
      </c>
      <c r="C3647" s="1">
        <v>122959</v>
      </c>
      <c r="D3647" s="1">
        <v>39</v>
      </c>
      <c r="E3647" s="1">
        <v>39</v>
      </c>
      <c r="F3647" s="1">
        <v>2381.71</v>
      </c>
      <c r="G3647" s="1">
        <v>0.105844403</v>
      </c>
      <c r="H3647" s="1">
        <v>0.99063050699999999</v>
      </c>
      <c r="I3647" s="1">
        <v>0.44841610100000001</v>
      </c>
      <c r="K3647" s="1">
        <v>1.0937396100000001</v>
      </c>
      <c r="L3647" s="1" t="s">
        <v>1</v>
      </c>
      <c r="M3647" s="1" t="s">
        <v>2</v>
      </c>
      <c r="N3647" s="1">
        <v>25773693.600000001</v>
      </c>
      <c r="O3647" s="1">
        <v>31386288.699999999</v>
      </c>
      <c r="P3647" s="1">
        <v>21167103.98</v>
      </c>
      <c r="Q3647" s="1">
        <v>23139187.469999999</v>
      </c>
      <c r="R3647" s="3">
        <f>AVERAGE('VTA_Proteome Morphine vs Saline'!N3647:Q3647)</f>
        <v>25366568.4375</v>
      </c>
      <c r="S3647" s="3">
        <f>_xlfn.STDEV.S('VTA_Proteome Morphine vs Saline'!N3647:Q3647)</f>
        <v>4434693.1739366334</v>
      </c>
      <c r="T3647" s="1">
        <v>21071498.98</v>
      </c>
      <c r="U3647" s="1">
        <v>27483672.379999999</v>
      </c>
      <c r="V3647" s="1">
        <v>22417493.460000001</v>
      </c>
      <c r="W3647" s="1">
        <v>21797381</v>
      </c>
      <c r="X3647" s="1">
        <f t="shared" si="221"/>
        <v>23192511.454999998</v>
      </c>
      <c r="Y3647" s="1">
        <f t="shared" si="222"/>
        <v>2913176.838801872</v>
      </c>
    </row>
    <row r="3648" spans="1:25" x14ac:dyDescent="0.5">
      <c r="A3648" s="1" t="s">
        <v>7280</v>
      </c>
      <c r="B3648" s="1" t="s">
        <v>7281</v>
      </c>
      <c r="C3648" s="1">
        <v>69613</v>
      </c>
      <c r="D3648" s="1">
        <v>25</v>
      </c>
      <c r="E3648" s="1">
        <v>25</v>
      </c>
      <c r="F3648" s="1">
        <v>1479.07</v>
      </c>
      <c r="G3648" s="1">
        <v>6.6082006999999998E-2</v>
      </c>
      <c r="H3648" s="1">
        <v>0.99625991700000005</v>
      </c>
      <c r="I3648" s="1">
        <v>0.67649651700000002</v>
      </c>
      <c r="K3648" s="1">
        <v>1.0439258140000001</v>
      </c>
      <c r="L3648" s="1" t="s">
        <v>1</v>
      </c>
      <c r="M3648" s="1" t="s">
        <v>2</v>
      </c>
      <c r="N3648" s="1">
        <v>27598455.239999998</v>
      </c>
      <c r="O3648" s="1">
        <v>24499785.100000001</v>
      </c>
      <c r="P3648" s="1">
        <v>23003197.949999999</v>
      </c>
      <c r="Q3648" s="1">
        <v>31383174.07</v>
      </c>
      <c r="R3648" s="3">
        <f>AVERAGE('VTA_Proteome Morphine vs Saline'!N3648:Q3648)</f>
        <v>26621153.090000004</v>
      </c>
      <c r="S3648" s="3">
        <f>_xlfn.STDEV.S('VTA_Proteome Morphine vs Saline'!N3648:Q3648)</f>
        <v>3706829.9507082417</v>
      </c>
      <c r="T3648" s="1">
        <v>20900949.16</v>
      </c>
      <c r="U3648" s="1">
        <v>25120796.399999999</v>
      </c>
      <c r="V3648" s="1">
        <v>29200177.030000001</v>
      </c>
      <c r="W3648" s="1">
        <v>26782080.859999999</v>
      </c>
      <c r="X3648" s="1">
        <f t="shared" si="221"/>
        <v>25501000.862500001</v>
      </c>
      <c r="Y3648" s="1">
        <f t="shared" si="222"/>
        <v>3494285.8773132507</v>
      </c>
    </row>
    <row r="3649" spans="1:25" x14ac:dyDescent="0.5">
      <c r="A3649" s="1" t="s">
        <v>7282</v>
      </c>
      <c r="B3649" s="1" t="s">
        <v>7283</v>
      </c>
      <c r="C3649" s="1">
        <v>56419</v>
      </c>
      <c r="D3649" s="1">
        <v>3</v>
      </c>
      <c r="E3649" s="1">
        <v>3</v>
      </c>
      <c r="F3649" s="1">
        <v>120.04</v>
      </c>
      <c r="G3649" s="1">
        <v>0.100236638</v>
      </c>
      <c r="H3649" s="1">
        <v>0.99094768200000005</v>
      </c>
      <c r="I3649" s="1">
        <v>0.47066795299999997</v>
      </c>
      <c r="K3649" s="1">
        <v>1.1389595130000001</v>
      </c>
      <c r="L3649" s="1" t="s">
        <v>1</v>
      </c>
      <c r="M3649" s="1" t="s">
        <v>2</v>
      </c>
      <c r="N3649" s="1">
        <v>333170.79190000001</v>
      </c>
      <c r="O3649" s="1">
        <v>306858.72379999998</v>
      </c>
      <c r="P3649" s="1">
        <v>540047.28049999999</v>
      </c>
      <c r="Q3649" s="1">
        <v>367558.63809999998</v>
      </c>
      <c r="R3649" s="3">
        <f>AVERAGE('VTA_Proteome Morphine vs Saline'!N3649:Q3649)</f>
        <v>386908.85857499996</v>
      </c>
      <c r="S3649" s="3">
        <f>_xlfn.STDEV.S('VTA_Proteome Morphine vs Saline'!N3649:Q3649)</f>
        <v>105073.95996721071</v>
      </c>
      <c r="T3649" s="1">
        <v>293338.45510000002</v>
      </c>
      <c r="U3649" s="1">
        <v>293183.9313</v>
      </c>
      <c r="V3649" s="1">
        <v>416848.0393</v>
      </c>
      <c r="W3649" s="1">
        <v>355444.71720000001</v>
      </c>
      <c r="X3649" s="1">
        <f t="shared" si="221"/>
        <v>339703.78572500002</v>
      </c>
      <c r="Y3649" s="1">
        <f t="shared" si="222"/>
        <v>59196.997454919576</v>
      </c>
    </row>
    <row r="3650" spans="1:25" x14ac:dyDescent="0.5">
      <c r="A3650" s="1" t="s">
        <v>7284</v>
      </c>
      <c r="B3650" s="1" t="s">
        <v>7285</v>
      </c>
      <c r="C3650" s="1">
        <v>68794</v>
      </c>
      <c r="D3650" s="1">
        <v>4</v>
      </c>
      <c r="E3650" s="1">
        <v>4</v>
      </c>
      <c r="F3650" s="1">
        <v>167.23</v>
      </c>
      <c r="G3650" s="1">
        <v>0.144608772</v>
      </c>
      <c r="H3650" s="1">
        <v>0.977951083</v>
      </c>
      <c r="I3650" s="1">
        <v>0.33406650500000001</v>
      </c>
      <c r="K3650" s="1">
        <v>1.263989912</v>
      </c>
      <c r="L3650" s="1" t="s">
        <v>2</v>
      </c>
      <c r="M3650" s="1" t="s">
        <v>1</v>
      </c>
      <c r="N3650" s="1">
        <v>385472.61670000001</v>
      </c>
      <c r="O3650" s="1">
        <v>299817.8653</v>
      </c>
      <c r="P3650" s="1">
        <v>165423.49600000001</v>
      </c>
      <c r="Q3650" s="1">
        <v>249618.18400000001</v>
      </c>
      <c r="R3650" s="3">
        <f>AVERAGE('VTA_Proteome Morphine vs Saline'!N3650:Q3650)</f>
        <v>275083.0405</v>
      </c>
      <c r="S3650" s="3">
        <f>_xlfn.STDEV.S('VTA_Proteome Morphine vs Saline'!N3650:Q3650)</f>
        <v>92143.628298462107</v>
      </c>
      <c r="T3650" s="1">
        <v>454888.13750000001</v>
      </c>
      <c r="U3650" s="1">
        <v>408809.14919999999</v>
      </c>
      <c r="V3650" s="1">
        <v>291996.58279999997</v>
      </c>
      <c r="W3650" s="1">
        <v>235114.8829</v>
      </c>
      <c r="X3650" s="1">
        <f t="shared" si="221"/>
        <v>347702.18810000003</v>
      </c>
      <c r="Y3650" s="1">
        <f t="shared" si="222"/>
        <v>101656.12655368011</v>
      </c>
    </row>
    <row r="3651" spans="1:25" x14ac:dyDescent="0.5">
      <c r="A3651" s="1" t="s">
        <v>7286</v>
      </c>
      <c r="B3651" s="1" t="s">
        <v>7287</v>
      </c>
      <c r="C3651" s="1">
        <v>57933</v>
      </c>
      <c r="D3651" s="1">
        <v>2</v>
      </c>
      <c r="E3651" s="1">
        <v>2</v>
      </c>
      <c r="F3651" s="1">
        <v>64.91</v>
      </c>
      <c r="G3651" s="1">
        <v>0.13321450000000001</v>
      </c>
      <c r="H3651" s="1">
        <v>0.977951083</v>
      </c>
      <c r="I3651" s="1">
        <v>0.36213132399999998</v>
      </c>
      <c r="K3651" s="1">
        <v>1.2786810159999999</v>
      </c>
      <c r="L3651" s="1" t="s">
        <v>1</v>
      </c>
      <c r="M3651" s="1" t="s">
        <v>2</v>
      </c>
      <c r="N3651" s="1">
        <v>65293.397319999996</v>
      </c>
      <c r="O3651" s="1">
        <v>38379.391869999999</v>
      </c>
      <c r="P3651" s="1">
        <v>60063.013160000002</v>
      </c>
      <c r="Q3651" s="1">
        <v>59674.119120000003</v>
      </c>
      <c r="R3651" s="3">
        <f>AVERAGE('VTA_Proteome Morphine vs Saline'!N3651:Q3651)</f>
        <v>55852.4803675</v>
      </c>
      <c r="S3651" s="3">
        <f>_xlfn.STDEV.S('VTA_Proteome Morphine vs Saline'!N3651:Q3651)</f>
        <v>11927.18524627383</v>
      </c>
      <c r="T3651" s="1">
        <v>40419.366049999997</v>
      </c>
      <c r="U3651" s="1">
        <v>9422.9861340000007</v>
      </c>
      <c r="V3651" s="1">
        <v>75530.97726</v>
      </c>
      <c r="W3651" s="1">
        <v>49345.712030000002</v>
      </c>
      <c r="X3651" s="1">
        <f t="shared" si="221"/>
        <v>43679.760368499999</v>
      </c>
      <c r="Y3651" s="1">
        <f t="shared" si="222"/>
        <v>27268.78421544459</v>
      </c>
    </row>
    <row r="3652" spans="1:25" x14ac:dyDescent="0.5">
      <c r="A3652" s="1" t="s">
        <v>7288</v>
      </c>
      <c r="B3652" s="1" t="s">
        <v>7289</v>
      </c>
      <c r="C3652" s="1">
        <v>93799</v>
      </c>
      <c r="D3652" s="1">
        <v>1</v>
      </c>
      <c r="E3652" s="1">
        <v>1</v>
      </c>
      <c r="F3652" s="1">
        <v>33.85</v>
      </c>
      <c r="G3652" s="1">
        <v>0.102181438</v>
      </c>
      <c r="H3652" s="1">
        <v>0.99063050699999999</v>
      </c>
      <c r="I3652" s="1">
        <v>0.46272475600000001</v>
      </c>
      <c r="K3652" s="1">
        <v>1.256569329</v>
      </c>
      <c r="L3652" s="1" t="s">
        <v>1</v>
      </c>
      <c r="M3652" s="1" t="s">
        <v>2</v>
      </c>
      <c r="N3652" s="1">
        <v>12668.81444</v>
      </c>
      <c r="O3652" s="1">
        <v>24855.682560000001</v>
      </c>
      <c r="P3652" s="1">
        <v>14343.62933</v>
      </c>
      <c r="Q3652" s="1">
        <v>34164.369440000002</v>
      </c>
      <c r="R3652" s="3">
        <f>AVERAGE('VTA_Proteome Morphine vs Saline'!N3652:Q3652)</f>
        <v>21508.123942500002</v>
      </c>
      <c r="S3652" s="3">
        <f>_xlfn.STDEV.S('VTA_Proteome Morphine vs Saline'!N3652:Q3652)</f>
        <v>10014.157883119209</v>
      </c>
      <c r="T3652" s="1">
        <v>28642.567470000002</v>
      </c>
      <c r="U3652" s="1">
        <v>23877.99482</v>
      </c>
      <c r="V3652" s="1">
        <v>13086.657440000001</v>
      </c>
      <c r="W3652" s="1">
        <v>2858.9554199999998</v>
      </c>
      <c r="X3652" s="1">
        <f t="shared" si="221"/>
        <v>17116.543787499999</v>
      </c>
      <c r="Y3652" s="1">
        <f t="shared" si="222"/>
        <v>11519.335224240511</v>
      </c>
    </row>
    <row r="3653" spans="1:25" x14ac:dyDescent="0.5">
      <c r="A3653" s="1" t="s">
        <v>7290</v>
      </c>
      <c r="B3653" s="1" t="s">
        <v>7291</v>
      </c>
      <c r="C3653" s="1">
        <v>50470</v>
      </c>
      <c r="D3653" s="1">
        <v>3</v>
      </c>
      <c r="E3653" s="1">
        <v>2</v>
      </c>
      <c r="F3653" s="1">
        <v>116.63</v>
      </c>
      <c r="G3653" s="1">
        <v>5.0002093999999997E-2</v>
      </c>
      <c r="H3653" s="1">
        <v>0.99959859299999998</v>
      </c>
      <c r="I3653" s="1">
        <v>0.99615684199999999</v>
      </c>
      <c r="K3653" s="1">
        <v>1.2626118230000001</v>
      </c>
      <c r="L3653" s="1" t="s">
        <v>1</v>
      </c>
      <c r="M3653" s="1" t="s">
        <v>2</v>
      </c>
      <c r="N3653" s="1">
        <v>19800.586050000002</v>
      </c>
      <c r="O3653" s="1">
        <v>7.4832042200000002</v>
      </c>
      <c r="P3653" s="1">
        <v>366.34294499999999</v>
      </c>
      <c r="Q3653" s="1">
        <v>26344.403709999999</v>
      </c>
      <c r="R3653" s="3">
        <f>AVERAGE('VTA_Proteome Morphine vs Saline'!N3653:Q3653)</f>
        <v>11629.703977305</v>
      </c>
      <c r="S3653" s="3">
        <f>_xlfn.STDEV.S('VTA_Proteome Morphine vs Saline'!N3653:Q3653)</f>
        <v>13481.159934165385</v>
      </c>
      <c r="T3653" s="1">
        <v>0.58684830700000001</v>
      </c>
      <c r="U3653" s="1">
        <v>18132.363430000001</v>
      </c>
      <c r="V3653" s="1">
        <v>10840.17741</v>
      </c>
      <c r="W3653" s="1">
        <v>7870.1958649999997</v>
      </c>
      <c r="X3653" s="1">
        <f t="shared" ref="X3653:X3683" si="223">AVERAGE(T3653:W3653)</f>
        <v>9210.8308883267509</v>
      </c>
      <c r="Y3653" s="1">
        <f t="shared" ref="Y3653:Y3683" si="224">_xlfn.STDEV.S(T3653:W3653)</f>
        <v>7502.7641688983103</v>
      </c>
    </row>
    <row r="3654" spans="1:25" x14ac:dyDescent="0.5">
      <c r="A3654" s="1" t="s">
        <v>7292</v>
      </c>
      <c r="B3654" s="1" t="s">
        <v>7293</v>
      </c>
      <c r="C3654" s="1">
        <v>35709</v>
      </c>
      <c r="D3654" s="1">
        <v>13</v>
      </c>
      <c r="E3654" s="1">
        <v>9</v>
      </c>
      <c r="F3654" s="1">
        <v>750.32</v>
      </c>
      <c r="G3654" s="1">
        <v>5.7149914000000003E-2</v>
      </c>
      <c r="H3654" s="1">
        <v>0.99625991700000005</v>
      </c>
      <c r="I3654" s="1">
        <v>0.77950046500000003</v>
      </c>
      <c r="K3654" s="1">
        <v>1.0296345790000001</v>
      </c>
      <c r="L3654" s="1" t="s">
        <v>1</v>
      </c>
      <c r="M3654" s="1" t="s">
        <v>2</v>
      </c>
      <c r="N3654" s="1">
        <v>3353377.8849999998</v>
      </c>
      <c r="O3654" s="1">
        <v>5870012.0269999998</v>
      </c>
      <c r="P3654" s="1">
        <v>4822583.4630000005</v>
      </c>
      <c r="Q3654" s="1">
        <v>5463212.5609999998</v>
      </c>
      <c r="R3654" s="3">
        <f>AVERAGE('VTA_Proteome Morphine vs Saline'!N3654:Q3654)</f>
        <v>4877296.4840000002</v>
      </c>
      <c r="S3654" s="3">
        <f>_xlfn.STDEV.S('VTA_Proteome Morphine vs Saline'!N3654:Q3654)</f>
        <v>1103645.9591804349</v>
      </c>
      <c r="T3654" s="1">
        <v>5184618.5329999998</v>
      </c>
      <c r="U3654" s="1">
        <v>6484018.108</v>
      </c>
      <c r="V3654" s="1">
        <v>2264424.2769999998</v>
      </c>
      <c r="W3654" s="1">
        <v>5014618.5180000002</v>
      </c>
      <c r="X3654" s="1">
        <f t="shared" si="223"/>
        <v>4736919.8589999992</v>
      </c>
      <c r="Y3654" s="1">
        <f t="shared" si="224"/>
        <v>1774179.3729853581</v>
      </c>
    </row>
    <row r="3655" spans="1:25" x14ac:dyDescent="0.5">
      <c r="A3655" s="1" t="s">
        <v>7294</v>
      </c>
      <c r="B3655" s="1" t="s">
        <v>7295</v>
      </c>
      <c r="C3655" s="1">
        <v>38828</v>
      </c>
      <c r="D3655" s="1">
        <v>7</v>
      </c>
      <c r="E3655" s="1">
        <v>3</v>
      </c>
      <c r="F3655" s="1">
        <v>392.05</v>
      </c>
      <c r="G3655" s="1">
        <v>9.4294175999999993E-2</v>
      </c>
      <c r="H3655" s="1">
        <v>0.99625991700000005</v>
      </c>
      <c r="I3655" s="1">
        <v>0.49660754000000001</v>
      </c>
      <c r="K3655" s="1">
        <v>1.1557823309999999</v>
      </c>
      <c r="L3655" s="1" t="s">
        <v>2</v>
      </c>
      <c r="M3655" s="1" t="s">
        <v>1</v>
      </c>
      <c r="N3655" s="1">
        <v>114186.9543</v>
      </c>
      <c r="O3655" s="1">
        <v>286720.17680000002</v>
      </c>
      <c r="P3655" s="1">
        <v>214303.9221</v>
      </c>
      <c r="Q3655" s="1">
        <v>234044.8192</v>
      </c>
      <c r="R3655" s="3">
        <f>AVERAGE('VTA_Proteome Morphine vs Saline'!N3655:Q3655)</f>
        <v>212313.9681</v>
      </c>
      <c r="S3655" s="3">
        <f>_xlfn.STDEV.S('VTA_Proteome Morphine vs Saline'!N3655:Q3655)</f>
        <v>72206.612201528667</v>
      </c>
      <c r="T3655" s="1">
        <v>172038.79930000001</v>
      </c>
      <c r="U3655" s="1">
        <v>236247.01370000001</v>
      </c>
      <c r="V3655" s="1">
        <v>245973.88149999999</v>
      </c>
      <c r="W3655" s="1">
        <v>327295.23700000002</v>
      </c>
      <c r="X3655" s="1">
        <f t="shared" si="223"/>
        <v>245388.73287499999</v>
      </c>
      <c r="Y3655" s="1">
        <f t="shared" si="224"/>
        <v>63699.297750769372</v>
      </c>
    </row>
    <row r="3656" spans="1:25" x14ac:dyDescent="0.5">
      <c r="A3656" s="1" t="s">
        <v>7296</v>
      </c>
      <c r="B3656" s="1" t="s">
        <v>7297</v>
      </c>
      <c r="C3656" s="1">
        <v>60575</v>
      </c>
      <c r="D3656" s="1">
        <v>15</v>
      </c>
      <c r="E3656" s="1">
        <v>7</v>
      </c>
      <c r="F3656" s="1">
        <v>761.12</v>
      </c>
      <c r="G3656" s="1">
        <v>5.3318404999999999E-2</v>
      </c>
      <c r="H3656" s="1">
        <v>0.99625991700000005</v>
      </c>
      <c r="I3656" s="1">
        <v>0.84831874699999998</v>
      </c>
      <c r="K3656" s="1">
        <v>1.0208858199999999</v>
      </c>
      <c r="L3656" s="1" t="s">
        <v>1</v>
      </c>
      <c r="M3656" s="1" t="s">
        <v>2</v>
      </c>
      <c r="N3656" s="1">
        <v>2503568.139</v>
      </c>
      <c r="O3656" s="1">
        <v>3151416.7930000001</v>
      </c>
      <c r="P3656" s="1">
        <v>3780530.0920000002</v>
      </c>
      <c r="Q3656" s="1">
        <v>3455263.4909999999</v>
      </c>
      <c r="R3656" s="3">
        <f>AVERAGE('VTA_Proteome Morphine vs Saline'!N3656:Q3656)</f>
        <v>3222694.6287500001</v>
      </c>
      <c r="S3656" s="3">
        <f>_xlfn.STDEV.S('VTA_Proteome Morphine vs Saline'!N3656:Q3656)</f>
        <v>543903.21377887356</v>
      </c>
      <c r="T3656" s="1">
        <v>2662630.6830000002</v>
      </c>
      <c r="U3656" s="1">
        <v>2471309.5279999999</v>
      </c>
      <c r="V3656" s="1">
        <v>4025305.8509999998</v>
      </c>
      <c r="W3656" s="1">
        <v>3467806.1140000001</v>
      </c>
      <c r="X3656" s="1">
        <f t="shared" si="223"/>
        <v>3156763.0439999998</v>
      </c>
      <c r="Y3656" s="1">
        <f t="shared" si="224"/>
        <v>722294.42560280638</v>
      </c>
    </row>
    <row r="3657" spans="1:25" x14ac:dyDescent="0.5">
      <c r="A3657" s="1" t="s">
        <v>7298</v>
      </c>
      <c r="B3657" s="1" t="s">
        <v>7299</v>
      </c>
      <c r="C3657" s="1">
        <v>22355</v>
      </c>
      <c r="D3657" s="1">
        <v>13</v>
      </c>
      <c r="E3657" s="1">
        <v>13</v>
      </c>
      <c r="F3657" s="1">
        <v>914.81</v>
      </c>
      <c r="G3657" s="1">
        <v>0.26075104599999999</v>
      </c>
      <c r="H3657" s="1">
        <v>0.977951083</v>
      </c>
      <c r="I3657" s="1">
        <v>0.16984079899999999</v>
      </c>
      <c r="K3657" s="1">
        <v>1.198471963</v>
      </c>
      <c r="L3657" s="1" t="s">
        <v>2</v>
      </c>
      <c r="M3657" s="1" t="s">
        <v>1</v>
      </c>
      <c r="N3657" s="1">
        <v>13912703.539999999</v>
      </c>
      <c r="O3657" s="1">
        <v>15982278.210000001</v>
      </c>
      <c r="P3657" s="1">
        <v>19705205.329999998</v>
      </c>
      <c r="Q3657" s="1">
        <v>15643505.300000001</v>
      </c>
      <c r="R3657" s="3">
        <f>AVERAGE('VTA_Proteome Morphine vs Saline'!N3657:Q3657)</f>
        <v>16310923.094999999</v>
      </c>
      <c r="S3657" s="3">
        <f>_xlfn.STDEV.S('VTA_Proteome Morphine vs Saline'!N3657:Q3657)</f>
        <v>2437626.0923516345</v>
      </c>
      <c r="T3657" s="1">
        <v>21892853.350000001</v>
      </c>
      <c r="U3657" s="1">
        <v>15167243.02</v>
      </c>
      <c r="V3657" s="1">
        <v>18987341.559999999</v>
      </c>
      <c r="W3657" s="1">
        <v>22145298.18</v>
      </c>
      <c r="X3657" s="1">
        <f t="shared" si="223"/>
        <v>19548184.027500004</v>
      </c>
      <c r="Y3657" s="1">
        <f t="shared" si="224"/>
        <v>3253186.3630157281</v>
      </c>
    </row>
    <row r="3658" spans="1:25" x14ac:dyDescent="0.5">
      <c r="A3658" s="1" t="s">
        <v>7300</v>
      </c>
      <c r="B3658" s="1" t="s">
        <v>7301</v>
      </c>
      <c r="C3658" s="1">
        <v>154173</v>
      </c>
      <c r="D3658" s="1">
        <v>8</v>
      </c>
      <c r="E3658" s="1">
        <v>8</v>
      </c>
      <c r="F3658" s="1">
        <v>320.24</v>
      </c>
      <c r="G3658" s="1">
        <v>7.5118811999999993E-2</v>
      </c>
      <c r="H3658" s="1">
        <v>0.99625991700000005</v>
      </c>
      <c r="I3658" s="1">
        <v>0.60426548999999996</v>
      </c>
      <c r="K3658" s="1">
        <v>1.0824514540000001</v>
      </c>
      <c r="L3658" s="1" t="s">
        <v>2</v>
      </c>
      <c r="M3658" s="1" t="s">
        <v>1</v>
      </c>
      <c r="N3658" s="1">
        <v>451012.78460000001</v>
      </c>
      <c r="O3658" s="1">
        <v>574806.42649999994</v>
      </c>
      <c r="P3658" s="1">
        <v>606503.23459999997</v>
      </c>
      <c r="Q3658" s="1">
        <v>505824.51439999999</v>
      </c>
      <c r="R3658" s="3">
        <f>AVERAGE('VTA_Proteome Morphine vs Saline'!N3658:Q3658)</f>
        <v>534536.74002499995</v>
      </c>
      <c r="S3658" s="3">
        <f>_xlfn.STDEV.S('VTA_Proteome Morphine vs Saline'!N3658:Q3658)</f>
        <v>69765.003214091805</v>
      </c>
      <c r="T3658" s="1">
        <v>734454.9044</v>
      </c>
      <c r="U3658" s="1">
        <v>610694.07759999996</v>
      </c>
      <c r="V3658" s="1">
        <v>523231.19620000001</v>
      </c>
      <c r="W3658" s="1">
        <v>446060.1079</v>
      </c>
      <c r="X3658" s="1">
        <f t="shared" si="223"/>
        <v>578610.07152500004</v>
      </c>
      <c r="Y3658" s="1">
        <f t="shared" si="224"/>
        <v>123764.97629096275</v>
      </c>
    </row>
    <row r="3659" spans="1:25" x14ac:dyDescent="0.5">
      <c r="A3659" s="1" t="s">
        <v>7302</v>
      </c>
      <c r="B3659" s="1" t="s">
        <v>7303</v>
      </c>
      <c r="C3659" s="1">
        <v>79817</v>
      </c>
      <c r="D3659" s="1">
        <v>6</v>
      </c>
      <c r="E3659" s="1">
        <v>6</v>
      </c>
      <c r="F3659" s="1">
        <v>408.26</v>
      </c>
      <c r="G3659" s="1">
        <v>5.0391343999999998E-2</v>
      </c>
      <c r="H3659" s="1">
        <v>0.99625991700000005</v>
      </c>
      <c r="I3659" s="1">
        <v>0.94751799199999998</v>
      </c>
      <c r="K3659" s="1">
        <v>1.020830849</v>
      </c>
      <c r="L3659" s="1" t="s">
        <v>2</v>
      </c>
      <c r="M3659" s="1" t="s">
        <v>1</v>
      </c>
      <c r="N3659" s="1">
        <v>384731.65850000002</v>
      </c>
      <c r="O3659" s="1">
        <v>312311.3138</v>
      </c>
      <c r="P3659" s="1">
        <v>685255.98840000003</v>
      </c>
      <c r="Q3659" s="1">
        <v>427554.22730000003</v>
      </c>
      <c r="R3659" s="3">
        <f>AVERAGE('VTA_Proteome Morphine vs Saline'!N3659:Q3659)</f>
        <v>452463.29700000002</v>
      </c>
      <c r="S3659" s="3">
        <f>_xlfn.STDEV.S('VTA_Proteome Morphine vs Saline'!N3659:Q3659)</f>
        <v>162319.69707069112</v>
      </c>
      <c r="T3659" s="1">
        <v>329017.27189999999</v>
      </c>
      <c r="U3659" s="1">
        <v>325823.2548</v>
      </c>
      <c r="V3659" s="1">
        <v>664075.38879999996</v>
      </c>
      <c r="W3659" s="1">
        <v>528638.05099999998</v>
      </c>
      <c r="X3659" s="1">
        <f t="shared" si="223"/>
        <v>461888.49162500002</v>
      </c>
      <c r="Y3659" s="1">
        <f t="shared" si="224"/>
        <v>164826.73202433216</v>
      </c>
    </row>
    <row r="3660" spans="1:25" x14ac:dyDescent="0.5">
      <c r="A3660" s="1" t="s">
        <v>7304</v>
      </c>
      <c r="B3660" s="1" t="s">
        <v>7305</v>
      </c>
      <c r="C3660" s="1">
        <v>29212</v>
      </c>
      <c r="D3660" s="1">
        <v>1</v>
      </c>
      <c r="E3660" s="1">
        <v>1</v>
      </c>
      <c r="F3660" s="1">
        <v>49.86</v>
      </c>
      <c r="G3660" s="1">
        <v>8.1431197999999996E-2</v>
      </c>
      <c r="H3660" s="1">
        <v>0.99625991700000005</v>
      </c>
      <c r="I3660" s="1">
        <v>0.56370116100000001</v>
      </c>
      <c r="K3660" s="1">
        <v>2.8349502119999999</v>
      </c>
      <c r="L3660" s="1" t="s">
        <v>2</v>
      </c>
      <c r="M3660" s="1" t="s">
        <v>1</v>
      </c>
      <c r="N3660" s="1">
        <v>12047.798500000001</v>
      </c>
      <c r="O3660" s="1">
        <v>43192.140030000002</v>
      </c>
      <c r="P3660" s="1">
        <v>1737.697574</v>
      </c>
      <c r="Q3660" s="1">
        <v>2387.7564000000002</v>
      </c>
      <c r="R3660" s="3">
        <f>AVERAGE('VTA_Proteome Morphine vs Saline'!N3660:Q3660)</f>
        <v>14841.348125999999</v>
      </c>
      <c r="S3660" s="3">
        <f>_xlfn.STDEV.S('VTA_Proteome Morphine vs Saline'!N3660:Q3660)</f>
        <v>19479.638307419562</v>
      </c>
      <c r="T3660" s="1">
        <v>127679.0597</v>
      </c>
      <c r="U3660" s="1">
        <v>39927.860309999996</v>
      </c>
      <c r="V3660" s="1">
        <v>691.01202790000002</v>
      </c>
      <c r="W3660" s="1">
        <v>0</v>
      </c>
      <c r="X3660" s="1">
        <f t="shared" si="223"/>
        <v>42074.483009475</v>
      </c>
      <c r="Y3660" s="1">
        <f t="shared" si="224"/>
        <v>60043.332492390684</v>
      </c>
    </row>
    <row r="3661" spans="1:25" x14ac:dyDescent="0.5">
      <c r="A3661" s="1" t="s">
        <v>7306</v>
      </c>
      <c r="B3661" s="1" t="s">
        <v>7307</v>
      </c>
      <c r="C3661" s="1">
        <v>85850</v>
      </c>
      <c r="D3661" s="1">
        <v>3</v>
      </c>
      <c r="E3661" s="1">
        <v>3</v>
      </c>
      <c r="F3661" s="1">
        <v>110.27</v>
      </c>
      <c r="G3661" s="1">
        <v>6.6354295999999993E-2</v>
      </c>
      <c r="H3661" s="1">
        <v>0.99625991700000005</v>
      </c>
      <c r="I3661" s="1">
        <v>0.67398369400000002</v>
      </c>
      <c r="K3661" s="1">
        <v>1.084108839</v>
      </c>
      <c r="L3661" s="1" t="s">
        <v>1</v>
      </c>
      <c r="M3661" s="1" t="s">
        <v>2</v>
      </c>
      <c r="N3661" s="1">
        <v>120909.68949999999</v>
      </c>
      <c r="O3661" s="1">
        <v>153525.43700000001</v>
      </c>
      <c r="P3661" s="1">
        <v>194194.0356</v>
      </c>
      <c r="Q3661" s="1">
        <v>214142.5361</v>
      </c>
      <c r="R3661" s="3">
        <f>AVERAGE('VTA_Proteome Morphine vs Saline'!N3661:Q3661)</f>
        <v>170692.92455</v>
      </c>
      <c r="S3661" s="3">
        <f>_xlfn.STDEV.S('VTA_Proteome Morphine vs Saline'!N3661:Q3661)</f>
        <v>41686.38500859042</v>
      </c>
      <c r="T3661" s="1">
        <v>136098.97870000001</v>
      </c>
      <c r="U3661" s="1">
        <v>165811.85209999999</v>
      </c>
      <c r="V3661" s="1">
        <v>142903.29010000001</v>
      </c>
      <c r="W3661" s="1">
        <v>184985.83429999999</v>
      </c>
      <c r="X3661" s="1">
        <f t="shared" si="223"/>
        <v>157449.98879999999</v>
      </c>
      <c r="Y3661" s="1">
        <f t="shared" si="224"/>
        <v>22327.976625798849</v>
      </c>
    </row>
    <row r="3662" spans="1:25" x14ac:dyDescent="0.5">
      <c r="A3662" s="1" t="s">
        <v>7308</v>
      </c>
      <c r="B3662" s="1" t="s">
        <v>7309</v>
      </c>
      <c r="C3662" s="1">
        <v>60505</v>
      </c>
      <c r="D3662" s="1">
        <v>1</v>
      </c>
      <c r="E3662" s="1">
        <v>1</v>
      </c>
      <c r="F3662" s="1">
        <v>33.28</v>
      </c>
      <c r="G3662" s="1">
        <v>7.7684877999999999E-2</v>
      </c>
      <c r="H3662" s="1">
        <v>0.99625991700000005</v>
      </c>
      <c r="I3662" s="1">
        <v>0.58700457699999997</v>
      </c>
      <c r="K3662" s="1">
        <v>1.2829119790000001</v>
      </c>
      <c r="L3662" s="1" t="s">
        <v>2</v>
      </c>
      <c r="M3662" s="1" t="s">
        <v>1</v>
      </c>
      <c r="N3662" s="1">
        <v>3717.9860709999998</v>
      </c>
      <c r="O3662" s="1">
        <v>9675.8676759999998</v>
      </c>
      <c r="P3662" s="1">
        <v>28450.43261</v>
      </c>
      <c r="Q3662" s="1">
        <v>512.02906029999997</v>
      </c>
      <c r="R3662" s="3">
        <f>AVERAGE('VTA_Proteome Morphine vs Saline'!N3662:Q3662)</f>
        <v>10589.078854325</v>
      </c>
      <c r="S3662" s="3">
        <f>_xlfn.STDEV.S('VTA_Proteome Morphine vs Saline'!N3662:Q3662)</f>
        <v>12498.276697607864</v>
      </c>
      <c r="T3662" s="1">
        <v>28714.841919999999</v>
      </c>
      <c r="U3662" s="1">
        <v>5176.331126</v>
      </c>
      <c r="V3662" s="1">
        <v>2095.715424</v>
      </c>
      <c r="W3662" s="1">
        <v>18352.535950000001</v>
      </c>
      <c r="X3662" s="1">
        <f t="shared" si="223"/>
        <v>13584.856104999999</v>
      </c>
      <c r="Y3662" s="1">
        <f t="shared" si="224"/>
        <v>12306.514369454857</v>
      </c>
    </row>
    <row r="3663" spans="1:25" x14ac:dyDescent="0.5">
      <c r="A3663" s="1" t="s">
        <v>7310</v>
      </c>
      <c r="B3663" s="1" t="s">
        <v>7311</v>
      </c>
      <c r="C3663" s="1">
        <v>82580</v>
      </c>
      <c r="D3663" s="1">
        <v>7</v>
      </c>
      <c r="E3663" s="1">
        <v>7</v>
      </c>
      <c r="F3663" s="1">
        <v>324.39</v>
      </c>
      <c r="G3663" s="1">
        <v>0.19826924000000001</v>
      </c>
      <c r="H3663" s="1">
        <v>0.977951083</v>
      </c>
      <c r="I3663" s="1">
        <v>0.23823522</v>
      </c>
      <c r="K3663" s="1">
        <v>1.3518982230000001</v>
      </c>
      <c r="L3663" s="1" t="s">
        <v>2</v>
      </c>
      <c r="M3663" s="1" t="s">
        <v>1</v>
      </c>
      <c r="N3663" s="1">
        <v>722567.44979999994</v>
      </c>
      <c r="O3663" s="1">
        <v>738527.16469999996</v>
      </c>
      <c r="P3663" s="1">
        <v>361928.46769999998</v>
      </c>
      <c r="Q3663" s="1">
        <v>490833.26260000002</v>
      </c>
      <c r="R3663" s="3">
        <f>AVERAGE('VTA_Proteome Morphine vs Saline'!N3663:Q3663)</f>
        <v>578464.08620000002</v>
      </c>
      <c r="S3663" s="3">
        <f>_xlfn.STDEV.S('VTA_Proteome Morphine vs Saline'!N3663:Q3663)</f>
        <v>183441.91071810049</v>
      </c>
      <c r="T3663" s="1">
        <v>808670.9388</v>
      </c>
      <c r="U3663" s="1">
        <v>951657.7156</v>
      </c>
      <c r="V3663" s="1">
        <v>898009.49199999997</v>
      </c>
      <c r="W3663" s="1">
        <v>469760.13439999998</v>
      </c>
      <c r="X3663" s="1">
        <f t="shared" si="223"/>
        <v>782024.57019999996</v>
      </c>
      <c r="Y3663" s="1">
        <f t="shared" si="224"/>
        <v>216369.29305264883</v>
      </c>
    </row>
    <row r="3664" spans="1:25" x14ac:dyDescent="0.5">
      <c r="A3664" s="1" t="s">
        <v>7312</v>
      </c>
      <c r="B3664" s="1" t="s">
        <v>7313</v>
      </c>
      <c r="C3664" s="1">
        <v>48269</v>
      </c>
      <c r="D3664" s="1">
        <v>7</v>
      </c>
      <c r="E3664" s="1">
        <v>7</v>
      </c>
      <c r="F3664" s="1">
        <v>310.39999999999998</v>
      </c>
      <c r="G3664" s="1">
        <v>0.149726417</v>
      </c>
      <c r="H3664" s="1">
        <v>0.977951083</v>
      </c>
      <c r="I3664" s="1">
        <v>0.32257759800000002</v>
      </c>
      <c r="K3664" s="1">
        <v>1.226752734</v>
      </c>
      <c r="L3664" s="1" t="s">
        <v>2</v>
      </c>
      <c r="M3664" s="1" t="s">
        <v>1</v>
      </c>
      <c r="N3664" s="1">
        <v>429657.6018</v>
      </c>
      <c r="O3664" s="1">
        <v>513639.63099999999</v>
      </c>
      <c r="P3664" s="1">
        <v>870817.36780000001</v>
      </c>
      <c r="Q3664" s="1">
        <v>770188.64029999997</v>
      </c>
      <c r="R3664" s="3">
        <f>AVERAGE('VTA_Proteome Morphine vs Saline'!N3664:Q3664)</f>
        <v>646075.81022500002</v>
      </c>
      <c r="S3664" s="3">
        <f>_xlfn.STDEV.S('VTA_Proteome Morphine vs Saline'!N3664:Q3664)</f>
        <v>208397.81252536012</v>
      </c>
      <c r="T3664" s="1">
        <v>694715.61450000003</v>
      </c>
      <c r="U3664" s="1">
        <v>576844.58510000003</v>
      </c>
      <c r="V3664" s="1">
        <v>946594.80850000004</v>
      </c>
      <c r="W3664" s="1">
        <v>952146.05740000005</v>
      </c>
      <c r="X3664" s="1">
        <f t="shared" si="223"/>
        <v>792575.26637500012</v>
      </c>
      <c r="Y3664" s="1">
        <f t="shared" si="224"/>
        <v>187350.91407410716</v>
      </c>
    </row>
    <row r="3665" spans="1:25" x14ac:dyDescent="0.5">
      <c r="A3665" s="1" t="s">
        <v>7314</v>
      </c>
      <c r="B3665" s="1" t="s">
        <v>7315</v>
      </c>
      <c r="C3665" s="1">
        <v>86716</v>
      </c>
      <c r="D3665" s="1">
        <v>1</v>
      </c>
      <c r="E3665" s="1">
        <v>1</v>
      </c>
      <c r="F3665" s="1">
        <v>34.06</v>
      </c>
      <c r="G3665" s="1">
        <v>5.1971719999999999E-2</v>
      </c>
      <c r="H3665" s="1">
        <v>0.99625991700000005</v>
      </c>
      <c r="I3665" s="1">
        <v>0.88267611499999998</v>
      </c>
      <c r="K3665" s="1">
        <v>1.071422842</v>
      </c>
      <c r="L3665" s="1" t="s">
        <v>2</v>
      </c>
      <c r="M3665" s="1" t="s">
        <v>1</v>
      </c>
      <c r="N3665" s="1">
        <v>13051.603649999999</v>
      </c>
      <c r="O3665" s="1">
        <v>19147.21269</v>
      </c>
      <c r="P3665" s="1">
        <v>9371.3072969999994</v>
      </c>
      <c r="Q3665" s="1">
        <v>7361.9343200000003</v>
      </c>
      <c r="R3665" s="3">
        <f>AVERAGE('VTA_Proteome Morphine vs Saline'!N3665:Q3665)</f>
        <v>12233.014489249999</v>
      </c>
      <c r="S3665" s="3">
        <f>_xlfn.STDEV.S('VTA_Proteome Morphine vs Saline'!N3665:Q3665)</f>
        <v>5176.6467603004658</v>
      </c>
      <c r="T3665" s="1">
        <v>8417.9084719999992</v>
      </c>
      <c r="U3665" s="1">
        <v>23286.10154</v>
      </c>
      <c r="V3665" s="1">
        <v>11344.41272</v>
      </c>
      <c r="W3665" s="1">
        <v>9378.5018880000007</v>
      </c>
      <c r="X3665" s="1">
        <f t="shared" si="223"/>
        <v>13106.731154999999</v>
      </c>
      <c r="Y3665" s="1">
        <f t="shared" si="224"/>
        <v>6894.6863433924409</v>
      </c>
    </row>
    <row r="3666" spans="1:25" x14ac:dyDescent="0.5">
      <c r="A3666" s="1" t="s">
        <v>7316</v>
      </c>
      <c r="B3666" s="1" t="s">
        <v>7317</v>
      </c>
      <c r="C3666" s="1">
        <v>105474</v>
      </c>
      <c r="D3666" s="1">
        <v>5</v>
      </c>
      <c r="E3666" s="1">
        <v>5</v>
      </c>
      <c r="F3666" s="1">
        <v>174.4</v>
      </c>
      <c r="G3666" s="1">
        <v>0.44337343099999998</v>
      </c>
      <c r="H3666" s="1">
        <v>0.977951083</v>
      </c>
      <c r="I3666" s="1">
        <v>7.3822650000000004E-2</v>
      </c>
      <c r="K3666" s="1">
        <v>1.112608681</v>
      </c>
      <c r="L3666" s="1" t="s">
        <v>2</v>
      </c>
      <c r="M3666" s="1" t="s">
        <v>1</v>
      </c>
      <c r="N3666" s="1">
        <v>392150.20899999997</v>
      </c>
      <c r="O3666" s="1">
        <v>380069.94949999999</v>
      </c>
      <c r="P3666" s="1">
        <v>450930.51860000001</v>
      </c>
      <c r="Q3666" s="1">
        <v>376265.76049999997</v>
      </c>
      <c r="R3666" s="3">
        <f>AVERAGE('VTA_Proteome Morphine vs Saline'!N3666:Q3666)</f>
        <v>399854.10939999996</v>
      </c>
      <c r="S3666" s="3">
        <f>_xlfn.STDEV.S('VTA_Proteome Morphine vs Saline'!N3666:Q3666)</f>
        <v>34717.780482608941</v>
      </c>
      <c r="T3666" s="1">
        <v>464192.04300000001</v>
      </c>
      <c r="U3666" s="1">
        <v>443556.5025</v>
      </c>
      <c r="V3666" s="1">
        <v>460217.6874</v>
      </c>
      <c r="W3666" s="1">
        <v>411558.38050000003</v>
      </c>
      <c r="X3666" s="1">
        <f t="shared" si="223"/>
        <v>444881.15334999998</v>
      </c>
      <c r="Y3666" s="1">
        <f t="shared" si="224"/>
        <v>23946.340193777611</v>
      </c>
    </row>
    <row r="3667" spans="1:25" x14ac:dyDescent="0.5">
      <c r="A3667" s="1" t="s">
        <v>7318</v>
      </c>
      <c r="B3667" s="1" t="s">
        <v>7319</v>
      </c>
      <c r="C3667" s="1">
        <v>63287</v>
      </c>
      <c r="D3667" s="1">
        <v>1</v>
      </c>
      <c r="E3667" s="1">
        <v>1</v>
      </c>
      <c r="F3667" s="1">
        <v>29.85</v>
      </c>
      <c r="G3667" s="1">
        <v>6.5022077999999997E-2</v>
      </c>
      <c r="H3667" s="1">
        <v>0.99625991700000005</v>
      </c>
      <c r="I3667" s="1">
        <v>0.68653567999999998</v>
      </c>
      <c r="K3667" s="1">
        <v>3.4352022280000001</v>
      </c>
      <c r="L3667" s="1" t="s">
        <v>2</v>
      </c>
      <c r="M3667" s="1" t="s">
        <v>1</v>
      </c>
      <c r="N3667" s="1">
        <v>4.2201071060000004</v>
      </c>
      <c r="O3667" s="1">
        <v>427.6208239</v>
      </c>
      <c r="P3667" s="1">
        <v>2775.4627909999999</v>
      </c>
      <c r="Q3667" s="1">
        <v>13033.396419999999</v>
      </c>
      <c r="R3667" s="3">
        <f>AVERAGE('VTA_Proteome Morphine vs Saline'!N3667:Q3667)</f>
        <v>4060.1750355014997</v>
      </c>
      <c r="S3667" s="3">
        <f>_xlfn.STDEV.S('VTA_Proteome Morphine vs Saline'!N3667:Q3667)</f>
        <v>6105.063691936195</v>
      </c>
      <c r="T3667" s="1">
        <v>39922.394970000001</v>
      </c>
      <c r="U3667" s="1">
        <v>149.537374</v>
      </c>
      <c r="V3667" s="1">
        <v>42.967866149999999</v>
      </c>
      <c r="W3667" s="1">
        <v>15675.189119999999</v>
      </c>
      <c r="X3667" s="1">
        <f t="shared" si="223"/>
        <v>13947.522332537501</v>
      </c>
      <c r="Y3667" s="1">
        <f t="shared" si="224"/>
        <v>18809.570834069753</v>
      </c>
    </row>
    <row r="3668" spans="1:25" x14ac:dyDescent="0.5">
      <c r="A3668" s="1" t="s">
        <v>7320</v>
      </c>
      <c r="B3668" s="1" t="s">
        <v>7321</v>
      </c>
      <c r="C3668" s="1">
        <v>23985</v>
      </c>
      <c r="D3668" s="1">
        <v>1</v>
      </c>
      <c r="E3668" s="1">
        <v>1</v>
      </c>
      <c r="F3668" s="1">
        <v>82.95</v>
      </c>
      <c r="G3668" s="1">
        <v>0.35247824700000002</v>
      </c>
      <c r="H3668" s="1">
        <v>0.977951083</v>
      </c>
      <c r="I3668" s="1">
        <v>0.109678255</v>
      </c>
      <c r="K3668" s="1">
        <v>2.320074956</v>
      </c>
      <c r="L3668" s="1" t="s">
        <v>1</v>
      </c>
      <c r="M3668" s="1" t="s">
        <v>2</v>
      </c>
      <c r="N3668" s="1">
        <v>71738.273939999999</v>
      </c>
      <c r="O3668" s="1">
        <v>87064.646439999997</v>
      </c>
      <c r="P3668" s="1">
        <v>60826.196089999998</v>
      </c>
      <c r="Q3668" s="1">
        <v>54712.28772</v>
      </c>
      <c r="R3668" s="3">
        <f>AVERAGE('VTA_Proteome Morphine vs Saline'!N3668:Q3668)</f>
        <v>68585.351047500008</v>
      </c>
      <c r="S3668" s="3">
        <f>_xlfn.STDEV.S('VTA_Proteome Morphine vs Saline'!N3668:Q3668)</f>
        <v>14190.274283379666</v>
      </c>
      <c r="T3668" s="1">
        <v>1095.742835</v>
      </c>
      <c r="U3668" s="1">
        <v>45580.85987</v>
      </c>
      <c r="V3668" s="1">
        <v>2100.9875050000001</v>
      </c>
      <c r="W3668" s="1">
        <v>69469.194629999998</v>
      </c>
      <c r="X3668" s="1">
        <f t="shared" si="223"/>
        <v>29561.696209999998</v>
      </c>
      <c r="Y3668" s="1">
        <f t="shared" si="224"/>
        <v>33732.393227858905</v>
      </c>
    </row>
    <row r="3669" spans="1:25" x14ac:dyDescent="0.5">
      <c r="A3669" s="1" t="s">
        <v>7322</v>
      </c>
      <c r="B3669" s="1" t="s">
        <v>7323</v>
      </c>
      <c r="C3669" s="1">
        <v>27907</v>
      </c>
      <c r="D3669" s="1">
        <v>5</v>
      </c>
      <c r="E3669" s="1">
        <v>5</v>
      </c>
      <c r="F3669" s="1">
        <v>234.22</v>
      </c>
      <c r="G3669" s="1">
        <v>0.154098289</v>
      </c>
      <c r="H3669" s="1">
        <v>0.977951083</v>
      </c>
      <c r="I3669" s="1">
        <v>0.31324788799999997</v>
      </c>
      <c r="K3669" s="1">
        <v>1.0832269400000001</v>
      </c>
      <c r="L3669" s="1" t="s">
        <v>2</v>
      </c>
      <c r="M3669" s="1" t="s">
        <v>1</v>
      </c>
      <c r="N3669" s="1">
        <v>974007.5821</v>
      </c>
      <c r="O3669" s="1">
        <v>1007858.344</v>
      </c>
      <c r="P3669" s="1">
        <v>855830.54299999995</v>
      </c>
      <c r="Q3669" s="1">
        <v>962603.7966</v>
      </c>
      <c r="R3669" s="3">
        <f>AVERAGE('VTA_Proteome Morphine vs Saline'!N3669:Q3669)</f>
        <v>950075.06642499997</v>
      </c>
      <c r="S3669" s="3">
        <f>_xlfn.STDEV.S('VTA_Proteome Morphine vs Saline'!N3669:Q3669)</f>
        <v>65703.048506765044</v>
      </c>
      <c r="T3669" s="1">
        <v>962318.36270000006</v>
      </c>
      <c r="U3669" s="1">
        <v>1193659.68</v>
      </c>
      <c r="V3669" s="1">
        <v>907733.03359999997</v>
      </c>
      <c r="W3669" s="1">
        <v>1052876.5530000001</v>
      </c>
      <c r="X3669" s="1">
        <f t="shared" si="223"/>
        <v>1029146.907325</v>
      </c>
      <c r="Y3669" s="1">
        <f t="shared" si="224"/>
        <v>124946.56400062003</v>
      </c>
    </row>
    <row r="3670" spans="1:25" x14ac:dyDescent="0.5">
      <c r="A3670" s="1" t="s">
        <v>7324</v>
      </c>
      <c r="B3670" s="1" t="s">
        <v>7325</v>
      </c>
      <c r="C3670" s="1">
        <v>68055</v>
      </c>
      <c r="D3670" s="1">
        <v>1</v>
      </c>
      <c r="E3670" s="1">
        <v>1</v>
      </c>
      <c r="F3670" s="1">
        <v>29.32</v>
      </c>
      <c r="G3670" s="1">
        <v>0.155582417</v>
      </c>
      <c r="H3670" s="1">
        <v>0.977951083</v>
      </c>
      <c r="I3670" s="1">
        <v>0.31017629800000002</v>
      </c>
      <c r="K3670" s="1">
        <v>1.4912659530000001</v>
      </c>
      <c r="L3670" s="1" t="s">
        <v>2</v>
      </c>
      <c r="M3670" s="1" t="s">
        <v>1</v>
      </c>
      <c r="N3670" s="1">
        <v>24674.401320000001</v>
      </c>
      <c r="O3670" s="1">
        <v>21651.672770000001</v>
      </c>
      <c r="P3670" s="1">
        <v>258.65886799999998</v>
      </c>
      <c r="Q3670" s="1">
        <v>39215.135130000002</v>
      </c>
      <c r="R3670" s="3">
        <f>AVERAGE('VTA_Proteome Morphine vs Saline'!N3670:Q3670)</f>
        <v>21449.967022000001</v>
      </c>
      <c r="S3670" s="3">
        <f>_xlfn.STDEV.S('VTA_Proteome Morphine vs Saline'!N3670:Q3670)</f>
        <v>16073.896031912343</v>
      </c>
      <c r="T3670" s="1">
        <v>32864.730349999998</v>
      </c>
      <c r="U3670" s="1">
        <v>24426.228289999999</v>
      </c>
      <c r="V3670" s="1">
        <v>35066.376989999997</v>
      </c>
      <c r="W3670" s="1">
        <v>35593.086410000004</v>
      </c>
      <c r="X3670" s="1">
        <f t="shared" si="223"/>
        <v>31987.605509999998</v>
      </c>
      <c r="Y3670" s="1">
        <f t="shared" si="224"/>
        <v>5177.5830846192739</v>
      </c>
    </row>
    <row r="3671" spans="1:25" x14ac:dyDescent="0.5">
      <c r="A3671" s="1" t="s">
        <v>7326</v>
      </c>
      <c r="B3671" s="1" t="s">
        <v>7327</v>
      </c>
      <c r="C3671" s="1">
        <v>116745</v>
      </c>
      <c r="D3671" s="1">
        <v>19</v>
      </c>
      <c r="E3671" s="1">
        <v>19</v>
      </c>
      <c r="F3671" s="1">
        <v>1061.9100000000001</v>
      </c>
      <c r="G3671" s="1">
        <v>0.27167130900000003</v>
      </c>
      <c r="H3671" s="1">
        <v>0.977951083</v>
      </c>
      <c r="I3671" s="1">
        <v>0.16074075299999999</v>
      </c>
      <c r="K3671" s="1">
        <v>1.210227231</v>
      </c>
      <c r="L3671" s="1" t="s">
        <v>2</v>
      </c>
      <c r="M3671" s="1" t="s">
        <v>1</v>
      </c>
      <c r="N3671" s="1">
        <v>3201670.9670000002</v>
      </c>
      <c r="O3671" s="1">
        <v>2323764.875</v>
      </c>
      <c r="P3671" s="1">
        <v>3922882.4169999999</v>
      </c>
      <c r="Q3671" s="1">
        <v>3326802.673</v>
      </c>
      <c r="R3671" s="3">
        <f>AVERAGE('VTA_Proteome Morphine vs Saline'!N3671:Q3671)</f>
        <v>3193780.233</v>
      </c>
      <c r="S3671" s="3">
        <f>_xlfn.STDEV.S('VTA_Proteome Morphine vs Saline'!N3671:Q3671)</f>
        <v>659867.14599633531</v>
      </c>
      <c r="T3671" s="1">
        <v>3705543.9959999998</v>
      </c>
      <c r="U3671" s="1">
        <v>3920133.3739999998</v>
      </c>
      <c r="V3671" s="1">
        <v>4505608.2070000004</v>
      </c>
      <c r="W3671" s="1">
        <v>3329513.6519999998</v>
      </c>
      <c r="X3671" s="1">
        <f t="shared" si="223"/>
        <v>3865199.8072499996</v>
      </c>
      <c r="Y3671" s="1">
        <f t="shared" si="224"/>
        <v>491796.11297727568</v>
      </c>
    </row>
    <row r="3672" spans="1:25" x14ac:dyDescent="0.5">
      <c r="A3672" s="1" t="s">
        <v>7328</v>
      </c>
      <c r="B3672" s="1" t="s">
        <v>7329</v>
      </c>
      <c r="C3672" s="1">
        <v>25992</v>
      </c>
      <c r="D3672" s="1">
        <v>1</v>
      </c>
      <c r="E3672" s="1">
        <v>1</v>
      </c>
      <c r="F3672" s="1">
        <v>25.99</v>
      </c>
      <c r="G3672" s="1">
        <v>5.2994874999999997E-2</v>
      </c>
      <c r="H3672" s="1">
        <v>0.99625991700000005</v>
      </c>
      <c r="I3672" s="1">
        <v>0.855783399</v>
      </c>
      <c r="K3672" s="1">
        <v>1.2724898360000001</v>
      </c>
      <c r="L3672" s="1" t="s">
        <v>2</v>
      </c>
      <c r="M3672" s="1" t="s">
        <v>1</v>
      </c>
      <c r="N3672" s="1">
        <v>34382.941120000003</v>
      </c>
      <c r="O3672" s="1">
        <v>31454.265780000002</v>
      </c>
      <c r="P3672" s="1">
        <v>7635.9526249999999</v>
      </c>
      <c r="Q3672" s="1">
        <v>18230.566429999999</v>
      </c>
      <c r="R3672" s="3">
        <f>AVERAGE('VTA_Proteome Morphine vs Saline'!N3672:Q3672)</f>
        <v>22925.93148875</v>
      </c>
      <c r="S3672" s="3">
        <f>_xlfn.STDEV.S('VTA_Proteome Morphine vs Saline'!N3672:Q3672)</f>
        <v>12380.434324135782</v>
      </c>
      <c r="T3672" s="1">
        <v>68496.554090000005</v>
      </c>
      <c r="U3672" s="1">
        <v>25044.161199999999</v>
      </c>
      <c r="V3672" s="1">
        <v>12611.17318</v>
      </c>
      <c r="W3672" s="1">
        <v>10540.17074</v>
      </c>
      <c r="X3672" s="1">
        <f t="shared" si="223"/>
        <v>29173.014802500002</v>
      </c>
      <c r="Y3672" s="1">
        <f t="shared" si="224"/>
        <v>26986.821783682051</v>
      </c>
    </row>
    <row r="3673" spans="1:25" x14ac:dyDescent="0.5">
      <c r="A3673" s="1" t="s">
        <v>7330</v>
      </c>
      <c r="B3673" s="1" t="s">
        <v>7331</v>
      </c>
      <c r="C3673" s="1">
        <v>92051</v>
      </c>
      <c r="D3673" s="1">
        <v>1</v>
      </c>
      <c r="E3673" s="1">
        <v>1</v>
      </c>
      <c r="F3673" s="1">
        <v>69.290000000000006</v>
      </c>
      <c r="G3673" s="1">
        <v>0.16343216399999999</v>
      </c>
      <c r="H3673" s="1">
        <v>0.977951083</v>
      </c>
      <c r="I3673" s="1">
        <v>0.29467945400000001</v>
      </c>
      <c r="K3673" s="1">
        <v>1.232469949</v>
      </c>
      <c r="L3673" s="1" t="s">
        <v>1</v>
      </c>
      <c r="M3673" s="1" t="s">
        <v>2</v>
      </c>
      <c r="N3673" s="1">
        <v>34710.870450000002</v>
      </c>
      <c r="O3673" s="1">
        <v>49872.58556</v>
      </c>
      <c r="P3673" s="1">
        <v>53417.150609999997</v>
      </c>
      <c r="Q3673" s="1">
        <v>44696.68116</v>
      </c>
      <c r="R3673" s="3">
        <f>AVERAGE('VTA_Proteome Morphine vs Saline'!N3673:Q3673)</f>
        <v>45674.321944999996</v>
      </c>
      <c r="S3673" s="3">
        <f>_xlfn.STDEV.S('VTA_Proteome Morphine vs Saline'!N3673:Q3673)</f>
        <v>8138.9979584772746</v>
      </c>
      <c r="T3673" s="1">
        <v>32683.2873</v>
      </c>
      <c r="U3673" s="1">
        <v>44210.969100000002</v>
      </c>
      <c r="V3673" s="1">
        <v>20870.44152</v>
      </c>
      <c r="W3673" s="1">
        <v>50472.00993</v>
      </c>
      <c r="X3673" s="1">
        <f t="shared" si="223"/>
        <v>37059.176962500002</v>
      </c>
      <c r="Y3673" s="1">
        <f t="shared" si="224"/>
        <v>13067.463214127058</v>
      </c>
    </row>
    <row r="3674" spans="1:25" x14ac:dyDescent="0.5">
      <c r="A3674" s="1" t="s">
        <v>7332</v>
      </c>
      <c r="B3674" s="1" t="s">
        <v>7333</v>
      </c>
      <c r="C3674" s="1">
        <v>103718</v>
      </c>
      <c r="D3674" s="1">
        <v>2</v>
      </c>
      <c r="E3674" s="1">
        <v>2</v>
      </c>
      <c r="F3674" s="1">
        <v>107.83</v>
      </c>
      <c r="G3674" s="1">
        <v>5.365164E-2</v>
      </c>
      <c r="H3674" s="1">
        <v>0.99625991700000005</v>
      </c>
      <c r="I3674" s="1">
        <v>0.84102010999999999</v>
      </c>
      <c r="K3674" s="1">
        <v>1.0604059429999999</v>
      </c>
      <c r="L3674" s="1" t="s">
        <v>1</v>
      </c>
      <c r="M3674" s="1" t="s">
        <v>2</v>
      </c>
      <c r="N3674" s="1">
        <v>133063.81599999999</v>
      </c>
      <c r="O3674" s="1">
        <v>54320.920639999997</v>
      </c>
      <c r="P3674" s="1">
        <v>213579.99350000001</v>
      </c>
      <c r="Q3674" s="1">
        <v>171253.79010000001</v>
      </c>
      <c r="R3674" s="3">
        <f>AVERAGE('VTA_Proteome Morphine vs Saline'!N3674:Q3674)</f>
        <v>143054.63006</v>
      </c>
      <c r="S3674" s="3">
        <f>_xlfn.STDEV.S('VTA_Proteome Morphine vs Saline'!N3674:Q3674)</f>
        <v>67681.871202265407</v>
      </c>
      <c r="T3674" s="1">
        <v>199308.1637</v>
      </c>
      <c r="U3674" s="1">
        <v>139573.2892</v>
      </c>
      <c r="V3674" s="1">
        <v>160943.1917</v>
      </c>
      <c r="W3674" s="1">
        <v>39797.491560000002</v>
      </c>
      <c r="X3674" s="1">
        <f t="shared" si="223"/>
        <v>134905.53404</v>
      </c>
      <c r="Y3674" s="1">
        <f t="shared" si="224"/>
        <v>68051.4168506766</v>
      </c>
    </row>
    <row r="3675" spans="1:25" x14ac:dyDescent="0.5">
      <c r="A3675" s="1" t="s">
        <v>7334</v>
      </c>
      <c r="B3675" s="1" t="s">
        <v>7335</v>
      </c>
      <c r="C3675" s="1">
        <v>31898</v>
      </c>
      <c r="D3675" s="1">
        <v>1</v>
      </c>
      <c r="E3675" s="1">
        <v>1</v>
      </c>
      <c r="F3675" s="1">
        <v>58</v>
      </c>
      <c r="G3675" s="1">
        <v>0.13261489400000001</v>
      </c>
      <c r="H3675" s="1">
        <v>0.977951083</v>
      </c>
      <c r="I3675" s="1">
        <v>0.36371349200000003</v>
      </c>
      <c r="K3675" s="1">
        <v>1.1171965930000001</v>
      </c>
      <c r="L3675" s="1" t="s">
        <v>2</v>
      </c>
      <c r="M3675" s="1" t="s">
        <v>1</v>
      </c>
      <c r="N3675" s="1">
        <v>48911.597589999998</v>
      </c>
      <c r="O3675" s="1">
        <v>53263.726320000002</v>
      </c>
      <c r="P3675" s="1">
        <v>60946.839240000001</v>
      </c>
      <c r="Q3675" s="1">
        <v>61466.761989999999</v>
      </c>
      <c r="R3675" s="3">
        <f>AVERAGE('VTA_Proteome Morphine vs Saline'!N3675:Q3675)</f>
        <v>56147.231285000002</v>
      </c>
      <c r="S3675" s="3">
        <f>_xlfn.STDEV.S('VTA_Proteome Morphine vs Saline'!N3675:Q3675)</f>
        <v>6110.172918844336</v>
      </c>
      <c r="T3675" s="1">
        <v>79666.635519999996</v>
      </c>
      <c r="U3675" s="1">
        <v>60728.438289999998</v>
      </c>
      <c r="V3675" s="1">
        <v>57980.891040000002</v>
      </c>
      <c r="W3675" s="1">
        <v>52534.017090000001</v>
      </c>
      <c r="X3675" s="1">
        <f t="shared" si="223"/>
        <v>62727.495484999999</v>
      </c>
      <c r="Y3675" s="1">
        <f t="shared" si="224"/>
        <v>11795.026499063706</v>
      </c>
    </row>
    <row r="3676" spans="1:25" x14ac:dyDescent="0.5">
      <c r="A3676" s="1" t="s">
        <v>7336</v>
      </c>
      <c r="B3676" s="1" t="s">
        <v>7337</v>
      </c>
      <c r="C3676" s="1">
        <v>88693</v>
      </c>
      <c r="D3676" s="1">
        <v>1</v>
      </c>
      <c r="E3676" s="1">
        <v>1</v>
      </c>
      <c r="F3676" s="1">
        <v>47.12</v>
      </c>
      <c r="G3676" s="1">
        <v>0.118413175</v>
      </c>
      <c r="H3676" s="1">
        <v>0.98305183900000004</v>
      </c>
      <c r="I3676" s="1">
        <v>0.40484308800000002</v>
      </c>
      <c r="K3676" s="1">
        <v>1.3555964840000001</v>
      </c>
      <c r="L3676" s="1" t="s">
        <v>1</v>
      </c>
      <c r="M3676" s="1" t="s">
        <v>2</v>
      </c>
      <c r="N3676" s="1">
        <v>4414.2111919999998</v>
      </c>
      <c r="O3676" s="1">
        <v>15480.673360000001</v>
      </c>
      <c r="P3676" s="1">
        <v>41188.8776</v>
      </c>
      <c r="Q3676" s="1">
        <v>18128.774089999999</v>
      </c>
      <c r="R3676" s="3">
        <f>AVERAGE('VTA_Proteome Morphine vs Saline'!N3676:Q3676)</f>
        <v>19803.1340605</v>
      </c>
      <c r="S3676" s="3">
        <f>_xlfn.STDEV.S('VTA_Proteome Morphine vs Saline'!N3676:Q3676)</f>
        <v>15445.129994144734</v>
      </c>
      <c r="T3676" s="1">
        <v>17453.494159999998</v>
      </c>
      <c r="U3676" s="1">
        <v>25369.798599999998</v>
      </c>
      <c r="V3676" s="1">
        <v>0</v>
      </c>
      <c r="W3676" s="1">
        <v>15610.42052</v>
      </c>
      <c r="X3676" s="1">
        <f t="shared" si="223"/>
        <v>14608.428319999999</v>
      </c>
      <c r="Y3676" s="1">
        <f t="shared" si="224"/>
        <v>10619.348007083438</v>
      </c>
    </row>
    <row r="3677" spans="1:25" x14ac:dyDescent="0.5">
      <c r="A3677" s="1" t="s">
        <v>7338</v>
      </c>
      <c r="B3677" s="1" t="s">
        <v>7339</v>
      </c>
      <c r="C3677" s="1">
        <v>43862</v>
      </c>
      <c r="D3677" s="1">
        <v>1</v>
      </c>
      <c r="E3677" s="1">
        <v>1</v>
      </c>
      <c r="F3677" s="1">
        <v>34.92</v>
      </c>
      <c r="G3677" s="1">
        <v>6.8458560000000002E-2</v>
      </c>
      <c r="H3677" s="1">
        <v>0.99625991700000005</v>
      </c>
      <c r="I3677" s="1">
        <v>0.65539053300000005</v>
      </c>
      <c r="K3677" s="1">
        <v>1.051719324</v>
      </c>
      <c r="L3677" s="1" t="s">
        <v>2</v>
      </c>
      <c r="M3677" s="1" t="s">
        <v>1</v>
      </c>
      <c r="N3677" s="1">
        <v>19451.643749999999</v>
      </c>
      <c r="O3677" s="1">
        <v>17108.96413</v>
      </c>
      <c r="P3677" s="1">
        <v>25622.37717</v>
      </c>
      <c r="Q3677" s="1">
        <v>20502.02089</v>
      </c>
      <c r="R3677" s="3">
        <f>AVERAGE('VTA_Proteome Morphine vs Saline'!N3677:Q3677)</f>
        <v>20671.251485000001</v>
      </c>
      <c r="S3677" s="3">
        <f>_xlfn.STDEV.S('VTA_Proteome Morphine vs Saline'!N3677:Q3677)</f>
        <v>3592.5672700644704</v>
      </c>
      <c r="T3677" s="1">
        <v>20236.921610000001</v>
      </c>
      <c r="U3677" s="1">
        <v>18896.19616</v>
      </c>
      <c r="V3677" s="1">
        <v>26629.147199999999</v>
      </c>
      <c r="W3677" s="1">
        <v>21199.153569999999</v>
      </c>
      <c r="X3677" s="1">
        <f t="shared" si="223"/>
        <v>21740.354634999996</v>
      </c>
      <c r="Y3677" s="1">
        <f t="shared" si="224"/>
        <v>3393.2648795288505</v>
      </c>
    </row>
    <row r="3678" spans="1:25" x14ac:dyDescent="0.5">
      <c r="A3678" s="1" t="s">
        <v>7340</v>
      </c>
      <c r="B3678" s="1" t="s">
        <v>7341</v>
      </c>
      <c r="C3678" s="1">
        <v>55107</v>
      </c>
      <c r="D3678" s="1">
        <v>1</v>
      </c>
      <c r="E3678" s="1">
        <v>1</v>
      </c>
      <c r="F3678" s="1">
        <v>27.76</v>
      </c>
      <c r="G3678" s="1">
        <v>7.9735217999999997E-2</v>
      </c>
      <c r="H3678" s="1">
        <v>0.99625991700000005</v>
      </c>
      <c r="I3678" s="1">
        <v>0.57399318200000005</v>
      </c>
      <c r="K3678" s="1">
        <v>1.1381748739999999</v>
      </c>
      <c r="L3678" s="1" t="s">
        <v>2</v>
      </c>
      <c r="M3678" s="1" t="s">
        <v>1</v>
      </c>
      <c r="N3678" s="1">
        <v>25304.201700000001</v>
      </c>
      <c r="O3678" s="1">
        <v>15288.332839999999</v>
      </c>
      <c r="P3678" s="1">
        <v>20508.243109999999</v>
      </c>
      <c r="Q3678" s="1">
        <v>16576.520390000001</v>
      </c>
      <c r="R3678" s="3">
        <f>AVERAGE('VTA_Proteome Morphine vs Saline'!N3678:Q3678)</f>
        <v>19419.324510000002</v>
      </c>
      <c r="S3678" s="3">
        <f>_xlfn.STDEV.S('VTA_Proteome Morphine vs Saline'!N3678:Q3678)</f>
        <v>4507.9245298735159</v>
      </c>
      <c r="T3678" s="1">
        <v>30926.724579999998</v>
      </c>
      <c r="U3678" s="1">
        <v>22427.873800000001</v>
      </c>
      <c r="V3678" s="1">
        <v>20438.124220000002</v>
      </c>
      <c r="W3678" s="1">
        <v>14617.62629</v>
      </c>
      <c r="X3678" s="1">
        <f t="shared" si="223"/>
        <v>22102.587222499998</v>
      </c>
      <c r="Y3678" s="1">
        <f t="shared" si="224"/>
        <v>6751.9451199702862</v>
      </c>
    </row>
    <row r="3679" spans="1:25" x14ac:dyDescent="0.5">
      <c r="A3679" s="1" t="s">
        <v>7342</v>
      </c>
      <c r="B3679" s="1" t="s">
        <v>7343</v>
      </c>
      <c r="C3679" s="1">
        <v>41871</v>
      </c>
      <c r="D3679" s="1">
        <v>1</v>
      </c>
      <c r="E3679" s="1">
        <v>1</v>
      </c>
      <c r="F3679" s="1">
        <v>83.42</v>
      </c>
      <c r="G3679" s="1">
        <v>6.7306879E-2</v>
      </c>
      <c r="H3679" s="1">
        <v>0.99625991700000005</v>
      </c>
      <c r="I3679" s="1">
        <v>0.66539171500000005</v>
      </c>
      <c r="K3679" s="1">
        <v>1.0803526480000001</v>
      </c>
      <c r="L3679" s="1" t="s">
        <v>1</v>
      </c>
      <c r="M3679" s="1" t="s">
        <v>2</v>
      </c>
      <c r="N3679" s="1">
        <v>11400.049220000001</v>
      </c>
      <c r="O3679" s="1">
        <v>10475.389139999999</v>
      </c>
      <c r="P3679" s="1">
        <v>19356.010300000002</v>
      </c>
      <c r="Q3679" s="1">
        <v>14038.97494</v>
      </c>
      <c r="R3679" s="3">
        <f>AVERAGE('VTA_Proteome Morphine vs Saline'!N3679:Q3679)</f>
        <v>13817.6059</v>
      </c>
      <c r="S3679" s="3">
        <f>_xlfn.STDEV.S('VTA_Proteome Morphine vs Saline'!N3679:Q3679)</f>
        <v>3989.0650835188344</v>
      </c>
      <c r="T3679" s="1">
        <v>20838.896499999999</v>
      </c>
      <c r="U3679" s="1">
        <v>10668.483050000001</v>
      </c>
      <c r="V3679" s="1">
        <v>9219.1287400000001</v>
      </c>
      <c r="W3679" s="1">
        <v>10433.104890000001</v>
      </c>
      <c r="X3679" s="1">
        <f t="shared" si="223"/>
        <v>12789.903295</v>
      </c>
      <c r="Y3679" s="1">
        <f t="shared" si="224"/>
        <v>5403.4447381424534</v>
      </c>
    </row>
    <row r="3680" spans="1:25" x14ac:dyDescent="0.5">
      <c r="A3680" s="1" t="s">
        <v>7344</v>
      </c>
      <c r="B3680" s="1" t="s">
        <v>7345</v>
      </c>
      <c r="C3680" s="1">
        <v>197028</v>
      </c>
      <c r="D3680" s="1">
        <v>49</v>
      </c>
      <c r="E3680" s="1">
        <v>49</v>
      </c>
      <c r="F3680" s="1">
        <v>2681.8</v>
      </c>
      <c r="G3680" s="1">
        <v>0.223223387</v>
      </c>
      <c r="H3680" s="1">
        <v>0.977951083</v>
      </c>
      <c r="I3680" s="1">
        <v>0.20699119199999999</v>
      </c>
      <c r="K3680" s="1">
        <v>1.0726076680000001</v>
      </c>
      <c r="L3680" s="1" t="s">
        <v>2</v>
      </c>
      <c r="M3680" s="1" t="s">
        <v>1</v>
      </c>
      <c r="N3680" s="1">
        <v>21161687.039999999</v>
      </c>
      <c r="O3680" s="1">
        <v>20040117.829999998</v>
      </c>
      <c r="P3680" s="1">
        <v>19269156.390000001</v>
      </c>
      <c r="Q3680" s="1">
        <v>18779795.690000001</v>
      </c>
      <c r="R3680" s="3">
        <f>AVERAGE('VTA_Proteome Morphine vs Saline'!N3680:Q3680)</f>
        <v>19812689.237500001</v>
      </c>
      <c r="S3680" s="3">
        <f>_xlfn.STDEV.S('VTA_Proteome Morphine vs Saline'!N3680:Q3680)</f>
        <v>1038238.2309494204</v>
      </c>
      <c r="T3680" s="1">
        <v>22808982.289999999</v>
      </c>
      <c r="U3680" s="1">
        <v>22317720.449999999</v>
      </c>
      <c r="V3680" s="1">
        <v>20870039.309999999</v>
      </c>
      <c r="W3680" s="1">
        <v>19008227.530000001</v>
      </c>
      <c r="X3680" s="1">
        <f t="shared" si="223"/>
        <v>21251242.395</v>
      </c>
      <c r="Y3680" s="1">
        <f t="shared" si="224"/>
        <v>1706884.1494465554</v>
      </c>
    </row>
    <row r="3681" spans="1:25" x14ac:dyDescent="0.5">
      <c r="A3681" s="1" t="s">
        <v>7346</v>
      </c>
      <c r="B3681" s="1" t="s">
        <v>7347</v>
      </c>
      <c r="C3681" s="1">
        <v>64331</v>
      </c>
      <c r="D3681" s="1">
        <v>1</v>
      </c>
      <c r="E3681" s="1">
        <v>1</v>
      </c>
      <c r="F3681" s="1">
        <v>29.6</v>
      </c>
      <c r="G3681" s="1">
        <v>0.102818926</v>
      </c>
      <c r="H3681" s="1">
        <v>0.99063050699999999</v>
      </c>
      <c r="I3681" s="1">
        <v>0.46017480500000002</v>
      </c>
      <c r="K3681" s="1">
        <v>1.160610004</v>
      </c>
      <c r="L3681" s="1" t="s">
        <v>2</v>
      </c>
      <c r="M3681" s="1" t="s">
        <v>1</v>
      </c>
      <c r="N3681" s="1">
        <v>7819.8462710000003</v>
      </c>
      <c r="O3681" s="1">
        <v>29116.37081</v>
      </c>
      <c r="P3681" s="1">
        <v>10573.4123</v>
      </c>
      <c r="Q3681" s="1">
        <v>19366.56336</v>
      </c>
      <c r="R3681" s="3">
        <f>AVERAGE('VTA_Proteome Morphine vs Saline'!N3681:Q3681)</f>
        <v>16719.048185250002</v>
      </c>
      <c r="S3681" s="3">
        <f>_xlfn.STDEV.S('VTA_Proteome Morphine vs Saline'!N3681:Q3681)</f>
        <v>9620.5956157841047</v>
      </c>
      <c r="T3681" s="1">
        <v>25288.768199999999</v>
      </c>
      <c r="U3681" s="1">
        <v>29765.331730000002</v>
      </c>
      <c r="V3681" s="1">
        <v>0</v>
      </c>
      <c r="W3681" s="1">
        <v>22563.078399999999</v>
      </c>
      <c r="X3681" s="1">
        <f t="shared" si="223"/>
        <v>19404.294582499999</v>
      </c>
      <c r="Y3681" s="1">
        <f t="shared" si="224"/>
        <v>13272.561721801199</v>
      </c>
    </row>
    <row r="3682" spans="1:25" x14ac:dyDescent="0.5">
      <c r="A3682" s="1" t="s">
        <v>7348</v>
      </c>
      <c r="B3682" s="1" t="s">
        <v>7349</v>
      </c>
      <c r="C3682" s="1">
        <v>37328</v>
      </c>
      <c r="D3682" s="1">
        <v>4</v>
      </c>
      <c r="E3682" s="1">
        <v>4</v>
      </c>
      <c r="F3682" s="1">
        <v>188.24</v>
      </c>
      <c r="G3682" s="1">
        <v>5.0021359000000001E-2</v>
      </c>
      <c r="H3682" s="1">
        <v>0.99959859299999998</v>
      </c>
      <c r="I3682" s="1">
        <v>0.98772751000000003</v>
      </c>
      <c r="K3682" s="1">
        <v>1.05270409</v>
      </c>
      <c r="L3682" s="1" t="s">
        <v>1</v>
      </c>
      <c r="M3682" s="1" t="s">
        <v>2</v>
      </c>
      <c r="N3682" s="1">
        <v>266005.18459999998</v>
      </c>
      <c r="O3682" s="1">
        <v>194620.94</v>
      </c>
      <c r="P3682" s="1">
        <v>314617.81920000003</v>
      </c>
      <c r="Q3682" s="1">
        <v>552570.08970000001</v>
      </c>
      <c r="R3682" s="3">
        <f>AVERAGE('VTA_Proteome Morphine vs Saline'!N3682:Q3682)</f>
        <v>331953.50837499998</v>
      </c>
      <c r="S3682" s="3">
        <f>_xlfn.STDEV.S('VTA_Proteome Morphine vs Saline'!N3682:Q3682)</f>
        <v>155114.60045174006</v>
      </c>
      <c r="T3682" s="1">
        <v>311815.20899999997</v>
      </c>
      <c r="U3682" s="1">
        <v>422458.16680000001</v>
      </c>
      <c r="V3682" s="1">
        <v>269896.35849999997</v>
      </c>
      <c r="W3682" s="1">
        <v>257166.70989999999</v>
      </c>
      <c r="X3682" s="1">
        <f t="shared" si="223"/>
        <v>315334.11105000001</v>
      </c>
      <c r="Y3682" s="1">
        <f t="shared" si="224"/>
        <v>75135.393136449755</v>
      </c>
    </row>
    <row r="3683" spans="1:25" x14ac:dyDescent="0.5">
      <c r="A3683" s="1" t="s">
        <v>7350</v>
      </c>
      <c r="B3683" s="1" t="s">
        <v>7351</v>
      </c>
      <c r="C3683" s="1">
        <v>87910</v>
      </c>
      <c r="D3683" s="1">
        <v>11</v>
      </c>
      <c r="E3683" s="1">
        <v>11</v>
      </c>
      <c r="F3683" s="1">
        <v>554.78</v>
      </c>
      <c r="G3683" s="1">
        <v>0.103215294</v>
      </c>
      <c r="H3683" s="1">
        <v>0.99063050699999999</v>
      </c>
      <c r="I3683" s="1">
        <v>0.45860234100000002</v>
      </c>
      <c r="K3683" s="1">
        <v>1.153447568</v>
      </c>
      <c r="L3683" s="1" t="s">
        <v>2</v>
      </c>
      <c r="M3683" s="1" t="s">
        <v>1</v>
      </c>
      <c r="N3683" s="1">
        <v>1477957.122</v>
      </c>
      <c r="O3683" s="1">
        <v>2234294.6839999999</v>
      </c>
      <c r="P3683" s="1">
        <v>1053705.9269999999</v>
      </c>
      <c r="Q3683" s="1">
        <v>1140725.3600000001</v>
      </c>
      <c r="R3683" s="3">
        <f>AVERAGE('VTA_Proteome Morphine vs Saline'!N3683:Q3683)</f>
        <v>1476670.7732500001</v>
      </c>
      <c r="S3683" s="3">
        <f>_xlfn.STDEV.S('VTA_Proteome Morphine vs Saline'!N3683:Q3683)</f>
        <v>537200.83974873228</v>
      </c>
      <c r="T3683" s="1">
        <v>1932161.044</v>
      </c>
      <c r="U3683" s="1">
        <v>2062856.0889999999</v>
      </c>
      <c r="V3683" s="1">
        <v>1632991.253</v>
      </c>
      <c r="W3683" s="1">
        <v>1185040.8600000001</v>
      </c>
      <c r="X3683" s="1">
        <f t="shared" si="223"/>
        <v>1703262.3115000001</v>
      </c>
      <c r="Y3683" s="1">
        <f t="shared" si="224"/>
        <v>389526.98195559392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VTA_Proteome Morphine vs Saline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Zhang</dc:creator>
  <cp:lastModifiedBy>Hong Zhang</cp:lastModifiedBy>
  <dcterms:modified xsi:type="dcterms:W3CDTF">2020-04-16T03:21:13Z</dcterms:modified>
</cp:coreProperties>
</file>