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mc:AlternateContent xmlns:mc="http://schemas.openxmlformats.org/markup-compatibility/2006">
    <mc:Choice Requires="x15">
      <x15ac:absPath xmlns:x15ac="http://schemas.microsoft.com/office/spreadsheetml/2010/11/ac" url="/Users/rogerju/Desktop/Manuscript Feb 2026/"/>
    </mc:Choice>
  </mc:AlternateContent>
  <xr:revisionPtr revIDLastSave="0" documentId="13_ncr:1_{ED499C54-A2A7-0D42-B2A1-ED99BC4AF22B}" xr6:coauthVersionLast="47" xr6:coauthVersionMax="47" xr10:uidLastSave="{00000000-0000-0000-0000-000000000000}"/>
  <bookViews>
    <workbookView xWindow="-6420" yWindow="-30300" windowWidth="36000" windowHeight="22600" xr2:uid="{00000000-000D-0000-FFFF-FFFF00000000}"/>
  </bookViews>
  <sheets>
    <sheet name="Table S1" sheetId="1" r:id="rId1"/>
    <sheet name="Table S2" sheetId="2" r:id="rId2"/>
    <sheet name="Table S3" sheetId="3" r:id="rId3"/>
    <sheet name="Table S4" sheetId="4" r:id="rId4"/>
    <sheet name="Table S5" sheetId="5" r:id="rId5"/>
    <sheet name="Table S6" sheetId="6" r:id="rId6"/>
    <sheet name="Table S7" sheetId="7" r:id="rId7"/>
  </sheets>
  <definedNames>
    <definedName name="_Ref210378752" localSheetId="3">'Table S4'!$A$1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0" i="3" l="1"/>
  <c r="C68" i="3"/>
  <c r="C58" i="3"/>
  <c r="C56" i="3"/>
  <c r="C54" i="3"/>
  <c r="C44" i="3"/>
  <c r="C36" i="3"/>
  <c r="C29" i="3"/>
  <c r="C20" i="3"/>
  <c r="C15" i="3"/>
  <c r="C13" i="3"/>
  <c r="C4" i="3"/>
  <c r="C69" i="3"/>
  <c r="C67" i="3"/>
  <c r="C66" i="3"/>
  <c r="C65" i="3"/>
  <c r="C64" i="3"/>
  <c r="C63" i="3"/>
  <c r="C62" i="3"/>
  <c r="C61" i="3"/>
  <c r="C60" i="3"/>
  <c r="C59" i="3"/>
  <c r="C57" i="3"/>
  <c r="C55" i="3"/>
  <c r="C53" i="3"/>
  <c r="C52" i="3"/>
  <c r="C51" i="3"/>
  <c r="C50" i="3"/>
  <c r="C49" i="3"/>
  <c r="C48" i="3"/>
  <c r="C47" i="3"/>
  <c r="C46" i="3"/>
  <c r="C45" i="3"/>
  <c r="C43" i="3"/>
  <c r="C42" i="3"/>
  <c r="C41" i="3"/>
  <c r="C40" i="3"/>
  <c r="C39" i="3"/>
  <c r="C38" i="3"/>
  <c r="C37" i="3"/>
  <c r="C35" i="3"/>
  <c r="C34" i="3"/>
  <c r="C33" i="3"/>
  <c r="C32" i="3"/>
  <c r="C31" i="3"/>
  <c r="C30" i="3"/>
  <c r="C28" i="3"/>
  <c r="C27" i="3"/>
  <c r="C26" i="3"/>
  <c r="C25" i="3"/>
  <c r="C24" i="3"/>
  <c r="C23" i="3"/>
  <c r="C22" i="3"/>
  <c r="C21" i="3"/>
  <c r="C19" i="3"/>
  <c r="C18" i="3"/>
  <c r="C17" i="3"/>
  <c r="C16" i="3"/>
  <c r="C14" i="3"/>
  <c r="C12" i="3"/>
  <c r="C11" i="3"/>
  <c r="C10" i="3"/>
  <c r="C9" i="3"/>
  <c r="C8" i="3"/>
  <c r="C7" i="3"/>
  <c r="C6" i="3"/>
  <c r="C5" i="3"/>
</calcChain>
</file>

<file path=xl/sharedStrings.xml><?xml version="1.0" encoding="utf-8"?>
<sst xmlns="http://schemas.openxmlformats.org/spreadsheetml/2006/main" count="1588" uniqueCount="551">
  <si>
    <t>Species</t>
  </si>
  <si>
    <t>RefSeq</t>
  </si>
  <si>
    <t>Chromossome</t>
  </si>
  <si>
    <t>Complete genome</t>
  </si>
  <si>
    <t>Scaffold</t>
  </si>
  <si>
    <t>Contig</t>
  </si>
  <si>
    <t>Mitis group</t>
  </si>
  <si>
    <t>S. mitis</t>
  </si>
  <si>
    <t>S. oralis</t>
  </si>
  <si>
    <t>S. sanguinis</t>
  </si>
  <si>
    <t>S. parasanguinis</t>
  </si>
  <si>
    <t>S. gordonii</t>
  </si>
  <si>
    <t>S. cristatus</t>
  </si>
  <si>
    <t>Salivarius group</t>
  </si>
  <si>
    <t>S. salivarius</t>
  </si>
  <si>
    <t>S. vestibularis</t>
  </si>
  <si>
    <t>Bovis group</t>
  </si>
  <si>
    <t>Mutans group</t>
  </si>
  <si>
    <t>S. mutans</t>
  </si>
  <si>
    <t>S. sobrinus</t>
  </si>
  <si>
    <t>S. downei</t>
  </si>
  <si>
    <t>Anginosus group</t>
  </si>
  <si>
    <t>S. intermedius</t>
  </si>
  <si>
    <t>S. anginosus</t>
  </si>
  <si>
    <t>S. constellatus</t>
  </si>
  <si>
    <t>Total</t>
  </si>
  <si>
    <t>Class</t>
  </si>
  <si>
    <t>Gene</t>
  </si>
  <si>
    <t>AMRFinder+</t>
  </si>
  <si>
    <t>ARG-Annot</t>
  </si>
  <si>
    <t>CARD</t>
  </si>
  <si>
    <t>MegaRes</t>
  </si>
  <si>
    <t>NCBI</t>
  </si>
  <si>
    <t>ResFinder</t>
  </si>
  <si>
    <t>Beta-lactams</t>
  </si>
  <si>
    <t>pbp1b</t>
  </si>
  <si>
    <t>Fluoroquinolones</t>
  </si>
  <si>
    <t>pat(A)</t>
  </si>
  <si>
    <t>pat(AB)</t>
  </si>
  <si>
    <t>pat(B)</t>
  </si>
  <si>
    <t>pmr(A)</t>
  </si>
  <si>
    <t>Lincosamides</t>
  </si>
  <si>
    <t>lsa(C)</t>
  </si>
  <si>
    <t>rlm(A)</t>
  </si>
  <si>
    <t>RlmA(II)</t>
  </si>
  <si>
    <t>Macrolides</t>
  </si>
  <si>
    <t>erm(B)</t>
  </si>
  <si>
    <t>mef(A)</t>
  </si>
  <si>
    <t>mef(E)</t>
  </si>
  <si>
    <t>msr(D)</t>
  </si>
  <si>
    <t>Tetracyclines</t>
  </si>
  <si>
    <t>tet(32)</t>
  </si>
  <si>
    <t>tet(L)</t>
  </si>
  <si>
    <t>tet(M)</t>
  </si>
  <si>
    <t>Other</t>
  </si>
  <si>
    <t>qac(C)</t>
  </si>
  <si>
    <t>Resistome</t>
  </si>
  <si>
    <t>n</t>
  </si>
  <si>
    <t>%</t>
  </si>
  <si>
    <t>AMINOGLYCOSIDE</t>
  </si>
  <si>
    <t>aac(6')-Ie/aph(2'')-Ia</t>
  </si>
  <si>
    <t>0,88</t>
  </si>
  <si>
    <t>aad(6)</t>
  </si>
  <si>
    <t>aadA1</t>
  </si>
  <si>
    <t>ant(6)-Ia</t>
  </si>
  <si>
    <t>ant(9)-Ia</t>
  </si>
  <si>
    <t>1,89</t>
  </si>
  <si>
    <t>aph(2'')-IIIa</t>
  </si>
  <si>
    <t>aph(3')-IIIa</t>
  </si>
  <si>
    <t>spw</t>
  </si>
  <si>
    <t>BETA-LACTAM</t>
  </si>
  <si>
    <t>blaTEM-116</t>
  </si>
  <si>
    <t>FLUOROQUINOLONE</t>
  </si>
  <si>
    <t>patA</t>
  </si>
  <si>
    <t>patAB</t>
  </si>
  <si>
    <t>patB</t>
  </si>
  <si>
    <t>2,07</t>
  </si>
  <si>
    <t>pmrA</t>
  </si>
  <si>
    <t>GLYCOPEPTIDE</t>
  </si>
  <si>
    <t>vanG</t>
  </si>
  <si>
    <t>vanR-G</t>
  </si>
  <si>
    <t>vanS-G</t>
  </si>
  <si>
    <t>vanT-G</t>
  </si>
  <si>
    <t>vanU-G</t>
  </si>
  <si>
    <t>vanW-G</t>
  </si>
  <si>
    <t>vanXY</t>
  </si>
  <si>
    <t>vanY-G1</t>
  </si>
  <si>
    <t>LINCOSAMIDE</t>
  </si>
  <si>
    <t>lnu(B)</t>
  </si>
  <si>
    <t>1,17</t>
  </si>
  <si>
    <t>lnu(C)</t>
  </si>
  <si>
    <t>lsa</t>
  </si>
  <si>
    <t>lsa(E)</t>
  </si>
  <si>
    <t>MACROLIDE</t>
  </si>
  <si>
    <t>erm(A)</t>
  </si>
  <si>
    <t>2,78</t>
  </si>
  <si>
    <t>5,94</t>
  </si>
  <si>
    <t>erm(T)</t>
  </si>
  <si>
    <t>10,89</t>
  </si>
  <si>
    <t>mef(H)</t>
  </si>
  <si>
    <t>49,47</t>
  </si>
  <si>
    <t>PHENICOL</t>
  </si>
  <si>
    <t>cat-TC</t>
  </si>
  <si>
    <t>catA</t>
  </si>
  <si>
    <t>catA1</t>
  </si>
  <si>
    <t>catA16</t>
  </si>
  <si>
    <t>catI</t>
  </si>
  <si>
    <t>catQ</t>
  </si>
  <si>
    <t>cfr(D)</t>
  </si>
  <si>
    <t>fexA</t>
  </si>
  <si>
    <t>optrA</t>
  </si>
  <si>
    <t>QUINOLONE</t>
  </si>
  <si>
    <t>qnrD1</t>
  </si>
  <si>
    <t>STREPTOTHRICIN</t>
  </si>
  <si>
    <t>sat4</t>
  </si>
  <si>
    <t>TETRACYCLINE</t>
  </si>
  <si>
    <t>tet(C)</t>
  </si>
  <si>
    <t>tet(O)</t>
  </si>
  <si>
    <t>tet(O/W/32/O)</t>
  </si>
  <si>
    <t>tet(W)</t>
  </si>
  <si>
    <t>tetA(46)</t>
  </si>
  <si>
    <t>tetB(46)</t>
  </si>
  <si>
    <t>TRIMETHOPRIM</t>
  </si>
  <si>
    <t>dfrF</t>
  </si>
  <si>
    <t>w/o ICE</t>
  </si>
  <si>
    <t>Complete ICE</t>
  </si>
  <si>
    <t>Partial ICE</t>
  </si>
  <si>
    <t>Conjugation module</t>
  </si>
  <si>
    <t>Per genome</t>
  </si>
  <si>
    <t>1 ARG</t>
  </si>
  <si>
    <t>S. gallolyticus</t>
  </si>
  <si>
    <t>Cluster</t>
  </si>
  <si>
    <t>penMeningitis</t>
  </si>
  <si>
    <t>cxm + penMeningitis</t>
  </si>
  <si>
    <t>amx + croMeningitis + ctxMeningitis + cxm + mem + penMeningitis</t>
  </si>
  <si>
    <t>Cluster_103</t>
  </si>
  <si>
    <t>2 (0%)</t>
  </si>
  <si>
    <t>0 (0.0%)</t>
  </si>
  <si>
    <t>Cluster_21</t>
  </si>
  <si>
    <t>1 (0%)</t>
  </si>
  <si>
    <t>Cluster_14</t>
  </si>
  <si>
    <t>7 (0.1%)</t>
  </si>
  <si>
    <t>2 (0.1%)</t>
  </si>
  <si>
    <t>Cluster_68</t>
  </si>
  <si>
    <t>4 (0.2%)</t>
  </si>
  <si>
    <t>674 (38%)</t>
  </si>
  <si>
    <t>533 (98%)</t>
  </si>
  <si>
    <t>58 (16.4%)</t>
  </si>
  <si>
    <t>Cluster_26</t>
  </si>
  <si>
    <t>9 (0.1%)</t>
  </si>
  <si>
    <t>350 (19.8%)</t>
  </si>
  <si>
    <t>1294 (73%)</t>
  </si>
  <si>
    <t>521 (95.8%)</t>
  </si>
  <si>
    <t>284 (80.2%)</t>
  </si>
  <si>
    <t>Cluster_23</t>
  </si>
  <si>
    <t>3 (0%)</t>
  </si>
  <si>
    <t>1 (0.1%)</t>
  </si>
  <si>
    <t>834 (47.1%)</t>
  </si>
  <si>
    <t>197 (36.2%)</t>
  </si>
  <si>
    <t>101 (28.5%)</t>
  </si>
  <si>
    <t>Cluster_72</t>
  </si>
  <si>
    <t>6036 (98.4%)</t>
  </si>
  <si>
    <t>1004 (56.8%)</t>
  </si>
  <si>
    <t>46 (2.6%)</t>
  </si>
  <si>
    <t>18 (5.1%)</t>
  </si>
  <si>
    <t>Cluster_40</t>
  </si>
  <si>
    <t>1688 (27.5%)</t>
  </si>
  <si>
    <t>29 (1.6%)</t>
  </si>
  <si>
    <t>1 (0.3%)</t>
  </si>
  <si>
    <t>Cluster_45</t>
  </si>
  <si>
    <t>5819 (94.8%)</t>
  </si>
  <si>
    <t>874 (49.5%)</t>
  </si>
  <si>
    <t>12 (3.4%)</t>
  </si>
  <si>
    <t>Cluster_83</t>
  </si>
  <si>
    <t>9 (0.5%)</t>
  </si>
  <si>
    <t>78 (22%)</t>
  </si>
  <si>
    <t>Cluster_41</t>
  </si>
  <si>
    <t>Cluster_51</t>
  </si>
  <si>
    <t>178 (2.9%)</t>
  </si>
  <si>
    <t>156 (8.8%)</t>
  </si>
  <si>
    <t>2 (0.6%)</t>
  </si>
  <si>
    <t>Cluster_86</t>
  </si>
  <si>
    <t>86 (1.4%)</t>
  </si>
  <si>
    <t>74 (4.2%)</t>
  </si>
  <si>
    <t>Cluster_42</t>
  </si>
  <si>
    <t>Cluster_52</t>
  </si>
  <si>
    <t>44 (0.7%)</t>
  </si>
  <si>
    <t>246 (13.9%)</t>
  </si>
  <si>
    <t>5 (1.4%)</t>
  </si>
  <si>
    <t>8 (0.1%)</t>
  </si>
  <si>
    <t>1 (0.2%)</t>
  </si>
  <si>
    <t>7 (2%)</t>
  </si>
  <si>
    <t>Cluster_43</t>
  </si>
  <si>
    <t>12 (0.7%)</t>
  </si>
  <si>
    <t>23 (4.2%)</t>
  </si>
  <si>
    <t>28 (7.9%)</t>
  </si>
  <si>
    <t>Cluster_55</t>
  </si>
  <si>
    <t>238 (13.5%)</t>
  </si>
  <si>
    <t>Cluster_10</t>
  </si>
  <si>
    <t>Cluster_44</t>
  </si>
  <si>
    <t>1226 (20%)</t>
  </si>
  <si>
    <t>28 (1.6%)</t>
  </si>
  <si>
    <t>Cluster_59</t>
  </si>
  <si>
    <t>Cluster_100</t>
  </si>
  <si>
    <t>6 (1.7%)</t>
  </si>
  <si>
    <t>398 (6.5%)</t>
  </si>
  <si>
    <t>Cluster_60</t>
  </si>
  <si>
    <t>56 (3.2%)</t>
  </si>
  <si>
    <t>Cluster_105</t>
  </si>
  <si>
    <t>3 (0.2%)</t>
  </si>
  <si>
    <t>3 (0.8%)</t>
  </si>
  <si>
    <t>Cluster_46</t>
  </si>
  <si>
    <t>377 (21.3%)</t>
  </si>
  <si>
    <t>4 (1.1%)</t>
  </si>
  <si>
    <t>Cluster_106</t>
  </si>
  <si>
    <t>Cluster_47</t>
  </si>
  <si>
    <t>512 (8.3%)</t>
  </si>
  <si>
    <t>Cluster_84</t>
  </si>
  <si>
    <t>28 (0.5%)</t>
  </si>
  <si>
    <t>6 (0.3%)</t>
  </si>
  <si>
    <t>Cluster_36</t>
  </si>
  <si>
    <t>Cluster_48</t>
  </si>
  <si>
    <t>6 (0.1%)</t>
  </si>
  <si>
    <t>Cluster_87</t>
  </si>
  <si>
    <t>Cluster_66</t>
  </si>
  <si>
    <t>10 (0.6%)</t>
  </si>
  <si>
    <t>Cluster_49</t>
  </si>
  <si>
    <t>1933 (31.5%)</t>
  </si>
  <si>
    <t>217 (12.3%)</t>
  </si>
  <si>
    <t>37 (2.1%)</t>
  </si>
  <si>
    <t>Cluster_67</t>
  </si>
  <si>
    <t>481 (27.1%)</t>
  </si>
  <si>
    <t>54 (15.3%)</t>
  </si>
  <si>
    <t>Cluster_50</t>
  </si>
  <si>
    <t>223 (12.6%)</t>
  </si>
  <si>
    <t>8 (1.5%)</t>
  </si>
  <si>
    <t>45 (12.7%)</t>
  </si>
  <si>
    <t>Cluster_69</t>
  </si>
  <si>
    <t>14 (0.8%)</t>
  </si>
  <si>
    <t>13 (0.7%)</t>
  </si>
  <si>
    <t>62 (1%)</t>
  </si>
  <si>
    <t>Cluster_70</t>
  </si>
  <si>
    <t>Cluster_71</t>
  </si>
  <si>
    <t>96 (5.4%)</t>
  </si>
  <si>
    <t>5 (0.9%)</t>
  </si>
  <si>
    <t>48 (13.6%)</t>
  </si>
  <si>
    <t>Cluster_53</t>
  </si>
  <si>
    <t>24 (0.4%)</t>
  </si>
  <si>
    <t>215 (12.2%)</t>
  </si>
  <si>
    <t>8 (0.5%)</t>
  </si>
  <si>
    <t>225 (41.4%)</t>
  </si>
  <si>
    <t>40 (11.3%)</t>
  </si>
  <si>
    <t>Cluster_73</t>
  </si>
  <si>
    <t>164 (9.3%)</t>
  </si>
  <si>
    <t>10 (2.8%)</t>
  </si>
  <si>
    <t>Cluster_54</t>
  </si>
  <si>
    <t>4 (0.1%)</t>
  </si>
  <si>
    <t>128 (7.2%)</t>
  </si>
  <si>
    <t>Cluster_76</t>
  </si>
  <si>
    <t>23 (1.3%)</t>
  </si>
  <si>
    <t>20 (5.6%)</t>
  </si>
  <si>
    <t>Cluster_56</t>
  </si>
  <si>
    <t>188 (10.6%)</t>
  </si>
  <si>
    <t>11 (3.1%)</t>
  </si>
  <si>
    <t>Cluster_79</t>
  </si>
  <si>
    <t>194 (11%)</t>
  </si>
  <si>
    <t>16 (0.9%)</t>
  </si>
  <si>
    <t>Cluster_57</t>
  </si>
  <si>
    <t>Cluster_81</t>
  </si>
  <si>
    <t>19 (1.1%)</t>
  </si>
  <si>
    <t>Cluster_58</t>
  </si>
  <si>
    <t>11 (0.6%)</t>
  </si>
  <si>
    <t>Cluster_82</t>
  </si>
  <si>
    <t>Cluster_63</t>
  </si>
  <si>
    <t>25 (7.1%)</t>
  </si>
  <si>
    <t>89 (5%)</t>
  </si>
  <si>
    <t>8 (2.3%)</t>
  </si>
  <si>
    <t>Cluster_85</t>
  </si>
  <si>
    <t>Cluster_61</t>
  </si>
  <si>
    <t>39 (2.2%)</t>
  </si>
  <si>
    <t>Cluster_62</t>
  </si>
  <si>
    <t>Cluster_9</t>
  </si>
  <si>
    <t>286 (16.2%)</t>
  </si>
  <si>
    <t>22 (1.2%)</t>
  </si>
  <si>
    <t>Cluster_90</t>
  </si>
  <si>
    <t>32 (1.8%)</t>
  </si>
  <si>
    <t>Cluster_64</t>
  </si>
  <si>
    <t>Cluster_77</t>
  </si>
  <si>
    <t>103 (5.8%)</t>
  </si>
  <si>
    <t>Cluster_94</t>
  </si>
  <si>
    <t>298 (16.9%)</t>
  </si>
  <si>
    <t>88 (5%)</t>
  </si>
  <si>
    <t>Cluster_65</t>
  </si>
  <si>
    <t>11 (0.2%)</t>
  </si>
  <si>
    <t>Cluster_78</t>
  </si>
  <si>
    <t>17 (1%)</t>
  </si>
  <si>
    <t>13 (3.7%)</t>
  </si>
  <si>
    <t>Cluster_97</t>
  </si>
  <si>
    <t>2 (0.4%)</t>
  </si>
  <si>
    <t>Cluster_102</t>
  </si>
  <si>
    <t>116 (1.9%)</t>
  </si>
  <si>
    <t>60 (3.4%)</t>
  </si>
  <si>
    <t>Cluster_88</t>
  </si>
  <si>
    <t>Cluster_101</t>
  </si>
  <si>
    <t>Cluster_89</t>
  </si>
  <si>
    <t>Cluster_104</t>
  </si>
  <si>
    <t>15 (0.8%)</t>
  </si>
  <si>
    <t>Cluster_93</t>
  </si>
  <si>
    <t>Cluster_107</t>
  </si>
  <si>
    <t>7 (0.4%)</t>
  </si>
  <si>
    <t>5 (0.3%)</t>
  </si>
  <si>
    <t>Cluster_74</t>
  </si>
  <si>
    <t>Cluster_98</t>
  </si>
  <si>
    <t>Cluster_75</t>
  </si>
  <si>
    <t>33 (0.5%)</t>
  </si>
  <si>
    <t>42 (2.4%)</t>
  </si>
  <si>
    <t>3 (0.6%)</t>
  </si>
  <si>
    <t>82 (4.6%)</t>
  </si>
  <si>
    <t>Cluster_96</t>
  </si>
  <si>
    <t>Cluster_80</t>
  </si>
  <si>
    <t>Cluster_95</t>
  </si>
  <si>
    <t>21 (1.2%)</t>
  </si>
  <si>
    <t>Cluster_99</t>
  </si>
  <si>
    <t>Cluster_25</t>
  </si>
  <si>
    <t>Cluster_91</t>
  </si>
  <si>
    <t>Cluster_92</t>
  </si>
  <si>
    <t>45 (2.5%)</t>
  </si>
  <si>
    <t>15 (0.2%)</t>
  </si>
  <si>
    <t>236 (13.4%)</t>
  </si>
  <si>
    <t>Cluster_13</t>
  </si>
  <si>
    <t>Cluster_29</t>
  </si>
  <si>
    <t>212 (12%)</t>
  </si>
  <si>
    <t>20 (1.1%)</t>
  </si>
  <si>
    <t>Cluster_12</t>
  </si>
  <si>
    <t>Group</t>
  </si>
  <si>
    <t>Total_Genomes</t>
  </si>
  <si>
    <t>Total_Events</t>
  </si>
  <si>
    <t>Recombined_Genomes</t>
  </si>
  <si>
    <t>Total_DNA_Transferred</t>
  </si>
  <si>
    <t>Mean_Transfer_Length</t>
  </si>
  <si>
    <t>Median_Transfer_Length</t>
  </si>
  <si>
    <t>Min_Transfer_Length</t>
  </si>
  <si>
    <t>Max_Transfer_Length</t>
  </si>
  <si>
    <t>Events_Per_Genome</t>
  </si>
  <si>
    <t>Percent_Recombined</t>
  </si>
  <si>
    <t>DNA_Per_Genome</t>
  </si>
  <si>
    <t>Mitis</t>
  </si>
  <si>
    <t>218,53</t>
  </si>
  <si>
    <t>0,79</t>
  </si>
  <si>
    <t>19,52</t>
  </si>
  <si>
    <t>171,57</t>
  </si>
  <si>
    <t>195,84</t>
  </si>
  <si>
    <t>72,43</t>
  </si>
  <si>
    <t>404,58</t>
  </si>
  <si>
    <t>147,01</t>
  </si>
  <si>
    <t>1,04</t>
  </si>
  <si>
    <t>51,18</t>
  </si>
  <si>
    <t>152,22</t>
  </si>
  <si>
    <t>10,67</t>
  </si>
  <si>
    <t>0,1</t>
  </si>
  <si>
    <t>7,47</t>
  </si>
  <si>
    <t>1,1</t>
  </si>
  <si>
    <t>13,22</t>
  </si>
  <si>
    <t>13,33</t>
  </si>
  <si>
    <t>24,98</t>
  </si>
  <si>
    <t>0,3</t>
  </si>
  <si>
    <t>1,97</t>
  </si>
  <si>
    <t>Salivarius</t>
  </si>
  <si>
    <t>11,1</t>
  </si>
  <si>
    <t>1,13</t>
  </si>
  <si>
    <t>21,32</t>
  </si>
  <si>
    <t>1,11</t>
  </si>
  <si>
    <t>91,89</t>
  </si>
  <si>
    <t>23,62</t>
  </si>
  <si>
    <t>Bovis</t>
  </si>
  <si>
    <t>Anginosus</t>
  </si>
  <si>
    <t>439,48</t>
  </si>
  <si>
    <t>0,19</t>
  </si>
  <si>
    <t>12,27</t>
  </si>
  <si>
    <t>81,53</t>
  </si>
  <si>
    <t>207,68</t>
  </si>
  <si>
    <t>59,67</t>
  </si>
  <si>
    <t>228,19</t>
  </si>
  <si>
    <t>319,49</t>
  </si>
  <si>
    <t>64,43</t>
  </si>
  <si>
    <t>361,16</t>
  </si>
  <si>
    <t>0,05</t>
  </si>
  <si>
    <t>0,57</t>
  </si>
  <si>
    <t>0,32</t>
  </si>
  <si>
    <t>6,49</t>
  </si>
  <si>
    <t>1,93</t>
  </si>
  <si>
    <t>8,7</t>
  </si>
  <si>
    <t>12,57</t>
  </si>
  <si>
    <t>0,01</t>
  </si>
  <si>
    <t>0,66</t>
  </si>
  <si>
    <t>0,04</t>
  </si>
  <si>
    <t>60,75</t>
  </si>
  <si>
    <t>0,11</t>
  </si>
  <si>
    <t>2,76</t>
  </si>
  <si>
    <t>6,7</t>
  </si>
  <si>
    <t>91,09</t>
  </si>
  <si>
    <t>1,51</t>
  </si>
  <si>
    <t>82,86</t>
  </si>
  <si>
    <t>137,94</t>
  </si>
  <si>
    <t>5,75</t>
  </si>
  <si>
    <t>5,5</t>
  </si>
  <si>
    <t>0,64</t>
  </si>
  <si>
    <t>350,85</t>
  </si>
  <si>
    <t>43,23</t>
  </si>
  <si>
    <t>408,89</t>
  </si>
  <si>
    <t>152,98</t>
  </si>
  <si>
    <t>2,43</t>
  </si>
  <si>
    <t>79,92</t>
  </si>
  <si>
    <t>371,26</t>
  </si>
  <si>
    <t>230,6</t>
  </si>
  <si>
    <t>0,67</t>
  </si>
  <si>
    <t>40,89</t>
  </si>
  <si>
    <t>154,76</t>
  </si>
  <si>
    <t>8,02</t>
  </si>
  <si>
    <t>1,36</t>
  </si>
  <si>
    <t>13,87</t>
  </si>
  <si>
    <t>9,23</t>
  </si>
  <si>
    <t>1,05</t>
  </si>
  <si>
    <t>12,2</t>
  </si>
  <si>
    <t>9,68</t>
  </si>
  <si>
    <t>6,25</t>
  </si>
  <si>
    <t>4,44</t>
  </si>
  <si>
    <t>0,28</t>
  </si>
  <si>
    <t>64,96</t>
  </si>
  <si>
    <t>0,26</t>
  </si>
  <si>
    <t>2,91</t>
  </si>
  <si>
    <t>17,03</t>
  </si>
  <si>
    <t>148,94</t>
  </si>
  <si>
    <t>0,4</t>
  </si>
  <si>
    <t>37,7</t>
  </si>
  <si>
    <t>59,21</t>
  </si>
  <si>
    <t>316,6</t>
  </si>
  <si>
    <t>0,16</t>
  </si>
  <si>
    <t>15,62</t>
  </si>
  <si>
    <t>3,7</t>
  </si>
  <si>
    <t>0,15</t>
  </si>
  <si>
    <t>N_Total</t>
  </si>
  <si>
    <t>N_Recombined</t>
  </si>
  <si>
    <t>Pct_Recombined</t>
  </si>
  <si>
    <t>Avg_Fragment_Length_bp</t>
  </si>
  <si>
    <t>Median_Fragment_Length_bp</t>
  </si>
  <si>
    <t>Avg_Total_DNA_bp</t>
  </si>
  <si>
    <t>Median_Total_DNA_bp</t>
  </si>
  <si>
    <t>Avg_Recomb_Events</t>
  </si>
  <si>
    <t>Susceptible</t>
  </si>
  <si>
    <t>0,54</t>
  </si>
  <si>
    <t>498,01</t>
  </si>
  <si>
    <t>522,67</t>
  </si>
  <si>
    <t>1,18</t>
  </si>
  <si>
    <t>Penicillin R</t>
  </si>
  <si>
    <t>45,98</t>
  </si>
  <si>
    <t>202,33</t>
  </si>
  <si>
    <t>632,68</t>
  </si>
  <si>
    <t>3,25</t>
  </si>
  <si>
    <t>Penicillin R + Cefuroxime R</t>
  </si>
  <si>
    <t>57,01</t>
  </si>
  <si>
    <t>302,35</t>
  </si>
  <si>
    <t>200,8</t>
  </si>
  <si>
    <t>1047,87</t>
  </si>
  <si>
    <t>1026,5</t>
  </si>
  <si>
    <t>4,74</t>
  </si>
  <si>
    <t>Three or more β-lactam R</t>
  </si>
  <si>
    <t>1,84</t>
  </si>
  <si>
    <t>651,72</t>
  </si>
  <si>
    <t>703,12</t>
  </si>
  <si>
    <t>1178,7</t>
  </si>
  <si>
    <t>72,4</t>
  </si>
  <si>
    <t>435,19</t>
  </si>
  <si>
    <t>226,29</t>
  </si>
  <si>
    <t>1074,45</t>
  </si>
  <si>
    <t>3,98</t>
  </si>
  <si>
    <t>333,71</t>
  </si>
  <si>
    <t>356,13</t>
  </si>
  <si>
    <t>1,07</t>
  </si>
  <si>
    <t>57,28</t>
  </si>
  <si>
    <t>571,37</t>
  </si>
  <si>
    <t>765,07</t>
  </si>
  <si>
    <t>1,54</t>
  </si>
  <si>
    <t>10,11</t>
  </si>
  <si>
    <t>231,38</t>
  </si>
  <si>
    <t>291,59</t>
  </si>
  <si>
    <t>1,53</t>
  </si>
  <si>
    <t>0,74</t>
  </si>
  <si>
    <t>919,5</t>
  </si>
  <si>
    <t>920,5</t>
  </si>
  <si>
    <t>1,5</t>
  </si>
  <si>
    <t>7,6</t>
  </si>
  <si>
    <t>198,48</t>
  </si>
  <si>
    <t>91,67</t>
  </si>
  <si>
    <t>241,95</t>
  </si>
  <si>
    <t>1,47</t>
  </si>
  <si>
    <t>8,49</t>
  </si>
  <si>
    <t>212,44</t>
  </si>
  <si>
    <t>514,45</t>
  </si>
  <si>
    <t>2,47</t>
  </si>
  <si>
    <t>99,82</t>
  </si>
  <si>
    <t>296,41</t>
  </si>
  <si>
    <t>282,8</t>
  </si>
  <si>
    <t>869,74</t>
  </si>
  <si>
    <t>3,21</t>
  </si>
  <si>
    <t>93,31</t>
  </si>
  <si>
    <t>549,83</t>
  </si>
  <si>
    <t>428,5</t>
  </si>
  <si>
    <t>1032,2</t>
  </si>
  <si>
    <t>1,87</t>
  </si>
  <si>
    <t>99,56</t>
  </si>
  <si>
    <t>333,26</t>
  </si>
  <si>
    <t>1268,71</t>
  </si>
  <si>
    <t>3,58</t>
  </si>
  <si>
    <t>85,84</t>
  </si>
  <si>
    <t>518,65</t>
  </si>
  <si>
    <t>1163,97</t>
  </si>
  <si>
    <t>1302,5</t>
  </si>
  <si>
    <t>2,79</t>
  </si>
  <si>
    <r>
      <t>Table S1.</t>
    </r>
    <r>
      <rPr>
        <sz val="12"/>
        <color rgb="FF000000"/>
        <rFont val="Times New Roman"/>
        <family val="1"/>
      </rPr>
      <t xml:space="preserve"> Genome metadata of oral streptococcal genomes included in this study.</t>
    </r>
  </si>
  <si>
    <t xml:space="preserve">   S. mitis</t>
  </si>
  <si>
    <t xml:space="preserve">   S. sanguinis</t>
  </si>
  <si>
    <t xml:space="preserve">   S. parasanguinis</t>
  </si>
  <si>
    <t xml:space="preserve">   S. gordonii</t>
  </si>
  <si>
    <t xml:space="preserve">   S. cristatus</t>
  </si>
  <si>
    <t xml:space="preserve">   S. salivarius</t>
  </si>
  <si>
    <t xml:space="preserve">   S. vestibularis</t>
  </si>
  <si>
    <t xml:space="preserve">   S. bovis/gallolyticus</t>
  </si>
  <si>
    <t xml:space="preserve">   S. mutans</t>
  </si>
  <si>
    <t xml:space="preserve">   S. sobrinus</t>
  </si>
  <si>
    <t xml:space="preserve">   S. downei</t>
  </si>
  <si>
    <r>
      <t xml:space="preserve">Table S2. </t>
    </r>
    <r>
      <rPr>
        <sz val="12"/>
        <color rgb="FF000000"/>
        <rFont val="Times New Roman"/>
        <family val="1"/>
      </rPr>
      <t xml:space="preserve">Benchmarking detection of antimicrobial resistance genes in </t>
    </r>
    <r>
      <rPr>
        <i/>
        <sz val="12"/>
        <color rgb="FF000000"/>
        <rFont val="Times New Roman"/>
        <family val="1"/>
      </rPr>
      <t>S. oralis</t>
    </r>
    <r>
      <rPr>
        <sz val="12"/>
        <color rgb="FF000000"/>
        <rFont val="Times New Roman"/>
        <family val="1"/>
      </rPr>
      <t xml:space="preserve"> genomes (n=247). Distribution of resistance gene counts detected across five AMR databases - CARD, MEGARes, ARG-ANNOT, ResFinder, and NCBI - via Abricate coupled with AMRFinderPlus. Each row represents an individual gene and its corresponding detection frequency, with the bottom row summarizing the total counts per database.</t>
    </r>
  </si>
  <si>
    <t>Total counts of ARGs</t>
  </si>
  <si>
    <t>Number of genomes included</t>
  </si>
  <si>
    <r>
      <rPr>
        <b/>
        <sz val="12"/>
        <color rgb="FF000000"/>
        <rFont val="Times New Roman"/>
        <family val="1"/>
      </rPr>
      <t>Table S3.</t>
    </r>
    <r>
      <rPr>
        <sz val="12"/>
        <color rgb="FF000000"/>
        <rFont val="Times New Roman"/>
        <family val="1"/>
      </rPr>
      <t xml:space="preserve"> Distribution of antibiotic resistance genes by species surveyed harmonizing results from AMRFinderPlus and CARD. Total genomes included were 2,087. Each row represents an individual gene and its corresponding detection frequency, with the bottom row summarizing the total counts per species and the number of included genomes. Species are color-coded by streptococcal group.</t>
    </r>
  </si>
  <si>
    <t xml:space="preserve">   S. oralis</t>
  </si>
  <si>
    <t xml:space="preserve">   S. intermedius</t>
  </si>
  <si>
    <t xml:space="preserve">   S. anginosus</t>
  </si>
  <si>
    <t xml:space="preserve">   S. constellatus</t>
  </si>
  <si>
    <r>
      <t>Table S4.</t>
    </r>
    <r>
      <rPr>
        <sz val="12"/>
        <color rgb="FF000000"/>
        <rFont val="Times New Roman"/>
        <family val="1"/>
      </rPr>
      <t xml:space="preserve">  Complete ICEs detected by species. Number of genomes with an ICE present and number of ICEs with one or more ARGs associated with an ICE.</t>
    </r>
  </si>
  <si>
    <t>2+ ARGs</t>
  </si>
  <si>
    <t>Genomes</t>
  </si>
  <si>
    <t xml:space="preserve">   S. gallolyticus</t>
  </si>
  <si>
    <r>
      <rPr>
        <b/>
        <sz val="12"/>
        <color rgb="FF000000"/>
        <rFont val="Times New Roman"/>
        <family val="1"/>
      </rPr>
      <t>Table S5.</t>
    </r>
    <r>
      <rPr>
        <sz val="12"/>
        <color rgb="FF000000"/>
        <rFont val="Times New Roman"/>
        <family val="1"/>
      </rPr>
      <t xml:space="preserve"> Predicted minimum inhibitory concentration data of each </t>
    </r>
    <r>
      <rPr>
        <i/>
        <sz val="12"/>
        <color rgb="FF000000"/>
        <rFont val="Times New Roman"/>
        <family val="1"/>
      </rPr>
      <t>S. pneumoniae</t>
    </r>
    <r>
      <rPr>
        <sz val="12"/>
        <color rgb="FF000000"/>
        <rFont val="Times New Roman"/>
        <family val="1"/>
      </rPr>
      <t xml:space="preserve"> genome and distribution across clusters at 95% protein sequence identity.</t>
    </r>
  </si>
  <si>
    <t>S. pneumoniae</t>
  </si>
  <si>
    <r>
      <rPr>
        <b/>
        <sz val="12"/>
        <color rgb="FF000000"/>
        <rFont val="Times New Roman"/>
        <family val="1"/>
      </rPr>
      <t>Table S6.</t>
    </r>
    <r>
      <rPr>
        <sz val="12"/>
        <color rgb="FF000000"/>
        <rFont val="Times New Roman"/>
        <family val="1"/>
      </rPr>
      <t xml:space="preserve"> Recombination data for each penicillin-binding protein gene in relation to each species assessed in this study.</t>
    </r>
  </si>
  <si>
    <t>MIC category</t>
  </si>
  <si>
    <r>
      <rPr>
        <b/>
        <sz val="12"/>
        <color rgb="FF000000"/>
        <rFont val="Times New Roman"/>
        <family val="1"/>
      </rPr>
      <t>Table S7</t>
    </r>
    <r>
      <rPr>
        <sz val="12"/>
        <color rgb="FF000000"/>
        <rFont val="Times New Roman"/>
        <family val="1"/>
      </rPr>
      <t xml:space="preserve">. Recombination data for </t>
    </r>
    <r>
      <rPr>
        <i/>
        <sz val="12"/>
        <color rgb="FF000000"/>
        <rFont val="Times New Roman"/>
        <family val="1"/>
      </rPr>
      <t>S. pneumoniae</t>
    </r>
    <r>
      <rPr>
        <sz val="12"/>
        <color rgb="FF000000"/>
        <rFont val="Times New Roman"/>
        <family val="1"/>
      </rPr>
      <t xml:space="preserve"> categorized into groups based on prediction of minimum inhibitory concentration data.</t>
    </r>
  </si>
  <si>
    <t>pbp1a</t>
  </si>
  <si>
    <t>pbp2b</t>
  </si>
  <si>
    <t>pbp2x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</si>
</sst>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scheme val="minor"/>
    </font>
    <font>
      <b/>
      <sz val="12"/>
      <color rgb="FF000000"/>
      <name val="Times New Roman"/>
      <family val="1"/>
    </font>
    <font>
      <sz val="12"/>
      <color rgb="FF000000"/>
      <name val="Times New Roman"/>
      <family val="1"/>
    </font>
    <font>
      <b/>
      <sz val="12"/>
      <color theme="1"/>
      <name val="Times New Roman"/>
      <family val="1"/>
    </font>
    <font>
      <sz val="12"/>
      <color theme="1"/>
      <name val="Times New Roman"/>
      <family val="1"/>
    </font>
    <font>
      <i/>
      <sz val="12"/>
      <color theme="1"/>
      <name val="Times New Roman"/>
      <family val="1"/>
    </font>
    <font>
      <i/>
      <sz val="12"/>
      <color rgb="FF000000"/>
      <name val="Times New Roman"/>
      <family val="1"/>
    </font>
    <font>
      <sz val="12"/>
      <color rgb="FF000000"/>
      <name val="Arial"/>
      <family val="2"/>
      <scheme val="minor"/>
    </font>
    <font>
      <b/>
      <i/>
      <sz val="12"/>
      <color theme="1"/>
      <name val="Times New Roman"/>
      <family val="1"/>
    </font>
    <font>
      <b/>
      <i/>
      <sz val="12"/>
      <color rgb="FF000000"/>
      <name val="Times New Roman"/>
      <family val="1"/>
    </font>
    <font>
      <b/>
      <sz val="12"/>
      <color theme="0"/>
      <name val="Times New Roman"/>
      <family val="1"/>
    </font>
    <font>
      <sz val="12"/>
      <color theme="0"/>
      <name val="Times New Roman"/>
      <family val="1"/>
    </font>
    <font>
      <b/>
      <sz val="11"/>
      <color theme="1"/>
      <name val="Times New Roman"/>
      <family val="1"/>
    </font>
    <font>
      <sz val="10"/>
      <name val="Arial"/>
      <family val="2"/>
    </font>
    <font>
      <b/>
      <i/>
      <sz val="11"/>
      <color theme="1"/>
      <name val="Times New Roman"/>
      <family val="1"/>
    </font>
    <font>
      <b/>
      <sz val="11"/>
      <color theme="1"/>
      <name val="Aptos Narrow"/>
    </font>
    <font>
      <sz val="10"/>
      <color theme="1"/>
      <name val="Arial"/>
      <family val="2"/>
    </font>
    <font>
      <i/>
      <sz val="11"/>
      <color theme="1"/>
      <name val="Times New Roman"/>
      <family val="1"/>
    </font>
    <font>
      <sz val="11"/>
      <color theme="1"/>
      <name val="Times New Roman"/>
      <family val="1"/>
    </font>
  </fonts>
  <fills count="30">
    <fill>
      <patternFill patternType="none"/>
    </fill>
    <fill>
      <patternFill patternType="gray125"/>
    </fill>
    <fill>
      <patternFill patternType="solid">
        <fgColor rgb="FFFFFF00"/>
        <bgColor rgb="FFFFFF00"/>
      </patternFill>
    </fill>
    <fill>
      <patternFill patternType="solid">
        <fgColor rgb="FFA4C2F4"/>
        <bgColor rgb="FFA4C2F4"/>
      </patternFill>
    </fill>
    <fill>
      <patternFill patternType="solid">
        <fgColor rgb="FFB6D7A8"/>
        <bgColor rgb="FFB6D7A8"/>
      </patternFill>
    </fill>
    <fill>
      <patternFill patternType="solid">
        <fgColor rgb="FFEA9999"/>
        <bgColor rgb="FFEA9999"/>
      </patternFill>
    </fill>
    <fill>
      <patternFill patternType="solid">
        <fgColor rgb="FF4472C4"/>
        <bgColor rgb="FF4472C4"/>
      </patternFill>
    </fill>
    <fill>
      <patternFill patternType="solid">
        <fgColor rgb="FF00B050"/>
        <bgColor rgb="FF00B050"/>
      </patternFill>
    </fill>
    <fill>
      <patternFill patternType="solid">
        <fgColor rgb="FFFF0000"/>
        <bgColor rgb="FFFF0000"/>
      </patternFill>
    </fill>
    <fill>
      <patternFill patternType="solid">
        <fgColor rgb="FFBFBFBF"/>
        <bgColor rgb="FFBFBFBF"/>
      </patternFill>
    </fill>
    <fill>
      <patternFill patternType="solid">
        <fgColor rgb="FF44B3E1"/>
        <bgColor rgb="FF44B3E1"/>
      </patternFill>
    </fill>
    <fill>
      <patternFill patternType="solid">
        <fgColor rgb="FF8ED973"/>
        <bgColor rgb="FF8ED973"/>
      </patternFill>
    </fill>
    <fill>
      <patternFill patternType="solid">
        <fgColor rgb="FFE97132"/>
        <bgColor rgb="FFE97132"/>
      </patternFill>
    </fill>
    <fill>
      <patternFill patternType="solid">
        <fgColor rgb="FFD86DCD"/>
        <bgColor rgb="FFD86DCD"/>
      </patternFill>
    </fill>
    <fill>
      <patternFill patternType="solid">
        <fgColor rgb="FFD9D9D9"/>
        <bgColor rgb="FFD9D9D9"/>
      </patternFill>
    </fill>
    <fill>
      <patternFill patternType="solid">
        <fgColor theme="6" tint="-0.249977111117893"/>
        <bgColor rgb="FF4472C4"/>
      </patternFill>
    </fill>
    <fill>
      <patternFill patternType="solid">
        <fgColor theme="8" tint="-0.249977111117893"/>
        <bgColor rgb="FF4472C4"/>
      </patternFill>
    </fill>
    <fill>
      <patternFill patternType="solid">
        <fgColor theme="4" tint="0.79998168889431442"/>
        <bgColor indexed="64"/>
      </patternFill>
    </fill>
    <fill>
      <patternFill patternType="solid">
        <fgColor theme="4" tint="0.79998168889431442"/>
        <bgColor rgb="FFD9E1F2"/>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59999389629810485"/>
        <bgColor rgb="FFD9E1F2"/>
      </patternFill>
    </fill>
    <fill>
      <patternFill patternType="solid">
        <fgColor theme="7" tint="0.59999389629810485"/>
        <bgColor indexed="64"/>
      </patternFill>
    </fill>
    <fill>
      <patternFill patternType="solid">
        <fgColor theme="7" tint="0.59999389629810485"/>
        <bgColor rgb="FFD9E1F2"/>
      </patternFill>
    </fill>
    <fill>
      <patternFill patternType="solid">
        <fgColor theme="4" tint="0.79998168889431442"/>
        <bgColor rgb="FFC5D9F1"/>
      </patternFill>
    </fill>
    <fill>
      <patternFill patternType="solid">
        <fgColor theme="7" tint="0.79998168889431442"/>
        <bgColor rgb="FFDAEEF3"/>
      </patternFill>
    </fill>
    <fill>
      <patternFill patternType="solid">
        <fgColor theme="7" tint="0.79998168889431442"/>
        <bgColor indexed="64"/>
      </patternFill>
    </fill>
    <fill>
      <patternFill patternType="solid">
        <fgColor theme="5" tint="0.79998168889431442"/>
        <bgColor rgb="FFFDE9D9"/>
      </patternFill>
    </fill>
    <fill>
      <patternFill patternType="solid">
        <fgColor theme="0" tint="-0.14999847407452621"/>
        <bgColor indexed="64"/>
      </patternFill>
    </fill>
    <fill>
      <patternFill patternType="solid">
        <fgColor theme="0" tint="-0.249977111117893"/>
        <bgColor rgb="FF999999"/>
      </patternFill>
    </fill>
  </fills>
  <borders count="2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0">
    <xf numFmtId="0" fontId="0" fillId="0" borderId="0" xfId="0"/>
    <xf numFmtId="0" fontId="3" fillId="0" borderId="0" xfId="0" applyFont="1"/>
    <xf numFmtId="0" fontId="4" fillId="0" borderId="0" xfId="0" applyFont="1"/>
    <xf numFmtId="0" fontId="5" fillId="0" borderId="0" xfId="0" applyFont="1"/>
    <xf numFmtId="0" fontId="2" fillId="0" borderId="0" xfId="0" applyFont="1"/>
    <xf numFmtId="0" fontId="7" fillId="0" borderId="0" xfId="0" applyFont="1"/>
    <xf numFmtId="10" fontId="4" fillId="0" borderId="0" xfId="0" applyNumberFormat="1" applyFont="1"/>
    <xf numFmtId="0" fontId="1" fillId="0" borderId="0" xfId="0" applyFont="1"/>
    <xf numFmtId="0" fontId="10" fillId="6" borderId="1" xfId="0" applyFont="1" applyFill="1" applyBorder="1" applyAlignment="1">
      <alignment horizontal="center" wrapText="1"/>
    </xf>
    <xf numFmtId="0" fontId="10" fillId="7" borderId="1" xfId="0" applyFont="1" applyFill="1" applyBorder="1" applyAlignment="1">
      <alignment horizontal="center" wrapText="1"/>
    </xf>
    <xf numFmtId="0" fontId="10" fillId="15" borderId="1" xfId="0" applyFont="1" applyFill="1" applyBorder="1" applyAlignment="1">
      <alignment horizontal="center" wrapText="1"/>
    </xf>
    <xf numFmtId="0" fontId="10" fillId="16" borderId="1" xfId="0" applyFont="1" applyFill="1" applyBorder="1" applyAlignment="1">
      <alignment horizontal="center" wrapText="1"/>
    </xf>
    <xf numFmtId="0" fontId="10" fillId="8" borderId="1" xfId="0" applyFont="1" applyFill="1" applyBorder="1" applyAlignment="1">
      <alignment horizontal="center" wrapText="1"/>
    </xf>
    <xf numFmtId="0" fontId="11" fillId="0" borderId="0" xfId="0" applyFont="1" applyAlignment="1">
      <alignment wrapText="1"/>
    </xf>
    <xf numFmtId="0" fontId="4" fillId="0" borderId="0" xfId="0" applyFont="1" applyAlignment="1">
      <alignment horizontal="right"/>
    </xf>
    <xf numFmtId="0" fontId="5" fillId="0" borderId="9" xfId="0" applyFont="1" applyBorder="1"/>
    <xf numFmtId="0" fontId="5" fillId="0" borderId="10" xfId="0" applyFont="1" applyBorder="1"/>
    <xf numFmtId="0" fontId="5" fillId="0" borderId="11" xfId="0" applyFont="1" applyBorder="1"/>
    <xf numFmtId="0" fontId="2" fillId="0" borderId="4" xfId="0" applyFont="1" applyBorder="1" applyAlignment="1">
      <alignment horizontal="right"/>
    </xf>
    <xf numFmtId="0" fontId="1" fillId="17" borderId="0" xfId="0" applyFont="1" applyFill="1"/>
    <xf numFmtId="0" fontId="1" fillId="17" borderId="12" xfId="0" applyFont="1" applyFill="1" applyBorder="1"/>
    <xf numFmtId="0" fontId="1" fillId="18" borderId="12" xfId="0" applyFont="1" applyFill="1" applyBorder="1" applyAlignment="1">
      <alignment horizontal="center"/>
    </xf>
    <xf numFmtId="0" fontId="1" fillId="20" borderId="12" xfId="0" applyFont="1" applyFill="1" applyBorder="1"/>
    <xf numFmtId="0" fontId="1" fillId="21" borderId="12" xfId="0" applyFont="1" applyFill="1" applyBorder="1" applyAlignment="1">
      <alignment horizontal="center"/>
    </xf>
    <xf numFmtId="0" fontId="1" fillId="22" borderId="12" xfId="0" applyFont="1" applyFill="1" applyBorder="1"/>
    <xf numFmtId="0" fontId="1" fillId="23" borderId="12" xfId="0" applyFont="1" applyFill="1" applyBorder="1" applyAlignment="1">
      <alignment horizontal="center"/>
    </xf>
    <xf numFmtId="0" fontId="2" fillId="0" borderId="15" xfId="0" applyFont="1" applyBorder="1"/>
    <xf numFmtId="0" fontId="6" fillId="0" borderId="9" xfId="0" applyFont="1" applyBorder="1"/>
    <xf numFmtId="0" fontId="2" fillId="0" borderId="9" xfId="0" applyFont="1" applyBorder="1" applyAlignment="1">
      <alignment horizontal="right"/>
    </xf>
    <xf numFmtId="0" fontId="2" fillId="0" borderId="16" xfId="0" applyFont="1" applyBorder="1" applyAlignment="1">
      <alignment horizontal="right"/>
    </xf>
    <xf numFmtId="0" fontId="2" fillId="0" borderId="17" xfId="0" applyFont="1" applyBorder="1"/>
    <xf numFmtId="0" fontId="2" fillId="0" borderId="0" xfId="0" applyFont="1" applyAlignment="1">
      <alignment horizontal="right"/>
    </xf>
    <xf numFmtId="0" fontId="2" fillId="0" borderId="18" xfId="0" applyFont="1" applyBorder="1" applyAlignment="1">
      <alignment horizontal="right"/>
    </xf>
    <xf numFmtId="0" fontId="2" fillId="0" borderId="19" xfId="0" applyFont="1" applyBorder="1"/>
    <xf numFmtId="0" fontId="2" fillId="0" borderId="20" xfId="0" applyFont="1" applyBorder="1" applyAlignment="1">
      <alignment horizontal="right"/>
    </xf>
    <xf numFmtId="0" fontId="2" fillId="0" borderId="21" xfId="0" applyFont="1" applyBorder="1"/>
    <xf numFmtId="0" fontId="2" fillId="0" borderId="11" xfId="0" applyFont="1" applyBorder="1" applyAlignment="1">
      <alignment horizontal="right"/>
    </xf>
    <xf numFmtId="0" fontId="2" fillId="0" borderId="22" xfId="0" applyFont="1" applyBorder="1" applyAlignment="1">
      <alignment horizontal="right"/>
    </xf>
    <xf numFmtId="0" fontId="1" fillId="19" borderId="0" xfId="0" applyFont="1" applyFill="1" applyAlignment="1">
      <alignment horizontal="center"/>
    </xf>
    <xf numFmtId="0" fontId="1" fillId="26" borderId="0" xfId="0" applyFont="1" applyFill="1" applyAlignment="1">
      <alignment horizontal="center"/>
    </xf>
    <xf numFmtId="0" fontId="1" fillId="17" borderId="0" xfId="0" applyFont="1" applyFill="1" applyAlignment="1">
      <alignment horizontal="center"/>
    </xf>
    <xf numFmtId="0" fontId="3" fillId="28" borderId="0" xfId="0" applyFont="1" applyFill="1"/>
    <xf numFmtId="0" fontId="3" fillId="28" borderId="0" xfId="0" applyFont="1" applyFill="1" applyAlignment="1">
      <alignment horizontal="center" vertical="center"/>
    </xf>
    <xf numFmtId="0" fontId="1" fillId="28" borderId="0" xfId="0" applyFont="1" applyFill="1"/>
    <xf numFmtId="0" fontId="3" fillId="28" borderId="0" xfId="0" applyFont="1" applyFill="1" applyAlignment="1">
      <alignment horizontal="center"/>
    </xf>
    <xf numFmtId="10" fontId="3" fillId="28" borderId="0" xfId="0" applyNumberFormat="1" applyFont="1" applyFill="1"/>
    <xf numFmtId="0" fontId="12" fillId="9" borderId="1" xfId="0" applyFont="1" applyFill="1" applyBorder="1"/>
    <xf numFmtId="0" fontId="12" fillId="9" borderId="1" xfId="0" applyFont="1" applyFill="1" applyBorder="1" applyAlignment="1">
      <alignment horizontal="right"/>
    </xf>
    <xf numFmtId="0" fontId="12" fillId="10" borderId="1" xfId="0" applyFont="1" applyFill="1" applyBorder="1" applyAlignment="1">
      <alignment horizontal="right"/>
    </xf>
    <xf numFmtId="0" fontId="12" fillId="11" borderId="1" xfId="0" applyFont="1" applyFill="1" applyBorder="1" applyAlignment="1">
      <alignment horizontal="right"/>
    </xf>
    <xf numFmtId="0" fontId="12" fillId="2" borderId="1" xfId="0" applyFont="1" applyFill="1" applyBorder="1" applyAlignment="1">
      <alignment horizontal="right"/>
    </xf>
    <xf numFmtId="0" fontId="12" fillId="12" borderId="1" xfId="0" applyFont="1" applyFill="1" applyBorder="1" applyAlignment="1">
      <alignment horizontal="right"/>
    </xf>
    <xf numFmtId="0" fontId="15" fillId="12" borderId="1" xfId="0" applyFont="1" applyFill="1" applyBorder="1" applyAlignment="1">
      <alignment horizontal="right"/>
    </xf>
    <xf numFmtId="0" fontId="12" fillId="13" borderId="1" xfId="0" applyFont="1" applyFill="1" applyBorder="1" applyAlignment="1">
      <alignment horizontal="right"/>
    </xf>
    <xf numFmtId="0" fontId="16" fillId="14" borderId="0" xfId="0" applyFont="1" applyFill="1"/>
    <xf numFmtId="0" fontId="16" fillId="14" borderId="8" xfId="0" applyFont="1" applyFill="1" applyBorder="1"/>
    <xf numFmtId="0" fontId="16" fillId="0" borderId="7" xfId="0" applyFont="1" applyBorder="1"/>
    <xf numFmtId="0" fontId="17" fillId="0" borderId="0" xfId="0" applyFont="1"/>
    <xf numFmtId="0" fontId="18" fillId="0" borderId="0" xfId="0" applyFont="1" applyAlignment="1">
      <alignment horizontal="right"/>
    </xf>
    <xf numFmtId="0" fontId="18" fillId="0" borderId="8" xfId="0" applyFont="1" applyBorder="1" applyAlignment="1">
      <alignment horizontal="right"/>
    </xf>
    <xf numFmtId="0" fontId="12" fillId="29" borderId="12" xfId="0" applyFont="1" applyFill="1" applyBorder="1" applyAlignment="1">
      <alignment horizontal="right"/>
    </xf>
    <xf numFmtId="0" fontId="12" fillId="9" borderId="12" xfId="0" applyFont="1" applyFill="1" applyBorder="1" applyAlignment="1">
      <alignment horizontal="right"/>
    </xf>
    <xf numFmtId="0" fontId="12" fillId="14" borderId="0" xfId="0" applyFont="1" applyFill="1"/>
    <xf numFmtId="0" fontId="1" fillId="0" borderId="0" xfId="0" applyFont="1" applyAlignment="1">
      <alignment horizontal="left" vertical="top"/>
    </xf>
    <xf numFmtId="0" fontId="1" fillId="0" borderId="0" xfId="0" applyFont="1" applyAlignment="1">
      <alignment horizontal="left" vertical="top" wrapText="1"/>
    </xf>
    <xf numFmtId="0" fontId="14" fillId="13" borderId="5" xfId="0" applyFont="1" applyFill="1" applyBorder="1" applyAlignment="1">
      <alignment horizontal="center"/>
    </xf>
    <xf numFmtId="0" fontId="13" fillId="0" borderId="6" xfId="0" applyFont="1" applyBorder="1"/>
    <xf numFmtId="0" fontId="12" fillId="14" borderId="7" xfId="0" applyFont="1" applyFill="1" applyBorder="1"/>
    <xf numFmtId="0" fontId="0" fillId="0" borderId="0" xfId="0"/>
    <xf numFmtId="0" fontId="14" fillId="12" borderId="5" xfId="0" applyFont="1" applyFill="1" applyBorder="1" applyAlignment="1">
      <alignment horizontal="center"/>
    </xf>
    <xf numFmtId="0" fontId="13" fillId="0" borderId="2" xfId="0" applyFont="1" applyBorder="1"/>
    <xf numFmtId="0" fontId="14" fillId="10" borderId="5" xfId="0" applyFont="1" applyFill="1" applyBorder="1" applyAlignment="1">
      <alignment horizontal="center"/>
    </xf>
    <xf numFmtId="0" fontId="14" fillId="11" borderId="5" xfId="0" applyFont="1" applyFill="1" applyBorder="1" applyAlignment="1">
      <alignment horizontal="center"/>
    </xf>
    <xf numFmtId="0" fontId="14" fillId="2" borderId="5" xfId="0" applyFont="1" applyFill="1" applyBorder="1" applyAlignment="1">
      <alignment horizontal="center"/>
    </xf>
    <xf numFmtId="0" fontId="12" fillId="9" borderId="5" xfId="0" applyFont="1" applyFill="1" applyBorder="1" applyAlignment="1">
      <alignment horizontal="center"/>
    </xf>
    <xf numFmtId="0" fontId="12" fillId="9" borderId="12" xfId="0" applyFont="1" applyFill="1" applyBorder="1"/>
    <xf numFmtId="0" fontId="13" fillId="0" borderId="12" xfId="0" applyFont="1" applyBorder="1"/>
    <xf numFmtId="0" fontId="12" fillId="9" borderId="12" xfId="0" applyFont="1" applyFill="1" applyBorder="1" applyAlignment="1">
      <alignment horizontal="center"/>
    </xf>
    <xf numFmtId="0" fontId="2" fillId="0" borderId="3" xfId="0" applyFont="1" applyBorder="1" applyAlignment="1">
      <alignment horizontal="left" vertical="top" wrapText="1"/>
    </xf>
    <xf numFmtId="0" fontId="1" fillId="0" borderId="0" xfId="0" applyFont="1" applyAlignment="1">
      <alignment horizontal="left" vertical="center"/>
    </xf>
    <xf numFmtId="0" fontId="3" fillId="28" borderId="0" xfId="0" applyFont="1" applyFill="1" applyAlignment="1">
      <alignment horizontal="center" vertical="center"/>
    </xf>
    <xf numFmtId="0" fontId="2" fillId="0" borderId="0" xfId="0" applyFont="1" applyAlignment="1">
      <alignment horizontal="left"/>
    </xf>
    <xf numFmtId="0" fontId="8" fillId="3" borderId="0" xfId="0" applyFont="1" applyFill="1" applyAlignment="1">
      <alignment horizontal="center"/>
    </xf>
    <xf numFmtId="0" fontId="9" fillId="0" borderId="0" xfId="0" applyFont="1" applyAlignment="1">
      <alignment horizontal="center"/>
    </xf>
    <xf numFmtId="0" fontId="8" fillId="4" borderId="0" xfId="0" applyFont="1" applyFill="1" applyAlignment="1">
      <alignment horizontal="center"/>
    </xf>
    <xf numFmtId="0" fontId="8" fillId="5" borderId="0" xfId="0" applyFont="1" applyFill="1" applyAlignment="1">
      <alignment horizontal="center"/>
    </xf>
    <xf numFmtId="0" fontId="9" fillId="17" borderId="13" xfId="0" applyFont="1" applyFill="1" applyBorder="1" applyAlignment="1">
      <alignment horizontal="center" vertical="center"/>
    </xf>
    <xf numFmtId="0" fontId="6" fillId="17" borderId="13" xfId="0" applyFont="1" applyFill="1" applyBorder="1" applyAlignment="1">
      <alignment vertical="center"/>
    </xf>
    <xf numFmtId="0" fontId="6" fillId="17" borderId="14" xfId="0" applyFont="1" applyFill="1" applyBorder="1" applyAlignment="1">
      <alignment vertical="center"/>
    </xf>
    <xf numFmtId="0" fontId="9" fillId="22" borderId="13" xfId="0" applyFont="1" applyFill="1" applyBorder="1" applyAlignment="1">
      <alignment horizontal="center" vertical="center"/>
    </xf>
    <xf numFmtId="0" fontId="6" fillId="22" borderId="13" xfId="0" applyFont="1" applyFill="1" applyBorder="1" applyAlignment="1">
      <alignment vertical="center"/>
    </xf>
    <xf numFmtId="0" fontId="6" fillId="22" borderId="14" xfId="0" applyFont="1" applyFill="1" applyBorder="1" applyAlignment="1">
      <alignment vertical="center"/>
    </xf>
    <xf numFmtId="0" fontId="9" fillId="20" borderId="13" xfId="0" applyFont="1" applyFill="1" applyBorder="1" applyAlignment="1">
      <alignment horizontal="center" vertical="center"/>
    </xf>
    <xf numFmtId="0" fontId="9" fillId="20" borderId="14" xfId="0" applyFont="1" applyFill="1" applyBorder="1" applyAlignment="1">
      <alignment horizontal="center" vertical="center"/>
    </xf>
    <xf numFmtId="0" fontId="9" fillId="24" borderId="0" xfId="0" applyFont="1" applyFill="1" applyAlignment="1">
      <alignment horizontal="center" vertical="center"/>
    </xf>
    <xf numFmtId="0" fontId="6" fillId="17" borderId="0" xfId="0" applyFont="1" applyFill="1" applyAlignment="1">
      <alignment vertical="center"/>
    </xf>
    <xf numFmtId="0" fontId="9" fillId="25" borderId="0" xfId="0" applyFont="1" applyFill="1" applyAlignment="1">
      <alignment horizontal="center" vertical="center"/>
    </xf>
    <xf numFmtId="0" fontId="6" fillId="26" borderId="0" xfId="0" applyFont="1" applyFill="1" applyAlignment="1">
      <alignment vertical="center"/>
    </xf>
    <xf numFmtId="0" fontId="9" fillId="27" borderId="0" xfId="0" applyFont="1" applyFill="1" applyAlignment="1">
      <alignment horizontal="center" vertical="center"/>
    </xf>
    <xf numFmtId="0" fontId="6" fillId="19"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23"/>
  <sheetViews>
    <sheetView tabSelected="1" zoomScale="140" zoomScaleNormal="140" workbookViewId="0">
      <selection activeCell="C40" sqref="C40"/>
    </sheetView>
  </sheetViews>
  <sheetFormatPr baseColWidth="10" defaultColWidth="12.6640625" defaultRowHeight="15.75" customHeight="1" x14ac:dyDescent="0.15"/>
  <cols>
    <col min="1" max="1" width="19.6640625" customWidth="1"/>
    <col min="2" max="2" width="7.33203125" bestFit="1" customWidth="1"/>
    <col min="3" max="3" width="13.5" bestFit="1" customWidth="1"/>
    <col min="4" max="4" width="16.5" bestFit="1" customWidth="1"/>
    <col min="5" max="5" width="8.1640625" bestFit="1" customWidth="1"/>
    <col min="6" max="6" width="7" bestFit="1" customWidth="1"/>
  </cols>
  <sheetData>
    <row r="1" spans="1:6" ht="15.75" customHeight="1" x14ac:dyDescent="0.15">
      <c r="A1" s="63" t="s">
        <v>519</v>
      </c>
      <c r="B1" s="63"/>
      <c r="C1" s="63"/>
      <c r="D1" s="63"/>
      <c r="E1" s="63"/>
      <c r="F1" s="63"/>
    </row>
    <row r="2" spans="1:6" ht="15.75" customHeight="1" x14ac:dyDescent="0.2">
      <c r="A2" s="41" t="s">
        <v>0</v>
      </c>
      <c r="B2" s="41" t="s">
        <v>1</v>
      </c>
      <c r="C2" s="41" t="s">
        <v>2</v>
      </c>
      <c r="D2" s="41" t="s">
        <v>3</v>
      </c>
      <c r="E2" s="41" t="s">
        <v>4</v>
      </c>
      <c r="F2" s="41" t="s">
        <v>5</v>
      </c>
    </row>
    <row r="3" spans="1:6" ht="15.75" customHeight="1" x14ac:dyDescent="0.2">
      <c r="A3" s="2" t="s">
        <v>6</v>
      </c>
      <c r="B3" s="2">
        <v>922</v>
      </c>
      <c r="C3" s="2">
        <v>3</v>
      </c>
      <c r="D3" s="2">
        <v>74</v>
      </c>
      <c r="E3" s="2">
        <v>268</v>
      </c>
      <c r="F3" s="2">
        <v>577</v>
      </c>
    </row>
    <row r="4" spans="1:6" ht="15.75" customHeight="1" x14ac:dyDescent="0.2">
      <c r="A4" s="3" t="s">
        <v>520</v>
      </c>
      <c r="B4" s="2">
        <v>242</v>
      </c>
      <c r="C4" s="2">
        <v>0</v>
      </c>
      <c r="D4" s="2">
        <v>17</v>
      </c>
      <c r="E4" s="2">
        <v>40</v>
      </c>
      <c r="F4" s="2">
        <v>185</v>
      </c>
    </row>
    <row r="5" spans="1:6" ht="15.75" customHeight="1" x14ac:dyDescent="0.2">
      <c r="A5" s="3" t="s">
        <v>535</v>
      </c>
      <c r="B5" s="2">
        <v>247</v>
      </c>
      <c r="C5" s="2">
        <v>2</v>
      </c>
      <c r="D5" s="2">
        <v>27</v>
      </c>
      <c r="E5" s="2">
        <v>88</v>
      </c>
      <c r="F5" s="2">
        <v>130</v>
      </c>
    </row>
    <row r="6" spans="1:6" ht="15.75" customHeight="1" x14ac:dyDescent="0.2">
      <c r="A6" s="3" t="s">
        <v>521</v>
      </c>
      <c r="B6" s="2">
        <v>114</v>
      </c>
      <c r="C6" s="2">
        <v>0</v>
      </c>
      <c r="D6" s="2">
        <v>7</v>
      </c>
      <c r="E6" s="2">
        <v>38</v>
      </c>
      <c r="F6" s="2">
        <v>69</v>
      </c>
    </row>
    <row r="7" spans="1:6" ht="15.75" customHeight="1" x14ac:dyDescent="0.2">
      <c r="A7" s="3" t="s">
        <v>522</v>
      </c>
      <c r="B7" s="2">
        <v>172</v>
      </c>
      <c r="C7" s="2">
        <v>0</v>
      </c>
      <c r="D7" s="2">
        <v>5</v>
      </c>
      <c r="E7" s="2">
        <v>76</v>
      </c>
      <c r="F7" s="2">
        <v>91</v>
      </c>
    </row>
    <row r="8" spans="1:6" ht="15.75" customHeight="1" x14ac:dyDescent="0.2">
      <c r="A8" s="3" t="s">
        <v>523</v>
      </c>
      <c r="B8" s="2">
        <v>101</v>
      </c>
      <c r="C8" s="2">
        <v>1</v>
      </c>
      <c r="D8" s="2">
        <v>14</v>
      </c>
      <c r="E8" s="2">
        <v>19</v>
      </c>
      <c r="F8" s="2">
        <v>67</v>
      </c>
    </row>
    <row r="9" spans="1:6" ht="15.75" customHeight="1" x14ac:dyDescent="0.2">
      <c r="A9" s="3" t="s">
        <v>524</v>
      </c>
      <c r="B9" s="2">
        <v>46</v>
      </c>
      <c r="C9" s="2">
        <v>0</v>
      </c>
      <c r="D9" s="2">
        <v>4</v>
      </c>
      <c r="E9" s="2">
        <v>7</v>
      </c>
      <c r="F9" s="2">
        <v>35</v>
      </c>
    </row>
    <row r="10" spans="1:6" ht="15.75" customHeight="1" x14ac:dyDescent="0.2">
      <c r="A10" s="2" t="s">
        <v>13</v>
      </c>
      <c r="B10" s="2">
        <v>318</v>
      </c>
      <c r="C10" s="2">
        <v>1</v>
      </c>
      <c r="D10" s="2">
        <v>39</v>
      </c>
      <c r="E10" s="2">
        <v>145</v>
      </c>
      <c r="F10" s="2">
        <v>133</v>
      </c>
    </row>
    <row r="11" spans="1:6" ht="15.75" customHeight="1" x14ac:dyDescent="0.2">
      <c r="A11" s="3" t="s">
        <v>525</v>
      </c>
      <c r="B11" s="2">
        <v>281</v>
      </c>
      <c r="C11" s="2">
        <v>1</v>
      </c>
      <c r="D11" s="2">
        <v>37</v>
      </c>
      <c r="E11" s="2">
        <v>135</v>
      </c>
      <c r="F11" s="2">
        <v>108</v>
      </c>
    </row>
    <row r="12" spans="1:6" ht="15.75" customHeight="1" x14ac:dyDescent="0.2">
      <c r="A12" s="3" t="s">
        <v>526</v>
      </c>
      <c r="B12" s="2">
        <v>37</v>
      </c>
      <c r="C12" s="2">
        <v>0</v>
      </c>
      <c r="D12" s="2">
        <v>2</v>
      </c>
      <c r="E12" s="2">
        <v>10</v>
      </c>
      <c r="F12" s="2">
        <v>25</v>
      </c>
    </row>
    <row r="13" spans="1:6" ht="15.75" customHeight="1" x14ac:dyDescent="0.2">
      <c r="A13" s="2" t="s">
        <v>16</v>
      </c>
      <c r="B13" s="2">
        <v>53</v>
      </c>
      <c r="C13" s="2">
        <v>1</v>
      </c>
      <c r="D13" s="2">
        <v>9</v>
      </c>
      <c r="E13" s="2">
        <v>33</v>
      </c>
      <c r="F13" s="2">
        <v>10</v>
      </c>
    </row>
    <row r="14" spans="1:6" ht="15.75" customHeight="1" x14ac:dyDescent="0.2">
      <c r="A14" s="3" t="s">
        <v>542</v>
      </c>
      <c r="B14" s="2">
        <v>53</v>
      </c>
      <c r="C14" s="2">
        <v>1</v>
      </c>
      <c r="D14" s="2">
        <v>9</v>
      </c>
      <c r="E14" s="2">
        <v>33</v>
      </c>
      <c r="F14" s="2">
        <v>10</v>
      </c>
    </row>
    <row r="15" spans="1:6" ht="15.75" customHeight="1" x14ac:dyDescent="0.2">
      <c r="A15" s="2" t="s">
        <v>17</v>
      </c>
      <c r="B15" s="2">
        <v>446</v>
      </c>
      <c r="C15" s="2">
        <v>3</v>
      </c>
      <c r="D15" s="2">
        <v>37</v>
      </c>
      <c r="E15" s="2">
        <v>55</v>
      </c>
      <c r="F15" s="2">
        <v>351</v>
      </c>
    </row>
    <row r="16" spans="1:6" ht="15.75" customHeight="1" x14ac:dyDescent="0.2">
      <c r="A16" s="3" t="s">
        <v>528</v>
      </c>
      <c r="B16" s="2">
        <v>393</v>
      </c>
      <c r="C16" s="2">
        <v>3</v>
      </c>
      <c r="D16" s="2">
        <v>31</v>
      </c>
      <c r="E16" s="2">
        <v>52</v>
      </c>
      <c r="F16" s="2">
        <v>307</v>
      </c>
    </row>
    <row r="17" spans="1:6" ht="15.75" customHeight="1" x14ac:dyDescent="0.2">
      <c r="A17" s="3" t="s">
        <v>529</v>
      </c>
      <c r="B17" s="2">
        <v>51</v>
      </c>
      <c r="C17" s="2">
        <v>0</v>
      </c>
      <c r="D17" s="2">
        <v>6</v>
      </c>
      <c r="E17" s="2">
        <v>3</v>
      </c>
      <c r="F17" s="2">
        <v>42</v>
      </c>
    </row>
    <row r="18" spans="1:6" ht="15.75" customHeight="1" x14ac:dyDescent="0.2">
      <c r="A18" s="3" t="s">
        <v>530</v>
      </c>
      <c r="B18" s="2">
        <v>2</v>
      </c>
      <c r="C18" s="2">
        <v>0</v>
      </c>
      <c r="D18" s="2">
        <v>0</v>
      </c>
      <c r="E18" s="2">
        <v>0</v>
      </c>
      <c r="F18" s="2">
        <v>2</v>
      </c>
    </row>
    <row r="19" spans="1:6" ht="15.75" customHeight="1" x14ac:dyDescent="0.2">
      <c r="A19" s="2" t="s">
        <v>21</v>
      </c>
      <c r="B19" s="2">
        <v>348</v>
      </c>
      <c r="C19" s="2">
        <v>1</v>
      </c>
      <c r="D19" s="2">
        <v>38</v>
      </c>
      <c r="E19" s="2">
        <v>118</v>
      </c>
      <c r="F19" s="2">
        <v>191</v>
      </c>
    </row>
    <row r="20" spans="1:6" ht="15.75" customHeight="1" x14ac:dyDescent="0.2">
      <c r="A20" s="3" t="s">
        <v>536</v>
      </c>
      <c r="B20" s="2">
        <v>55</v>
      </c>
      <c r="C20" s="2">
        <v>0</v>
      </c>
      <c r="D20" s="2">
        <v>8</v>
      </c>
      <c r="E20" s="2">
        <v>11</v>
      </c>
      <c r="F20" s="2">
        <v>36</v>
      </c>
    </row>
    <row r="21" spans="1:6" ht="15.75" customHeight="1" x14ac:dyDescent="0.2">
      <c r="A21" s="3" t="s">
        <v>537</v>
      </c>
      <c r="B21" s="2">
        <v>257</v>
      </c>
      <c r="C21" s="2">
        <v>1</v>
      </c>
      <c r="D21" s="2">
        <v>21</v>
      </c>
      <c r="E21" s="2">
        <v>93</v>
      </c>
      <c r="F21" s="2">
        <v>142</v>
      </c>
    </row>
    <row r="22" spans="1:6" ht="15.75" customHeight="1" x14ac:dyDescent="0.2">
      <c r="A22" s="3" t="s">
        <v>538</v>
      </c>
      <c r="B22" s="2">
        <v>36</v>
      </c>
      <c r="C22" s="2">
        <v>0</v>
      </c>
      <c r="D22" s="2">
        <v>9</v>
      </c>
      <c r="E22" s="2">
        <v>14</v>
      </c>
      <c r="F22" s="2">
        <v>13</v>
      </c>
    </row>
    <row r="23" spans="1:6" ht="15.75" customHeight="1" x14ac:dyDescent="0.2">
      <c r="A23" s="41" t="s">
        <v>25</v>
      </c>
      <c r="B23" s="41">
        <v>2087</v>
      </c>
      <c r="C23" s="41">
        <v>9</v>
      </c>
      <c r="D23" s="41">
        <v>197</v>
      </c>
      <c r="E23" s="41">
        <v>619</v>
      </c>
      <c r="F23" s="41">
        <v>1262</v>
      </c>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19"/>
  <sheetViews>
    <sheetView zoomScale="140" zoomScaleNormal="140" workbookViewId="0">
      <selection activeCell="H19" sqref="A19:H19"/>
    </sheetView>
  </sheetViews>
  <sheetFormatPr baseColWidth="10" defaultColWidth="12.6640625" defaultRowHeight="15.75" customHeight="1" x14ac:dyDescent="0.15"/>
  <cols>
    <col min="1" max="1" width="16.6640625" bestFit="1" customWidth="1"/>
    <col min="2" max="2" width="9.1640625" bestFit="1" customWidth="1"/>
  </cols>
  <sheetData>
    <row r="1" spans="1:8" ht="70" customHeight="1" x14ac:dyDescent="0.15">
      <c r="A1" s="64" t="s">
        <v>531</v>
      </c>
      <c r="B1" s="64"/>
      <c r="C1" s="64"/>
      <c r="D1" s="64"/>
      <c r="E1" s="64"/>
      <c r="F1" s="64"/>
      <c r="G1" s="64"/>
      <c r="H1" s="64"/>
    </row>
    <row r="2" spans="1:8" ht="15.75" customHeight="1" x14ac:dyDescent="0.2">
      <c r="A2" s="41" t="s">
        <v>26</v>
      </c>
      <c r="B2" s="41" t="s">
        <v>27</v>
      </c>
      <c r="C2" s="41" t="s">
        <v>28</v>
      </c>
      <c r="D2" s="41" t="s">
        <v>29</v>
      </c>
      <c r="E2" s="41" t="s">
        <v>30</v>
      </c>
      <c r="F2" s="41" t="s">
        <v>31</v>
      </c>
      <c r="G2" s="41" t="s">
        <v>32</v>
      </c>
      <c r="H2" s="41" t="s">
        <v>33</v>
      </c>
    </row>
    <row r="3" spans="1:8" ht="15.75" customHeight="1" x14ac:dyDescent="0.2">
      <c r="A3" s="1" t="s">
        <v>34</v>
      </c>
      <c r="B3" s="3" t="s">
        <v>35</v>
      </c>
      <c r="C3" s="2">
        <v>0</v>
      </c>
      <c r="D3" s="2">
        <v>4</v>
      </c>
      <c r="E3" s="2">
        <v>0</v>
      </c>
      <c r="F3" s="2">
        <v>0</v>
      </c>
      <c r="G3" s="2">
        <v>0</v>
      </c>
      <c r="H3" s="2">
        <v>0</v>
      </c>
    </row>
    <row r="4" spans="1:8" ht="15.75" customHeight="1" x14ac:dyDescent="0.2">
      <c r="A4" s="1" t="s">
        <v>36</v>
      </c>
      <c r="B4" s="3" t="s">
        <v>37</v>
      </c>
      <c r="C4" s="2">
        <v>0</v>
      </c>
      <c r="D4" s="2">
        <v>0</v>
      </c>
      <c r="E4" s="2">
        <v>1</v>
      </c>
      <c r="F4" s="2">
        <v>1</v>
      </c>
      <c r="G4" s="2">
        <v>0</v>
      </c>
      <c r="H4" s="2">
        <v>0</v>
      </c>
    </row>
    <row r="5" spans="1:8" ht="15.75" customHeight="1" x14ac:dyDescent="0.2">
      <c r="A5" s="1"/>
      <c r="B5" s="3" t="s">
        <v>38</v>
      </c>
      <c r="C5" s="2">
        <v>0</v>
      </c>
      <c r="D5" s="2">
        <v>0</v>
      </c>
      <c r="E5" s="2">
        <v>195</v>
      </c>
      <c r="F5" s="2">
        <v>195</v>
      </c>
      <c r="G5" s="2">
        <v>0</v>
      </c>
      <c r="H5" s="2">
        <v>0</v>
      </c>
    </row>
    <row r="6" spans="1:8" ht="15.75" customHeight="1" x14ac:dyDescent="0.2">
      <c r="A6" s="1"/>
      <c r="B6" s="3" t="s">
        <v>39</v>
      </c>
      <c r="C6" s="2">
        <v>0</v>
      </c>
      <c r="D6" s="2">
        <v>0</v>
      </c>
      <c r="E6" s="2">
        <v>48</v>
      </c>
      <c r="F6" s="2">
        <v>48</v>
      </c>
      <c r="G6" s="2">
        <v>0</v>
      </c>
      <c r="H6" s="2">
        <v>0</v>
      </c>
    </row>
    <row r="7" spans="1:8" ht="15.75" customHeight="1" x14ac:dyDescent="0.2">
      <c r="A7" s="1"/>
      <c r="B7" s="3" t="s">
        <v>40</v>
      </c>
      <c r="C7" s="2">
        <v>0</v>
      </c>
      <c r="D7" s="2">
        <v>0</v>
      </c>
      <c r="E7" s="2">
        <v>29</v>
      </c>
      <c r="F7" s="2">
        <v>29</v>
      </c>
      <c r="G7" s="2">
        <v>0</v>
      </c>
      <c r="H7" s="2">
        <v>0</v>
      </c>
    </row>
    <row r="8" spans="1:8" ht="15.75" customHeight="1" x14ac:dyDescent="0.2">
      <c r="A8" s="1" t="s">
        <v>41</v>
      </c>
      <c r="B8" s="3" t="s">
        <v>42</v>
      </c>
      <c r="C8" s="2">
        <v>4</v>
      </c>
      <c r="D8" s="2">
        <v>4</v>
      </c>
      <c r="E8" s="2">
        <v>4</v>
      </c>
      <c r="F8" s="2">
        <v>4</v>
      </c>
      <c r="G8" s="2">
        <v>4</v>
      </c>
      <c r="H8" s="2">
        <v>4</v>
      </c>
    </row>
    <row r="9" spans="1:8" ht="15.75" customHeight="1" x14ac:dyDescent="0.2">
      <c r="A9" s="1"/>
      <c r="B9" s="3" t="s">
        <v>43</v>
      </c>
      <c r="C9" s="2">
        <v>0</v>
      </c>
      <c r="D9" s="2">
        <v>0</v>
      </c>
      <c r="E9" s="2">
        <v>0</v>
      </c>
      <c r="F9" s="2">
        <v>246</v>
      </c>
      <c r="G9" s="2">
        <v>0</v>
      </c>
      <c r="H9" s="2">
        <v>0</v>
      </c>
    </row>
    <row r="10" spans="1:8" ht="15.75" customHeight="1" x14ac:dyDescent="0.2">
      <c r="A10" s="1"/>
      <c r="B10" s="3" t="s">
        <v>44</v>
      </c>
      <c r="C10" s="2">
        <v>0</v>
      </c>
      <c r="D10" s="2">
        <v>0</v>
      </c>
      <c r="E10" s="2">
        <v>246</v>
      </c>
      <c r="F10" s="2">
        <v>0</v>
      </c>
      <c r="G10" s="2">
        <v>0</v>
      </c>
      <c r="H10" s="2">
        <v>0</v>
      </c>
    </row>
    <row r="11" spans="1:8" ht="15.75" customHeight="1" x14ac:dyDescent="0.2">
      <c r="A11" s="1" t="s">
        <v>45</v>
      </c>
      <c r="B11" s="3" t="s">
        <v>46</v>
      </c>
      <c r="C11" s="2">
        <v>15</v>
      </c>
      <c r="D11" s="2">
        <v>15</v>
      </c>
      <c r="E11" s="2">
        <v>15</v>
      </c>
      <c r="F11" s="2">
        <v>15</v>
      </c>
      <c r="G11" s="2">
        <v>15</v>
      </c>
      <c r="H11" s="2">
        <v>15</v>
      </c>
    </row>
    <row r="12" spans="1:8" ht="15.75" customHeight="1" x14ac:dyDescent="0.2">
      <c r="A12" s="1"/>
      <c r="B12" s="3" t="s">
        <v>47</v>
      </c>
      <c r="C12" s="2">
        <v>77</v>
      </c>
      <c r="D12" s="2">
        <v>76</v>
      </c>
      <c r="E12" s="2">
        <v>0</v>
      </c>
      <c r="F12" s="2">
        <v>76</v>
      </c>
      <c r="G12" s="2">
        <v>76</v>
      </c>
      <c r="H12" s="2">
        <v>76</v>
      </c>
    </row>
    <row r="13" spans="1:8" ht="15.75" customHeight="1" x14ac:dyDescent="0.2">
      <c r="A13" s="1"/>
      <c r="B13" s="3" t="s">
        <v>48</v>
      </c>
      <c r="C13" s="2">
        <v>0</v>
      </c>
      <c r="D13" s="2">
        <v>0</v>
      </c>
      <c r="E13" s="2">
        <v>5</v>
      </c>
      <c r="F13" s="2">
        <v>5</v>
      </c>
      <c r="G13" s="2">
        <v>0</v>
      </c>
      <c r="H13" s="2">
        <v>0</v>
      </c>
    </row>
    <row r="14" spans="1:8" ht="15.75" customHeight="1" x14ac:dyDescent="0.2">
      <c r="A14" s="1"/>
      <c r="B14" s="3" t="s">
        <v>49</v>
      </c>
      <c r="C14" s="2">
        <v>76</v>
      </c>
      <c r="D14" s="2">
        <v>75</v>
      </c>
      <c r="E14" s="2">
        <v>0</v>
      </c>
      <c r="F14" s="2">
        <v>75</v>
      </c>
      <c r="G14" s="2">
        <v>75</v>
      </c>
      <c r="H14" s="2">
        <v>75</v>
      </c>
    </row>
    <row r="15" spans="1:8" ht="15.75" customHeight="1" x14ac:dyDescent="0.2">
      <c r="A15" s="1" t="s">
        <v>50</v>
      </c>
      <c r="B15" s="3" t="s">
        <v>51</v>
      </c>
      <c r="C15" s="2">
        <v>2</v>
      </c>
      <c r="D15" s="2">
        <v>2</v>
      </c>
      <c r="E15" s="2">
        <v>2</v>
      </c>
      <c r="F15" s="2">
        <v>2</v>
      </c>
      <c r="G15" s="2">
        <v>2</v>
      </c>
      <c r="H15" s="2">
        <v>2</v>
      </c>
    </row>
    <row r="16" spans="1:8" ht="15.75" customHeight="1" x14ac:dyDescent="0.2">
      <c r="A16" s="1"/>
      <c r="B16" s="3" t="s">
        <v>52</v>
      </c>
      <c r="C16" s="2">
        <v>1</v>
      </c>
      <c r="D16" s="2">
        <v>1</v>
      </c>
      <c r="E16" s="2">
        <v>1</v>
      </c>
      <c r="F16" s="2">
        <v>1</v>
      </c>
      <c r="G16" s="2">
        <v>1</v>
      </c>
      <c r="H16" s="2">
        <v>1</v>
      </c>
    </row>
    <row r="17" spans="1:8" ht="15.75" customHeight="1" x14ac:dyDescent="0.2">
      <c r="A17" s="1"/>
      <c r="B17" s="3" t="s">
        <v>53</v>
      </c>
      <c r="C17" s="2">
        <v>40</v>
      </c>
      <c r="D17" s="2">
        <v>43</v>
      </c>
      <c r="E17" s="2">
        <v>43</v>
      </c>
      <c r="F17" s="2">
        <v>43</v>
      </c>
      <c r="G17" s="2">
        <v>43</v>
      </c>
      <c r="H17" s="2">
        <v>43</v>
      </c>
    </row>
    <row r="18" spans="1:8" ht="15.75" customHeight="1" x14ac:dyDescent="0.2">
      <c r="A18" s="1" t="s">
        <v>54</v>
      </c>
      <c r="B18" s="3" t="s">
        <v>55</v>
      </c>
      <c r="C18" s="2">
        <v>0</v>
      </c>
      <c r="D18" s="2">
        <v>0</v>
      </c>
      <c r="E18" s="2">
        <v>0</v>
      </c>
      <c r="F18" s="2">
        <v>25</v>
      </c>
      <c r="G18" s="2">
        <v>0</v>
      </c>
      <c r="H18" s="2">
        <v>0</v>
      </c>
    </row>
    <row r="19" spans="1:8" ht="15.75" customHeight="1" x14ac:dyDescent="0.2">
      <c r="A19" s="41" t="s">
        <v>25</v>
      </c>
      <c r="B19" s="41"/>
      <c r="C19" s="41">
        <v>215</v>
      </c>
      <c r="D19" s="41">
        <v>220</v>
      </c>
      <c r="E19" s="41">
        <v>589</v>
      </c>
      <c r="F19" s="41">
        <v>765</v>
      </c>
      <c r="G19" s="41">
        <v>216</v>
      </c>
      <c r="H19" s="41">
        <v>216</v>
      </c>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G71"/>
  <sheetViews>
    <sheetView zoomScale="110" zoomScaleNormal="110" workbookViewId="0">
      <selection activeCell="V70" sqref="V70:W70"/>
    </sheetView>
  </sheetViews>
  <sheetFormatPr baseColWidth="10" defaultColWidth="12.6640625" defaultRowHeight="15.75" customHeight="1" x14ac:dyDescent="0.15"/>
  <sheetData>
    <row r="1" spans="1:33" s="5" customFormat="1" ht="16" x14ac:dyDescent="0.2">
      <c r="A1" s="78" t="s">
        <v>534</v>
      </c>
      <c r="B1" s="78"/>
      <c r="C1" s="78"/>
      <c r="D1" s="78"/>
      <c r="E1" s="78"/>
      <c r="F1" s="78"/>
      <c r="G1" s="78"/>
      <c r="H1" s="78"/>
      <c r="I1" s="78"/>
      <c r="J1" s="78"/>
      <c r="K1" s="78"/>
      <c r="L1" s="78"/>
      <c r="M1" s="78"/>
      <c r="N1" s="78"/>
      <c r="O1" s="78"/>
      <c r="P1" s="78"/>
      <c r="Q1" s="78"/>
      <c r="R1" s="78"/>
      <c r="S1" s="78"/>
      <c r="T1" s="78"/>
      <c r="U1" s="78"/>
      <c r="V1" s="78"/>
      <c r="W1" s="78"/>
      <c r="X1" s="78"/>
      <c r="Y1" s="78"/>
      <c r="Z1" s="78"/>
      <c r="AA1" s="78"/>
    </row>
    <row r="2" spans="1:33" s="5" customFormat="1" ht="15.75" customHeight="1" x14ac:dyDescent="0.2">
      <c r="A2" s="74" t="s">
        <v>56</v>
      </c>
      <c r="B2" s="66"/>
      <c r="C2" s="46" t="s">
        <v>25</v>
      </c>
      <c r="D2" s="71" t="s">
        <v>7</v>
      </c>
      <c r="E2" s="66"/>
      <c r="F2" s="71" t="s">
        <v>8</v>
      </c>
      <c r="G2" s="66"/>
      <c r="H2" s="71" t="s">
        <v>10</v>
      </c>
      <c r="I2" s="66"/>
      <c r="J2" s="71" t="s">
        <v>12</v>
      </c>
      <c r="K2" s="66"/>
      <c r="L2" s="71" t="s">
        <v>11</v>
      </c>
      <c r="M2" s="66"/>
      <c r="N2" s="71" t="s">
        <v>9</v>
      </c>
      <c r="O2" s="66"/>
      <c r="P2" s="72" t="s">
        <v>14</v>
      </c>
      <c r="Q2" s="66"/>
      <c r="R2" s="72" t="s">
        <v>15</v>
      </c>
      <c r="S2" s="66"/>
      <c r="T2" s="73" t="s">
        <v>130</v>
      </c>
      <c r="U2" s="66"/>
      <c r="V2" s="69" t="s">
        <v>18</v>
      </c>
      <c r="W2" s="66"/>
      <c r="X2" s="69" t="s">
        <v>19</v>
      </c>
      <c r="Y2" s="66"/>
      <c r="Z2" s="69" t="s">
        <v>20</v>
      </c>
      <c r="AA2" s="70"/>
      <c r="AB2" s="65" t="s">
        <v>23</v>
      </c>
      <c r="AC2" s="66"/>
      <c r="AD2" s="65" t="s">
        <v>24</v>
      </c>
      <c r="AE2" s="66"/>
      <c r="AF2" s="65" t="s">
        <v>22</v>
      </c>
      <c r="AG2" s="66"/>
    </row>
    <row r="3" spans="1:33" s="5" customFormat="1" ht="15.75" customHeight="1" x14ac:dyDescent="0.2">
      <c r="A3" s="46" t="s">
        <v>26</v>
      </c>
      <c r="B3" s="46" t="s">
        <v>27</v>
      </c>
      <c r="C3" s="47" t="s">
        <v>57</v>
      </c>
      <c r="D3" s="48" t="s">
        <v>57</v>
      </c>
      <c r="E3" s="48" t="s">
        <v>58</v>
      </c>
      <c r="F3" s="48" t="s">
        <v>57</v>
      </c>
      <c r="G3" s="48" t="s">
        <v>58</v>
      </c>
      <c r="H3" s="48" t="s">
        <v>57</v>
      </c>
      <c r="I3" s="48" t="s">
        <v>58</v>
      </c>
      <c r="J3" s="48" t="s">
        <v>57</v>
      </c>
      <c r="K3" s="48" t="s">
        <v>58</v>
      </c>
      <c r="L3" s="48" t="s">
        <v>57</v>
      </c>
      <c r="M3" s="48" t="s">
        <v>58</v>
      </c>
      <c r="N3" s="48" t="s">
        <v>57</v>
      </c>
      <c r="O3" s="48" t="s">
        <v>58</v>
      </c>
      <c r="P3" s="49" t="s">
        <v>57</v>
      </c>
      <c r="Q3" s="49" t="s">
        <v>58</v>
      </c>
      <c r="R3" s="49" t="s">
        <v>57</v>
      </c>
      <c r="S3" s="49" t="s">
        <v>58</v>
      </c>
      <c r="T3" s="50" t="s">
        <v>57</v>
      </c>
      <c r="U3" s="50" t="s">
        <v>58</v>
      </c>
      <c r="V3" s="51" t="s">
        <v>57</v>
      </c>
      <c r="W3" s="51" t="s">
        <v>58</v>
      </c>
      <c r="X3" s="52" t="s">
        <v>57</v>
      </c>
      <c r="Y3" s="52" t="s">
        <v>58</v>
      </c>
      <c r="Z3" s="52" t="s">
        <v>57</v>
      </c>
      <c r="AA3" s="52" t="s">
        <v>58</v>
      </c>
      <c r="AB3" s="53" t="s">
        <v>57</v>
      </c>
      <c r="AC3" s="53" t="s">
        <v>58</v>
      </c>
      <c r="AD3" s="53" t="s">
        <v>57</v>
      </c>
      <c r="AE3" s="53" t="s">
        <v>58</v>
      </c>
      <c r="AF3" s="53" t="s">
        <v>57</v>
      </c>
      <c r="AG3" s="53" t="s">
        <v>58</v>
      </c>
    </row>
    <row r="4" spans="1:33" s="5" customFormat="1" ht="15.75" customHeight="1" x14ac:dyDescent="0.2">
      <c r="A4" s="67" t="s">
        <v>59</v>
      </c>
      <c r="B4" s="68"/>
      <c r="C4" s="62">
        <f>C5+C6+C7+C8+C9+C10+C11+C12</f>
        <v>46</v>
      </c>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5"/>
    </row>
    <row r="5" spans="1:33" s="5" customFormat="1" ht="15.75" customHeight="1" x14ac:dyDescent="0.2">
      <c r="A5" s="56"/>
      <c r="B5" s="57" t="s">
        <v>60</v>
      </c>
      <c r="C5" s="58">
        <f t="shared" ref="C5:C12" si="0">D5+F5+H5+J5+L5+N5+P5+R5+T5+V5+X5+Z5+AB5+AD5+AF5</f>
        <v>6</v>
      </c>
      <c r="D5" s="58">
        <v>1</v>
      </c>
      <c r="E5" s="58">
        <v>0.41</v>
      </c>
      <c r="F5" s="58">
        <v>0</v>
      </c>
      <c r="G5" s="58">
        <v>0</v>
      </c>
      <c r="H5" s="58">
        <v>0</v>
      </c>
      <c r="I5" s="58">
        <v>0</v>
      </c>
      <c r="J5" s="58">
        <v>0</v>
      </c>
      <c r="K5" s="58">
        <v>0</v>
      </c>
      <c r="L5" s="58">
        <v>0</v>
      </c>
      <c r="M5" s="58">
        <v>0</v>
      </c>
      <c r="N5" s="58">
        <v>1</v>
      </c>
      <c r="O5" s="58">
        <v>0.88</v>
      </c>
      <c r="P5" s="58">
        <v>0</v>
      </c>
      <c r="Q5" s="58">
        <v>0</v>
      </c>
      <c r="R5" s="58">
        <v>0</v>
      </c>
      <c r="S5" s="58">
        <v>0</v>
      </c>
      <c r="T5" s="58">
        <v>4</v>
      </c>
      <c r="U5" s="58">
        <v>7.55</v>
      </c>
      <c r="V5" s="58">
        <v>0</v>
      </c>
      <c r="W5" s="58">
        <v>0</v>
      </c>
      <c r="X5" s="58">
        <v>0</v>
      </c>
      <c r="Y5" s="58">
        <v>0</v>
      </c>
      <c r="Z5" s="58">
        <v>0</v>
      </c>
      <c r="AA5" s="58">
        <v>0</v>
      </c>
      <c r="AB5" s="58">
        <v>0</v>
      </c>
      <c r="AC5" s="58">
        <v>0</v>
      </c>
      <c r="AD5" s="58">
        <v>0</v>
      </c>
      <c r="AE5" s="58">
        <v>0</v>
      </c>
      <c r="AF5" s="58">
        <v>0</v>
      </c>
      <c r="AG5" s="59">
        <v>0</v>
      </c>
    </row>
    <row r="6" spans="1:33" s="5" customFormat="1" ht="15.75" customHeight="1" x14ac:dyDescent="0.2">
      <c r="A6" s="56"/>
      <c r="B6" s="57" t="s">
        <v>62</v>
      </c>
      <c r="C6" s="58">
        <f t="shared" si="0"/>
        <v>8</v>
      </c>
      <c r="D6" s="58">
        <v>1</v>
      </c>
      <c r="E6" s="58">
        <v>0.41</v>
      </c>
      <c r="F6" s="58">
        <v>0</v>
      </c>
      <c r="G6" s="58">
        <v>0</v>
      </c>
      <c r="H6" s="58">
        <v>0</v>
      </c>
      <c r="I6" s="58">
        <v>0</v>
      </c>
      <c r="J6" s="58">
        <v>0</v>
      </c>
      <c r="K6" s="58">
        <v>0</v>
      </c>
      <c r="L6" s="58">
        <v>0</v>
      </c>
      <c r="M6" s="58">
        <v>0</v>
      </c>
      <c r="N6" s="58">
        <v>0</v>
      </c>
      <c r="O6" s="58">
        <v>0</v>
      </c>
      <c r="P6" s="58">
        <v>0</v>
      </c>
      <c r="Q6" s="58">
        <v>0</v>
      </c>
      <c r="R6" s="58">
        <v>0</v>
      </c>
      <c r="S6" s="58">
        <v>0</v>
      </c>
      <c r="T6" s="58">
        <v>4</v>
      </c>
      <c r="U6" s="58">
        <v>7.55</v>
      </c>
      <c r="V6" s="58">
        <v>1</v>
      </c>
      <c r="W6" s="58">
        <v>0.25</v>
      </c>
      <c r="X6" s="58">
        <v>0</v>
      </c>
      <c r="Y6" s="58">
        <v>0</v>
      </c>
      <c r="Z6" s="58">
        <v>0</v>
      </c>
      <c r="AA6" s="58">
        <v>0</v>
      </c>
      <c r="AB6" s="58">
        <v>2</v>
      </c>
      <c r="AC6" s="58">
        <v>0.78</v>
      </c>
      <c r="AD6" s="58">
        <v>0</v>
      </c>
      <c r="AE6" s="58">
        <v>0</v>
      </c>
      <c r="AF6" s="58">
        <v>0</v>
      </c>
      <c r="AG6" s="59">
        <v>0</v>
      </c>
    </row>
    <row r="7" spans="1:33" s="5" customFormat="1" ht="15.75" customHeight="1" x14ac:dyDescent="0.2">
      <c r="A7" s="56"/>
      <c r="B7" s="57" t="s">
        <v>63</v>
      </c>
      <c r="C7" s="58">
        <f t="shared" si="0"/>
        <v>1</v>
      </c>
      <c r="D7" s="58">
        <v>0</v>
      </c>
      <c r="E7" s="58">
        <v>0</v>
      </c>
      <c r="F7" s="58">
        <v>0</v>
      </c>
      <c r="G7" s="58">
        <v>0</v>
      </c>
      <c r="H7" s="58">
        <v>0</v>
      </c>
      <c r="I7" s="58">
        <v>0</v>
      </c>
      <c r="J7" s="58">
        <v>0</v>
      </c>
      <c r="K7" s="58">
        <v>0</v>
      </c>
      <c r="L7" s="58">
        <v>0</v>
      </c>
      <c r="M7" s="58">
        <v>0</v>
      </c>
      <c r="N7" s="58">
        <v>1</v>
      </c>
      <c r="O7" s="58">
        <v>0.88</v>
      </c>
      <c r="P7" s="58">
        <v>0</v>
      </c>
      <c r="Q7" s="58">
        <v>0</v>
      </c>
      <c r="R7" s="58">
        <v>0</v>
      </c>
      <c r="S7" s="58">
        <v>0</v>
      </c>
      <c r="T7" s="58">
        <v>0</v>
      </c>
      <c r="U7" s="58">
        <v>0</v>
      </c>
      <c r="V7" s="58">
        <v>0</v>
      </c>
      <c r="W7" s="58">
        <v>0</v>
      </c>
      <c r="X7" s="58">
        <v>0</v>
      </c>
      <c r="Y7" s="58">
        <v>0</v>
      </c>
      <c r="Z7" s="58">
        <v>0</v>
      </c>
      <c r="AA7" s="58">
        <v>0</v>
      </c>
      <c r="AB7" s="58">
        <v>0</v>
      </c>
      <c r="AC7" s="58">
        <v>0</v>
      </c>
      <c r="AD7" s="58">
        <v>0</v>
      </c>
      <c r="AE7" s="58">
        <v>0</v>
      </c>
      <c r="AF7" s="58">
        <v>0</v>
      </c>
      <c r="AG7" s="59">
        <v>0</v>
      </c>
    </row>
    <row r="8" spans="1:33" s="5" customFormat="1" ht="15.75" customHeight="1" x14ac:dyDescent="0.2">
      <c r="A8" s="56"/>
      <c r="B8" s="57" t="s">
        <v>64</v>
      </c>
      <c r="C8" s="58">
        <f t="shared" si="0"/>
        <v>15</v>
      </c>
      <c r="D8" s="58">
        <v>1</v>
      </c>
      <c r="E8" s="58">
        <v>0.41</v>
      </c>
      <c r="F8" s="58">
        <v>0</v>
      </c>
      <c r="G8" s="58">
        <v>0</v>
      </c>
      <c r="H8" s="58">
        <v>0</v>
      </c>
      <c r="I8" s="58">
        <v>0</v>
      </c>
      <c r="J8" s="58">
        <v>0</v>
      </c>
      <c r="K8" s="58">
        <v>0</v>
      </c>
      <c r="L8" s="58">
        <v>0</v>
      </c>
      <c r="M8" s="58">
        <v>0</v>
      </c>
      <c r="N8" s="58">
        <v>0</v>
      </c>
      <c r="O8" s="58">
        <v>0</v>
      </c>
      <c r="P8" s="58">
        <v>0</v>
      </c>
      <c r="Q8" s="58">
        <v>0</v>
      </c>
      <c r="R8" s="58">
        <v>0</v>
      </c>
      <c r="S8" s="58">
        <v>0</v>
      </c>
      <c r="T8" s="58">
        <v>8</v>
      </c>
      <c r="U8" s="58">
        <v>15.09</v>
      </c>
      <c r="V8" s="58">
        <v>1</v>
      </c>
      <c r="W8" s="58">
        <v>0.25</v>
      </c>
      <c r="X8" s="58">
        <v>0</v>
      </c>
      <c r="Y8" s="58">
        <v>0</v>
      </c>
      <c r="Z8" s="58">
        <v>0</v>
      </c>
      <c r="AA8" s="58">
        <v>0</v>
      </c>
      <c r="AB8" s="58">
        <v>5</v>
      </c>
      <c r="AC8" s="58">
        <v>1.95</v>
      </c>
      <c r="AD8" s="58">
        <v>0</v>
      </c>
      <c r="AE8" s="58">
        <v>0</v>
      </c>
      <c r="AF8" s="58">
        <v>0</v>
      </c>
      <c r="AG8" s="59">
        <v>0</v>
      </c>
    </row>
    <row r="9" spans="1:33" s="5" customFormat="1" ht="15.75" customHeight="1" x14ac:dyDescent="0.2">
      <c r="A9" s="56"/>
      <c r="B9" s="57" t="s">
        <v>65</v>
      </c>
      <c r="C9" s="58">
        <f t="shared" si="0"/>
        <v>1</v>
      </c>
      <c r="D9" s="58">
        <v>0</v>
      </c>
      <c r="E9" s="58">
        <v>0</v>
      </c>
      <c r="F9" s="58">
        <v>0</v>
      </c>
      <c r="G9" s="58">
        <v>0</v>
      </c>
      <c r="H9" s="58">
        <v>0</v>
      </c>
      <c r="I9" s="58">
        <v>0</v>
      </c>
      <c r="J9" s="58">
        <v>0</v>
      </c>
      <c r="K9" s="58">
        <v>0</v>
      </c>
      <c r="L9" s="58">
        <v>0</v>
      </c>
      <c r="M9" s="58">
        <v>0</v>
      </c>
      <c r="N9" s="58">
        <v>0</v>
      </c>
      <c r="O9" s="58">
        <v>0</v>
      </c>
      <c r="P9" s="58">
        <v>0</v>
      </c>
      <c r="Q9" s="58">
        <v>0</v>
      </c>
      <c r="R9" s="58">
        <v>0</v>
      </c>
      <c r="S9" s="58">
        <v>0</v>
      </c>
      <c r="T9" s="58">
        <v>1</v>
      </c>
      <c r="U9" s="58">
        <v>1.89</v>
      </c>
      <c r="V9" s="58">
        <v>0</v>
      </c>
      <c r="W9" s="58">
        <v>0</v>
      </c>
      <c r="X9" s="58">
        <v>0</v>
      </c>
      <c r="Y9" s="58">
        <v>0</v>
      </c>
      <c r="Z9" s="58">
        <v>0</v>
      </c>
      <c r="AA9" s="58">
        <v>0</v>
      </c>
      <c r="AB9" s="58">
        <v>0</v>
      </c>
      <c r="AC9" s="58">
        <v>0</v>
      </c>
      <c r="AD9" s="58">
        <v>0</v>
      </c>
      <c r="AE9" s="58">
        <v>0</v>
      </c>
      <c r="AF9" s="58">
        <v>0</v>
      </c>
      <c r="AG9" s="59">
        <v>0</v>
      </c>
    </row>
    <row r="10" spans="1:33" s="5" customFormat="1" ht="15.75" customHeight="1" x14ac:dyDescent="0.2">
      <c r="A10" s="56"/>
      <c r="B10" s="57" t="s">
        <v>67</v>
      </c>
      <c r="C10" s="58">
        <f t="shared" si="0"/>
        <v>1</v>
      </c>
      <c r="D10" s="58">
        <v>0</v>
      </c>
      <c r="E10" s="58">
        <v>0</v>
      </c>
      <c r="F10" s="58">
        <v>0</v>
      </c>
      <c r="G10" s="58">
        <v>0</v>
      </c>
      <c r="H10" s="58">
        <v>0</v>
      </c>
      <c r="I10" s="58">
        <v>0</v>
      </c>
      <c r="J10" s="58">
        <v>0</v>
      </c>
      <c r="K10" s="58">
        <v>0</v>
      </c>
      <c r="L10" s="58">
        <v>0</v>
      </c>
      <c r="M10" s="58">
        <v>0</v>
      </c>
      <c r="N10" s="58">
        <v>0</v>
      </c>
      <c r="O10" s="58">
        <v>0</v>
      </c>
      <c r="P10" s="58">
        <v>0</v>
      </c>
      <c r="Q10" s="58">
        <v>0</v>
      </c>
      <c r="R10" s="58">
        <v>0</v>
      </c>
      <c r="S10" s="58">
        <v>0</v>
      </c>
      <c r="T10" s="58">
        <v>1</v>
      </c>
      <c r="U10" s="58">
        <v>1.89</v>
      </c>
      <c r="V10" s="58">
        <v>0</v>
      </c>
      <c r="W10" s="58">
        <v>0</v>
      </c>
      <c r="X10" s="58">
        <v>0</v>
      </c>
      <c r="Y10" s="58">
        <v>0</v>
      </c>
      <c r="Z10" s="58">
        <v>0</v>
      </c>
      <c r="AA10" s="58">
        <v>0</v>
      </c>
      <c r="AB10" s="58">
        <v>0</v>
      </c>
      <c r="AC10" s="58">
        <v>0</v>
      </c>
      <c r="AD10" s="58">
        <v>0</v>
      </c>
      <c r="AE10" s="58">
        <v>0</v>
      </c>
      <c r="AF10" s="58">
        <v>0</v>
      </c>
      <c r="AG10" s="59">
        <v>0</v>
      </c>
    </row>
    <row r="11" spans="1:33" s="5" customFormat="1" ht="15.75" customHeight="1" x14ac:dyDescent="0.2">
      <c r="A11" s="56"/>
      <c r="B11" s="57" t="s">
        <v>68</v>
      </c>
      <c r="C11" s="58">
        <f t="shared" si="0"/>
        <v>12</v>
      </c>
      <c r="D11" s="58">
        <v>1</v>
      </c>
      <c r="E11" s="58">
        <v>0.41</v>
      </c>
      <c r="F11" s="58">
        <v>0</v>
      </c>
      <c r="G11" s="58">
        <v>0</v>
      </c>
      <c r="H11" s="58">
        <v>0</v>
      </c>
      <c r="I11" s="58">
        <v>0</v>
      </c>
      <c r="J11" s="58">
        <v>0</v>
      </c>
      <c r="K11" s="58">
        <v>0</v>
      </c>
      <c r="L11" s="58">
        <v>0</v>
      </c>
      <c r="M11" s="58">
        <v>0</v>
      </c>
      <c r="N11" s="58">
        <v>0</v>
      </c>
      <c r="O11" s="58">
        <v>0</v>
      </c>
      <c r="P11" s="58">
        <v>0</v>
      </c>
      <c r="Q11" s="58">
        <v>0</v>
      </c>
      <c r="R11" s="58">
        <v>0</v>
      </c>
      <c r="S11" s="58">
        <v>0</v>
      </c>
      <c r="T11" s="58">
        <v>5</v>
      </c>
      <c r="U11" s="58">
        <v>9.43</v>
      </c>
      <c r="V11" s="58">
        <v>4</v>
      </c>
      <c r="W11" s="58">
        <v>1.02</v>
      </c>
      <c r="X11" s="58">
        <v>0</v>
      </c>
      <c r="Y11" s="58">
        <v>0</v>
      </c>
      <c r="Z11" s="58">
        <v>0</v>
      </c>
      <c r="AA11" s="58">
        <v>0</v>
      </c>
      <c r="AB11" s="58">
        <v>2</v>
      </c>
      <c r="AC11" s="58">
        <v>0.78</v>
      </c>
      <c r="AD11" s="58">
        <v>0</v>
      </c>
      <c r="AE11" s="58">
        <v>0</v>
      </c>
      <c r="AF11" s="58">
        <v>0</v>
      </c>
      <c r="AG11" s="59">
        <v>0</v>
      </c>
    </row>
    <row r="12" spans="1:33" s="5" customFormat="1" ht="15.75" customHeight="1" x14ac:dyDescent="0.2">
      <c r="A12" s="56"/>
      <c r="B12" s="57" t="s">
        <v>69</v>
      </c>
      <c r="C12" s="58">
        <f t="shared" si="0"/>
        <v>2</v>
      </c>
      <c r="D12" s="58">
        <v>0</v>
      </c>
      <c r="E12" s="58">
        <v>0</v>
      </c>
      <c r="F12" s="58">
        <v>0</v>
      </c>
      <c r="G12" s="58">
        <v>0</v>
      </c>
      <c r="H12" s="58">
        <v>0</v>
      </c>
      <c r="I12" s="58">
        <v>0</v>
      </c>
      <c r="J12" s="58">
        <v>0</v>
      </c>
      <c r="K12" s="58">
        <v>0</v>
      </c>
      <c r="L12" s="58">
        <v>0</v>
      </c>
      <c r="M12" s="58">
        <v>0</v>
      </c>
      <c r="N12" s="58">
        <v>0</v>
      </c>
      <c r="O12" s="58">
        <v>0</v>
      </c>
      <c r="P12" s="58">
        <v>0</v>
      </c>
      <c r="Q12" s="58">
        <v>0</v>
      </c>
      <c r="R12" s="58">
        <v>0</v>
      </c>
      <c r="S12" s="58">
        <v>0</v>
      </c>
      <c r="T12" s="58">
        <v>2</v>
      </c>
      <c r="U12" s="58">
        <v>3.77</v>
      </c>
      <c r="V12" s="58">
        <v>0</v>
      </c>
      <c r="W12" s="58">
        <v>0</v>
      </c>
      <c r="X12" s="58">
        <v>0</v>
      </c>
      <c r="Y12" s="58">
        <v>0</v>
      </c>
      <c r="Z12" s="58">
        <v>0</v>
      </c>
      <c r="AA12" s="58">
        <v>0</v>
      </c>
      <c r="AB12" s="58">
        <v>0</v>
      </c>
      <c r="AC12" s="58">
        <v>0</v>
      </c>
      <c r="AD12" s="58">
        <v>0</v>
      </c>
      <c r="AE12" s="58">
        <v>0</v>
      </c>
      <c r="AF12" s="58">
        <v>0</v>
      </c>
      <c r="AG12" s="59">
        <v>0</v>
      </c>
    </row>
    <row r="13" spans="1:33" s="5" customFormat="1" ht="15.75" customHeight="1" x14ac:dyDescent="0.2">
      <c r="A13" s="67" t="s">
        <v>70</v>
      </c>
      <c r="B13" s="68"/>
      <c r="C13" s="62">
        <f>C14</f>
        <v>2</v>
      </c>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5"/>
    </row>
    <row r="14" spans="1:33" s="5" customFormat="1" ht="15.75" customHeight="1" x14ac:dyDescent="0.2">
      <c r="A14" s="56"/>
      <c r="B14" s="57" t="s">
        <v>71</v>
      </c>
      <c r="C14" s="58">
        <f>D14+F14+H14+J14+L14+N14+P14+R14+T14+V14+X14+Z14+AB14+AD14+AF14</f>
        <v>2</v>
      </c>
      <c r="D14" s="58">
        <v>0</v>
      </c>
      <c r="E14" s="58">
        <v>0</v>
      </c>
      <c r="F14" s="58">
        <v>0</v>
      </c>
      <c r="G14" s="58">
        <v>0</v>
      </c>
      <c r="H14" s="58">
        <v>0</v>
      </c>
      <c r="I14" s="58">
        <v>0</v>
      </c>
      <c r="J14" s="58">
        <v>0</v>
      </c>
      <c r="K14" s="58">
        <v>0</v>
      </c>
      <c r="L14" s="58">
        <v>0</v>
      </c>
      <c r="M14" s="58">
        <v>0</v>
      </c>
      <c r="N14" s="58">
        <v>0</v>
      </c>
      <c r="O14" s="58">
        <v>0</v>
      </c>
      <c r="P14" s="58">
        <v>2</v>
      </c>
      <c r="Q14" s="58">
        <v>0.71</v>
      </c>
      <c r="R14" s="58">
        <v>0</v>
      </c>
      <c r="S14" s="58">
        <v>0</v>
      </c>
      <c r="T14" s="58">
        <v>0</v>
      </c>
      <c r="U14" s="58">
        <v>0</v>
      </c>
      <c r="V14" s="58">
        <v>0</v>
      </c>
      <c r="W14" s="58">
        <v>0</v>
      </c>
      <c r="X14" s="58">
        <v>0</v>
      </c>
      <c r="Y14" s="58">
        <v>0</v>
      </c>
      <c r="Z14" s="58">
        <v>0</v>
      </c>
      <c r="AA14" s="58">
        <v>0</v>
      </c>
      <c r="AB14" s="58">
        <v>0</v>
      </c>
      <c r="AC14" s="58">
        <v>0</v>
      </c>
      <c r="AD14" s="58">
        <v>0</v>
      </c>
      <c r="AE14" s="58">
        <v>0</v>
      </c>
      <c r="AF14" s="58">
        <v>0</v>
      </c>
      <c r="AG14" s="59">
        <v>0</v>
      </c>
    </row>
    <row r="15" spans="1:33" s="5" customFormat="1" ht="15.75" customHeight="1" x14ac:dyDescent="0.2">
      <c r="A15" s="67" t="s">
        <v>72</v>
      </c>
      <c r="B15" s="68"/>
      <c r="C15" s="62">
        <f>C16+C17+C18+C19</f>
        <v>737</v>
      </c>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5"/>
    </row>
    <row r="16" spans="1:33" s="5" customFormat="1" ht="15.75" customHeight="1" x14ac:dyDescent="0.2">
      <c r="A16" s="56"/>
      <c r="B16" s="57" t="s">
        <v>73</v>
      </c>
      <c r="C16" s="58">
        <f t="shared" ref="C16:C19" si="1">D16+F16+H16+J16+L16+N16+P16+R16+T16+V16+X16+Z16+AB16+AD16+AF16</f>
        <v>1</v>
      </c>
      <c r="D16" s="58">
        <v>0</v>
      </c>
      <c r="E16" s="58">
        <v>0</v>
      </c>
      <c r="F16" s="58">
        <v>1</v>
      </c>
      <c r="G16" s="58">
        <v>0.4</v>
      </c>
      <c r="H16" s="5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0</v>
      </c>
      <c r="AB16" s="58">
        <v>0</v>
      </c>
      <c r="AC16" s="58">
        <v>0</v>
      </c>
      <c r="AD16" s="58">
        <v>0</v>
      </c>
      <c r="AE16" s="58">
        <v>0</v>
      </c>
      <c r="AF16" s="58">
        <v>0</v>
      </c>
      <c r="AG16" s="59">
        <v>0</v>
      </c>
    </row>
    <row r="17" spans="1:33" s="5" customFormat="1" ht="15.75" customHeight="1" x14ac:dyDescent="0.2">
      <c r="A17" s="56"/>
      <c r="B17" s="57" t="s">
        <v>74</v>
      </c>
      <c r="C17" s="58">
        <f t="shared" si="1"/>
        <v>430</v>
      </c>
      <c r="D17" s="58">
        <v>234</v>
      </c>
      <c r="E17" s="58">
        <v>96.69</v>
      </c>
      <c r="F17" s="58">
        <v>195</v>
      </c>
      <c r="G17" s="58">
        <v>78.95</v>
      </c>
      <c r="H17" s="58">
        <v>0</v>
      </c>
      <c r="I17" s="58">
        <v>0</v>
      </c>
      <c r="J17" s="58">
        <v>1</v>
      </c>
      <c r="K17" s="58">
        <v>2.17</v>
      </c>
      <c r="L17" s="58">
        <v>0</v>
      </c>
      <c r="M17" s="58">
        <v>0</v>
      </c>
      <c r="N17" s="58">
        <v>0</v>
      </c>
      <c r="O17" s="58">
        <v>0</v>
      </c>
      <c r="P17" s="58">
        <v>0</v>
      </c>
      <c r="Q17" s="58">
        <v>0</v>
      </c>
      <c r="R17" s="58">
        <v>0</v>
      </c>
      <c r="S17" s="58">
        <v>0</v>
      </c>
      <c r="T17" s="58">
        <v>0</v>
      </c>
      <c r="U17" s="58">
        <v>0</v>
      </c>
      <c r="V17" s="58">
        <v>0</v>
      </c>
      <c r="W17" s="58">
        <v>0</v>
      </c>
      <c r="X17" s="58">
        <v>0</v>
      </c>
      <c r="Y17" s="58">
        <v>0</v>
      </c>
      <c r="Z17" s="58">
        <v>0</v>
      </c>
      <c r="AA17" s="58">
        <v>0</v>
      </c>
      <c r="AB17" s="58">
        <v>0</v>
      </c>
      <c r="AC17" s="58">
        <v>0</v>
      </c>
      <c r="AD17" s="58">
        <v>0</v>
      </c>
      <c r="AE17" s="58">
        <v>0</v>
      </c>
      <c r="AF17" s="58">
        <v>0</v>
      </c>
      <c r="AG17" s="59">
        <v>0</v>
      </c>
    </row>
    <row r="18" spans="1:33" s="5" customFormat="1" ht="15.75" customHeight="1" x14ac:dyDescent="0.2">
      <c r="A18" s="56"/>
      <c r="B18" s="57" t="s">
        <v>75</v>
      </c>
      <c r="C18" s="58">
        <f t="shared" si="1"/>
        <v>53</v>
      </c>
      <c r="D18" s="58">
        <v>5</v>
      </c>
      <c r="E18" s="58">
        <v>2.0699999999999998</v>
      </c>
      <c r="F18" s="58">
        <v>48</v>
      </c>
      <c r="G18" s="58">
        <v>19.43</v>
      </c>
      <c r="H18" s="58">
        <v>0</v>
      </c>
      <c r="I18" s="58">
        <v>0</v>
      </c>
      <c r="J18" s="58">
        <v>0</v>
      </c>
      <c r="K18" s="58">
        <v>0</v>
      </c>
      <c r="L18" s="58">
        <v>0</v>
      </c>
      <c r="M18" s="58">
        <v>0</v>
      </c>
      <c r="N18" s="58">
        <v>0</v>
      </c>
      <c r="O18" s="58">
        <v>0</v>
      </c>
      <c r="P18" s="58">
        <v>0</v>
      </c>
      <c r="Q18" s="58">
        <v>0</v>
      </c>
      <c r="R18" s="58">
        <v>0</v>
      </c>
      <c r="S18" s="58">
        <v>0</v>
      </c>
      <c r="T18" s="58">
        <v>0</v>
      </c>
      <c r="U18" s="58">
        <v>0</v>
      </c>
      <c r="V18" s="58">
        <v>0</v>
      </c>
      <c r="W18" s="58">
        <v>0</v>
      </c>
      <c r="X18" s="58">
        <v>0</v>
      </c>
      <c r="Y18" s="58">
        <v>0</v>
      </c>
      <c r="Z18" s="58">
        <v>0</v>
      </c>
      <c r="AA18" s="58">
        <v>0</v>
      </c>
      <c r="AB18" s="58">
        <v>0</v>
      </c>
      <c r="AC18" s="58">
        <v>0</v>
      </c>
      <c r="AD18" s="58">
        <v>0</v>
      </c>
      <c r="AE18" s="58">
        <v>0</v>
      </c>
      <c r="AF18" s="58">
        <v>0</v>
      </c>
      <c r="AG18" s="59">
        <v>0</v>
      </c>
    </row>
    <row r="19" spans="1:33" s="5" customFormat="1" ht="15.75" customHeight="1" x14ac:dyDescent="0.2">
      <c r="A19" s="56"/>
      <c r="B19" s="57" t="s">
        <v>77</v>
      </c>
      <c r="C19" s="58">
        <f t="shared" si="1"/>
        <v>253</v>
      </c>
      <c r="D19" s="58">
        <v>224</v>
      </c>
      <c r="E19" s="58">
        <v>92.56</v>
      </c>
      <c r="F19" s="58">
        <v>29</v>
      </c>
      <c r="G19" s="58">
        <v>11.74</v>
      </c>
      <c r="H19" s="58">
        <v>0</v>
      </c>
      <c r="I19" s="58">
        <v>0</v>
      </c>
      <c r="J19" s="58">
        <v>0</v>
      </c>
      <c r="K19" s="58">
        <v>0</v>
      </c>
      <c r="L19" s="58">
        <v>0</v>
      </c>
      <c r="M19" s="58">
        <v>0</v>
      </c>
      <c r="N19" s="58">
        <v>0</v>
      </c>
      <c r="O19" s="58">
        <v>0</v>
      </c>
      <c r="P19" s="58">
        <v>0</v>
      </c>
      <c r="Q19" s="58">
        <v>0</v>
      </c>
      <c r="R19" s="58">
        <v>0</v>
      </c>
      <c r="S19" s="58">
        <v>0</v>
      </c>
      <c r="T19" s="58">
        <v>0</v>
      </c>
      <c r="U19" s="58">
        <v>0</v>
      </c>
      <c r="V19" s="58">
        <v>0</v>
      </c>
      <c r="W19" s="58">
        <v>0</v>
      </c>
      <c r="X19" s="58">
        <v>0</v>
      </c>
      <c r="Y19" s="58">
        <v>0</v>
      </c>
      <c r="Z19" s="58">
        <v>0</v>
      </c>
      <c r="AA19" s="58">
        <v>0</v>
      </c>
      <c r="AB19" s="58">
        <v>0</v>
      </c>
      <c r="AC19" s="58">
        <v>0</v>
      </c>
      <c r="AD19" s="58">
        <v>0</v>
      </c>
      <c r="AE19" s="58">
        <v>0</v>
      </c>
      <c r="AF19" s="58">
        <v>0</v>
      </c>
      <c r="AG19" s="59">
        <v>0</v>
      </c>
    </row>
    <row r="20" spans="1:33" s="5" customFormat="1" ht="15.75" customHeight="1" x14ac:dyDescent="0.2">
      <c r="A20" s="67" t="s">
        <v>78</v>
      </c>
      <c r="B20" s="68"/>
      <c r="C20" s="62">
        <f>C21+C22+C23+C24+C25+C26+C27+C28</f>
        <v>8</v>
      </c>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5"/>
    </row>
    <row r="21" spans="1:33" s="5" customFormat="1" ht="15.75" customHeight="1" x14ac:dyDescent="0.2">
      <c r="A21" s="56"/>
      <c r="B21" s="57" t="s">
        <v>79</v>
      </c>
      <c r="C21" s="58">
        <f t="shared" ref="C21:C28" si="2">D21+F21+H21+J21+L21+N21+P21+R21+T21+V21+X21+Z21+AB21+AD21+AF21</f>
        <v>1</v>
      </c>
      <c r="D21" s="58">
        <v>0</v>
      </c>
      <c r="E21" s="58">
        <v>0</v>
      </c>
      <c r="F21" s="58">
        <v>0</v>
      </c>
      <c r="G21" s="58">
        <v>0</v>
      </c>
      <c r="H21" s="58">
        <v>0</v>
      </c>
      <c r="I21" s="58">
        <v>0</v>
      </c>
      <c r="J21" s="58">
        <v>0</v>
      </c>
      <c r="K21" s="58">
        <v>0</v>
      </c>
      <c r="L21" s="58">
        <v>0</v>
      </c>
      <c r="M21" s="58">
        <v>0</v>
      </c>
      <c r="N21" s="58">
        <v>0</v>
      </c>
      <c r="O21" s="58">
        <v>0</v>
      </c>
      <c r="P21" s="58">
        <v>0</v>
      </c>
      <c r="Q21" s="58">
        <v>0</v>
      </c>
      <c r="R21" s="58">
        <v>0</v>
      </c>
      <c r="S21" s="58">
        <v>0</v>
      </c>
      <c r="T21" s="58">
        <v>0</v>
      </c>
      <c r="U21" s="58">
        <v>0</v>
      </c>
      <c r="V21" s="58">
        <v>0</v>
      </c>
      <c r="W21" s="58">
        <v>0</v>
      </c>
      <c r="X21" s="58">
        <v>0</v>
      </c>
      <c r="Y21" s="58">
        <v>0</v>
      </c>
      <c r="Z21" s="58">
        <v>0</v>
      </c>
      <c r="AA21" s="58">
        <v>0</v>
      </c>
      <c r="AB21" s="58">
        <v>1</v>
      </c>
      <c r="AC21" s="58">
        <v>0.39</v>
      </c>
      <c r="AD21" s="58">
        <v>0</v>
      </c>
      <c r="AE21" s="58">
        <v>0</v>
      </c>
      <c r="AF21" s="58">
        <v>0</v>
      </c>
      <c r="AG21" s="59">
        <v>0</v>
      </c>
    </row>
    <row r="22" spans="1:33" s="5" customFormat="1" ht="15.75" customHeight="1" x14ac:dyDescent="0.2">
      <c r="A22" s="56"/>
      <c r="B22" s="57" t="s">
        <v>80</v>
      </c>
      <c r="C22" s="58">
        <f t="shared" si="2"/>
        <v>1</v>
      </c>
      <c r="D22" s="58">
        <v>0</v>
      </c>
      <c r="E22" s="58">
        <v>0</v>
      </c>
      <c r="F22" s="58">
        <v>0</v>
      </c>
      <c r="G22" s="58">
        <v>0</v>
      </c>
      <c r="H22" s="58">
        <v>0</v>
      </c>
      <c r="I22" s="58">
        <v>0</v>
      </c>
      <c r="J22" s="58">
        <v>0</v>
      </c>
      <c r="K22" s="58">
        <v>0</v>
      </c>
      <c r="L22" s="58">
        <v>0</v>
      </c>
      <c r="M22" s="58">
        <v>0</v>
      </c>
      <c r="N22" s="58">
        <v>0</v>
      </c>
      <c r="O22" s="58">
        <v>0</v>
      </c>
      <c r="P22" s="58">
        <v>0</v>
      </c>
      <c r="Q22" s="58">
        <v>0</v>
      </c>
      <c r="R22" s="58">
        <v>0</v>
      </c>
      <c r="S22" s="58">
        <v>0</v>
      </c>
      <c r="T22" s="58">
        <v>0</v>
      </c>
      <c r="U22" s="58">
        <v>0</v>
      </c>
      <c r="V22" s="58">
        <v>0</v>
      </c>
      <c r="W22" s="58">
        <v>0</v>
      </c>
      <c r="X22" s="58">
        <v>0</v>
      </c>
      <c r="Y22" s="58">
        <v>0</v>
      </c>
      <c r="Z22" s="58">
        <v>0</v>
      </c>
      <c r="AA22" s="58">
        <v>0</v>
      </c>
      <c r="AB22" s="58">
        <v>1</v>
      </c>
      <c r="AC22" s="58">
        <v>0.39</v>
      </c>
      <c r="AD22" s="58">
        <v>0</v>
      </c>
      <c r="AE22" s="58">
        <v>0</v>
      </c>
      <c r="AF22" s="58">
        <v>0</v>
      </c>
      <c r="AG22" s="59">
        <v>0</v>
      </c>
    </row>
    <row r="23" spans="1:33" s="5" customFormat="1" ht="15.75" customHeight="1" x14ac:dyDescent="0.2">
      <c r="A23" s="56"/>
      <c r="B23" s="57" t="s">
        <v>81</v>
      </c>
      <c r="C23" s="58">
        <f t="shared" si="2"/>
        <v>1</v>
      </c>
      <c r="D23" s="58">
        <v>0</v>
      </c>
      <c r="E23" s="58">
        <v>0</v>
      </c>
      <c r="F23" s="58">
        <v>0</v>
      </c>
      <c r="G23" s="58">
        <v>0</v>
      </c>
      <c r="H23" s="58">
        <v>0</v>
      </c>
      <c r="I23" s="58">
        <v>0</v>
      </c>
      <c r="J23" s="58">
        <v>0</v>
      </c>
      <c r="K23" s="58">
        <v>0</v>
      </c>
      <c r="L23" s="58">
        <v>0</v>
      </c>
      <c r="M23" s="58">
        <v>0</v>
      </c>
      <c r="N23" s="58">
        <v>0</v>
      </c>
      <c r="O23" s="58">
        <v>0</v>
      </c>
      <c r="P23" s="58">
        <v>0</v>
      </c>
      <c r="Q23" s="58">
        <v>0</v>
      </c>
      <c r="R23" s="58">
        <v>0</v>
      </c>
      <c r="S23" s="58">
        <v>0</v>
      </c>
      <c r="T23" s="58">
        <v>0</v>
      </c>
      <c r="U23" s="58">
        <v>0</v>
      </c>
      <c r="V23" s="58">
        <v>0</v>
      </c>
      <c r="W23" s="58">
        <v>0</v>
      </c>
      <c r="X23" s="58">
        <v>0</v>
      </c>
      <c r="Y23" s="58">
        <v>0</v>
      </c>
      <c r="Z23" s="58">
        <v>0</v>
      </c>
      <c r="AA23" s="58">
        <v>0</v>
      </c>
      <c r="AB23" s="58">
        <v>1</v>
      </c>
      <c r="AC23" s="58">
        <v>0.39</v>
      </c>
      <c r="AD23" s="58">
        <v>0</v>
      </c>
      <c r="AE23" s="58">
        <v>0</v>
      </c>
      <c r="AF23" s="58">
        <v>0</v>
      </c>
      <c r="AG23" s="59">
        <v>0</v>
      </c>
    </row>
    <row r="24" spans="1:33" s="5" customFormat="1" ht="15.75" customHeight="1" x14ac:dyDescent="0.2">
      <c r="A24" s="56"/>
      <c r="B24" s="57" t="s">
        <v>82</v>
      </c>
      <c r="C24" s="58">
        <f t="shared" si="2"/>
        <v>1</v>
      </c>
      <c r="D24" s="58">
        <v>0</v>
      </c>
      <c r="E24" s="58">
        <v>0</v>
      </c>
      <c r="F24" s="58">
        <v>0</v>
      </c>
      <c r="G24" s="58">
        <v>0</v>
      </c>
      <c r="H24" s="5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1</v>
      </c>
      <c r="AC24" s="58">
        <v>0.39</v>
      </c>
      <c r="AD24" s="58">
        <v>0</v>
      </c>
      <c r="AE24" s="58">
        <v>0</v>
      </c>
      <c r="AF24" s="58">
        <v>0</v>
      </c>
      <c r="AG24" s="59">
        <v>0</v>
      </c>
    </row>
    <row r="25" spans="1:33" s="5" customFormat="1" ht="15.75" customHeight="1" x14ac:dyDescent="0.2">
      <c r="A25" s="56"/>
      <c r="B25" s="57" t="s">
        <v>83</v>
      </c>
      <c r="C25" s="58">
        <f t="shared" si="2"/>
        <v>1</v>
      </c>
      <c r="D25" s="58">
        <v>0</v>
      </c>
      <c r="E25" s="58">
        <v>0</v>
      </c>
      <c r="F25" s="58">
        <v>0</v>
      </c>
      <c r="G25" s="58">
        <v>0</v>
      </c>
      <c r="H25" s="58">
        <v>0</v>
      </c>
      <c r="I25" s="58">
        <v>0</v>
      </c>
      <c r="J25" s="58">
        <v>0</v>
      </c>
      <c r="K25" s="58">
        <v>0</v>
      </c>
      <c r="L25" s="58">
        <v>0</v>
      </c>
      <c r="M25" s="58">
        <v>0</v>
      </c>
      <c r="N25" s="58">
        <v>0</v>
      </c>
      <c r="O25" s="58">
        <v>0</v>
      </c>
      <c r="P25" s="58">
        <v>0</v>
      </c>
      <c r="Q25" s="58">
        <v>0</v>
      </c>
      <c r="R25" s="58">
        <v>0</v>
      </c>
      <c r="S25" s="58">
        <v>0</v>
      </c>
      <c r="T25" s="58">
        <v>0</v>
      </c>
      <c r="U25" s="58">
        <v>0</v>
      </c>
      <c r="V25" s="58">
        <v>0</v>
      </c>
      <c r="W25" s="58">
        <v>0</v>
      </c>
      <c r="X25" s="58">
        <v>0</v>
      </c>
      <c r="Y25" s="58">
        <v>0</v>
      </c>
      <c r="Z25" s="58">
        <v>0</v>
      </c>
      <c r="AA25" s="58">
        <v>0</v>
      </c>
      <c r="AB25" s="58">
        <v>1</v>
      </c>
      <c r="AC25" s="58">
        <v>0.39</v>
      </c>
      <c r="AD25" s="58">
        <v>0</v>
      </c>
      <c r="AE25" s="58">
        <v>0</v>
      </c>
      <c r="AF25" s="58">
        <v>0</v>
      </c>
      <c r="AG25" s="59">
        <v>0</v>
      </c>
    </row>
    <row r="26" spans="1:33" s="5" customFormat="1" ht="15.75" customHeight="1" x14ac:dyDescent="0.2">
      <c r="A26" s="56"/>
      <c r="B26" s="57" t="s">
        <v>84</v>
      </c>
      <c r="C26" s="58">
        <f t="shared" si="2"/>
        <v>1</v>
      </c>
      <c r="D26" s="58">
        <v>0</v>
      </c>
      <c r="E26" s="58">
        <v>0</v>
      </c>
      <c r="F26" s="58">
        <v>0</v>
      </c>
      <c r="G26" s="58">
        <v>0</v>
      </c>
      <c r="H26" s="58">
        <v>0</v>
      </c>
      <c r="I26" s="58">
        <v>0</v>
      </c>
      <c r="J26" s="58">
        <v>0</v>
      </c>
      <c r="K26" s="58">
        <v>0</v>
      </c>
      <c r="L26" s="58">
        <v>0</v>
      </c>
      <c r="M26" s="58">
        <v>0</v>
      </c>
      <c r="N26" s="58">
        <v>0</v>
      </c>
      <c r="O26" s="58">
        <v>0</v>
      </c>
      <c r="P26" s="58">
        <v>0</v>
      </c>
      <c r="Q26" s="58">
        <v>0</v>
      </c>
      <c r="R26" s="58">
        <v>0</v>
      </c>
      <c r="S26" s="58">
        <v>0</v>
      </c>
      <c r="T26" s="58">
        <v>0</v>
      </c>
      <c r="U26" s="58">
        <v>0</v>
      </c>
      <c r="V26" s="58">
        <v>0</v>
      </c>
      <c r="W26" s="58">
        <v>0</v>
      </c>
      <c r="X26" s="58">
        <v>0</v>
      </c>
      <c r="Y26" s="58">
        <v>0</v>
      </c>
      <c r="Z26" s="58">
        <v>0</v>
      </c>
      <c r="AA26" s="58">
        <v>0</v>
      </c>
      <c r="AB26" s="58">
        <v>1</v>
      </c>
      <c r="AC26" s="58">
        <v>0.39</v>
      </c>
      <c r="AD26" s="58">
        <v>0</v>
      </c>
      <c r="AE26" s="58">
        <v>0</v>
      </c>
      <c r="AF26" s="58">
        <v>0</v>
      </c>
      <c r="AG26" s="59">
        <v>0</v>
      </c>
    </row>
    <row r="27" spans="1:33" s="5" customFormat="1" ht="15.75" customHeight="1" x14ac:dyDescent="0.2">
      <c r="A27" s="56"/>
      <c r="B27" s="57" t="s">
        <v>85</v>
      </c>
      <c r="C27" s="58">
        <f t="shared" si="2"/>
        <v>1</v>
      </c>
      <c r="D27" s="58">
        <v>0</v>
      </c>
      <c r="E27" s="58">
        <v>0</v>
      </c>
      <c r="F27" s="58">
        <v>0</v>
      </c>
      <c r="G27" s="58">
        <v>0</v>
      </c>
      <c r="H27" s="58">
        <v>0</v>
      </c>
      <c r="I27" s="58">
        <v>0</v>
      </c>
      <c r="J27" s="58">
        <v>0</v>
      </c>
      <c r="K27" s="58">
        <v>0</v>
      </c>
      <c r="L27" s="58">
        <v>0</v>
      </c>
      <c r="M27" s="58">
        <v>0</v>
      </c>
      <c r="N27" s="58">
        <v>0</v>
      </c>
      <c r="O27" s="58">
        <v>0</v>
      </c>
      <c r="P27" s="58">
        <v>0</v>
      </c>
      <c r="Q27" s="58">
        <v>0</v>
      </c>
      <c r="R27" s="58">
        <v>0</v>
      </c>
      <c r="S27" s="58">
        <v>0</v>
      </c>
      <c r="T27" s="58">
        <v>0</v>
      </c>
      <c r="U27" s="58">
        <v>0</v>
      </c>
      <c r="V27" s="58">
        <v>0</v>
      </c>
      <c r="W27" s="58">
        <v>0</v>
      </c>
      <c r="X27" s="58">
        <v>0</v>
      </c>
      <c r="Y27" s="58">
        <v>0</v>
      </c>
      <c r="Z27" s="58">
        <v>0</v>
      </c>
      <c r="AA27" s="58">
        <v>0</v>
      </c>
      <c r="AB27" s="58">
        <v>1</v>
      </c>
      <c r="AC27" s="58">
        <v>0.39</v>
      </c>
      <c r="AD27" s="58">
        <v>0</v>
      </c>
      <c r="AE27" s="58">
        <v>0</v>
      </c>
      <c r="AF27" s="58">
        <v>0</v>
      </c>
      <c r="AG27" s="59">
        <v>0</v>
      </c>
    </row>
    <row r="28" spans="1:33" s="5" customFormat="1" ht="15.75" customHeight="1" x14ac:dyDescent="0.2">
      <c r="A28" s="56"/>
      <c r="B28" s="57" t="s">
        <v>86</v>
      </c>
      <c r="C28" s="58">
        <f t="shared" si="2"/>
        <v>1</v>
      </c>
      <c r="D28" s="58">
        <v>0</v>
      </c>
      <c r="E28" s="58">
        <v>0</v>
      </c>
      <c r="F28" s="58">
        <v>0</v>
      </c>
      <c r="G28" s="58">
        <v>0</v>
      </c>
      <c r="H28" s="58">
        <v>0</v>
      </c>
      <c r="I28" s="58">
        <v>0</v>
      </c>
      <c r="J28" s="58">
        <v>0</v>
      </c>
      <c r="K28" s="58">
        <v>0</v>
      </c>
      <c r="L28" s="58">
        <v>0</v>
      </c>
      <c r="M28" s="58">
        <v>0</v>
      </c>
      <c r="N28" s="58">
        <v>0</v>
      </c>
      <c r="O28" s="58">
        <v>0</v>
      </c>
      <c r="P28" s="58">
        <v>0</v>
      </c>
      <c r="Q28" s="58">
        <v>0</v>
      </c>
      <c r="R28" s="58">
        <v>0</v>
      </c>
      <c r="S28" s="58">
        <v>0</v>
      </c>
      <c r="T28" s="58">
        <v>0</v>
      </c>
      <c r="U28" s="58">
        <v>0</v>
      </c>
      <c r="V28" s="58">
        <v>0</v>
      </c>
      <c r="W28" s="58">
        <v>0</v>
      </c>
      <c r="X28" s="58">
        <v>0</v>
      </c>
      <c r="Y28" s="58">
        <v>0</v>
      </c>
      <c r="Z28" s="58">
        <v>0</v>
      </c>
      <c r="AA28" s="58">
        <v>0</v>
      </c>
      <c r="AB28" s="58">
        <v>1</v>
      </c>
      <c r="AC28" s="58">
        <v>0.39</v>
      </c>
      <c r="AD28" s="58">
        <v>0</v>
      </c>
      <c r="AE28" s="58">
        <v>0</v>
      </c>
      <c r="AF28" s="58">
        <v>0</v>
      </c>
      <c r="AG28" s="59">
        <v>0</v>
      </c>
    </row>
    <row r="29" spans="1:33" s="5" customFormat="1" ht="15.75" customHeight="1" x14ac:dyDescent="0.2">
      <c r="A29" s="67" t="s">
        <v>87</v>
      </c>
      <c r="B29" s="68"/>
      <c r="C29" s="62">
        <f>C30+C31+C32+C33+C34+C35</f>
        <v>554</v>
      </c>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5"/>
    </row>
    <row r="30" spans="1:33" s="5" customFormat="1" ht="15.75" customHeight="1" x14ac:dyDescent="0.2">
      <c r="A30" s="56"/>
      <c r="B30" s="57" t="s">
        <v>88</v>
      </c>
      <c r="C30" s="58">
        <f t="shared" ref="C30:C35" si="3">D30+F30+H30+J30+L30+N30+P30+R30+T30+V30+X30+Z30+AB30+AD30+AF30</f>
        <v>7</v>
      </c>
      <c r="D30" s="58">
        <v>0</v>
      </c>
      <c r="E30" s="58">
        <v>0</v>
      </c>
      <c r="F30" s="58">
        <v>0</v>
      </c>
      <c r="G30" s="58">
        <v>0</v>
      </c>
      <c r="H30" s="58">
        <v>0</v>
      </c>
      <c r="I30" s="58">
        <v>0</v>
      </c>
      <c r="J30" s="58">
        <v>0</v>
      </c>
      <c r="K30" s="58">
        <v>0</v>
      </c>
      <c r="L30" s="58">
        <v>0</v>
      </c>
      <c r="M30" s="58">
        <v>0</v>
      </c>
      <c r="N30" s="58">
        <v>0</v>
      </c>
      <c r="O30" s="58">
        <v>0</v>
      </c>
      <c r="P30" s="58">
        <v>0</v>
      </c>
      <c r="Q30" s="58">
        <v>0</v>
      </c>
      <c r="R30" s="58">
        <v>0</v>
      </c>
      <c r="S30" s="58">
        <v>0</v>
      </c>
      <c r="T30" s="58">
        <v>4</v>
      </c>
      <c r="U30" s="58">
        <v>7.55</v>
      </c>
      <c r="V30" s="58">
        <v>0</v>
      </c>
      <c r="W30" s="58">
        <v>0</v>
      </c>
      <c r="X30" s="58">
        <v>0</v>
      </c>
      <c r="Y30" s="58">
        <v>0</v>
      </c>
      <c r="Z30" s="58">
        <v>0</v>
      </c>
      <c r="AA30" s="58">
        <v>0</v>
      </c>
      <c r="AB30" s="58">
        <v>3</v>
      </c>
      <c r="AC30" s="58">
        <v>1.17</v>
      </c>
      <c r="AD30" s="58">
        <v>0</v>
      </c>
      <c r="AE30" s="58">
        <v>0</v>
      </c>
      <c r="AF30" s="58">
        <v>0</v>
      </c>
      <c r="AG30" s="59">
        <v>0</v>
      </c>
    </row>
    <row r="31" spans="1:33" s="5" customFormat="1" ht="15.75" customHeight="1" x14ac:dyDescent="0.2">
      <c r="A31" s="56"/>
      <c r="B31" s="57" t="s">
        <v>90</v>
      </c>
      <c r="C31" s="58">
        <f t="shared" si="3"/>
        <v>6</v>
      </c>
      <c r="D31" s="58">
        <v>2</v>
      </c>
      <c r="E31" s="58">
        <v>0.83</v>
      </c>
      <c r="F31" s="58">
        <v>0</v>
      </c>
      <c r="G31" s="58">
        <v>0</v>
      </c>
      <c r="H31" s="58">
        <v>0</v>
      </c>
      <c r="I31" s="58">
        <v>0</v>
      </c>
      <c r="J31" s="58">
        <v>0</v>
      </c>
      <c r="K31" s="58">
        <v>0</v>
      </c>
      <c r="L31" s="58">
        <v>0</v>
      </c>
      <c r="M31" s="58">
        <v>0</v>
      </c>
      <c r="N31" s="58">
        <v>0</v>
      </c>
      <c r="O31" s="58">
        <v>0</v>
      </c>
      <c r="P31" s="58">
        <v>1</v>
      </c>
      <c r="Q31" s="58">
        <v>0.36</v>
      </c>
      <c r="R31" s="58">
        <v>0</v>
      </c>
      <c r="S31" s="58">
        <v>0</v>
      </c>
      <c r="T31" s="58">
        <v>3</v>
      </c>
      <c r="U31" s="58">
        <v>5.66</v>
      </c>
      <c r="V31" s="58">
        <v>0</v>
      </c>
      <c r="W31" s="58">
        <v>0</v>
      </c>
      <c r="X31" s="58">
        <v>0</v>
      </c>
      <c r="Y31" s="58">
        <v>0</v>
      </c>
      <c r="Z31" s="58">
        <v>0</v>
      </c>
      <c r="AA31" s="58">
        <v>0</v>
      </c>
      <c r="AB31" s="58">
        <v>0</v>
      </c>
      <c r="AC31" s="58">
        <v>0</v>
      </c>
      <c r="AD31" s="58">
        <v>0</v>
      </c>
      <c r="AE31" s="58">
        <v>0</v>
      </c>
      <c r="AF31" s="58">
        <v>0</v>
      </c>
      <c r="AG31" s="59">
        <v>0</v>
      </c>
    </row>
    <row r="32" spans="1:33" s="5" customFormat="1" ht="15.75" customHeight="1" x14ac:dyDescent="0.2">
      <c r="A32" s="56"/>
      <c r="B32" s="57" t="s">
        <v>91</v>
      </c>
      <c r="C32" s="58">
        <f t="shared" si="3"/>
        <v>2</v>
      </c>
      <c r="D32" s="58">
        <v>0</v>
      </c>
      <c r="E32" s="58">
        <v>0</v>
      </c>
      <c r="F32" s="58">
        <v>0</v>
      </c>
      <c r="G32" s="58">
        <v>0</v>
      </c>
      <c r="H32" s="58">
        <v>0</v>
      </c>
      <c r="I32" s="58">
        <v>0</v>
      </c>
      <c r="J32" s="58">
        <v>0</v>
      </c>
      <c r="K32" s="58">
        <v>0</v>
      </c>
      <c r="L32" s="58">
        <v>0</v>
      </c>
      <c r="M32" s="58">
        <v>0</v>
      </c>
      <c r="N32" s="58">
        <v>0</v>
      </c>
      <c r="O32" s="58">
        <v>0</v>
      </c>
      <c r="P32" s="58">
        <v>0</v>
      </c>
      <c r="Q32" s="58">
        <v>0</v>
      </c>
      <c r="R32" s="58">
        <v>1</v>
      </c>
      <c r="S32" s="58">
        <v>2.7</v>
      </c>
      <c r="T32" s="58">
        <v>0</v>
      </c>
      <c r="U32" s="58">
        <v>0</v>
      </c>
      <c r="V32" s="58">
        <v>0</v>
      </c>
      <c r="W32" s="58">
        <v>0</v>
      </c>
      <c r="X32" s="58">
        <v>0</v>
      </c>
      <c r="Y32" s="58">
        <v>0</v>
      </c>
      <c r="Z32" s="58">
        <v>0</v>
      </c>
      <c r="AA32" s="58">
        <v>0</v>
      </c>
      <c r="AB32" s="58">
        <v>1</v>
      </c>
      <c r="AC32" s="58">
        <v>0.39</v>
      </c>
      <c r="AD32" s="58">
        <v>0</v>
      </c>
      <c r="AE32" s="58">
        <v>0</v>
      </c>
      <c r="AF32" s="58">
        <v>0</v>
      </c>
      <c r="AG32" s="59">
        <v>0</v>
      </c>
    </row>
    <row r="33" spans="1:33" s="5" customFormat="1" ht="15.75" customHeight="1" x14ac:dyDescent="0.2">
      <c r="A33" s="56"/>
      <c r="B33" s="57" t="s">
        <v>42</v>
      </c>
      <c r="C33" s="58">
        <f t="shared" si="3"/>
        <v>43</v>
      </c>
      <c r="D33" s="58">
        <v>3</v>
      </c>
      <c r="E33" s="58">
        <v>1.24</v>
      </c>
      <c r="F33" s="58">
        <v>4</v>
      </c>
      <c r="G33" s="58">
        <v>1.62</v>
      </c>
      <c r="H33" s="58">
        <v>21</v>
      </c>
      <c r="I33" s="58">
        <v>12.21</v>
      </c>
      <c r="J33" s="58">
        <v>1</v>
      </c>
      <c r="K33" s="58">
        <v>2.17</v>
      </c>
      <c r="L33" s="58">
        <v>0</v>
      </c>
      <c r="M33" s="58">
        <v>0</v>
      </c>
      <c r="N33" s="58">
        <v>0</v>
      </c>
      <c r="O33" s="58">
        <v>0</v>
      </c>
      <c r="P33" s="58">
        <v>9</v>
      </c>
      <c r="Q33" s="58">
        <v>3.2</v>
      </c>
      <c r="R33" s="58">
        <v>2</v>
      </c>
      <c r="S33" s="58">
        <v>5.41</v>
      </c>
      <c r="T33" s="58">
        <v>0</v>
      </c>
      <c r="U33" s="58">
        <v>0</v>
      </c>
      <c r="V33" s="58">
        <v>0</v>
      </c>
      <c r="W33" s="58">
        <v>0</v>
      </c>
      <c r="X33" s="58">
        <v>0</v>
      </c>
      <c r="Y33" s="58">
        <v>0</v>
      </c>
      <c r="Z33" s="58">
        <v>0</v>
      </c>
      <c r="AA33" s="58">
        <v>0</v>
      </c>
      <c r="AB33" s="58">
        <v>3</v>
      </c>
      <c r="AC33" s="58">
        <v>1.17</v>
      </c>
      <c r="AD33" s="58">
        <v>0</v>
      </c>
      <c r="AE33" s="58">
        <v>0</v>
      </c>
      <c r="AF33" s="58">
        <v>0</v>
      </c>
      <c r="AG33" s="59">
        <v>0</v>
      </c>
    </row>
    <row r="34" spans="1:33" s="5" customFormat="1" ht="15.75" customHeight="1" x14ac:dyDescent="0.2">
      <c r="A34" s="56"/>
      <c r="B34" s="57" t="s">
        <v>92</v>
      </c>
      <c r="C34" s="58">
        <f t="shared" si="3"/>
        <v>7</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4</v>
      </c>
      <c r="U34" s="58">
        <v>7.55</v>
      </c>
      <c r="V34" s="58">
        <v>0</v>
      </c>
      <c r="W34" s="58">
        <v>0</v>
      </c>
      <c r="X34" s="58">
        <v>0</v>
      </c>
      <c r="Y34" s="58">
        <v>0</v>
      </c>
      <c r="Z34" s="58">
        <v>0</v>
      </c>
      <c r="AA34" s="58">
        <v>0</v>
      </c>
      <c r="AB34" s="58">
        <v>3</v>
      </c>
      <c r="AC34" s="58">
        <v>1.17</v>
      </c>
      <c r="AD34" s="58">
        <v>0</v>
      </c>
      <c r="AE34" s="58">
        <v>0</v>
      </c>
      <c r="AF34" s="58">
        <v>0</v>
      </c>
      <c r="AG34" s="59">
        <v>0</v>
      </c>
    </row>
    <row r="35" spans="1:33" s="5" customFormat="1" ht="15.75" customHeight="1" x14ac:dyDescent="0.2">
      <c r="A35" s="56"/>
      <c r="B35" s="57" t="s">
        <v>44</v>
      </c>
      <c r="C35" s="58">
        <f t="shared" si="3"/>
        <v>489</v>
      </c>
      <c r="D35" s="58">
        <v>242</v>
      </c>
      <c r="E35" s="58">
        <v>100</v>
      </c>
      <c r="F35" s="58">
        <v>246</v>
      </c>
      <c r="G35" s="58">
        <v>99.6</v>
      </c>
      <c r="H35" s="58">
        <v>0</v>
      </c>
      <c r="I35" s="58">
        <v>0</v>
      </c>
      <c r="J35" s="58">
        <v>1</v>
      </c>
      <c r="K35" s="58">
        <v>2.17</v>
      </c>
      <c r="L35" s="58">
        <v>0</v>
      </c>
      <c r="M35" s="58">
        <v>0</v>
      </c>
      <c r="N35" s="58">
        <v>0</v>
      </c>
      <c r="O35" s="58">
        <v>0</v>
      </c>
      <c r="P35" s="58">
        <v>0</v>
      </c>
      <c r="Q35" s="58">
        <v>0</v>
      </c>
      <c r="R35" s="58">
        <v>0</v>
      </c>
      <c r="S35" s="58">
        <v>0</v>
      </c>
      <c r="T35" s="58">
        <v>0</v>
      </c>
      <c r="U35" s="58">
        <v>0</v>
      </c>
      <c r="V35" s="58">
        <v>0</v>
      </c>
      <c r="W35" s="58">
        <v>0</v>
      </c>
      <c r="X35" s="58">
        <v>0</v>
      </c>
      <c r="Y35" s="58">
        <v>0</v>
      </c>
      <c r="Z35" s="58">
        <v>0</v>
      </c>
      <c r="AA35" s="58">
        <v>0</v>
      </c>
      <c r="AB35" s="58">
        <v>0</v>
      </c>
      <c r="AC35" s="58">
        <v>0</v>
      </c>
      <c r="AD35" s="58">
        <v>0</v>
      </c>
      <c r="AE35" s="58">
        <v>0</v>
      </c>
      <c r="AF35" s="58">
        <v>0</v>
      </c>
      <c r="AG35" s="59">
        <v>0</v>
      </c>
    </row>
    <row r="36" spans="1:33" s="5" customFormat="1" ht="15.75" customHeight="1" x14ac:dyDescent="0.2">
      <c r="A36" s="67" t="s">
        <v>93</v>
      </c>
      <c r="B36" s="68"/>
      <c r="C36" s="62">
        <f>C37+C38+C39+C40+C41+C42+C43</f>
        <v>1296</v>
      </c>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5"/>
    </row>
    <row r="37" spans="1:33" s="5" customFormat="1" ht="15.75" customHeight="1" x14ac:dyDescent="0.2">
      <c r="A37" s="56"/>
      <c r="B37" s="57" t="s">
        <v>94</v>
      </c>
      <c r="C37" s="58">
        <f t="shared" ref="C37:C43" si="4">D37+F37+H37+J37+L37+N37+P37+R37+T37+V37+X37+Z37+AB37+AD37+AF37</f>
        <v>34</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2</v>
      </c>
      <c r="U37" s="58">
        <v>3.77</v>
      </c>
      <c r="V37" s="58">
        <v>0</v>
      </c>
      <c r="W37" s="58">
        <v>0</v>
      </c>
      <c r="X37" s="58">
        <v>0</v>
      </c>
      <c r="Y37" s="58">
        <v>0</v>
      </c>
      <c r="Z37" s="58">
        <v>0</v>
      </c>
      <c r="AA37" s="58">
        <v>0</v>
      </c>
      <c r="AB37" s="58">
        <v>30</v>
      </c>
      <c r="AC37" s="58">
        <v>11.67</v>
      </c>
      <c r="AD37" s="58">
        <v>2</v>
      </c>
      <c r="AE37" s="58">
        <v>5.56</v>
      </c>
      <c r="AF37" s="58">
        <v>0</v>
      </c>
      <c r="AG37" s="59">
        <v>0</v>
      </c>
    </row>
    <row r="38" spans="1:33" s="5" customFormat="1" ht="15.75" customHeight="1" x14ac:dyDescent="0.2">
      <c r="A38" s="56"/>
      <c r="B38" s="57" t="s">
        <v>46</v>
      </c>
      <c r="C38" s="58">
        <f t="shared" si="4"/>
        <v>147</v>
      </c>
      <c r="D38" s="58">
        <v>17</v>
      </c>
      <c r="E38" s="58">
        <v>7.02</v>
      </c>
      <c r="F38" s="58">
        <v>15</v>
      </c>
      <c r="G38" s="58">
        <v>6.07</v>
      </c>
      <c r="H38" s="58">
        <v>7</v>
      </c>
      <c r="I38" s="58">
        <v>4.07</v>
      </c>
      <c r="J38" s="58">
        <v>8</v>
      </c>
      <c r="K38" s="58">
        <v>17.39</v>
      </c>
      <c r="L38" s="58">
        <v>6</v>
      </c>
      <c r="M38" s="58">
        <v>5.94</v>
      </c>
      <c r="N38" s="58">
        <v>9</v>
      </c>
      <c r="O38" s="58">
        <v>7.89</v>
      </c>
      <c r="P38" s="58">
        <v>36</v>
      </c>
      <c r="Q38" s="58">
        <v>12.81</v>
      </c>
      <c r="R38" s="58">
        <v>0</v>
      </c>
      <c r="S38" s="58">
        <v>0</v>
      </c>
      <c r="T38" s="58">
        <v>10</v>
      </c>
      <c r="U38" s="58">
        <v>18.87</v>
      </c>
      <c r="V38" s="58">
        <v>2</v>
      </c>
      <c r="W38" s="58">
        <v>0.51</v>
      </c>
      <c r="X38" s="58">
        <v>0</v>
      </c>
      <c r="Y38" s="58">
        <v>0</v>
      </c>
      <c r="Z38" s="58">
        <v>0</v>
      </c>
      <c r="AA38" s="58">
        <v>0</v>
      </c>
      <c r="AB38" s="58">
        <v>25</v>
      </c>
      <c r="AC38" s="58">
        <v>9.73</v>
      </c>
      <c r="AD38" s="58">
        <v>1</v>
      </c>
      <c r="AE38" s="58">
        <v>2.78</v>
      </c>
      <c r="AF38" s="58">
        <v>11</v>
      </c>
      <c r="AG38" s="59">
        <v>20</v>
      </c>
    </row>
    <row r="39" spans="1:33" s="5" customFormat="1" ht="15.75" customHeight="1" x14ac:dyDescent="0.2">
      <c r="A39" s="56"/>
      <c r="B39" s="57" t="s">
        <v>97</v>
      </c>
      <c r="C39" s="58">
        <f t="shared" si="4"/>
        <v>10</v>
      </c>
      <c r="D39" s="58">
        <v>0</v>
      </c>
      <c r="E39" s="58">
        <v>0</v>
      </c>
      <c r="F39" s="58">
        <v>0</v>
      </c>
      <c r="G39" s="58">
        <v>0</v>
      </c>
      <c r="H39" s="58">
        <v>0</v>
      </c>
      <c r="I39" s="58">
        <v>0</v>
      </c>
      <c r="J39" s="58">
        <v>0</v>
      </c>
      <c r="K39" s="58">
        <v>0</v>
      </c>
      <c r="L39" s="58">
        <v>0</v>
      </c>
      <c r="M39" s="58">
        <v>0</v>
      </c>
      <c r="N39" s="58">
        <v>0</v>
      </c>
      <c r="O39" s="58">
        <v>0</v>
      </c>
      <c r="P39" s="58">
        <v>0</v>
      </c>
      <c r="Q39" s="58">
        <v>0</v>
      </c>
      <c r="R39" s="58">
        <v>0</v>
      </c>
      <c r="S39" s="58">
        <v>0</v>
      </c>
      <c r="T39" s="58">
        <v>3</v>
      </c>
      <c r="U39" s="58">
        <v>5.66</v>
      </c>
      <c r="V39" s="58">
        <v>0</v>
      </c>
      <c r="W39" s="58">
        <v>0</v>
      </c>
      <c r="X39" s="58">
        <v>0</v>
      </c>
      <c r="Y39" s="58">
        <v>0</v>
      </c>
      <c r="Z39" s="58">
        <v>0</v>
      </c>
      <c r="AA39" s="58">
        <v>0</v>
      </c>
      <c r="AB39" s="58">
        <v>7</v>
      </c>
      <c r="AC39" s="58">
        <v>2.72</v>
      </c>
      <c r="AD39" s="58">
        <v>0</v>
      </c>
      <c r="AE39" s="58">
        <v>0</v>
      </c>
      <c r="AF39" s="58">
        <v>0</v>
      </c>
      <c r="AG39" s="59">
        <v>0</v>
      </c>
    </row>
    <row r="40" spans="1:33" s="5" customFormat="1" ht="15.75" customHeight="1" x14ac:dyDescent="0.2">
      <c r="A40" s="56"/>
      <c r="B40" s="57" t="s">
        <v>47</v>
      </c>
      <c r="C40" s="58">
        <f t="shared" si="4"/>
        <v>533</v>
      </c>
      <c r="D40" s="58">
        <v>112</v>
      </c>
      <c r="E40" s="58">
        <v>46.28</v>
      </c>
      <c r="F40" s="58">
        <v>76</v>
      </c>
      <c r="G40" s="58">
        <v>30.77</v>
      </c>
      <c r="H40" s="58">
        <v>123</v>
      </c>
      <c r="I40" s="58">
        <v>71.510000000000005</v>
      </c>
      <c r="J40" s="58">
        <v>12</v>
      </c>
      <c r="K40" s="58">
        <v>26.09</v>
      </c>
      <c r="L40" s="58">
        <v>21</v>
      </c>
      <c r="M40" s="58">
        <v>20.79</v>
      </c>
      <c r="N40" s="58">
        <v>17</v>
      </c>
      <c r="O40" s="58">
        <v>14.91</v>
      </c>
      <c r="P40" s="58">
        <v>138</v>
      </c>
      <c r="Q40" s="58">
        <v>49.11</v>
      </c>
      <c r="R40" s="58">
        <v>2</v>
      </c>
      <c r="S40" s="58">
        <v>5.41</v>
      </c>
      <c r="T40" s="58">
        <v>2</v>
      </c>
      <c r="U40" s="58">
        <v>3.77</v>
      </c>
      <c r="V40" s="58">
        <v>0</v>
      </c>
      <c r="W40" s="58">
        <v>0</v>
      </c>
      <c r="X40" s="58">
        <v>0</v>
      </c>
      <c r="Y40" s="58">
        <v>0</v>
      </c>
      <c r="Z40" s="58">
        <v>0</v>
      </c>
      <c r="AA40" s="58">
        <v>0</v>
      </c>
      <c r="AB40" s="58">
        <v>28</v>
      </c>
      <c r="AC40" s="58">
        <v>10.89</v>
      </c>
      <c r="AD40" s="58">
        <v>1</v>
      </c>
      <c r="AE40" s="58">
        <v>2.78</v>
      </c>
      <c r="AF40" s="58">
        <v>1</v>
      </c>
      <c r="AG40" s="59">
        <v>1.82</v>
      </c>
    </row>
    <row r="41" spans="1:33" s="5" customFormat="1" ht="15.75" customHeight="1" x14ac:dyDescent="0.2">
      <c r="A41" s="56"/>
      <c r="B41" s="57" t="s">
        <v>48</v>
      </c>
      <c r="C41" s="58">
        <f t="shared" si="4"/>
        <v>40</v>
      </c>
      <c r="D41" s="58">
        <v>5</v>
      </c>
      <c r="E41" s="58">
        <v>2.0699999999999998</v>
      </c>
      <c r="F41" s="58">
        <v>5</v>
      </c>
      <c r="G41" s="58">
        <v>2.02</v>
      </c>
      <c r="H41" s="58">
        <v>4</v>
      </c>
      <c r="I41" s="58">
        <v>2.33</v>
      </c>
      <c r="J41" s="58">
        <v>1</v>
      </c>
      <c r="K41" s="58">
        <v>2.17</v>
      </c>
      <c r="L41" s="58">
        <v>2</v>
      </c>
      <c r="M41" s="58">
        <v>1.98</v>
      </c>
      <c r="N41" s="58">
        <v>0</v>
      </c>
      <c r="O41" s="58">
        <v>0</v>
      </c>
      <c r="P41" s="58">
        <v>2</v>
      </c>
      <c r="Q41" s="58">
        <v>0.71</v>
      </c>
      <c r="R41" s="58">
        <v>0</v>
      </c>
      <c r="S41" s="58">
        <v>0</v>
      </c>
      <c r="T41" s="58">
        <v>0</v>
      </c>
      <c r="U41" s="58">
        <v>0</v>
      </c>
      <c r="V41" s="58">
        <v>0</v>
      </c>
      <c r="W41" s="58">
        <v>0</v>
      </c>
      <c r="X41" s="58">
        <v>0</v>
      </c>
      <c r="Y41" s="58">
        <v>0</v>
      </c>
      <c r="Z41" s="58">
        <v>0</v>
      </c>
      <c r="AA41" s="58">
        <v>0</v>
      </c>
      <c r="AB41" s="58">
        <v>6</v>
      </c>
      <c r="AC41" s="58">
        <v>2.33</v>
      </c>
      <c r="AD41" s="58">
        <v>14</v>
      </c>
      <c r="AE41" s="58">
        <v>38.89</v>
      </c>
      <c r="AF41" s="58">
        <v>1</v>
      </c>
      <c r="AG41" s="59">
        <v>1.82</v>
      </c>
    </row>
    <row r="42" spans="1:33" s="5" customFormat="1" ht="15.75" customHeight="1" x14ac:dyDescent="0.2">
      <c r="A42" s="56"/>
      <c r="B42" s="57" t="s">
        <v>99</v>
      </c>
      <c r="C42" s="58">
        <f t="shared" si="4"/>
        <v>1</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1</v>
      </c>
      <c r="U42" s="58">
        <v>1.89</v>
      </c>
      <c r="V42" s="58">
        <v>0</v>
      </c>
      <c r="W42" s="58">
        <v>0</v>
      </c>
      <c r="X42" s="58">
        <v>0</v>
      </c>
      <c r="Y42" s="58">
        <v>0</v>
      </c>
      <c r="Z42" s="58">
        <v>0</v>
      </c>
      <c r="AA42" s="58">
        <v>0</v>
      </c>
      <c r="AB42" s="58">
        <v>0</v>
      </c>
      <c r="AC42" s="58">
        <v>0</v>
      </c>
      <c r="AD42" s="58">
        <v>0</v>
      </c>
      <c r="AE42" s="58">
        <v>0</v>
      </c>
      <c r="AF42" s="58">
        <v>0</v>
      </c>
      <c r="AG42" s="59">
        <v>0</v>
      </c>
    </row>
    <row r="43" spans="1:33" s="5" customFormat="1" ht="15.75" customHeight="1" x14ac:dyDescent="0.2">
      <c r="A43" s="56"/>
      <c r="B43" s="57" t="s">
        <v>49</v>
      </c>
      <c r="C43" s="58">
        <f t="shared" si="4"/>
        <v>531</v>
      </c>
      <c r="D43" s="58">
        <v>111</v>
      </c>
      <c r="E43" s="58">
        <v>45.87</v>
      </c>
      <c r="F43" s="58">
        <v>75</v>
      </c>
      <c r="G43" s="58">
        <v>30.36</v>
      </c>
      <c r="H43" s="58">
        <v>122</v>
      </c>
      <c r="I43" s="58">
        <v>70.930000000000007</v>
      </c>
      <c r="J43" s="58">
        <v>12</v>
      </c>
      <c r="K43" s="58">
        <v>26.09</v>
      </c>
      <c r="L43" s="58">
        <v>21</v>
      </c>
      <c r="M43" s="58">
        <v>20.79</v>
      </c>
      <c r="N43" s="58">
        <v>17</v>
      </c>
      <c r="O43" s="58">
        <v>14.91</v>
      </c>
      <c r="P43" s="58">
        <v>139</v>
      </c>
      <c r="Q43" s="58">
        <v>49.47</v>
      </c>
      <c r="R43" s="58">
        <v>2</v>
      </c>
      <c r="S43" s="58">
        <v>5.41</v>
      </c>
      <c r="T43" s="58">
        <v>2</v>
      </c>
      <c r="U43" s="58">
        <v>3.77</v>
      </c>
      <c r="V43" s="58">
        <v>0</v>
      </c>
      <c r="W43" s="58">
        <v>0</v>
      </c>
      <c r="X43" s="58">
        <v>0</v>
      </c>
      <c r="Y43" s="58">
        <v>0</v>
      </c>
      <c r="Z43" s="58">
        <v>0</v>
      </c>
      <c r="AA43" s="58">
        <v>0</v>
      </c>
      <c r="AB43" s="58">
        <v>28</v>
      </c>
      <c r="AC43" s="58">
        <v>10.89</v>
      </c>
      <c r="AD43" s="58">
        <v>1</v>
      </c>
      <c r="AE43" s="58">
        <v>2.78</v>
      </c>
      <c r="AF43" s="58">
        <v>1</v>
      </c>
      <c r="AG43" s="59">
        <v>1.82</v>
      </c>
    </row>
    <row r="44" spans="1:33" s="5" customFormat="1" ht="15.75" customHeight="1" x14ac:dyDescent="0.2">
      <c r="A44" s="67" t="s">
        <v>101</v>
      </c>
      <c r="B44" s="68"/>
      <c r="C44" s="62">
        <f>C45+C46+C47+C48+C49+C50+C51+C52+C53</f>
        <v>32</v>
      </c>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5"/>
    </row>
    <row r="45" spans="1:33" s="5" customFormat="1" ht="15.75" customHeight="1" x14ac:dyDescent="0.2">
      <c r="A45" s="56"/>
      <c r="B45" s="57" t="s">
        <v>102</v>
      </c>
      <c r="C45" s="58">
        <f t="shared" ref="C45:C53" si="5">D45+F45+H45+J45+L45+N45+P45+R45+T45+V45+X45+Z45+AB45+AD45+AF45</f>
        <v>5</v>
      </c>
      <c r="D45" s="58">
        <v>1</v>
      </c>
      <c r="E45" s="58">
        <v>0.41</v>
      </c>
      <c r="F45" s="58">
        <v>0</v>
      </c>
      <c r="G45" s="58">
        <v>0</v>
      </c>
      <c r="H45" s="58">
        <v>0</v>
      </c>
      <c r="I45" s="58">
        <v>0</v>
      </c>
      <c r="J45" s="58">
        <v>0</v>
      </c>
      <c r="K45" s="58">
        <v>0</v>
      </c>
      <c r="L45" s="58">
        <v>1</v>
      </c>
      <c r="M45" s="58">
        <v>0.99</v>
      </c>
      <c r="N45" s="58">
        <v>0</v>
      </c>
      <c r="O45" s="58">
        <v>0</v>
      </c>
      <c r="P45" s="58">
        <v>0</v>
      </c>
      <c r="Q45" s="58">
        <v>0</v>
      </c>
      <c r="R45" s="58">
        <v>0</v>
      </c>
      <c r="S45" s="58">
        <v>0</v>
      </c>
      <c r="T45" s="58">
        <v>1</v>
      </c>
      <c r="U45" s="58">
        <v>1.89</v>
      </c>
      <c r="V45" s="58">
        <v>0</v>
      </c>
      <c r="W45" s="58">
        <v>0</v>
      </c>
      <c r="X45" s="58">
        <v>0</v>
      </c>
      <c r="Y45" s="58">
        <v>0</v>
      </c>
      <c r="Z45" s="58">
        <v>0</v>
      </c>
      <c r="AA45" s="58">
        <v>0</v>
      </c>
      <c r="AB45" s="58">
        <v>2</v>
      </c>
      <c r="AC45" s="58">
        <v>0.78</v>
      </c>
      <c r="AD45" s="58">
        <v>0</v>
      </c>
      <c r="AE45" s="58">
        <v>0</v>
      </c>
      <c r="AF45" s="58">
        <v>0</v>
      </c>
      <c r="AG45" s="59">
        <v>0</v>
      </c>
    </row>
    <row r="46" spans="1:33" s="5" customFormat="1" ht="15.75" customHeight="1" x14ac:dyDescent="0.2">
      <c r="A46" s="56"/>
      <c r="B46" s="57" t="s">
        <v>103</v>
      </c>
      <c r="C46" s="58">
        <f t="shared" si="5"/>
        <v>3</v>
      </c>
      <c r="D46" s="58">
        <v>1</v>
      </c>
      <c r="E46" s="58">
        <v>0.41</v>
      </c>
      <c r="F46" s="58">
        <v>0</v>
      </c>
      <c r="G46" s="58">
        <v>0</v>
      </c>
      <c r="H46" s="58">
        <v>0</v>
      </c>
      <c r="I46" s="58">
        <v>0</v>
      </c>
      <c r="J46" s="58">
        <v>0</v>
      </c>
      <c r="K46" s="58">
        <v>0</v>
      </c>
      <c r="L46" s="58">
        <v>1</v>
      </c>
      <c r="M46" s="58">
        <v>0.99</v>
      </c>
      <c r="N46" s="58">
        <v>0</v>
      </c>
      <c r="O46" s="58">
        <v>0</v>
      </c>
      <c r="P46" s="58">
        <v>0</v>
      </c>
      <c r="Q46" s="58">
        <v>0</v>
      </c>
      <c r="R46" s="58">
        <v>0</v>
      </c>
      <c r="S46" s="58">
        <v>0</v>
      </c>
      <c r="T46" s="58">
        <v>1</v>
      </c>
      <c r="U46" s="58">
        <v>1.89</v>
      </c>
      <c r="V46" s="58">
        <v>0</v>
      </c>
      <c r="W46" s="58">
        <v>0</v>
      </c>
      <c r="X46" s="58">
        <v>0</v>
      </c>
      <c r="Y46" s="58">
        <v>0</v>
      </c>
      <c r="Z46" s="58">
        <v>0</v>
      </c>
      <c r="AA46" s="58">
        <v>0</v>
      </c>
      <c r="AB46" s="58">
        <v>0</v>
      </c>
      <c r="AC46" s="58">
        <v>0</v>
      </c>
      <c r="AD46" s="58">
        <v>0</v>
      </c>
      <c r="AE46" s="58">
        <v>0</v>
      </c>
      <c r="AF46" s="58">
        <v>0</v>
      </c>
      <c r="AG46" s="59">
        <v>0</v>
      </c>
    </row>
    <row r="47" spans="1:33" s="5" customFormat="1" ht="15.75" customHeight="1" x14ac:dyDescent="0.2">
      <c r="A47" s="56"/>
      <c r="B47" s="57" t="s">
        <v>104</v>
      </c>
      <c r="C47" s="58">
        <f t="shared" si="5"/>
        <v>1</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1</v>
      </c>
      <c r="W47" s="58">
        <v>0.25</v>
      </c>
      <c r="X47" s="58">
        <v>0</v>
      </c>
      <c r="Y47" s="58">
        <v>0</v>
      </c>
      <c r="Z47" s="58">
        <v>0</v>
      </c>
      <c r="AA47" s="58">
        <v>0</v>
      </c>
      <c r="AB47" s="58">
        <v>0</v>
      </c>
      <c r="AC47" s="58">
        <v>0</v>
      </c>
      <c r="AD47" s="58">
        <v>0</v>
      </c>
      <c r="AE47" s="58">
        <v>0</v>
      </c>
      <c r="AF47" s="58">
        <v>0</v>
      </c>
      <c r="AG47" s="59">
        <v>0</v>
      </c>
    </row>
    <row r="48" spans="1:33" s="5" customFormat="1" ht="15.75" customHeight="1" x14ac:dyDescent="0.2">
      <c r="A48" s="56"/>
      <c r="B48" s="57" t="s">
        <v>105</v>
      </c>
      <c r="C48" s="58">
        <f t="shared" si="5"/>
        <v>8</v>
      </c>
      <c r="D48" s="58">
        <v>1</v>
      </c>
      <c r="E48" s="58">
        <v>0.41</v>
      </c>
      <c r="F48" s="58">
        <v>0</v>
      </c>
      <c r="G48" s="58">
        <v>0</v>
      </c>
      <c r="H48" s="58">
        <v>0</v>
      </c>
      <c r="I48" s="58">
        <v>0</v>
      </c>
      <c r="J48" s="58">
        <v>0</v>
      </c>
      <c r="K48" s="58">
        <v>0</v>
      </c>
      <c r="L48" s="58">
        <v>0</v>
      </c>
      <c r="M48" s="58">
        <v>0</v>
      </c>
      <c r="N48" s="58">
        <v>0</v>
      </c>
      <c r="O48" s="58">
        <v>0</v>
      </c>
      <c r="P48" s="58">
        <v>7</v>
      </c>
      <c r="Q48" s="58">
        <v>2.4900000000000002</v>
      </c>
      <c r="R48" s="58">
        <v>0</v>
      </c>
      <c r="S48" s="58">
        <v>0</v>
      </c>
      <c r="T48" s="58">
        <v>0</v>
      </c>
      <c r="U48" s="58">
        <v>0</v>
      </c>
      <c r="V48" s="58">
        <v>0</v>
      </c>
      <c r="W48" s="58">
        <v>0</v>
      </c>
      <c r="X48" s="58">
        <v>0</v>
      </c>
      <c r="Y48" s="58">
        <v>0</v>
      </c>
      <c r="Z48" s="58">
        <v>0</v>
      </c>
      <c r="AA48" s="58">
        <v>0</v>
      </c>
      <c r="AB48" s="58">
        <v>0</v>
      </c>
      <c r="AC48" s="58">
        <v>0</v>
      </c>
      <c r="AD48" s="58">
        <v>0</v>
      </c>
      <c r="AE48" s="58">
        <v>0</v>
      </c>
      <c r="AF48" s="58">
        <v>0</v>
      </c>
      <c r="AG48" s="59">
        <v>0</v>
      </c>
    </row>
    <row r="49" spans="1:33" s="5" customFormat="1" ht="15.75" customHeight="1" x14ac:dyDescent="0.2">
      <c r="A49" s="56"/>
      <c r="B49" s="57" t="s">
        <v>106</v>
      </c>
      <c r="C49" s="58">
        <f t="shared" si="5"/>
        <v>1</v>
      </c>
      <c r="D49" s="58">
        <v>0</v>
      </c>
      <c r="E49" s="58">
        <v>0</v>
      </c>
      <c r="F49" s="58">
        <v>0</v>
      </c>
      <c r="G49" s="58">
        <v>0</v>
      </c>
      <c r="H49" s="58">
        <v>0</v>
      </c>
      <c r="I49" s="58">
        <v>0</v>
      </c>
      <c r="J49" s="58">
        <v>0</v>
      </c>
      <c r="K49" s="58">
        <v>0</v>
      </c>
      <c r="L49" s="58">
        <v>0</v>
      </c>
      <c r="M49" s="58">
        <v>0</v>
      </c>
      <c r="N49" s="58">
        <v>0</v>
      </c>
      <c r="O49" s="58">
        <v>0</v>
      </c>
      <c r="P49" s="58">
        <v>0</v>
      </c>
      <c r="Q49" s="58">
        <v>0</v>
      </c>
      <c r="R49" s="58">
        <v>0</v>
      </c>
      <c r="S49" s="58">
        <v>0</v>
      </c>
      <c r="T49" s="58">
        <v>0</v>
      </c>
      <c r="U49" s="58">
        <v>0</v>
      </c>
      <c r="V49" s="58">
        <v>1</v>
      </c>
      <c r="W49" s="58">
        <v>0.25</v>
      </c>
      <c r="X49" s="58">
        <v>0</v>
      </c>
      <c r="Y49" s="58">
        <v>0</v>
      </c>
      <c r="Z49" s="58">
        <v>0</v>
      </c>
      <c r="AA49" s="58">
        <v>0</v>
      </c>
      <c r="AB49" s="58">
        <v>0</v>
      </c>
      <c r="AC49" s="58">
        <v>0</v>
      </c>
      <c r="AD49" s="58">
        <v>0</v>
      </c>
      <c r="AE49" s="58">
        <v>0</v>
      </c>
      <c r="AF49" s="58">
        <v>0</v>
      </c>
      <c r="AG49" s="59">
        <v>0</v>
      </c>
    </row>
    <row r="50" spans="1:33" s="5" customFormat="1" ht="15.75" customHeight="1" x14ac:dyDescent="0.2">
      <c r="A50" s="56"/>
      <c r="B50" s="57" t="s">
        <v>107</v>
      </c>
      <c r="C50" s="58">
        <f t="shared" si="5"/>
        <v>8</v>
      </c>
      <c r="D50" s="58">
        <v>1</v>
      </c>
      <c r="E50" s="58">
        <v>0.41</v>
      </c>
      <c r="F50" s="58">
        <v>0</v>
      </c>
      <c r="G50" s="58">
        <v>0</v>
      </c>
      <c r="H50" s="58">
        <v>0</v>
      </c>
      <c r="I50" s="58">
        <v>0</v>
      </c>
      <c r="J50" s="58">
        <v>0</v>
      </c>
      <c r="K50" s="58">
        <v>0</v>
      </c>
      <c r="L50" s="58">
        <v>0</v>
      </c>
      <c r="M50" s="58">
        <v>0</v>
      </c>
      <c r="N50" s="58">
        <v>0</v>
      </c>
      <c r="O50" s="58">
        <v>0</v>
      </c>
      <c r="P50" s="58">
        <v>7</v>
      </c>
      <c r="Q50" s="58">
        <v>2.4900000000000002</v>
      </c>
      <c r="R50" s="58">
        <v>0</v>
      </c>
      <c r="S50" s="58">
        <v>0</v>
      </c>
      <c r="T50" s="58">
        <v>0</v>
      </c>
      <c r="U50" s="58">
        <v>0</v>
      </c>
      <c r="V50" s="58">
        <v>0</v>
      </c>
      <c r="W50" s="58">
        <v>0</v>
      </c>
      <c r="X50" s="58">
        <v>0</v>
      </c>
      <c r="Y50" s="58">
        <v>0</v>
      </c>
      <c r="Z50" s="58">
        <v>0</v>
      </c>
      <c r="AA50" s="58">
        <v>0</v>
      </c>
      <c r="AB50" s="58">
        <v>0</v>
      </c>
      <c r="AC50" s="58">
        <v>0</v>
      </c>
      <c r="AD50" s="58">
        <v>0</v>
      </c>
      <c r="AE50" s="58">
        <v>0</v>
      </c>
      <c r="AF50" s="58">
        <v>0</v>
      </c>
      <c r="AG50" s="59">
        <v>0</v>
      </c>
    </row>
    <row r="51" spans="1:33" s="5" customFormat="1" ht="15.75" customHeight="1" x14ac:dyDescent="0.2">
      <c r="A51" s="56"/>
      <c r="B51" s="57" t="s">
        <v>108</v>
      </c>
      <c r="C51" s="58">
        <f t="shared" si="5"/>
        <v>1</v>
      </c>
      <c r="D51" s="58">
        <v>0</v>
      </c>
      <c r="E51" s="58">
        <v>0</v>
      </c>
      <c r="F51" s="58">
        <v>0</v>
      </c>
      <c r="G51" s="58">
        <v>0</v>
      </c>
      <c r="H51" s="58">
        <v>0</v>
      </c>
      <c r="I51" s="58">
        <v>0</v>
      </c>
      <c r="J51" s="58">
        <v>0</v>
      </c>
      <c r="K51" s="58">
        <v>0</v>
      </c>
      <c r="L51" s="58">
        <v>0</v>
      </c>
      <c r="M51" s="58">
        <v>0</v>
      </c>
      <c r="N51" s="58">
        <v>0</v>
      </c>
      <c r="O51" s="58">
        <v>0</v>
      </c>
      <c r="P51" s="58">
        <v>0</v>
      </c>
      <c r="Q51" s="58">
        <v>0</v>
      </c>
      <c r="R51" s="58">
        <v>0</v>
      </c>
      <c r="S51" s="58">
        <v>0</v>
      </c>
      <c r="T51" s="58">
        <v>1</v>
      </c>
      <c r="U51" s="58">
        <v>1.89</v>
      </c>
      <c r="V51" s="58">
        <v>0</v>
      </c>
      <c r="W51" s="58">
        <v>0</v>
      </c>
      <c r="X51" s="58">
        <v>0</v>
      </c>
      <c r="Y51" s="58">
        <v>0</v>
      </c>
      <c r="Z51" s="58">
        <v>0</v>
      </c>
      <c r="AA51" s="58">
        <v>0</v>
      </c>
      <c r="AB51" s="58">
        <v>0</v>
      </c>
      <c r="AC51" s="58">
        <v>0</v>
      </c>
      <c r="AD51" s="58">
        <v>0</v>
      </c>
      <c r="AE51" s="58">
        <v>0</v>
      </c>
      <c r="AF51" s="58">
        <v>0</v>
      </c>
      <c r="AG51" s="59">
        <v>0</v>
      </c>
    </row>
    <row r="52" spans="1:33" s="5" customFormat="1" ht="15.75" customHeight="1" x14ac:dyDescent="0.2">
      <c r="A52" s="56"/>
      <c r="B52" s="57" t="s">
        <v>109</v>
      </c>
      <c r="C52" s="58">
        <f t="shared" si="5"/>
        <v>2</v>
      </c>
      <c r="D52" s="58">
        <v>0</v>
      </c>
      <c r="E52" s="58">
        <v>0</v>
      </c>
      <c r="F52" s="58">
        <v>0</v>
      </c>
      <c r="G52" s="58">
        <v>0</v>
      </c>
      <c r="H52" s="58">
        <v>0</v>
      </c>
      <c r="I52" s="58">
        <v>0</v>
      </c>
      <c r="J52" s="58">
        <v>0</v>
      </c>
      <c r="K52" s="58">
        <v>0</v>
      </c>
      <c r="L52" s="58">
        <v>0</v>
      </c>
      <c r="M52" s="58">
        <v>0</v>
      </c>
      <c r="N52" s="58">
        <v>0</v>
      </c>
      <c r="O52" s="58">
        <v>0</v>
      </c>
      <c r="P52" s="58">
        <v>0</v>
      </c>
      <c r="Q52" s="58">
        <v>0</v>
      </c>
      <c r="R52" s="58">
        <v>0</v>
      </c>
      <c r="S52" s="58">
        <v>0</v>
      </c>
      <c r="T52" s="58">
        <v>2</v>
      </c>
      <c r="U52" s="58">
        <v>3.77</v>
      </c>
      <c r="V52" s="58">
        <v>0</v>
      </c>
      <c r="W52" s="58">
        <v>0</v>
      </c>
      <c r="X52" s="58">
        <v>0</v>
      </c>
      <c r="Y52" s="58">
        <v>0</v>
      </c>
      <c r="Z52" s="58">
        <v>0</v>
      </c>
      <c r="AA52" s="58">
        <v>0</v>
      </c>
      <c r="AB52" s="58">
        <v>0</v>
      </c>
      <c r="AC52" s="58">
        <v>0</v>
      </c>
      <c r="AD52" s="58">
        <v>0</v>
      </c>
      <c r="AE52" s="58">
        <v>0</v>
      </c>
      <c r="AF52" s="58">
        <v>0</v>
      </c>
      <c r="AG52" s="59">
        <v>0</v>
      </c>
    </row>
    <row r="53" spans="1:33" s="5" customFormat="1" ht="15.75" customHeight="1" x14ac:dyDescent="0.2">
      <c r="A53" s="56"/>
      <c r="B53" s="57" t="s">
        <v>110</v>
      </c>
      <c r="C53" s="58">
        <f t="shared" si="5"/>
        <v>3</v>
      </c>
      <c r="D53" s="58">
        <v>0</v>
      </c>
      <c r="E53" s="58">
        <v>0</v>
      </c>
      <c r="F53" s="58">
        <v>0</v>
      </c>
      <c r="G53" s="58">
        <v>0</v>
      </c>
      <c r="H53" s="58">
        <v>0</v>
      </c>
      <c r="I53" s="58">
        <v>0</v>
      </c>
      <c r="J53" s="58">
        <v>0</v>
      </c>
      <c r="K53" s="58">
        <v>0</v>
      </c>
      <c r="L53" s="58">
        <v>0</v>
      </c>
      <c r="M53" s="58">
        <v>0</v>
      </c>
      <c r="N53" s="58">
        <v>0</v>
      </c>
      <c r="O53" s="58">
        <v>0</v>
      </c>
      <c r="P53" s="58">
        <v>0</v>
      </c>
      <c r="Q53" s="58">
        <v>0</v>
      </c>
      <c r="R53" s="58">
        <v>0</v>
      </c>
      <c r="S53" s="58">
        <v>0</v>
      </c>
      <c r="T53" s="58">
        <v>3</v>
      </c>
      <c r="U53" s="58">
        <v>5.66</v>
      </c>
      <c r="V53" s="58">
        <v>0</v>
      </c>
      <c r="W53" s="58">
        <v>0</v>
      </c>
      <c r="X53" s="58">
        <v>0</v>
      </c>
      <c r="Y53" s="58">
        <v>0</v>
      </c>
      <c r="Z53" s="58">
        <v>0</v>
      </c>
      <c r="AA53" s="58">
        <v>0</v>
      </c>
      <c r="AB53" s="58">
        <v>0</v>
      </c>
      <c r="AC53" s="58">
        <v>0</v>
      </c>
      <c r="AD53" s="58">
        <v>0</v>
      </c>
      <c r="AE53" s="58">
        <v>0</v>
      </c>
      <c r="AF53" s="58">
        <v>0</v>
      </c>
      <c r="AG53" s="59">
        <v>0</v>
      </c>
    </row>
    <row r="54" spans="1:33" s="5" customFormat="1" ht="15.75" customHeight="1" x14ac:dyDescent="0.2">
      <c r="A54" s="67" t="s">
        <v>111</v>
      </c>
      <c r="B54" s="68"/>
      <c r="C54" s="62">
        <f>C55</f>
        <v>2</v>
      </c>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5"/>
    </row>
    <row r="55" spans="1:33" s="5" customFormat="1" ht="15.75" customHeight="1" x14ac:dyDescent="0.2">
      <c r="A55" s="56"/>
      <c r="B55" s="57" t="s">
        <v>112</v>
      </c>
      <c r="C55" s="58">
        <f>D55+F55+H55+J55+L55+N55+P55+R55+T55+V55+X55+Z55+AB55+AD55+AF55</f>
        <v>2</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0</v>
      </c>
      <c r="AB55" s="58">
        <v>2</v>
      </c>
      <c r="AC55" s="58">
        <v>0.78</v>
      </c>
      <c r="AD55" s="58">
        <v>0</v>
      </c>
      <c r="AE55" s="58">
        <v>0</v>
      </c>
      <c r="AF55" s="58">
        <v>0</v>
      </c>
      <c r="AG55" s="59">
        <v>0</v>
      </c>
    </row>
    <row r="56" spans="1:33" s="5" customFormat="1" ht="15.75" customHeight="1" x14ac:dyDescent="0.2">
      <c r="A56" s="67" t="s">
        <v>113</v>
      </c>
      <c r="B56" s="68"/>
      <c r="C56" s="62">
        <f>C57</f>
        <v>5</v>
      </c>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5"/>
    </row>
    <row r="57" spans="1:33" s="5" customFormat="1" ht="15.75" customHeight="1" x14ac:dyDescent="0.2">
      <c r="A57" s="56"/>
      <c r="B57" s="57" t="s">
        <v>114</v>
      </c>
      <c r="C57" s="58">
        <f>D57+F57+H57+J57+L57+N57+P57+R57+T57+V57+X57+Z57+AB57+AD57+AF57</f>
        <v>5</v>
      </c>
      <c r="D57" s="58">
        <v>1</v>
      </c>
      <c r="E57" s="58">
        <v>0.41</v>
      </c>
      <c r="F57" s="58">
        <v>0</v>
      </c>
      <c r="G57" s="58">
        <v>0</v>
      </c>
      <c r="H57" s="58">
        <v>0</v>
      </c>
      <c r="I57" s="58">
        <v>0</v>
      </c>
      <c r="J57" s="58">
        <v>0</v>
      </c>
      <c r="K57" s="58">
        <v>0</v>
      </c>
      <c r="L57" s="58">
        <v>0</v>
      </c>
      <c r="M57" s="58">
        <v>0</v>
      </c>
      <c r="N57" s="58">
        <v>0</v>
      </c>
      <c r="O57" s="58">
        <v>0</v>
      </c>
      <c r="P57" s="58">
        <v>0</v>
      </c>
      <c r="Q57" s="58">
        <v>0</v>
      </c>
      <c r="R57" s="58">
        <v>0</v>
      </c>
      <c r="S57" s="58">
        <v>0</v>
      </c>
      <c r="T57" s="58">
        <v>4</v>
      </c>
      <c r="U57" s="58">
        <v>7.55</v>
      </c>
      <c r="V57" s="58">
        <v>0</v>
      </c>
      <c r="W57" s="58">
        <v>0</v>
      </c>
      <c r="X57" s="58">
        <v>0</v>
      </c>
      <c r="Y57" s="58">
        <v>0</v>
      </c>
      <c r="Z57" s="58">
        <v>0</v>
      </c>
      <c r="AA57" s="58">
        <v>0</v>
      </c>
      <c r="AB57" s="58">
        <v>0</v>
      </c>
      <c r="AC57" s="58">
        <v>0</v>
      </c>
      <c r="AD57" s="58">
        <v>0</v>
      </c>
      <c r="AE57" s="58">
        <v>0</v>
      </c>
      <c r="AF57" s="58">
        <v>0</v>
      </c>
      <c r="AG57" s="59">
        <v>0</v>
      </c>
    </row>
    <row r="58" spans="1:33" s="5" customFormat="1" ht="15.75" customHeight="1" x14ac:dyDescent="0.2">
      <c r="A58" s="67" t="s">
        <v>115</v>
      </c>
      <c r="B58" s="68"/>
      <c r="C58" s="62">
        <f>C59+C60+C61+C62+C63+C64+C65+C66+C67</f>
        <v>844</v>
      </c>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5"/>
    </row>
    <row r="59" spans="1:33" s="5" customFormat="1" ht="15.75" customHeight="1" x14ac:dyDescent="0.2">
      <c r="A59" s="56"/>
      <c r="B59" s="57" t="s">
        <v>51</v>
      </c>
      <c r="C59" s="58">
        <f t="shared" ref="C59:C67" si="6">D59+F59+H59+J59+L59+N59+P59+R59+T59+V59+X59+Z59+AB59+AD59+AF59</f>
        <v>14</v>
      </c>
      <c r="D59" s="58">
        <v>0</v>
      </c>
      <c r="E59" s="58">
        <v>0</v>
      </c>
      <c r="F59" s="58">
        <v>2</v>
      </c>
      <c r="G59" s="58">
        <v>0.81</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58">
        <v>0</v>
      </c>
      <c r="AB59" s="58">
        <v>8</v>
      </c>
      <c r="AC59" s="58">
        <v>3.11</v>
      </c>
      <c r="AD59" s="58">
        <v>2</v>
      </c>
      <c r="AE59" s="58">
        <v>5.56</v>
      </c>
      <c r="AF59" s="58">
        <v>2</v>
      </c>
      <c r="AG59" s="59">
        <v>3.64</v>
      </c>
    </row>
    <row r="60" spans="1:33" s="5" customFormat="1" ht="15.75" customHeight="1" x14ac:dyDescent="0.2">
      <c r="A60" s="56"/>
      <c r="B60" s="57" t="s">
        <v>116</v>
      </c>
      <c r="C60" s="58">
        <f t="shared" si="6"/>
        <v>2</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1</v>
      </c>
      <c r="W60" s="58">
        <v>0.25</v>
      </c>
      <c r="X60" s="58">
        <v>0</v>
      </c>
      <c r="Y60" s="58">
        <v>0</v>
      </c>
      <c r="Z60" s="58">
        <v>0</v>
      </c>
      <c r="AA60" s="58">
        <v>0</v>
      </c>
      <c r="AB60" s="58">
        <v>1</v>
      </c>
      <c r="AC60" s="58">
        <v>0.39</v>
      </c>
      <c r="AD60" s="58">
        <v>0</v>
      </c>
      <c r="AE60" s="58">
        <v>0</v>
      </c>
      <c r="AF60" s="58">
        <v>0</v>
      </c>
      <c r="AG60" s="59">
        <v>0</v>
      </c>
    </row>
    <row r="61" spans="1:33" s="5" customFormat="1" ht="15.75" customHeight="1" x14ac:dyDescent="0.2">
      <c r="A61" s="56"/>
      <c r="B61" s="57" t="s">
        <v>52</v>
      </c>
      <c r="C61" s="58">
        <f t="shared" si="6"/>
        <v>38</v>
      </c>
      <c r="D61" s="58">
        <v>0</v>
      </c>
      <c r="E61" s="58">
        <v>0</v>
      </c>
      <c r="F61" s="58">
        <v>1</v>
      </c>
      <c r="G61" s="58">
        <v>0.4</v>
      </c>
      <c r="H61" s="58">
        <v>0</v>
      </c>
      <c r="I61" s="58">
        <v>0</v>
      </c>
      <c r="J61" s="58">
        <v>0</v>
      </c>
      <c r="K61" s="58">
        <v>0</v>
      </c>
      <c r="L61" s="58">
        <v>0</v>
      </c>
      <c r="M61" s="58">
        <v>0</v>
      </c>
      <c r="N61" s="58">
        <v>0</v>
      </c>
      <c r="O61" s="58">
        <v>0</v>
      </c>
      <c r="P61" s="58">
        <v>0</v>
      </c>
      <c r="Q61" s="58">
        <v>0</v>
      </c>
      <c r="R61" s="58">
        <v>0</v>
      </c>
      <c r="S61" s="58">
        <v>0</v>
      </c>
      <c r="T61" s="58">
        <v>10</v>
      </c>
      <c r="U61" s="58">
        <v>18.87</v>
      </c>
      <c r="V61" s="58">
        <v>0</v>
      </c>
      <c r="W61" s="58">
        <v>0</v>
      </c>
      <c r="X61" s="58">
        <v>0</v>
      </c>
      <c r="Y61" s="58">
        <v>0</v>
      </c>
      <c r="Z61" s="58">
        <v>0</v>
      </c>
      <c r="AA61" s="58">
        <v>0</v>
      </c>
      <c r="AB61" s="58">
        <v>27</v>
      </c>
      <c r="AC61" s="58">
        <v>10.51</v>
      </c>
      <c r="AD61" s="58">
        <v>0</v>
      </c>
      <c r="AE61" s="58">
        <v>0</v>
      </c>
      <c r="AF61" s="58">
        <v>0</v>
      </c>
      <c r="AG61" s="59">
        <v>0</v>
      </c>
    </row>
    <row r="62" spans="1:33" s="5" customFormat="1" ht="15.75" customHeight="1" x14ac:dyDescent="0.2">
      <c r="A62" s="56"/>
      <c r="B62" s="57" t="s">
        <v>53</v>
      </c>
      <c r="C62" s="58">
        <f t="shared" si="6"/>
        <v>327</v>
      </c>
      <c r="D62" s="58">
        <v>47</v>
      </c>
      <c r="E62" s="58">
        <v>19.420000000000002</v>
      </c>
      <c r="F62" s="58">
        <v>40</v>
      </c>
      <c r="G62" s="58">
        <v>16.190000000000001</v>
      </c>
      <c r="H62" s="58">
        <v>19</v>
      </c>
      <c r="I62" s="58">
        <v>11.05</v>
      </c>
      <c r="J62" s="58">
        <v>14</v>
      </c>
      <c r="K62" s="58">
        <v>30.43</v>
      </c>
      <c r="L62" s="58">
        <v>21</v>
      </c>
      <c r="M62" s="58">
        <v>20.79</v>
      </c>
      <c r="N62" s="58">
        <v>26</v>
      </c>
      <c r="O62" s="58">
        <v>22.81</v>
      </c>
      <c r="P62" s="58">
        <v>43</v>
      </c>
      <c r="Q62" s="58">
        <v>15.3</v>
      </c>
      <c r="R62" s="58">
        <v>1</v>
      </c>
      <c r="S62" s="58">
        <v>2.7</v>
      </c>
      <c r="T62" s="58">
        <v>18</v>
      </c>
      <c r="U62" s="58">
        <v>33.96</v>
      </c>
      <c r="V62" s="58">
        <v>1</v>
      </c>
      <c r="W62" s="58">
        <v>0.25</v>
      </c>
      <c r="X62" s="58">
        <v>0</v>
      </c>
      <c r="Y62" s="58">
        <v>0</v>
      </c>
      <c r="Z62" s="58">
        <v>0</v>
      </c>
      <c r="AA62" s="58">
        <v>0</v>
      </c>
      <c r="AB62" s="58">
        <v>66</v>
      </c>
      <c r="AC62" s="58">
        <v>25.68</v>
      </c>
      <c r="AD62" s="58">
        <v>15</v>
      </c>
      <c r="AE62" s="58">
        <v>41.67</v>
      </c>
      <c r="AF62" s="58">
        <v>16</v>
      </c>
      <c r="AG62" s="59">
        <v>29.09</v>
      </c>
    </row>
    <row r="63" spans="1:33" s="5" customFormat="1" ht="15.75" customHeight="1" x14ac:dyDescent="0.2">
      <c r="A63" s="56"/>
      <c r="B63" s="57" t="s">
        <v>117</v>
      </c>
      <c r="C63" s="58">
        <f t="shared" si="6"/>
        <v>112</v>
      </c>
      <c r="D63" s="58">
        <v>5</v>
      </c>
      <c r="E63" s="58">
        <v>2.0699999999999998</v>
      </c>
      <c r="F63" s="58">
        <v>0</v>
      </c>
      <c r="G63" s="58">
        <v>0</v>
      </c>
      <c r="H63" s="58">
        <v>30</v>
      </c>
      <c r="I63" s="58">
        <v>17.440000000000001</v>
      </c>
      <c r="J63" s="58">
        <v>0</v>
      </c>
      <c r="K63" s="58">
        <v>0</v>
      </c>
      <c r="L63" s="58">
        <v>0</v>
      </c>
      <c r="M63" s="58">
        <v>0</v>
      </c>
      <c r="N63" s="58">
        <v>2</v>
      </c>
      <c r="O63" s="58">
        <v>1.75</v>
      </c>
      <c r="P63" s="58">
        <v>0</v>
      </c>
      <c r="Q63" s="58">
        <v>0</v>
      </c>
      <c r="R63" s="58">
        <v>2</v>
      </c>
      <c r="S63" s="58">
        <v>5.41</v>
      </c>
      <c r="T63" s="58">
        <v>4</v>
      </c>
      <c r="U63" s="58">
        <v>7.55</v>
      </c>
      <c r="V63" s="58">
        <v>0</v>
      </c>
      <c r="W63" s="58">
        <v>0</v>
      </c>
      <c r="X63" s="58">
        <v>0</v>
      </c>
      <c r="Y63" s="58">
        <v>0</v>
      </c>
      <c r="Z63" s="58">
        <v>0</v>
      </c>
      <c r="AA63" s="58">
        <v>0</v>
      </c>
      <c r="AB63" s="58">
        <v>67</v>
      </c>
      <c r="AC63" s="58">
        <v>26.07</v>
      </c>
      <c r="AD63" s="58">
        <v>1</v>
      </c>
      <c r="AE63" s="58">
        <v>2.78</v>
      </c>
      <c r="AF63" s="58">
        <v>1</v>
      </c>
      <c r="AG63" s="59">
        <v>1.82</v>
      </c>
    </row>
    <row r="64" spans="1:33" s="5" customFormat="1" ht="15.75" customHeight="1" x14ac:dyDescent="0.2">
      <c r="A64" s="56"/>
      <c r="B64" s="57" t="s">
        <v>118</v>
      </c>
      <c r="C64" s="58">
        <f t="shared" si="6"/>
        <v>8</v>
      </c>
      <c r="D64" s="58">
        <v>0</v>
      </c>
      <c r="E64" s="58">
        <v>0</v>
      </c>
      <c r="F64" s="58">
        <v>0</v>
      </c>
      <c r="G64" s="58">
        <v>0</v>
      </c>
      <c r="H64" s="58">
        <v>0</v>
      </c>
      <c r="I64" s="58">
        <v>0</v>
      </c>
      <c r="J64" s="58">
        <v>0</v>
      </c>
      <c r="K64" s="58">
        <v>0</v>
      </c>
      <c r="L64" s="58">
        <v>0</v>
      </c>
      <c r="M64" s="58">
        <v>0</v>
      </c>
      <c r="N64" s="58">
        <v>0</v>
      </c>
      <c r="O64" s="58">
        <v>0</v>
      </c>
      <c r="P64" s="58">
        <v>0</v>
      </c>
      <c r="Q64" s="58">
        <v>0</v>
      </c>
      <c r="R64" s="58">
        <v>0</v>
      </c>
      <c r="S64" s="58">
        <v>0</v>
      </c>
      <c r="T64" s="58">
        <v>5</v>
      </c>
      <c r="U64" s="58">
        <v>9.43</v>
      </c>
      <c r="V64" s="58">
        <v>0</v>
      </c>
      <c r="W64" s="58">
        <v>0</v>
      </c>
      <c r="X64" s="58">
        <v>0</v>
      </c>
      <c r="Y64" s="58">
        <v>0</v>
      </c>
      <c r="Z64" s="58">
        <v>0</v>
      </c>
      <c r="AA64" s="58">
        <v>0</v>
      </c>
      <c r="AB64" s="58">
        <v>3</v>
      </c>
      <c r="AC64" s="58">
        <v>1.17</v>
      </c>
      <c r="AD64" s="58">
        <v>0</v>
      </c>
      <c r="AE64" s="58">
        <v>0</v>
      </c>
      <c r="AF64" s="58">
        <v>0</v>
      </c>
      <c r="AG64" s="59">
        <v>0</v>
      </c>
    </row>
    <row r="65" spans="1:33" s="5" customFormat="1" ht="15.75" customHeight="1" x14ac:dyDescent="0.2">
      <c r="A65" s="56"/>
      <c r="B65" s="57" t="s">
        <v>119</v>
      </c>
      <c r="C65" s="58">
        <f t="shared" si="6"/>
        <v>1</v>
      </c>
      <c r="D65" s="58">
        <v>1</v>
      </c>
      <c r="E65" s="58">
        <v>0.41</v>
      </c>
      <c r="F65" s="58">
        <v>0</v>
      </c>
      <c r="G65" s="58">
        <v>0</v>
      </c>
      <c r="H65" s="58">
        <v>0</v>
      </c>
      <c r="I65" s="58">
        <v>0</v>
      </c>
      <c r="J65" s="58">
        <v>0</v>
      </c>
      <c r="K65" s="58">
        <v>0</v>
      </c>
      <c r="L65" s="58">
        <v>0</v>
      </c>
      <c r="M65" s="58">
        <v>0</v>
      </c>
      <c r="N65" s="58">
        <v>0</v>
      </c>
      <c r="O65" s="58">
        <v>0</v>
      </c>
      <c r="P65" s="58">
        <v>0</v>
      </c>
      <c r="Q65" s="58">
        <v>0</v>
      </c>
      <c r="R65" s="58">
        <v>0</v>
      </c>
      <c r="S65" s="58">
        <v>0</v>
      </c>
      <c r="T65" s="58">
        <v>0</v>
      </c>
      <c r="U65" s="58">
        <v>0</v>
      </c>
      <c r="V65" s="58">
        <v>0</v>
      </c>
      <c r="W65" s="58">
        <v>0</v>
      </c>
      <c r="X65" s="58">
        <v>0</v>
      </c>
      <c r="Y65" s="58">
        <v>0</v>
      </c>
      <c r="Z65" s="58">
        <v>0</v>
      </c>
      <c r="AA65" s="58">
        <v>0</v>
      </c>
      <c r="AB65" s="58">
        <v>0</v>
      </c>
      <c r="AC65" s="58">
        <v>0</v>
      </c>
      <c r="AD65" s="58">
        <v>0</v>
      </c>
      <c r="AE65" s="58">
        <v>0</v>
      </c>
      <c r="AF65" s="58">
        <v>0</v>
      </c>
      <c r="AG65" s="59">
        <v>0</v>
      </c>
    </row>
    <row r="66" spans="1:33" s="5" customFormat="1" ht="15.75" customHeight="1" x14ac:dyDescent="0.2">
      <c r="A66" s="56"/>
      <c r="B66" s="57" t="s">
        <v>120</v>
      </c>
      <c r="C66" s="58">
        <f t="shared" si="6"/>
        <v>171</v>
      </c>
      <c r="D66" s="58">
        <v>0</v>
      </c>
      <c r="E66" s="58">
        <v>0</v>
      </c>
      <c r="F66" s="58">
        <v>0</v>
      </c>
      <c r="G66" s="58">
        <v>0</v>
      </c>
      <c r="H66" s="58">
        <v>171</v>
      </c>
      <c r="I66" s="58">
        <v>99.42</v>
      </c>
      <c r="J66" s="58">
        <v>0</v>
      </c>
      <c r="K66" s="58">
        <v>0</v>
      </c>
      <c r="L66" s="58">
        <v>0</v>
      </c>
      <c r="M66" s="58">
        <v>0</v>
      </c>
      <c r="N66" s="58">
        <v>0</v>
      </c>
      <c r="O66" s="58">
        <v>0</v>
      </c>
      <c r="P66" s="58">
        <v>0</v>
      </c>
      <c r="Q66" s="58">
        <v>0</v>
      </c>
      <c r="R66" s="58">
        <v>0</v>
      </c>
      <c r="S66" s="58">
        <v>0</v>
      </c>
      <c r="T66" s="58">
        <v>0</v>
      </c>
      <c r="U66" s="58">
        <v>0</v>
      </c>
      <c r="V66" s="58">
        <v>0</v>
      </c>
      <c r="W66" s="58">
        <v>0</v>
      </c>
      <c r="X66" s="58">
        <v>0</v>
      </c>
      <c r="Y66" s="58">
        <v>0</v>
      </c>
      <c r="Z66" s="58">
        <v>0</v>
      </c>
      <c r="AA66" s="58">
        <v>0</v>
      </c>
      <c r="AB66" s="58">
        <v>0</v>
      </c>
      <c r="AC66" s="58">
        <v>0</v>
      </c>
      <c r="AD66" s="58">
        <v>0</v>
      </c>
      <c r="AE66" s="58">
        <v>0</v>
      </c>
      <c r="AF66" s="58">
        <v>0</v>
      </c>
      <c r="AG66" s="59">
        <v>0</v>
      </c>
    </row>
    <row r="67" spans="1:33" s="5" customFormat="1" ht="15.75" customHeight="1" x14ac:dyDescent="0.2">
      <c r="A67" s="56"/>
      <c r="B67" s="57" t="s">
        <v>121</v>
      </c>
      <c r="C67" s="58">
        <f t="shared" si="6"/>
        <v>171</v>
      </c>
      <c r="D67" s="58">
        <v>0</v>
      </c>
      <c r="E67" s="58">
        <v>0</v>
      </c>
      <c r="F67" s="58">
        <v>0</v>
      </c>
      <c r="G67" s="58">
        <v>0</v>
      </c>
      <c r="H67" s="58">
        <v>171</v>
      </c>
      <c r="I67" s="58">
        <v>99.42</v>
      </c>
      <c r="J67" s="58">
        <v>0</v>
      </c>
      <c r="K67" s="58">
        <v>0</v>
      </c>
      <c r="L67" s="58">
        <v>0</v>
      </c>
      <c r="M67" s="58">
        <v>0</v>
      </c>
      <c r="N67" s="58">
        <v>0</v>
      </c>
      <c r="O67" s="58">
        <v>0</v>
      </c>
      <c r="P67" s="58">
        <v>0</v>
      </c>
      <c r="Q67" s="58">
        <v>0</v>
      </c>
      <c r="R67" s="58">
        <v>0</v>
      </c>
      <c r="S67" s="58">
        <v>0</v>
      </c>
      <c r="T67" s="58">
        <v>0</v>
      </c>
      <c r="U67" s="58">
        <v>0</v>
      </c>
      <c r="V67" s="58">
        <v>0</v>
      </c>
      <c r="W67" s="58">
        <v>0</v>
      </c>
      <c r="X67" s="58">
        <v>0</v>
      </c>
      <c r="Y67" s="58">
        <v>0</v>
      </c>
      <c r="Z67" s="58">
        <v>0</v>
      </c>
      <c r="AA67" s="58">
        <v>0</v>
      </c>
      <c r="AB67" s="58">
        <v>0</v>
      </c>
      <c r="AC67" s="58">
        <v>0</v>
      </c>
      <c r="AD67" s="58">
        <v>0</v>
      </c>
      <c r="AE67" s="58">
        <v>0</v>
      </c>
      <c r="AF67" s="58">
        <v>0</v>
      </c>
      <c r="AG67" s="59">
        <v>0</v>
      </c>
    </row>
    <row r="68" spans="1:33" s="5" customFormat="1" ht="16" x14ac:dyDescent="0.2">
      <c r="A68" s="67" t="s">
        <v>122</v>
      </c>
      <c r="B68" s="68"/>
      <c r="C68" s="62">
        <f>C69</f>
        <v>50</v>
      </c>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5"/>
    </row>
    <row r="69" spans="1:33" s="5" customFormat="1" ht="16" x14ac:dyDescent="0.2">
      <c r="A69" s="56"/>
      <c r="B69" s="57" t="s">
        <v>123</v>
      </c>
      <c r="C69" s="58">
        <f t="shared" ref="C69" si="7">D69+F69+H69+J69+L69+N69+P69+R69+T69+V69+X69+Z69+AB69+AD69+AF69</f>
        <v>50</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1</v>
      </c>
      <c r="U69" s="58">
        <v>1.89</v>
      </c>
      <c r="V69" s="58">
        <v>0</v>
      </c>
      <c r="W69" s="58">
        <v>0</v>
      </c>
      <c r="X69" s="58">
        <v>0</v>
      </c>
      <c r="Y69" s="58">
        <v>0</v>
      </c>
      <c r="Z69" s="58">
        <v>0</v>
      </c>
      <c r="AA69" s="58">
        <v>0</v>
      </c>
      <c r="AB69" s="58">
        <v>49</v>
      </c>
      <c r="AC69" s="58">
        <v>19.07</v>
      </c>
      <c r="AD69" s="58">
        <v>0</v>
      </c>
      <c r="AE69" s="58">
        <v>0</v>
      </c>
      <c r="AF69" s="58">
        <v>0</v>
      </c>
      <c r="AG69" s="59">
        <v>0</v>
      </c>
    </row>
    <row r="70" spans="1:33" s="5" customFormat="1" ht="16" x14ac:dyDescent="0.2">
      <c r="A70" s="75" t="s">
        <v>532</v>
      </c>
      <c r="B70" s="76"/>
      <c r="C70" s="60">
        <f>D70+F70+H70+J70+L70+N70+P70+R70+T70+V70+X70+Z70+AB70+AD70+AF70</f>
        <v>3576</v>
      </c>
      <c r="D70" s="77">
        <v>1017</v>
      </c>
      <c r="E70" s="76"/>
      <c r="F70" s="77">
        <v>737</v>
      </c>
      <c r="G70" s="76"/>
      <c r="H70" s="77">
        <v>668</v>
      </c>
      <c r="I70" s="76"/>
      <c r="J70" s="77">
        <v>50</v>
      </c>
      <c r="K70" s="76"/>
      <c r="L70" s="77">
        <v>73</v>
      </c>
      <c r="M70" s="76"/>
      <c r="N70" s="77">
        <v>73</v>
      </c>
      <c r="O70" s="76"/>
      <c r="P70" s="77">
        <v>384</v>
      </c>
      <c r="Q70" s="76"/>
      <c r="R70" s="77">
        <v>10</v>
      </c>
      <c r="S70" s="76"/>
      <c r="T70" s="77">
        <v>106</v>
      </c>
      <c r="U70" s="76"/>
      <c r="V70" s="77">
        <v>12</v>
      </c>
      <c r="W70" s="76"/>
      <c r="X70" s="77">
        <v>0</v>
      </c>
      <c r="Y70" s="76"/>
      <c r="Z70" s="77">
        <v>0</v>
      </c>
      <c r="AA70" s="76"/>
      <c r="AB70" s="77">
        <v>376</v>
      </c>
      <c r="AC70" s="76"/>
      <c r="AD70" s="77">
        <v>37</v>
      </c>
      <c r="AE70" s="76"/>
      <c r="AF70" s="77">
        <v>33</v>
      </c>
      <c r="AG70" s="76"/>
    </row>
    <row r="71" spans="1:33" s="5" customFormat="1" ht="16" x14ac:dyDescent="0.2">
      <c r="A71" s="75" t="s">
        <v>533</v>
      </c>
      <c r="B71" s="76"/>
      <c r="C71" s="61">
        <v>2087</v>
      </c>
      <c r="D71" s="77">
        <v>242</v>
      </c>
      <c r="E71" s="76"/>
      <c r="F71" s="77">
        <v>247</v>
      </c>
      <c r="G71" s="76"/>
      <c r="H71" s="77">
        <v>172</v>
      </c>
      <c r="I71" s="76"/>
      <c r="J71" s="77">
        <v>46</v>
      </c>
      <c r="K71" s="76"/>
      <c r="L71" s="77">
        <v>101</v>
      </c>
      <c r="M71" s="76"/>
      <c r="N71" s="77">
        <v>114</v>
      </c>
      <c r="O71" s="76"/>
      <c r="P71" s="77">
        <v>281</v>
      </c>
      <c r="Q71" s="76"/>
      <c r="R71" s="77">
        <v>37</v>
      </c>
      <c r="S71" s="76"/>
      <c r="T71" s="77">
        <v>53</v>
      </c>
      <c r="U71" s="76"/>
      <c r="V71" s="77">
        <v>393</v>
      </c>
      <c r="W71" s="76"/>
      <c r="X71" s="77">
        <v>51</v>
      </c>
      <c r="Y71" s="76"/>
      <c r="Z71" s="77">
        <v>2</v>
      </c>
      <c r="AA71" s="76"/>
      <c r="AB71" s="77">
        <v>257</v>
      </c>
      <c r="AC71" s="76"/>
      <c r="AD71" s="77">
        <v>36</v>
      </c>
      <c r="AE71" s="76"/>
      <c r="AF71" s="77">
        <v>55</v>
      </c>
      <c r="AG71" s="76"/>
    </row>
  </sheetData>
  <mergeCells count="60">
    <mergeCell ref="AF71:AG71"/>
    <mergeCell ref="A1:AA1"/>
    <mergeCell ref="AF70:AG70"/>
    <mergeCell ref="A71:B71"/>
    <mergeCell ref="D71:E71"/>
    <mergeCell ref="F71:G71"/>
    <mergeCell ref="H71:I71"/>
    <mergeCell ref="J71:K71"/>
    <mergeCell ref="L71:M71"/>
    <mergeCell ref="N71:O71"/>
    <mergeCell ref="P71:Q71"/>
    <mergeCell ref="R71:S71"/>
    <mergeCell ref="T71:U71"/>
    <mergeCell ref="V71:W71"/>
    <mergeCell ref="X71:Y71"/>
    <mergeCell ref="Z71:AA71"/>
    <mergeCell ref="T70:U70"/>
    <mergeCell ref="AB71:AC71"/>
    <mergeCell ref="AD71:AE71"/>
    <mergeCell ref="V70:W70"/>
    <mergeCell ref="X70:Y70"/>
    <mergeCell ref="Z70:AA70"/>
    <mergeCell ref="AB70:AC70"/>
    <mergeCell ref="AD70:AE70"/>
    <mergeCell ref="J70:K70"/>
    <mergeCell ref="L70:M70"/>
    <mergeCell ref="N70:O70"/>
    <mergeCell ref="P70:Q70"/>
    <mergeCell ref="R70:S70"/>
    <mergeCell ref="A68:B68"/>
    <mergeCell ref="A70:B70"/>
    <mergeCell ref="D70:E70"/>
    <mergeCell ref="F70:G70"/>
    <mergeCell ref="H70:I70"/>
    <mergeCell ref="A36:B36"/>
    <mergeCell ref="A44:B44"/>
    <mergeCell ref="A54:B54"/>
    <mergeCell ref="A56:B56"/>
    <mergeCell ref="A58:B58"/>
    <mergeCell ref="H2:I2"/>
    <mergeCell ref="J2:K2"/>
    <mergeCell ref="A15:B15"/>
    <mergeCell ref="A20:B20"/>
    <mergeCell ref="A29:B29"/>
    <mergeCell ref="AF2:AG2"/>
    <mergeCell ref="AB2:AC2"/>
    <mergeCell ref="AD2:AE2"/>
    <mergeCell ref="A4:B4"/>
    <mergeCell ref="A13:B13"/>
    <mergeCell ref="V2:W2"/>
    <mergeCell ref="X2:Y2"/>
    <mergeCell ref="Z2:AA2"/>
    <mergeCell ref="L2:M2"/>
    <mergeCell ref="N2:O2"/>
    <mergeCell ref="P2:Q2"/>
    <mergeCell ref="R2:S2"/>
    <mergeCell ref="T2:U2"/>
    <mergeCell ref="A2:B2"/>
    <mergeCell ref="D2:E2"/>
    <mergeCell ref="F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L47"/>
  <sheetViews>
    <sheetView zoomScale="140" zoomScaleNormal="140" workbookViewId="0">
      <selection activeCell="D47" sqref="D47"/>
    </sheetView>
  </sheetViews>
  <sheetFormatPr baseColWidth="10" defaultColWidth="12.6640625" defaultRowHeight="15.75" customHeight="1" x14ac:dyDescent="0.15"/>
  <cols>
    <col min="1" max="1" width="20.6640625" customWidth="1"/>
  </cols>
  <sheetData>
    <row r="1" spans="1:12" ht="15.75" customHeight="1" x14ac:dyDescent="0.15">
      <c r="A1" s="79" t="s">
        <v>539</v>
      </c>
      <c r="B1" s="79"/>
      <c r="C1" s="79"/>
      <c r="D1" s="79"/>
      <c r="E1" s="79"/>
      <c r="F1" s="79"/>
      <c r="G1" s="79"/>
      <c r="H1" s="79"/>
      <c r="I1" s="79"/>
      <c r="J1" s="79"/>
      <c r="K1" s="79"/>
      <c r="L1" s="79"/>
    </row>
    <row r="2" spans="1:12" ht="15.75" customHeight="1" x14ac:dyDescent="0.2">
      <c r="A2" s="41" t="s">
        <v>0</v>
      </c>
      <c r="B2" s="42" t="s">
        <v>541</v>
      </c>
      <c r="C2" s="42" t="s">
        <v>124</v>
      </c>
      <c r="D2" s="80" t="s">
        <v>125</v>
      </c>
      <c r="E2" s="80"/>
      <c r="F2" s="80"/>
      <c r="G2" s="80" t="s">
        <v>126</v>
      </c>
      <c r="H2" s="80"/>
      <c r="I2" s="80"/>
      <c r="J2" s="80" t="s">
        <v>127</v>
      </c>
      <c r="K2" s="80"/>
      <c r="L2" s="80"/>
    </row>
    <row r="3" spans="1:12" ht="15.75" customHeight="1" x14ac:dyDescent="0.2">
      <c r="A3" s="43"/>
      <c r="B3" s="43"/>
      <c r="C3" s="43"/>
      <c r="D3" s="44" t="s">
        <v>128</v>
      </c>
      <c r="E3" s="44" t="s">
        <v>129</v>
      </c>
      <c r="F3" s="44" t="s">
        <v>540</v>
      </c>
      <c r="G3" s="44" t="s">
        <v>128</v>
      </c>
      <c r="H3" s="44" t="s">
        <v>129</v>
      </c>
      <c r="I3" s="44" t="s">
        <v>540</v>
      </c>
      <c r="J3" s="44" t="s">
        <v>128</v>
      </c>
      <c r="K3" s="44" t="s">
        <v>129</v>
      </c>
      <c r="L3" s="44" t="s">
        <v>540</v>
      </c>
    </row>
    <row r="4" spans="1:12" ht="15.75" customHeight="1" x14ac:dyDescent="0.2">
      <c r="A4" s="2" t="s">
        <v>6</v>
      </c>
      <c r="B4" s="2">
        <v>922</v>
      </c>
      <c r="C4" s="2">
        <v>340</v>
      </c>
      <c r="D4" s="2">
        <v>0.78</v>
      </c>
      <c r="E4" s="6">
        <v>0.14000000000000001</v>
      </c>
      <c r="F4" s="6">
        <v>0.1101</v>
      </c>
      <c r="G4" s="2">
        <v>0.2</v>
      </c>
      <c r="H4" s="6">
        <v>0.11</v>
      </c>
      <c r="I4" s="6">
        <v>3.3500000000000002E-2</v>
      </c>
      <c r="J4" s="2">
        <v>0.1</v>
      </c>
      <c r="K4" s="6">
        <v>0.14349999999999999</v>
      </c>
      <c r="L4" s="6">
        <v>7.6499999999999999E-2</v>
      </c>
    </row>
    <row r="5" spans="1:12" ht="15.75" customHeight="1" x14ac:dyDescent="0.2">
      <c r="A5" s="3" t="s">
        <v>520</v>
      </c>
      <c r="B5" s="2">
        <v>242</v>
      </c>
      <c r="C5" s="2">
        <v>77</v>
      </c>
      <c r="D5" s="2">
        <v>0.67</v>
      </c>
      <c r="E5" s="6">
        <v>0.1472</v>
      </c>
      <c r="F5" s="6">
        <v>0.1472</v>
      </c>
      <c r="G5" s="2">
        <v>0.34</v>
      </c>
      <c r="H5" s="6">
        <v>7.2300000000000003E-2</v>
      </c>
      <c r="I5" s="6">
        <v>6.0199999999999997E-2</v>
      </c>
      <c r="J5" s="2">
        <v>0.06</v>
      </c>
      <c r="K5" s="6">
        <v>0.1429</v>
      </c>
      <c r="L5" s="6">
        <v>0</v>
      </c>
    </row>
    <row r="6" spans="1:12" ht="15.75" customHeight="1" x14ac:dyDescent="0.2">
      <c r="A6" s="3" t="s">
        <v>535</v>
      </c>
      <c r="B6" s="2">
        <v>247</v>
      </c>
      <c r="C6" s="2">
        <v>86</v>
      </c>
      <c r="D6" s="2">
        <v>0.91</v>
      </c>
      <c r="E6" s="6">
        <v>0.115</v>
      </c>
      <c r="F6" s="6">
        <v>7.0800000000000002E-2</v>
      </c>
      <c r="G6" s="2">
        <v>0.17</v>
      </c>
      <c r="H6" s="6">
        <v>0</v>
      </c>
      <c r="I6" s="6">
        <v>6.9800000000000001E-2</v>
      </c>
      <c r="J6" s="2">
        <v>0.03</v>
      </c>
      <c r="K6" s="6">
        <v>0.25</v>
      </c>
      <c r="L6" s="6">
        <v>0.125</v>
      </c>
    </row>
    <row r="7" spans="1:12" ht="15.75" customHeight="1" x14ac:dyDescent="0.2">
      <c r="A7" s="3" t="s">
        <v>521</v>
      </c>
      <c r="B7" s="2">
        <v>114</v>
      </c>
      <c r="C7" s="2">
        <v>35</v>
      </c>
      <c r="D7" s="2">
        <v>1.04</v>
      </c>
      <c r="E7" s="6">
        <v>0.1176</v>
      </c>
      <c r="F7" s="6">
        <v>9.2399999999999996E-2</v>
      </c>
      <c r="G7" s="2">
        <v>0.28000000000000003</v>
      </c>
      <c r="H7" s="6">
        <v>0</v>
      </c>
      <c r="I7" s="6">
        <v>3.1300000000000001E-2</v>
      </c>
      <c r="J7" s="2">
        <v>0.14000000000000001</v>
      </c>
      <c r="K7" s="6">
        <v>0.125</v>
      </c>
      <c r="L7" s="6">
        <v>6.25E-2</v>
      </c>
    </row>
    <row r="8" spans="1:12" ht="15.75" customHeight="1" x14ac:dyDescent="0.2">
      <c r="A8" s="3" t="s">
        <v>522</v>
      </c>
      <c r="B8" s="2">
        <v>172</v>
      </c>
      <c r="C8" s="2">
        <v>74</v>
      </c>
      <c r="D8" s="2">
        <v>0.62</v>
      </c>
      <c r="E8" s="6">
        <v>9.4299999999999995E-2</v>
      </c>
      <c r="F8" s="6">
        <v>7.5499999999999998E-2</v>
      </c>
      <c r="G8" s="2">
        <v>0.15</v>
      </c>
      <c r="H8" s="6">
        <v>0.28000000000000003</v>
      </c>
      <c r="I8" s="6">
        <v>0.04</v>
      </c>
      <c r="J8" s="2">
        <v>0.16</v>
      </c>
      <c r="K8" s="6">
        <v>0</v>
      </c>
      <c r="L8" s="6">
        <v>7.1400000000000005E-2</v>
      </c>
    </row>
    <row r="9" spans="1:12" ht="15.75" customHeight="1" x14ac:dyDescent="0.2">
      <c r="A9" s="3" t="s">
        <v>523</v>
      </c>
      <c r="B9" s="2">
        <v>101</v>
      </c>
      <c r="C9" s="2">
        <v>48</v>
      </c>
      <c r="D9" s="2">
        <v>0.66</v>
      </c>
      <c r="E9" s="6">
        <v>0.19400000000000001</v>
      </c>
      <c r="F9" s="6">
        <v>7.46E-2</v>
      </c>
      <c r="G9" s="2">
        <v>0.13</v>
      </c>
      <c r="H9" s="6">
        <v>0.30769999999999997</v>
      </c>
      <c r="I9" s="6">
        <v>0</v>
      </c>
      <c r="J9" s="2">
        <v>7.0000000000000007E-2</v>
      </c>
      <c r="K9" s="6">
        <v>0.1429</v>
      </c>
      <c r="L9" s="6">
        <v>0</v>
      </c>
    </row>
    <row r="10" spans="1:12" ht="15.75" customHeight="1" x14ac:dyDescent="0.2">
      <c r="A10" s="3" t="s">
        <v>524</v>
      </c>
      <c r="B10" s="2">
        <v>46</v>
      </c>
      <c r="C10" s="2">
        <v>20</v>
      </c>
      <c r="D10" s="2">
        <v>0.76</v>
      </c>
      <c r="E10" s="6">
        <v>0.1714</v>
      </c>
      <c r="F10" s="6">
        <v>0.2</v>
      </c>
      <c r="G10" s="2">
        <v>0.13</v>
      </c>
      <c r="H10" s="6">
        <v>0</v>
      </c>
      <c r="I10" s="6">
        <v>0</v>
      </c>
      <c r="J10" s="2">
        <v>0.11</v>
      </c>
      <c r="K10" s="6">
        <v>0.2</v>
      </c>
      <c r="L10" s="6">
        <v>0.2</v>
      </c>
    </row>
    <row r="11" spans="1:12" ht="15.75" customHeight="1" x14ac:dyDescent="0.2">
      <c r="A11" s="2" t="s">
        <v>13</v>
      </c>
      <c r="B11" s="2">
        <v>318</v>
      </c>
      <c r="C11" s="2">
        <v>105</v>
      </c>
      <c r="D11" s="2">
        <v>0.53</v>
      </c>
      <c r="E11" s="6">
        <v>7.7299999999999994E-2</v>
      </c>
      <c r="F11" s="6">
        <v>5.3900000000000003E-2</v>
      </c>
      <c r="G11" s="2">
        <v>0.36</v>
      </c>
      <c r="H11" s="6">
        <v>3.1E-2</v>
      </c>
      <c r="I11" s="6">
        <v>2.6499999999999999E-2</v>
      </c>
      <c r="J11" s="2">
        <v>0.12</v>
      </c>
      <c r="K11" s="6">
        <v>0.30299999999999999</v>
      </c>
      <c r="L11" s="6">
        <v>0</v>
      </c>
    </row>
    <row r="12" spans="1:12" ht="15.75" customHeight="1" x14ac:dyDescent="0.2">
      <c r="A12" s="3" t="s">
        <v>525</v>
      </c>
      <c r="B12" s="2">
        <v>281</v>
      </c>
      <c r="C12" s="2">
        <v>94</v>
      </c>
      <c r="D12" s="2">
        <v>0.59</v>
      </c>
      <c r="E12" s="6">
        <v>9.5799999999999996E-2</v>
      </c>
      <c r="F12" s="6">
        <v>0.10780000000000001</v>
      </c>
      <c r="G12" s="2">
        <v>0.4</v>
      </c>
      <c r="H12" s="6">
        <v>6.1899999999999997E-2</v>
      </c>
      <c r="I12" s="6">
        <v>5.3100000000000001E-2</v>
      </c>
      <c r="J12" s="2">
        <v>0.08</v>
      </c>
      <c r="K12" s="6">
        <v>0.2727</v>
      </c>
      <c r="L12" s="6">
        <v>0</v>
      </c>
    </row>
    <row r="13" spans="1:12" ht="15.75" customHeight="1" x14ac:dyDescent="0.2">
      <c r="A13" s="3" t="s">
        <v>526</v>
      </c>
      <c r="B13" s="2">
        <v>37</v>
      </c>
      <c r="C13" s="2">
        <v>11</v>
      </c>
      <c r="D13" s="2">
        <v>0.46</v>
      </c>
      <c r="E13" s="6">
        <v>5.8799999999999998E-2</v>
      </c>
      <c r="F13" s="6">
        <v>0</v>
      </c>
      <c r="G13" s="2">
        <v>0.32</v>
      </c>
      <c r="H13" s="6">
        <v>0</v>
      </c>
      <c r="I13" s="6">
        <v>0</v>
      </c>
      <c r="J13" s="2">
        <v>0.16</v>
      </c>
      <c r="K13" s="6">
        <v>0.33329999999999999</v>
      </c>
      <c r="L13" s="6">
        <v>0</v>
      </c>
    </row>
    <row r="14" spans="1:12" ht="15.75" customHeight="1" x14ac:dyDescent="0.2">
      <c r="A14" s="2" t="s">
        <v>16</v>
      </c>
      <c r="B14" s="2">
        <v>53</v>
      </c>
      <c r="C14" s="2">
        <v>7</v>
      </c>
      <c r="D14" s="2">
        <v>1.87</v>
      </c>
      <c r="E14" s="6">
        <v>9.0899999999999995E-2</v>
      </c>
      <c r="F14" s="6">
        <v>5.0500000000000003E-2</v>
      </c>
      <c r="G14" s="2">
        <v>0.25</v>
      </c>
      <c r="H14" s="6">
        <v>0.15379999999999999</v>
      </c>
      <c r="I14" s="6">
        <v>7.6899999999999996E-2</v>
      </c>
      <c r="J14" s="2">
        <v>0.45</v>
      </c>
      <c r="K14" s="6">
        <v>4.1700000000000001E-2</v>
      </c>
      <c r="L14" s="6">
        <v>0.25</v>
      </c>
    </row>
    <row r="15" spans="1:12" ht="15.75" customHeight="1" x14ac:dyDescent="0.2">
      <c r="A15" s="3" t="s">
        <v>527</v>
      </c>
      <c r="B15" s="2">
        <v>53</v>
      </c>
      <c r="C15" s="2">
        <v>7</v>
      </c>
      <c r="D15" s="2">
        <v>1.87</v>
      </c>
      <c r="E15" s="6">
        <v>9.0899999999999995E-2</v>
      </c>
      <c r="F15" s="6">
        <v>5.0500000000000003E-2</v>
      </c>
      <c r="G15" s="2">
        <v>0.25</v>
      </c>
      <c r="H15" s="6">
        <v>0.15379999999999999</v>
      </c>
      <c r="I15" s="6">
        <v>7.6899999999999996E-2</v>
      </c>
      <c r="J15" s="2">
        <v>0.45</v>
      </c>
      <c r="K15" s="6">
        <v>4.1700000000000001E-2</v>
      </c>
      <c r="L15" s="6">
        <v>0.25</v>
      </c>
    </row>
    <row r="16" spans="1:12" ht="15.75" customHeight="1" x14ac:dyDescent="0.2">
      <c r="A16" s="2" t="s">
        <v>17</v>
      </c>
      <c r="B16" s="2">
        <v>446</v>
      </c>
      <c r="C16" s="2">
        <v>302</v>
      </c>
      <c r="D16" s="2">
        <v>0.3</v>
      </c>
      <c r="E16" s="6">
        <v>0</v>
      </c>
      <c r="F16" s="6">
        <v>0</v>
      </c>
      <c r="G16" s="2">
        <v>0.13</v>
      </c>
      <c r="H16" s="6">
        <v>0</v>
      </c>
      <c r="I16" s="6">
        <v>0</v>
      </c>
      <c r="J16" s="2">
        <v>0.19</v>
      </c>
      <c r="K16" s="6">
        <v>0</v>
      </c>
      <c r="L16" s="6">
        <v>0</v>
      </c>
    </row>
    <row r="17" spans="1:12" ht="15.75" customHeight="1" x14ac:dyDescent="0.2">
      <c r="A17" s="3" t="s">
        <v>528</v>
      </c>
      <c r="B17" s="2">
        <v>393</v>
      </c>
      <c r="C17" s="2">
        <v>272</v>
      </c>
      <c r="D17" s="2">
        <v>0.28000000000000003</v>
      </c>
      <c r="E17" s="6">
        <v>0</v>
      </c>
      <c r="F17" s="6">
        <v>0</v>
      </c>
      <c r="G17" s="2">
        <v>0.02</v>
      </c>
      <c r="H17" s="6">
        <v>0</v>
      </c>
      <c r="I17" s="6">
        <v>0</v>
      </c>
      <c r="J17" s="2">
        <v>0.02</v>
      </c>
      <c r="K17" s="6">
        <v>0</v>
      </c>
      <c r="L17" s="6">
        <v>0</v>
      </c>
    </row>
    <row r="18" spans="1:12" ht="15.75" customHeight="1" x14ac:dyDescent="0.2">
      <c r="A18" s="3" t="s">
        <v>529</v>
      </c>
      <c r="B18" s="2">
        <v>51</v>
      </c>
      <c r="C18" s="2">
        <v>30</v>
      </c>
      <c r="D18" s="2">
        <v>0.14000000000000001</v>
      </c>
      <c r="E18" s="6">
        <v>0</v>
      </c>
      <c r="F18" s="6">
        <v>0</v>
      </c>
      <c r="G18" s="2">
        <v>0.35</v>
      </c>
      <c r="H18" s="6">
        <v>0</v>
      </c>
      <c r="I18" s="6">
        <v>0</v>
      </c>
      <c r="J18" s="2">
        <v>0.04</v>
      </c>
      <c r="K18" s="6">
        <v>0</v>
      </c>
      <c r="L18" s="6">
        <v>0</v>
      </c>
    </row>
    <row r="19" spans="1:12" ht="15.75" customHeight="1" x14ac:dyDescent="0.2">
      <c r="A19" s="3" t="s">
        <v>530</v>
      </c>
      <c r="B19" s="2">
        <v>2</v>
      </c>
      <c r="C19" s="2">
        <v>0</v>
      </c>
      <c r="D19" s="2">
        <v>0.5</v>
      </c>
      <c r="E19" s="6">
        <v>0</v>
      </c>
      <c r="F19" s="6">
        <v>0</v>
      </c>
      <c r="G19" s="2">
        <v>0</v>
      </c>
      <c r="H19" s="6">
        <v>0</v>
      </c>
      <c r="I19" s="6">
        <v>0</v>
      </c>
      <c r="J19" s="2">
        <v>0.5</v>
      </c>
      <c r="K19" s="6">
        <v>0</v>
      </c>
      <c r="L19" s="6">
        <v>0</v>
      </c>
    </row>
    <row r="20" spans="1:12" ht="15.75" customHeight="1" x14ac:dyDescent="0.2">
      <c r="A20" s="2" t="s">
        <v>21</v>
      </c>
      <c r="B20" s="2">
        <v>348</v>
      </c>
      <c r="C20" s="2">
        <v>24</v>
      </c>
      <c r="D20" s="2">
        <v>1.75</v>
      </c>
      <c r="E20" s="6">
        <v>0.14130000000000001</v>
      </c>
      <c r="F20" s="6">
        <v>5.6399999999999999E-2</v>
      </c>
      <c r="G20" s="2">
        <v>0.54</v>
      </c>
      <c r="H20" s="6">
        <v>0.17649999999999999</v>
      </c>
      <c r="I20" s="6">
        <v>1.24E-2</v>
      </c>
      <c r="J20" s="2">
        <v>0.31</v>
      </c>
      <c r="K20" s="6">
        <v>0.20480000000000001</v>
      </c>
      <c r="L20" s="6">
        <v>5.3900000000000003E-2</v>
      </c>
    </row>
    <row r="21" spans="1:12" ht="15.75" customHeight="1" x14ac:dyDescent="0.2">
      <c r="A21" s="3" t="s">
        <v>536</v>
      </c>
      <c r="B21" s="2">
        <v>257</v>
      </c>
      <c r="C21" s="2">
        <v>11</v>
      </c>
      <c r="D21" s="2">
        <v>2.25</v>
      </c>
      <c r="E21" s="6">
        <v>0.11070000000000001</v>
      </c>
      <c r="F21" s="6">
        <v>3.6299999999999999E-2</v>
      </c>
      <c r="G21" s="2">
        <v>0.94</v>
      </c>
      <c r="H21" s="6">
        <v>9.0899999999999995E-2</v>
      </c>
      <c r="I21" s="6">
        <v>3.7199999999999997E-2</v>
      </c>
      <c r="J21" s="2">
        <v>0.53</v>
      </c>
      <c r="K21" s="6">
        <v>5.8799999999999998E-2</v>
      </c>
      <c r="L21" s="6">
        <v>0.1618</v>
      </c>
    </row>
    <row r="22" spans="1:12" ht="15.75" customHeight="1" x14ac:dyDescent="0.2">
      <c r="A22" s="3" t="s">
        <v>537</v>
      </c>
      <c r="B22" s="2">
        <v>55</v>
      </c>
      <c r="C22" s="2">
        <v>11</v>
      </c>
      <c r="D22" s="2">
        <v>1.42</v>
      </c>
      <c r="E22" s="6">
        <v>0.1026</v>
      </c>
      <c r="F22" s="6">
        <v>0.1154</v>
      </c>
      <c r="G22" s="2">
        <v>0.16</v>
      </c>
      <c r="H22" s="6">
        <v>0.33329999999999999</v>
      </c>
      <c r="I22" s="6">
        <v>0</v>
      </c>
      <c r="J22" s="2">
        <v>0.16</v>
      </c>
      <c r="K22" s="6">
        <v>0.1111</v>
      </c>
      <c r="L22" s="6">
        <v>0</v>
      </c>
    </row>
    <row r="23" spans="1:12" ht="15.75" customHeight="1" x14ac:dyDescent="0.2">
      <c r="A23" s="3" t="s">
        <v>538</v>
      </c>
      <c r="B23" s="2">
        <v>36</v>
      </c>
      <c r="C23" s="2">
        <v>2</v>
      </c>
      <c r="D23" s="2">
        <v>1.58</v>
      </c>
      <c r="E23" s="6">
        <v>0.21049999999999999</v>
      </c>
      <c r="F23" s="6">
        <v>1.7500000000000002E-2</v>
      </c>
      <c r="G23" s="2">
        <v>0.53</v>
      </c>
      <c r="H23" s="6">
        <v>0.1053</v>
      </c>
      <c r="I23" s="6">
        <v>0</v>
      </c>
      <c r="J23" s="2">
        <v>0.25</v>
      </c>
      <c r="K23" s="6">
        <v>0.44440000000000002</v>
      </c>
      <c r="L23" s="6">
        <v>0</v>
      </c>
    </row>
    <row r="24" spans="1:12" ht="15.75" customHeight="1" x14ac:dyDescent="0.2">
      <c r="A24" s="41" t="s">
        <v>25</v>
      </c>
      <c r="B24" s="41">
        <v>2087</v>
      </c>
      <c r="C24" s="41">
        <v>778</v>
      </c>
      <c r="D24" s="41">
        <v>0.87</v>
      </c>
      <c r="E24" s="45">
        <v>8.9899999999999994E-2</v>
      </c>
      <c r="F24" s="45">
        <v>5.4199999999999998E-2</v>
      </c>
      <c r="G24" s="41">
        <v>0.25</v>
      </c>
      <c r="H24" s="45">
        <v>9.4299999999999995E-2</v>
      </c>
      <c r="I24" s="45">
        <v>2.9899999999999999E-2</v>
      </c>
      <c r="J24" s="41">
        <v>0.19</v>
      </c>
      <c r="K24" s="45">
        <v>0.1386</v>
      </c>
      <c r="L24" s="45">
        <v>7.6100000000000001E-2</v>
      </c>
    </row>
    <row r="28" spans="1:12" ht="15.75" customHeight="1" x14ac:dyDescent="0.2">
      <c r="A28" s="2"/>
    </row>
    <row r="29" spans="1:12" ht="15.75" customHeight="1" x14ac:dyDescent="0.2">
      <c r="A29" s="3"/>
    </row>
    <row r="30" spans="1:12" ht="15.75" customHeight="1" x14ac:dyDescent="0.2">
      <c r="A30" s="3"/>
    </row>
    <row r="31" spans="1:12" ht="15.75" customHeight="1" x14ac:dyDescent="0.2">
      <c r="A31" s="3"/>
    </row>
    <row r="32" spans="1:12" ht="15.75" customHeight="1" x14ac:dyDescent="0.2">
      <c r="A32" s="3"/>
    </row>
    <row r="33" spans="1:1" ht="15.75" customHeight="1" x14ac:dyDescent="0.2">
      <c r="A33" s="3"/>
    </row>
    <row r="34" spans="1:1" ht="15.75" customHeight="1" x14ac:dyDescent="0.2">
      <c r="A34" s="3"/>
    </row>
    <row r="35" spans="1:1" ht="15.75" customHeight="1" x14ac:dyDescent="0.2">
      <c r="A35" s="2"/>
    </row>
    <row r="36" spans="1:1" ht="15.75" customHeight="1" x14ac:dyDescent="0.2">
      <c r="A36" s="3"/>
    </row>
    <row r="37" spans="1:1" ht="15.75" customHeight="1" x14ac:dyDescent="0.2">
      <c r="A37" s="3"/>
    </row>
    <row r="38" spans="1:1" ht="15.75" customHeight="1" x14ac:dyDescent="0.2">
      <c r="A38" s="2"/>
    </row>
    <row r="39" spans="1:1" ht="15.75" customHeight="1" x14ac:dyDescent="0.2">
      <c r="A39" s="3"/>
    </row>
    <row r="40" spans="1:1" ht="15.75" customHeight="1" x14ac:dyDescent="0.2">
      <c r="A40" s="2"/>
    </row>
    <row r="41" spans="1:1" ht="15.75" customHeight="1" x14ac:dyDescent="0.2">
      <c r="A41" s="3"/>
    </row>
    <row r="42" spans="1:1" ht="15.75" customHeight="1" x14ac:dyDescent="0.2">
      <c r="A42" s="3"/>
    </row>
    <row r="43" spans="1:1" ht="15.75" customHeight="1" x14ac:dyDescent="0.2">
      <c r="A43" s="3"/>
    </row>
    <row r="44" spans="1:1" ht="15.75" customHeight="1" x14ac:dyDescent="0.2">
      <c r="A44" s="2"/>
    </row>
    <row r="45" spans="1:1" ht="15.75" customHeight="1" x14ac:dyDescent="0.2">
      <c r="A45" s="3"/>
    </row>
    <row r="46" spans="1:1" ht="15.75" customHeight="1" x14ac:dyDescent="0.2">
      <c r="A46" s="3"/>
    </row>
    <row r="47" spans="1:1" ht="15.75" customHeight="1" x14ac:dyDescent="0.2">
      <c r="A47" s="3"/>
    </row>
  </sheetData>
  <mergeCells count="4">
    <mergeCell ref="A1:L1"/>
    <mergeCell ref="D2:F2"/>
    <mergeCell ref="G2:I2"/>
    <mergeCell ref="J2:L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W83"/>
  <sheetViews>
    <sheetView zoomScale="130" zoomScaleNormal="130" workbookViewId="0">
      <selection activeCell="Q2" sqref="Q2:W2"/>
    </sheetView>
  </sheetViews>
  <sheetFormatPr baseColWidth="10" defaultColWidth="12.6640625" defaultRowHeight="15.75" customHeight="1" x14ac:dyDescent="0.15"/>
  <cols>
    <col min="8" max="8" width="4" customWidth="1"/>
    <col min="16" max="16" width="4" customWidth="1"/>
  </cols>
  <sheetData>
    <row r="1" spans="1:23" s="4" customFormat="1" ht="15.75" customHeight="1" x14ac:dyDescent="0.2">
      <c r="A1" s="81" t="s">
        <v>543</v>
      </c>
      <c r="B1" s="81"/>
      <c r="C1" s="81"/>
      <c r="D1" s="81"/>
      <c r="E1" s="81"/>
      <c r="F1" s="81"/>
      <c r="G1" s="81"/>
      <c r="H1" s="81"/>
      <c r="I1" s="81"/>
      <c r="J1" s="81"/>
      <c r="K1" s="81"/>
      <c r="L1" s="81"/>
      <c r="M1" s="81"/>
      <c r="N1" s="81"/>
      <c r="O1" s="81"/>
      <c r="P1" s="81"/>
      <c r="Q1" s="81"/>
      <c r="R1" s="81"/>
      <c r="S1" s="81"/>
      <c r="T1" s="81"/>
      <c r="U1" s="81"/>
      <c r="V1" s="81"/>
      <c r="W1" s="81"/>
    </row>
    <row r="2" spans="1:23" ht="15.75" customHeight="1" x14ac:dyDescent="0.2">
      <c r="A2" s="82" t="s">
        <v>548</v>
      </c>
      <c r="B2" s="83"/>
      <c r="C2" s="83"/>
      <c r="D2" s="83"/>
      <c r="E2" s="83"/>
      <c r="F2" s="83"/>
      <c r="G2" s="83"/>
      <c r="H2" s="4"/>
      <c r="I2" s="84" t="s">
        <v>549</v>
      </c>
      <c r="J2" s="83"/>
      <c r="K2" s="83"/>
      <c r="L2" s="83"/>
      <c r="M2" s="83"/>
      <c r="N2" s="83"/>
      <c r="O2" s="83"/>
      <c r="P2" s="4"/>
      <c r="Q2" s="85" t="s">
        <v>550</v>
      </c>
      <c r="R2" s="83"/>
      <c r="S2" s="83"/>
      <c r="T2" s="83"/>
      <c r="U2" s="83"/>
      <c r="V2" s="83"/>
      <c r="W2" s="83"/>
    </row>
    <row r="3" spans="1:23" ht="111" customHeight="1" x14ac:dyDescent="0.2">
      <c r="A3" s="8" t="s">
        <v>131</v>
      </c>
      <c r="B3" s="9" t="s">
        <v>449</v>
      </c>
      <c r="C3" s="10" t="s">
        <v>132</v>
      </c>
      <c r="D3" s="11" t="s">
        <v>133</v>
      </c>
      <c r="E3" s="12" t="s">
        <v>134</v>
      </c>
      <c r="F3" s="8" t="s">
        <v>54</v>
      </c>
      <c r="G3" s="8" t="s">
        <v>25</v>
      </c>
      <c r="H3" s="13"/>
      <c r="I3" s="8" t="s">
        <v>131</v>
      </c>
      <c r="J3" s="9" t="s">
        <v>449</v>
      </c>
      <c r="K3" s="10" t="s">
        <v>132</v>
      </c>
      <c r="L3" s="11" t="s">
        <v>133</v>
      </c>
      <c r="M3" s="12" t="s">
        <v>134</v>
      </c>
      <c r="N3" s="8" t="s">
        <v>54</v>
      </c>
      <c r="O3" s="8" t="s">
        <v>25</v>
      </c>
      <c r="P3" s="13"/>
      <c r="Q3" s="8" t="s">
        <v>131</v>
      </c>
      <c r="R3" s="9" t="s">
        <v>449</v>
      </c>
      <c r="S3" s="10" t="s">
        <v>132</v>
      </c>
      <c r="T3" s="11" t="s">
        <v>133</v>
      </c>
      <c r="U3" s="12" t="s">
        <v>134</v>
      </c>
      <c r="V3" s="8" t="s">
        <v>54</v>
      </c>
      <c r="W3" s="8" t="s">
        <v>25</v>
      </c>
    </row>
    <row r="4" spans="1:23" ht="16" x14ac:dyDescent="0.2">
      <c r="A4" s="2" t="s">
        <v>135</v>
      </c>
      <c r="B4" s="2" t="s">
        <v>136</v>
      </c>
      <c r="C4" s="2" t="s">
        <v>137</v>
      </c>
      <c r="D4" s="2" t="s">
        <v>137</v>
      </c>
      <c r="E4" s="2" t="s">
        <v>137</v>
      </c>
      <c r="F4" s="2" t="s">
        <v>137</v>
      </c>
      <c r="G4" s="14">
        <v>2</v>
      </c>
      <c r="H4" s="4"/>
      <c r="I4" s="2" t="s">
        <v>138</v>
      </c>
      <c r="J4" s="2" t="s">
        <v>139</v>
      </c>
      <c r="K4" s="2" t="s">
        <v>137</v>
      </c>
      <c r="L4" s="2" t="s">
        <v>137</v>
      </c>
      <c r="M4" s="2" t="s">
        <v>137</v>
      </c>
      <c r="N4" s="2" t="s">
        <v>137</v>
      </c>
      <c r="O4" s="14">
        <v>1</v>
      </c>
      <c r="P4" s="4"/>
      <c r="Q4" s="2" t="s">
        <v>140</v>
      </c>
      <c r="R4" s="2" t="s">
        <v>141</v>
      </c>
      <c r="S4" s="2" t="s">
        <v>142</v>
      </c>
      <c r="T4" s="2" t="s">
        <v>137</v>
      </c>
      <c r="U4" s="2" t="s">
        <v>137</v>
      </c>
      <c r="V4" s="2" t="s">
        <v>137</v>
      </c>
      <c r="W4" s="14">
        <v>9</v>
      </c>
    </row>
    <row r="5" spans="1:23" ht="16" x14ac:dyDescent="0.2">
      <c r="A5" s="2" t="s">
        <v>143</v>
      </c>
      <c r="B5" s="2" t="s">
        <v>136</v>
      </c>
      <c r="C5" s="2" t="s">
        <v>144</v>
      </c>
      <c r="D5" s="2" t="s">
        <v>145</v>
      </c>
      <c r="E5" s="2" t="s">
        <v>146</v>
      </c>
      <c r="F5" s="2" t="s">
        <v>147</v>
      </c>
      <c r="G5" s="14">
        <v>1271</v>
      </c>
      <c r="H5" s="4"/>
      <c r="I5" s="2" t="s">
        <v>148</v>
      </c>
      <c r="J5" s="2" t="s">
        <v>149</v>
      </c>
      <c r="K5" s="2" t="s">
        <v>150</v>
      </c>
      <c r="L5" s="2" t="s">
        <v>151</v>
      </c>
      <c r="M5" s="2" t="s">
        <v>152</v>
      </c>
      <c r="N5" s="2" t="s">
        <v>153</v>
      </c>
      <c r="O5" s="14">
        <v>2458</v>
      </c>
      <c r="P5" s="4"/>
      <c r="Q5" s="2" t="s">
        <v>154</v>
      </c>
      <c r="R5" s="2" t="s">
        <v>155</v>
      </c>
      <c r="S5" s="2" t="s">
        <v>156</v>
      </c>
      <c r="T5" s="2" t="s">
        <v>157</v>
      </c>
      <c r="U5" s="2" t="s">
        <v>158</v>
      </c>
      <c r="V5" s="2" t="s">
        <v>159</v>
      </c>
      <c r="W5" s="14">
        <v>1136</v>
      </c>
    </row>
    <row r="6" spans="1:23" ht="16" x14ac:dyDescent="0.2">
      <c r="A6" s="2" t="s">
        <v>160</v>
      </c>
      <c r="B6" s="2" t="s">
        <v>161</v>
      </c>
      <c r="C6" s="2" t="s">
        <v>162</v>
      </c>
      <c r="D6" s="2" t="s">
        <v>163</v>
      </c>
      <c r="E6" s="2" t="s">
        <v>137</v>
      </c>
      <c r="F6" s="2" t="s">
        <v>164</v>
      </c>
      <c r="G6" s="14">
        <v>7104</v>
      </c>
      <c r="H6" s="4"/>
      <c r="I6" s="2" t="s">
        <v>165</v>
      </c>
      <c r="J6" s="2" t="s">
        <v>166</v>
      </c>
      <c r="K6" s="2" t="s">
        <v>167</v>
      </c>
      <c r="L6" s="2" t="s">
        <v>142</v>
      </c>
      <c r="M6" s="2" t="s">
        <v>137</v>
      </c>
      <c r="N6" s="2" t="s">
        <v>168</v>
      </c>
      <c r="O6" s="14">
        <v>1720</v>
      </c>
      <c r="P6" s="4"/>
      <c r="Q6" s="2" t="s">
        <v>169</v>
      </c>
      <c r="R6" s="2" t="s">
        <v>170</v>
      </c>
      <c r="S6" s="2" t="s">
        <v>171</v>
      </c>
      <c r="T6" s="2" t="s">
        <v>142</v>
      </c>
      <c r="U6" s="2" t="s">
        <v>137</v>
      </c>
      <c r="V6" s="2" t="s">
        <v>172</v>
      </c>
      <c r="W6" s="14">
        <v>6707</v>
      </c>
    </row>
    <row r="7" spans="1:23" ht="16" x14ac:dyDescent="0.2">
      <c r="A7" s="2" t="s">
        <v>173</v>
      </c>
      <c r="B7" s="2" t="s">
        <v>139</v>
      </c>
      <c r="C7" s="2" t="s">
        <v>137</v>
      </c>
      <c r="D7" s="2" t="s">
        <v>174</v>
      </c>
      <c r="E7" s="2" t="s">
        <v>137</v>
      </c>
      <c r="F7" s="2" t="s">
        <v>175</v>
      </c>
      <c r="G7" s="14">
        <v>88</v>
      </c>
      <c r="H7" s="4"/>
      <c r="I7" s="2" t="s">
        <v>176</v>
      </c>
      <c r="J7" s="2" t="s">
        <v>136</v>
      </c>
      <c r="K7" s="2" t="s">
        <v>137</v>
      </c>
      <c r="L7" s="2" t="s">
        <v>137</v>
      </c>
      <c r="M7" s="2" t="s">
        <v>137</v>
      </c>
      <c r="N7" s="2" t="s">
        <v>137</v>
      </c>
      <c r="O7" s="14">
        <v>2</v>
      </c>
      <c r="P7" s="4"/>
      <c r="Q7" s="2" t="s">
        <v>177</v>
      </c>
      <c r="R7" s="2" t="s">
        <v>178</v>
      </c>
      <c r="S7" s="2" t="s">
        <v>179</v>
      </c>
      <c r="T7" s="2" t="s">
        <v>137</v>
      </c>
      <c r="U7" s="2" t="s">
        <v>137</v>
      </c>
      <c r="V7" s="2" t="s">
        <v>180</v>
      </c>
      <c r="W7" s="14">
        <v>336</v>
      </c>
    </row>
    <row r="8" spans="1:23" ht="16" x14ac:dyDescent="0.2">
      <c r="A8" s="2" t="s">
        <v>181</v>
      </c>
      <c r="B8" s="2" t="s">
        <v>182</v>
      </c>
      <c r="C8" s="2" t="s">
        <v>183</v>
      </c>
      <c r="D8" s="2" t="s">
        <v>142</v>
      </c>
      <c r="E8" s="2" t="s">
        <v>137</v>
      </c>
      <c r="F8" s="2" t="s">
        <v>137</v>
      </c>
      <c r="G8" s="14">
        <v>162</v>
      </c>
      <c r="H8" s="4"/>
      <c r="I8" s="2" t="s">
        <v>184</v>
      </c>
      <c r="J8" s="2" t="s">
        <v>139</v>
      </c>
      <c r="K8" s="2" t="s">
        <v>137</v>
      </c>
      <c r="L8" s="2" t="s">
        <v>137</v>
      </c>
      <c r="M8" s="2" t="s">
        <v>137</v>
      </c>
      <c r="N8" s="2" t="s">
        <v>137</v>
      </c>
      <c r="O8" s="14">
        <v>1</v>
      </c>
      <c r="P8" s="4"/>
      <c r="Q8" s="2" t="s">
        <v>185</v>
      </c>
      <c r="R8" s="2" t="s">
        <v>186</v>
      </c>
      <c r="S8" s="2" t="s">
        <v>187</v>
      </c>
      <c r="T8" s="2" t="s">
        <v>144</v>
      </c>
      <c r="U8" s="2" t="s">
        <v>137</v>
      </c>
      <c r="V8" s="2" t="s">
        <v>188</v>
      </c>
      <c r="W8" s="14">
        <v>299</v>
      </c>
    </row>
    <row r="9" spans="1:23" ht="16" x14ac:dyDescent="0.2">
      <c r="A9" s="2" t="s">
        <v>198</v>
      </c>
      <c r="B9" s="2" t="s">
        <v>137</v>
      </c>
      <c r="C9" s="2" t="s">
        <v>137</v>
      </c>
      <c r="D9" s="2" t="s">
        <v>137</v>
      </c>
      <c r="E9" s="2" t="s">
        <v>137</v>
      </c>
      <c r="F9" s="2" t="s">
        <v>168</v>
      </c>
      <c r="G9" s="14">
        <v>1</v>
      </c>
      <c r="H9" s="4"/>
      <c r="I9" s="2" t="s">
        <v>192</v>
      </c>
      <c r="J9" s="2" t="s">
        <v>139</v>
      </c>
      <c r="K9" s="2" t="s">
        <v>193</v>
      </c>
      <c r="L9" s="2" t="s">
        <v>144</v>
      </c>
      <c r="M9" s="2" t="s">
        <v>194</v>
      </c>
      <c r="N9" s="2" t="s">
        <v>195</v>
      </c>
      <c r="O9" s="14">
        <v>68</v>
      </c>
      <c r="P9" s="4"/>
      <c r="Q9" s="2" t="s">
        <v>196</v>
      </c>
      <c r="R9" s="2" t="s">
        <v>136</v>
      </c>
      <c r="S9" s="2" t="s">
        <v>197</v>
      </c>
      <c r="T9" s="2" t="s">
        <v>137</v>
      </c>
      <c r="U9" s="2" t="s">
        <v>137</v>
      </c>
      <c r="V9" s="2" t="s">
        <v>137</v>
      </c>
      <c r="W9" s="14">
        <v>240</v>
      </c>
    </row>
    <row r="10" spans="1:23" ht="16" x14ac:dyDescent="0.2">
      <c r="A10" s="2" t="s">
        <v>203</v>
      </c>
      <c r="B10" s="2" t="s">
        <v>137</v>
      </c>
      <c r="C10" s="2" t="s">
        <v>137</v>
      </c>
      <c r="D10" s="2" t="s">
        <v>137</v>
      </c>
      <c r="E10" s="2" t="s">
        <v>137</v>
      </c>
      <c r="F10" s="2" t="s">
        <v>204</v>
      </c>
      <c r="G10" s="14">
        <v>6</v>
      </c>
      <c r="H10" s="4"/>
      <c r="I10" s="2" t="s">
        <v>199</v>
      </c>
      <c r="J10" s="2" t="s">
        <v>200</v>
      </c>
      <c r="K10" s="2" t="s">
        <v>201</v>
      </c>
      <c r="L10" s="2" t="s">
        <v>142</v>
      </c>
      <c r="M10" s="2" t="s">
        <v>137</v>
      </c>
      <c r="N10" s="2" t="s">
        <v>180</v>
      </c>
      <c r="O10" s="14">
        <v>1258</v>
      </c>
      <c r="P10" s="4"/>
      <c r="Q10" s="2" t="s">
        <v>202</v>
      </c>
      <c r="R10" s="2" t="s">
        <v>139</v>
      </c>
      <c r="S10" s="2" t="s">
        <v>142</v>
      </c>
      <c r="T10" s="2" t="s">
        <v>137</v>
      </c>
      <c r="U10" s="2" t="s">
        <v>137</v>
      </c>
      <c r="V10" s="2" t="s">
        <v>137</v>
      </c>
      <c r="W10" s="14">
        <v>3</v>
      </c>
    </row>
    <row r="11" spans="1:23" ht="16" x14ac:dyDescent="0.2">
      <c r="A11" s="2" t="s">
        <v>208</v>
      </c>
      <c r="B11" s="2" t="s">
        <v>137</v>
      </c>
      <c r="C11" s="2" t="s">
        <v>137</v>
      </c>
      <c r="D11" s="2" t="s">
        <v>209</v>
      </c>
      <c r="E11" s="2" t="s">
        <v>137</v>
      </c>
      <c r="F11" s="2" t="s">
        <v>210</v>
      </c>
      <c r="G11" s="14">
        <v>6</v>
      </c>
      <c r="H11" s="4"/>
      <c r="I11" s="2" t="s">
        <v>169</v>
      </c>
      <c r="J11" s="2" t="s">
        <v>205</v>
      </c>
      <c r="K11" s="2" t="s">
        <v>142</v>
      </c>
      <c r="L11" s="2" t="s">
        <v>137</v>
      </c>
      <c r="M11" s="2" t="s">
        <v>137</v>
      </c>
      <c r="N11" s="2" t="s">
        <v>180</v>
      </c>
      <c r="O11" s="14">
        <v>402</v>
      </c>
      <c r="P11" s="4"/>
      <c r="Q11" s="2" t="s">
        <v>206</v>
      </c>
      <c r="R11" s="2" t="s">
        <v>136</v>
      </c>
      <c r="S11" s="2" t="s">
        <v>207</v>
      </c>
      <c r="T11" s="2" t="s">
        <v>137</v>
      </c>
      <c r="U11" s="2" t="s">
        <v>137</v>
      </c>
      <c r="V11" s="2" t="s">
        <v>168</v>
      </c>
      <c r="W11" s="14">
        <v>59</v>
      </c>
    </row>
    <row r="12" spans="1:23" ht="16" x14ac:dyDescent="0.2">
      <c r="A12" s="2" t="s">
        <v>214</v>
      </c>
      <c r="B12" s="2" t="s">
        <v>137</v>
      </c>
      <c r="C12" s="2" t="s">
        <v>137</v>
      </c>
      <c r="D12" s="2" t="s">
        <v>137</v>
      </c>
      <c r="E12" s="2" t="s">
        <v>137</v>
      </c>
      <c r="F12" s="2" t="s">
        <v>180</v>
      </c>
      <c r="G12" s="14">
        <v>2</v>
      </c>
      <c r="H12" s="4"/>
      <c r="I12" s="2" t="s">
        <v>211</v>
      </c>
      <c r="J12" s="2" t="s">
        <v>139</v>
      </c>
      <c r="K12" s="2" t="s">
        <v>142</v>
      </c>
      <c r="L12" s="2" t="s">
        <v>212</v>
      </c>
      <c r="M12" s="2" t="s">
        <v>137</v>
      </c>
      <c r="N12" s="2" t="s">
        <v>213</v>
      </c>
      <c r="O12" s="14">
        <v>384</v>
      </c>
      <c r="P12" s="4"/>
      <c r="Q12" s="2" t="s">
        <v>173</v>
      </c>
      <c r="R12" s="2" t="s">
        <v>139</v>
      </c>
      <c r="S12" s="2" t="s">
        <v>137</v>
      </c>
      <c r="T12" s="2" t="s">
        <v>137</v>
      </c>
      <c r="U12" s="2" t="s">
        <v>137</v>
      </c>
      <c r="V12" s="2" t="s">
        <v>137</v>
      </c>
      <c r="W12" s="14">
        <v>1</v>
      </c>
    </row>
    <row r="13" spans="1:23" ht="16" x14ac:dyDescent="0.2">
      <c r="A13" s="2" t="s">
        <v>220</v>
      </c>
      <c r="B13" s="2" t="s">
        <v>137</v>
      </c>
      <c r="C13" s="2" t="s">
        <v>137</v>
      </c>
      <c r="D13" s="2" t="s">
        <v>137</v>
      </c>
      <c r="E13" s="2" t="s">
        <v>137</v>
      </c>
      <c r="F13" s="2" t="s">
        <v>168</v>
      </c>
      <c r="G13" s="14">
        <v>1</v>
      </c>
      <c r="H13" s="4"/>
      <c r="I13" s="2" t="s">
        <v>215</v>
      </c>
      <c r="J13" s="2" t="s">
        <v>216</v>
      </c>
      <c r="K13" s="2" t="s">
        <v>156</v>
      </c>
      <c r="L13" s="2" t="s">
        <v>156</v>
      </c>
      <c r="M13" s="2" t="s">
        <v>137</v>
      </c>
      <c r="N13" s="2" t="s">
        <v>168</v>
      </c>
      <c r="O13" s="14">
        <v>515</v>
      </c>
      <c r="P13" s="4"/>
      <c r="Q13" s="2" t="s">
        <v>217</v>
      </c>
      <c r="R13" s="2" t="s">
        <v>218</v>
      </c>
      <c r="S13" s="2" t="s">
        <v>219</v>
      </c>
      <c r="T13" s="2" t="s">
        <v>137</v>
      </c>
      <c r="U13" s="2" t="s">
        <v>137</v>
      </c>
      <c r="V13" s="2" t="s">
        <v>137</v>
      </c>
      <c r="W13" s="14">
        <v>34</v>
      </c>
    </row>
    <row r="14" spans="1:23" ht="16" x14ac:dyDescent="0.2">
      <c r="A14" s="2" t="s">
        <v>224</v>
      </c>
      <c r="B14" s="2" t="s">
        <v>137</v>
      </c>
      <c r="C14" s="2" t="s">
        <v>219</v>
      </c>
      <c r="D14" s="2" t="s">
        <v>225</v>
      </c>
      <c r="E14" s="2" t="s">
        <v>137</v>
      </c>
      <c r="F14" s="2" t="s">
        <v>164</v>
      </c>
      <c r="G14" s="14">
        <v>34</v>
      </c>
      <c r="H14" s="4"/>
      <c r="I14" s="2" t="s">
        <v>221</v>
      </c>
      <c r="J14" s="2" t="s">
        <v>222</v>
      </c>
      <c r="K14" s="2" t="s">
        <v>137</v>
      </c>
      <c r="L14" s="2" t="s">
        <v>137</v>
      </c>
      <c r="M14" s="2" t="s">
        <v>137</v>
      </c>
      <c r="N14" s="2" t="s">
        <v>137</v>
      </c>
      <c r="O14" s="14">
        <v>6</v>
      </c>
      <c r="P14" s="4"/>
      <c r="Q14" s="2" t="s">
        <v>223</v>
      </c>
      <c r="R14" s="2" t="s">
        <v>136</v>
      </c>
      <c r="S14" s="2" t="s">
        <v>156</v>
      </c>
      <c r="T14" s="2" t="s">
        <v>137</v>
      </c>
      <c r="U14" s="2" t="s">
        <v>137</v>
      </c>
      <c r="V14" s="2" t="s">
        <v>137</v>
      </c>
      <c r="W14" s="14">
        <v>3</v>
      </c>
    </row>
    <row r="15" spans="1:23" ht="16" x14ac:dyDescent="0.2">
      <c r="A15" s="2" t="s">
        <v>230</v>
      </c>
      <c r="B15" s="2" t="s">
        <v>137</v>
      </c>
      <c r="C15" s="2" t="s">
        <v>142</v>
      </c>
      <c r="D15" s="2" t="s">
        <v>231</v>
      </c>
      <c r="E15" s="2" t="s">
        <v>137</v>
      </c>
      <c r="F15" s="2" t="s">
        <v>232</v>
      </c>
      <c r="G15" s="14">
        <v>537</v>
      </c>
      <c r="H15" s="4"/>
      <c r="I15" s="2" t="s">
        <v>226</v>
      </c>
      <c r="J15" s="2" t="s">
        <v>227</v>
      </c>
      <c r="K15" s="2" t="s">
        <v>228</v>
      </c>
      <c r="L15" s="2" t="s">
        <v>229</v>
      </c>
      <c r="M15" s="2" t="s">
        <v>137</v>
      </c>
      <c r="N15" s="2" t="s">
        <v>188</v>
      </c>
      <c r="O15" s="14">
        <v>2192</v>
      </c>
      <c r="P15" s="4"/>
      <c r="Q15" s="2" t="s">
        <v>215</v>
      </c>
      <c r="R15" s="2" t="s">
        <v>137</v>
      </c>
      <c r="S15" s="2" t="s">
        <v>209</v>
      </c>
      <c r="T15" s="2" t="s">
        <v>234</v>
      </c>
      <c r="U15" s="2" t="s">
        <v>235</v>
      </c>
      <c r="V15" s="2" t="s">
        <v>236</v>
      </c>
      <c r="W15" s="14">
        <v>279</v>
      </c>
    </row>
    <row r="16" spans="1:23" ht="16" x14ac:dyDescent="0.2">
      <c r="A16" s="2" t="s">
        <v>237</v>
      </c>
      <c r="B16" s="2" t="s">
        <v>137</v>
      </c>
      <c r="C16" s="2" t="s">
        <v>238</v>
      </c>
      <c r="D16" s="2" t="s">
        <v>239</v>
      </c>
      <c r="E16" s="2" t="s">
        <v>137</v>
      </c>
      <c r="F16" s="2" t="s">
        <v>188</v>
      </c>
      <c r="G16" s="14">
        <v>32</v>
      </c>
      <c r="H16" s="4"/>
      <c r="I16" s="2" t="s">
        <v>233</v>
      </c>
      <c r="J16" s="2" t="s">
        <v>139</v>
      </c>
      <c r="K16" s="2" t="s">
        <v>137</v>
      </c>
      <c r="L16" s="2" t="s">
        <v>137</v>
      </c>
      <c r="M16" s="2" t="s">
        <v>137</v>
      </c>
      <c r="N16" s="2" t="s">
        <v>137</v>
      </c>
      <c r="O16" s="14">
        <v>1</v>
      </c>
      <c r="P16" s="4"/>
      <c r="Q16" s="2" t="s">
        <v>226</v>
      </c>
      <c r="R16" s="2" t="s">
        <v>137</v>
      </c>
      <c r="S16" s="2" t="s">
        <v>137</v>
      </c>
      <c r="T16" s="2" t="s">
        <v>137</v>
      </c>
      <c r="U16" s="2" t="s">
        <v>137</v>
      </c>
      <c r="V16" s="2" t="s">
        <v>191</v>
      </c>
      <c r="W16" s="14">
        <v>7</v>
      </c>
    </row>
    <row r="17" spans="1:23" ht="16" x14ac:dyDescent="0.2">
      <c r="A17" s="2" t="s">
        <v>241</v>
      </c>
      <c r="B17" s="2" t="s">
        <v>137</v>
      </c>
      <c r="C17" s="2" t="s">
        <v>142</v>
      </c>
      <c r="D17" s="2" t="s">
        <v>137</v>
      </c>
      <c r="E17" s="2" t="s">
        <v>137</v>
      </c>
      <c r="F17" s="2" t="s">
        <v>188</v>
      </c>
      <c r="G17" s="14">
        <v>7</v>
      </c>
      <c r="H17" s="4"/>
      <c r="I17" s="2" t="s">
        <v>177</v>
      </c>
      <c r="J17" s="2" t="s">
        <v>240</v>
      </c>
      <c r="K17" s="2" t="s">
        <v>137</v>
      </c>
      <c r="L17" s="2" t="s">
        <v>137</v>
      </c>
      <c r="M17" s="2" t="s">
        <v>137</v>
      </c>
      <c r="N17" s="2" t="s">
        <v>137</v>
      </c>
      <c r="O17" s="14">
        <v>62</v>
      </c>
      <c r="P17" s="4"/>
      <c r="Q17" s="2" t="s">
        <v>233</v>
      </c>
      <c r="R17" s="2" t="s">
        <v>137</v>
      </c>
      <c r="S17" s="2" t="s">
        <v>137</v>
      </c>
      <c r="T17" s="2" t="s">
        <v>144</v>
      </c>
      <c r="U17" s="2" t="s">
        <v>137</v>
      </c>
      <c r="V17" s="2" t="s">
        <v>188</v>
      </c>
      <c r="W17" s="14">
        <v>9</v>
      </c>
    </row>
    <row r="18" spans="1:23" ht="16" x14ac:dyDescent="0.2">
      <c r="A18" s="2" t="s">
        <v>242</v>
      </c>
      <c r="B18" s="2" t="s">
        <v>137</v>
      </c>
      <c r="C18" s="2" t="s">
        <v>144</v>
      </c>
      <c r="D18" s="2" t="s">
        <v>243</v>
      </c>
      <c r="E18" s="2" t="s">
        <v>244</v>
      </c>
      <c r="F18" s="2" t="s">
        <v>245</v>
      </c>
      <c r="G18" s="14">
        <v>153</v>
      </c>
      <c r="H18" s="4"/>
      <c r="I18" s="2" t="s">
        <v>185</v>
      </c>
      <c r="J18" s="2" t="s">
        <v>139</v>
      </c>
      <c r="K18" s="2" t="s">
        <v>137</v>
      </c>
      <c r="L18" s="2" t="s">
        <v>137</v>
      </c>
      <c r="M18" s="2" t="s">
        <v>137</v>
      </c>
      <c r="N18" s="2" t="s">
        <v>137</v>
      </c>
      <c r="O18" s="14">
        <v>1</v>
      </c>
      <c r="P18" s="4"/>
      <c r="Q18" s="2" t="s">
        <v>246</v>
      </c>
      <c r="R18" s="2" t="s">
        <v>137</v>
      </c>
      <c r="S18" s="2" t="s">
        <v>137</v>
      </c>
      <c r="T18" s="2" t="s">
        <v>249</v>
      </c>
      <c r="U18" s="2" t="s">
        <v>250</v>
      </c>
      <c r="V18" s="2" t="s">
        <v>251</v>
      </c>
      <c r="W18" s="14">
        <v>273</v>
      </c>
    </row>
    <row r="19" spans="1:23" ht="16" x14ac:dyDescent="0.2">
      <c r="A19" s="2" t="s">
        <v>252</v>
      </c>
      <c r="B19" s="2" t="s">
        <v>137</v>
      </c>
      <c r="C19" s="2" t="s">
        <v>209</v>
      </c>
      <c r="D19" s="2" t="s">
        <v>253</v>
      </c>
      <c r="E19" s="2" t="s">
        <v>137</v>
      </c>
      <c r="F19" s="2" t="s">
        <v>254</v>
      </c>
      <c r="G19" s="14">
        <v>177</v>
      </c>
      <c r="H19" s="4"/>
      <c r="I19" s="2" t="s">
        <v>246</v>
      </c>
      <c r="J19" s="2" t="s">
        <v>247</v>
      </c>
      <c r="K19" s="2" t="s">
        <v>248</v>
      </c>
      <c r="L19" s="2" t="s">
        <v>219</v>
      </c>
      <c r="M19" s="2" t="s">
        <v>137</v>
      </c>
      <c r="N19" s="2" t="s">
        <v>137</v>
      </c>
      <c r="O19" s="14">
        <v>245</v>
      </c>
      <c r="P19" s="4"/>
      <c r="Q19" s="2" t="s">
        <v>255</v>
      </c>
      <c r="R19" s="2" t="s">
        <v>137</v>
      </c>
      <c r="S19" s="2" t="s">
        <v>137</v>
      </c>
      <c r="T19" s="2" t="s">
        <v>156</v>
      </c>
      <c r="U19" s="2" t="s">
        <v>137</v>
      </c>
      <c r="V19" s="2" t="s">
        <v>168</v>
      </c>
      <c r="W19" s="14">
        <v>2</v>
      </c>
    </row>
    <row r="20" spans="1:23" ht="16" x14ac:dyDescent="0.2">
      <c r="A20" s="2" t="s">
        <v>258</v>
      </c>
      <c r="B20" s="2" t="s">
        <v>137</v>
      </c>
      <c r="C20" s="2" t="s">
        <v>209</v>
      </c>
      <c r="D20" s="2" t="s">
        <v>259</v>
      </c>
      <c r="E20" s="2" t="s">
        <v>137</v>
      </c>
      <c r="F20" s="2" t="s">
        <v>260</v>
      </c>
      <c r="G20" s="14">
        <v>46</v>
      </c>
      <c r="H20" s="4"/>
      <c r="I20" s="2" t="s">
        <v>255</v>
      </c>
      <c r="J20" s="2" t="s">
        <v>256</v>
      </c>
      <c r="K20" s="2" t="s">
        <v>257</v>
      </c>
      <c r="L20" s="2" t="s">
        <v>219</v>
      </c>
      <c r="M20" s="2" t="s">
        <v>137</v>
      </c>
      <c r="N20" s="2" t="s">
        <v>180</v>
      </c>
      <c r="O20" s="14">
        <v>140</v>
      </c>
      <c r="P20" s="4"/>
      <c r="Q20" s="2" t="s">
        <v>261</v>
      </c>
      <c r="R20" s="2" t="s">
        <v>137</v>
      </c>
      <c r="S20" s="2" t="s">
        <v>156</v>
      </c>
      <c r="T20" s="2" t="s">
        <v>262</v>
      </c>
      <c r="U20" s="2" t="s">
        <v>137</v>
      </c>
      <c r="V20" s="2" t="s">
        <v>263</v>
      </c>
      <c r="W20" s="14">
        <v>200</v>
      </c>
    </row>
    <row r="21" spans="1:23" ht="16" x14ac:dyDescent="0.2">
      <c r="A21" s="2" t="s">
        <v>264</v>
      </c>
      <c r="B21" s="2" t="s">
        <v>137</v>
      </c>
      <c r="C21" s="2" t="s">
        <v>265</v>
      </c>
      <c r="D21" s="2" t="s">
        <v>266</v>
      </c>
      <c r="E21" s="2" t="s">
        <v>137</v>
      </c>
      <c r="F21" s="2" t="s">
        <v>210</v>
      </c>
      <c r="G21" s="14">
        <v>213</v>
      </c>
      <c r="H21" s="4"/>
      <c r="I21" s="2" t="s">
        <v>196</v>
      </c>
      <c r="J21" s="2" t="s">
        <v>139</v>
      </c>
      <c r="K21" s="2" t="s">
        <v>137</v>
      </c>
      <c r="L21" s="2" t="s">
        <v>137</v>
      </c>
      <c r="M21" s="2" t="s">
        <v>137</v>
      </c>
      <c r="N21" s="2" t="s">
        <v>137</v>
      </c>
      <c r="O21" s="14">
        <v>1</v>
      </c>
      <c r="P21" s="4"/>
      <c r="Q21" s="2" t="s">
        <v>267</v>
      </c>
      <c r="R21" s="2" t="s">
        <v>137</v>
      </c>
      <c r="S21" s="2" t="s">
        <v>137</v>
      </c>
      <c r="T21" s="2" t="s">
        <v>137</v>
      </c>
      <c r="U21" s="2" t="s">
        <v>137</v>
      </c>
      <c r="V21" s="2" t="s">
        <v>168</v>
      </c>
      <c r="W21" s="14">
        <v>1</v>
      </c>
    </row>
    <row r="22" spans="1:23" ht="16" x14ac:dyDescent="0.2">
      <c r="A22" s="2" t="s">
        <v>268</v>
      </c>
      <c r="B22" s="2" t="s">
        <v>137</v>
      </c>
      <c r="C22" s="2" t="s">
        <v>137</v>
      </c>
      <c r="D22" s="2" t="s">
        <v>269</v>
      </c>
      <c r="E22" s="2" t="s">
        <v>137</v>
      </c>
      <c r="F22" s="2" t="s">
        <v>168</v>
      </c>
      <c r="G22" s="14">
        <v>20</v>
      </c>
      <c r="H22" s="4"/>
      <c r="I22" s="2" t="s">
        <v>261</v>
      </c>
      <c r="J22" s="2" t="s">
        <v>155</v>
      </c>
      <c r="K22" s="2" t="s">
        <v>137</v>
      </c>
      <c r="L22" s="2" t="s">
        <v>137</v>
      </c>
      <c r="M22" s="2" t="s">
        <v>137</v>
      </c>
      <c r="N22" s="2" t="s">
        <v>137</v>
      </c>
      <c r="O22" s="14">
        <v>3</v>
      </c>
      <c r="P22" s="4"/>
      <c r="Q22" s="2" t="s">
        <v>270</v>
      </c>
      <c r="R22" s="2" t="s">
        <v>137</v>
      </c>
      <c r="S22" s="2" t="s">
        <v>137</v>
      </c>
      <c r="T22" s="2" t="s">
        <v>271</v>
      </c>
      <c r="U22" s="2" t="s">
        <v>137</v>
      </c>
      <c r="V22" s="2" t="s">
        <v>180</v>
      </c>
      <c r="W22" s="14">
        <v>13</v>
      </c>
    </row>
    <row r="23" spans="1:23" ht="16" x14ac:dyDescent="0.2">
      <c r="A23" s="2" t="s">
        <v>272</v>
      </c>
      <c r="B23" s="2" t="s">
        <v>137</v>
      </c>
      <c r="C23" s="2" t="s">
        <v>156</v>
      </c>
      <c r="D23" s="2" t="s">
        <v>137</v>
      </c>
      <c r="E23" s="2" t="s">
        <v>137</v>
      </c>
      <c r="F23" s="2" t="s">
        <v>168</v>
      </c>
      <c r="G23" s="14">
        <v>2</v>
      </c>
      <c r="H23" s="4"/>
      <c r="I23" s="2" t="s">
        <v>270</v>
      </c>
      <c r="J23" s="2" t="s">
        <v>139</v>
      </c>
      <c r="K23" s="2" t="s">
        <v>137</v>
      </c>
      <c r="L23" s="2" t="s">
        <v>137</v>
      </c>
      <c r="M23" s="2" t="s">
        <v>137</v>
      </c>
      <c r="N23" s="2" t="s">
        <v>137</v>
      </c>
      <c r="O23" s="14">
        <v>1</v>
      </c>
      <c r="P23" s="4"/>
      <c r="Q23" s="2" t="s">
        <v>273</v>
      </c>
      <c r="R23" s="2" t="s">
        <v>137</v>
      </c>
      <c r="S23" s="2" t="s">
        <v>137</v>
      </c>
      <c r="T23" s="2" t="s">
        <v>156</v>
      </c>
      <c r="U23" s="2" t="s">
        <v>137</v>
      </c>
      <c r="V23" s="2" t="s">
        <v>274</v>
      </c>
      <c r="W23" s="14">
        <v>26</v>
      </c>
    </row>
    <row r="24" spans="1:23" ht="16" x14ac:dyDescent="0.2">
      <c r="A24" s="2" t="s">
        <v>217</v>
      </c>
      <c r="B24" s="2" t="s">
        <v>137</v>
      </c>
      <c r="C24" s="2" t="s">
        <v>144</v>
      </c>
      <c r="D24" s="2" t="s">
        <v>275</v>
      </c>
      <c r="E24" s="2" t="s">
        <v>137</v>
      </c>
      <c r="F24" s="2" t="s">
        <v>276</v>
      </c>
      <c r="G24" s="14">
        <v>101</v>
      </c>
      <c r="H24" s="4"/>
      <c r="I24" s="2" t="s">
        <v>202</v>
      </c>
      <c r="J24" s="2" t="s">
        <v>139</v>
      </c>
      <c r="K24" s="2" t="s">
        <v>137</v>
      </c>
      <c r="L24" s="2" t="s">
        <v>137</v>
      </c>
      <c r="M24" s="2" t="s">
        <v>137</v>
      </c>
      <c r="N24" s="2" t="s">
        <v>137</v>
      </c>
      <c r="O24" s="14">
        <v>1</v>
      </c>
      <c r="P24" s="4"/>
      <c r="Q24" s="2" t="s">
        <v>224</v>
      </c>
      <c r="R24" s="2" t="s">
        <v>137</v>
      </c>
      <c r="S24" s="2" t="s">
        <v>137</v>
      </c>
      <c r="T24" s="2" t="s">
        <v>137</v>
      </c>
      <c r="U24" s="2" t="s">
        <v>235</v>
      </c>
      <c r="V24" s="2" t="s">
        <v>168</v>
      </c>
      <c r="W24" s="14">
        <v>9</v>
      </c>
    </row>
    <row r="25" spans="1:23" ht="16" x14ac:dyDescent="0.2">
      <c r="A25" s="2" t="s">
        <v>277</v>
      </c>
      <c r="B25" s="2" t="s">
        <v>137</v>
      </c>
      <c r="C25" s="2" t="s">
        <v>142</v>
      </c>
      <c r="D25" s="2" t="s">
        <v>137</v>
      </c>
      <c r="E25" s="2" t="s">
        <v>137</v>
      </c>
      <c r="F25" s="2" t="s">
        <v>180</v>
      </c>
      <c r="G25" s="14">
        <v>4</v>
      </c>
      <c r="H25" s="4"/>
      <c r="I25" s="2" t="s">
        <v>206</v>
      </c>
      <c r="J25" s="2" t="s">
        <v>139</v>
      </c>
      <c r="K25" s="2" t="s">
        <v>137</v>
      </c>
      <c r="L25" s="2" t="s">
        <v>137</v>
      </c>
      <c r="M25" s="2" t="s">
        <v>137</v>
      </c>
      <c r="N25" s="2" t="s">
        <v>137</v>
      </c>
      <c r="O25" s="14">
        <v>1</v>
      </c>
      <c r="P25" s="4"/>
      <c r="Q25" s="2" t="s">
        <v>230</v>
      </c>
      <c r="R25" s="2" t="s">
        <v>137</v>
      </c>
      <c r="S25" s="2" t="s">
        <v>279</v>
      </c>
      <c r="T25" s="2" t="s">
        <v>137</v>
      </c>
      <c r="U25" s="2" t="s">
        <v>137</v>
      </c>
      <c r="V25" s="2" t="s">
        <v>168</v>
      </c>
      <c r="W25" s="14">
        <v>40</v>
      </c>
    </row>
    <row r="26" spans="1:23" ht="16" x14ac:dyDescent="0.2">
      <c r="A26" s="2" t="s">
        <v>223</v>
      </c>
      <c r="B26" s="2" t="s">
        <v>137</v>
      </c>
      <c r="C26" s="2" t="s">
        <v>137</v>
      </c>
      <c r="D26" s="2" t="s">
        <v>137</v>
      </c>
      <c r="E26" s="2" t="s">
        <v>137</v>
      </c>
      <c r="F26" s="2" t="s">
        <v>168</v>
      </c>
      <c r="G26" s="14">
        <v>1</v>
      </c>
      <c r="H26" s="4"/>
      <c r="I26" s="2" t="s">
        <v>278</v>
      </c>
      <c r="J26" s="2" t="s">
        <v>155</v>
      </c>
      <c r="K26" s="2" t="s">
        <v>137</v>
      </c>
      <c r="L26" s="2" t="s">
        <v>137</v>
      </c>
      <c r="M26" s="2" t="s">
        <v>137</v>
      </c>
      <c r="N26" s="2" t="s">
        <v>137</v>
      </c>
      <c r="O26" s="14">
        <v>3</v>
      </c>
      <c r="P26" s="4"/>
      <c r="Q26" s="2" t="s">
        <v>237</v>
      </c>
      <c r="R26" s="2" t="s">
        <v>137</v>
      </c>
      <c r="S26" s="2" t="s">
        <v>209</v>
      </c>
      <c r="T26" s="2" t="s">
        <v>238</v>
      </c>
      <c r="U26" s="2" t="s">
        <v>137</v>
      </c>
      <c r="V26" s="2" t="s">
        <v>172</v>
      </c>
      <c r="W26" s="14">
        <v>29</v>
      </c>
    </row>
    <row r="27" spans="1:23" ht="16" x14ac:dyDescent="0.2">
      <c r="A27" s="2" t="s">
        <v>281</v>
      </c>
      <c r="B27" s="2" t="s">
        <v>137</v>
      </c>
      <c r="C27" s="2" t="s">
        <v>137</v>
      </c>
      <c r="D27" s="2" t="s">
        <v>137</v>
      </c>
      <c r="E27" s="2" t="s">
        <v>137</v>
      </c>
      <c r="F27" s="2" t="s">
        <v>168</v>
      </c>
      <c r="G27" s="14">
        <v>1</v>
      </c>
      <c r="H27" s="4"/>
      <c r="I27" s="2" t="s">
        <v>280</v>
      </c>
      <c r="J27" s="2" t="s">
        <v>136</v>
      </c>
      <c r="K27" s="2" t="s">
        <v>137</v>
      </c>
      <c r="L27" s="2" t="s">
        <v>137</v>
      </c>
      <c r="M27" s="2" t="s">
        <v>137</v>
      </c>
      <c r="N27" s="2" t="s">
        <v>137</v>
      </c>
      <c r="O27" s="14">
        <v>2</v>
      </c>
      <c r="P27" s="4"/>
      <c r="Q27" s="2" t="s">
        <v>242</v>
      </c>
      <c r="R27" s="2" t="s">
        <v>137</v>
      </c>
      <c r="S27" s="2" t="s">
        <v>137</v>
      </c>
      <c r="T27" s="2" t="s">
        <v>137</v>
      </c>
      <c r="U27" s="2" t="s">
        <v>137</v>
      </c>
      <c r="V27" s="2" t="s">
        <v>168</v>
      </c>
      <c r="W27" s="14">
        <v>1</v>
      </c>
    </row>
    <row r="28" spans="1:23" ht="16" x14ac:dyDescent="0.2">
      <c r="A28" s="2" t="s">
        <v>284</v>
      </c>
      <c r="B28" s="2" t="s">
        <v>137</v>
      </c>
      <c r="C28" s="2" t="s">
        <v>285</v>
      </c>
      <c r="D28" s="2" t="s">
        <v>156</v>
      </c>
      <c r="E28" s="2" t="s">
        <v>137</v>
      </c>
      <c r="F28" s="2" t="s">
        <v>168</v>
      </c>
      <c r="G28" s="14">
        <v>34</v>
      </c>
      <c r="H28" s="4"/>
      <c r="I28" s="2" t="s">
        <v>273</v>
      </c>
      <c r="J28" s="2" t="s">
        <v>139</v>
      </c>
      <c r="K28" s="2" t="s">
        <v>282</v>
      </c>
      <c r="L28" s="2" t="s">
        <v>283</v>
      </c>
      <c r="M28" s="2" t="s">
        <v>137</v>
      </c>
      <c r="N28" s="2" t="s">
        <v>191</v>
      </c>
      <c r="O28" s="14">
        <v>316</v>
      </c>
      <c r="P28" s="4"/>
      <c r="Q28" s="2" t="s">
        <v>287</v>
      </c>
      <c r="R28" s="2" t="s">
        <v>137</v>
      </c>
      <c r="S28" s="2" t="s">
        <v>137</v>
      </c>
      <c r="T28" s="2" t="s">
        <v>288</v>
      </c>
      <c r="U28" s="2" t="s">
        <v>137</v>
      </c>
      <c r="V28" s="2" t="s">
        <v>188</v>
      </c>
      <c r="W28" s="14">
        <v>108</v>
      </c>
    </row>
    <row r="29" spans="1:23" ht="16" x14ac:dyDescent="0.2">
      <c r="A29" s="2" t="s">
        <v>289</v>
      </c>
      <c r="B29" s="2" t="s">
        <v>137</v>
      </c>
      <c r="C29" s="2" t="s">
        <v>290</v>
      </c>
      <c r="D29" s="2" t="s">
        <v>291</v>
      </c>
      <c r="E29" s="2" t="s">
        <v>137</v>
      </c>
      <c r="F29" s="2" t="s">
        <v>168</v>
      </c>
      <c r="G29" s="14">
        <v>387</v>
      </c>
      <c r="H29" s="4"/>
      <c r="I29" s="2" t="s">
        <v>286</v>
      </c>
      <c r="J29" s="2" t="s">
        <v>139</v>
      </c>
      <c r="K29" s="2" t="s">
        <v>137</v>
      </c>
      <c r="L29" s="2" t="s">
        <v>137</v>
      </c>
      <c r="M29" s="2" t="s">
        <v>137</v>
      </c>
      <c r="N29" s="2" t="s">
        <v>137</v>
      </c>
      <c r="O29" s="14">
        <v>1</v>
      </c>
      <c r="P29" s="4"/>
      <c r="Q29" s="2" t="s">
        <v>294</v>
      </c>
      <c r="R29" s="2" t="s">
        <v>137</v>
      </c>
      <c r="S29" s="2" t="s">
        <v>137</v>
      </c>
      <c r="T29" s="2" t="s">
        <v>295</v>
      </c>
      <c r="U29" s="2" t="s">
        <v>137</v>
      </c>
      <c r="V29" s="2" t="s">
        <v>296</v>
      </c>
      <c r="W29" s="14">
        <v>30</v>
      </c>
    </row>
    <row r="30" spans="1:23" ht="16" x14ac:dyDescent="0.2">
      <c r="A30" s="2" t="s">
        <v>297</v>
      </c>
      <c r="B30" s="2" t="s">
        <v>137</v>
      </c>
      <c r="C30" s="2" t="s">
        <v>137</v>
      </c>
      <c r="D30" s="2" t="s">
        <v>137</v>
      </c>
      <c r="E30" s="2" t="s">
        <v>298</v>
      </c>
      <c r="F30" s="2" t="s">
        <v>168</v>
      </c>
      <c r="G30" s="14">
        <v>3</v>
      </c>
      <c r="H30" s="4"/>
      <c r="I30" s="2" t="s">
        <v>292</v>
      </c>
      <c r="J30" s="2" t="s">
        <v>293</v>
      </c>
      <c r="K30" s="2" t="s">
        <v>137</v>
      </c>
      <c r="L30" s="2" t="s">
        <v>137</v>
      </c>
      <c r="M30" s="2" t="s">
        <v>137</v>
      </c>
      <c r="N30" s="2" t="s">
        <v>137</v>
      </c>
      <c r="O30" s="14">
        <v>11</v>
      </c>
      <c r="P30" s="4"/>
      <c r="Q30" s="2" t="s">
        <v>264</v>
      </c>
      <c r="R30" s="2" t="s">
        <v>137</v>
      </c>
      <c r="S30" s="2" t="s">
        <v>137</v>
      </c>
      <c r="T30" s="2" t="s">
        <v>137</v>
      </c>
      <c r="U30" s="2" t="s">
        <v>137</v>
      </c>
      <c r="V30" s="2" t="s">
        <v>213</v>
      </c>
      <c r="W30" s="14">
        <v>4</v>
      </c>
    </row>
    <row r="31" spans="1:23" ht="16" x14ac:dyDescent="0.2">
      <c r="A31" s="2" t="s">
        <v>299</v>
      </c>
      <c r="B31" s="2" t="s">
        <v>137</v>
      </c>
      <c r="C31" s="2" t="s">
        <v>142</v>
      </c>
      <c r="D31" s="2" t="s">
        <v>137</v>
      </c>
      <c r="E31" s="2" t="s">
        <v>190</v>
      </c>
      <c r="F31" s="2" t="s">
        <v>137</v>
      </c>
      <c r="G31" s="14">
        <v>3</v>
      </c>
      <c r="H31" s="4"/>
      <c r="I31" s="2" t="s">
        <v>224</v>
      </c>
      <c r="J31" s="2" t="s">
        <v>256</v>
      </c>
      <c r="K31" s="2" t="s">
        <v>137</v>
      </c>
      <c r="L31" s="2" t="s">
        <v>137</v>
      </c>
      <c r="M31" s="2" t="s">
        <v>137</v>
      </c>
      <c r="N31" s="2" t="s">
        <v>137</v>
      </c>
      <c r="O31" s="14">
        <v>4</v>
      </c>
      <c r="P31" s="4"/>
      <c r="Q31" s="2" t="s">
        <v>268</v>
      </c>
      <c r="R31" s="2" t="s">
        <v>137</v>
      </c>
      <c r="S31" s="2" t="s">
        <v>156</v>
      </c>
      <c r="T31" s="2" t="s">
        <v>301</v>
      </c>
      <c r="U31" s="2" t="s">
        <v>190</v>
      </c>
      <c r="V31" s="2" t="s">
        <v>210</v>
      </c>
      <c r="W31" s="14">
        <v>65</v>
      </c>
    </row>
    <row r="32" spans="1:23" ht="16" x14ac:dyDescent="0.2">
      <c r="A32" s="2" t="s">
        <v>302</v>
      </c>
      <c r="B32" s="2" t="s">
        <v>137</v>
      </c>
      <c r="C32" s="2" t="s">
        <v>137</v>
      </c>
      <c r="D32" s="2" t="s">
        <v>137</v>
      </c>
      <c r="E32" s="2" t="s">
        <v>298</v>
      </c>
      <c r="F32" s="2" t="s">
        <v>137</v>
      </c>
      <c r="G32" s="14">
        <v>2</v>
      </c>
      <c r="H32" s="4"/>
      <c r="I32" s="2" t="s">
        <v>143</v>
      </c>
      <c r="J32" s="2" t="s">
        <v>300</v>
      </c>
      <c r="K32" s="2" t="s">
        <v>156</v>
      </c>
      <c r="L32" s="2" t="s">
        <v>137</v>
      </c>
      <c r="M32" s="2" t="s">
        <v>137</v>
      </c>
      <c r="N32" s="2" t="s">
        <v>137</v>
      </c>
      <c r="O32" s="14">
        <v>117</v>
      </c>
      <c r="P32" s="4"/>
      <c r="Q32" s="2" t="s">
        <v>277</v>
      </c>
      <c r="R32" s="2" t="s">
        <v>137</v>
      </c>
      <c r="S32" s="2" t="s">
        <v>137</v>
      </c>
      <c r="T32" s="2" t="s">
        <v>156</v>
      </c>
      <c r="U32" s="2" t="s">
        <v>137</v>
      </c>
      <c r="V32" s="2" t="s">
        <v>168</v>
      </c>
      <c r="W32" s="14">
        <v>2</v>
      </c>
    </row>
    <row r="33" spans="1:23" ht="16" x14ac:dyDescent="0.2">
      <c r="A33" s="2" t="s">
        <v>303</v>
      </c>
      <c r="B33" s="2" t="s">
        <v>137</v>
      </c>
      <c r="C33" s="2" t="s">
        <v>137</v>
      </c>
      <c r="D33" s="2" t="s">
        <v>156</v>
      </c>
      <c r="E33" s="2" t="s">
        <v>137</v>
      </c>
      <c r="F33" s="2" t="s">
        <v>137</v>
      </c>
      <c r="G33" s="14">
        <v>1</v>
      </c>
      <c r="H33" s="4"/>
      <c r="I33" s="2" t="s">
        <v>237</v>
      </c>
      <c r="J33" s="2" t="s">
        <v>139</v>
      </c>
      <c r="K33" s="2" t="s">
        <v>137</v>
      </c>
      <c r="L33" s="2" t="s">
        <v>137</v>
      </c>
      <c r="M33" s="2" t="s">
        <v>137</v>
      </c>
      <c r="N33" s="2" t="s">
        <v>137</v>
      </c>
      <c r="O33" s="14">
        <v>1</v>
      </c>
      <c r="P33" s="4"/>
      <c r="Q33" s="2" t="s">
        <v>304</v>
      </c>
      <c r="R33" s="2" t="s">
        <v>137</v>
      </c>
      <c r="S33" s="2" t="s">
        <v>137</v>
      </c>
      <c r="T33" s="2" t="s">
        <v>137</v>
      </c>
      <c r="U33" s="2" t="s">
        <v>137</v>
      </c>
      <c r="V33" s="2" t="s">
        <v>210</v>
      </c>
      <c r="W33" s="14">
        <v>3</v>
      </c>
    </row>
    <row r="34" spans="1:23" ht="16" x14ac:dyDescent="0.2">
      <c r="A34" s="2" t="s">
        <v>305</v>
      </c>
      <c r="B34" s="2" t="s">
        <v>137</v>
      </c>
      <c r="C34" s="2" t="s">
        <v>306</v>
      </c>
      <c r="D34" s="2" t="s">
        <v>144</v>
      </c>
      <c r="E34" s="2" t="s">
        <v>137</v>
      </c>
      <c r="F34" s="2" t="s">
        <v>137</v>
      </c>
      <c r="G34" s="14">
        <v>19</v>
      </c>
      <c r="H34" s="4"/>
      <c r="I34" s="2" t="s">
        <v>241</v>
      </c>
      <c r="J34" s="2" t="s">
        <v>139</v>
      </c>
      <c r="K34" s="2" t="s">
        <v>137</v>
      </c>
      <c r="L34" s="2" t="s">
        <v>137</v>
      </c>
      <c r="M34" s="2" t="s">
        <v>137</v>
      </c>
      <c r="N34" s="2" t="s">
        <v>137</v>
      </c>
      <c r="O34" s="14">
        <v>1</v>
      </c>
      <c r="P34" s="4"/>
      <c r="Q34" s="2" t="s">
        <v>307</v>
      </c>
      <c r="R34" s="2" t="s">
        <v>137</v>
      </c>
      <c r="S34" s="2" t="s">
        <v>137</v>
      </c>
      <c r="T34" s="2" t="s">
        <v>137</v>
      </c>
      <c r="U34" s="2" t="s">
        <v>137</v>
      </c>
      <c r="V34" s="2" t="s">
        <v>168</v>
      </c>
      <c r="W34" s="14">
        <v>1</v>
      </c>
    </row>
    <row r="35" spans="1:23" ht="16" x14ac:dyDescent="0.2">
      <c r="A35" s="2" t="s">
        <v>308</v>
      </c>
      <c r="B35" s="2" t="s">
        <v>137</v>
      </c>
      <c r="C35" s="2" t="s">
        <v>309</v>
      </c>
      <c r="D35" s="2" t="s">
        <v>310</v>
      </c>
      <c r="E35" s="2" t="s">
        <v>137</v>
      </c>
      <c r="F35" s="2" t="s">
        <v>137</v>
      </c>
      <c r="G35" s="14">
        <v>12</v>
      </c>
      <c r="H35" s="4"/>
      <c r="I35" s="2" t="s">
        <v>242</v>
      </c>
      <c r="J35" s="2" t="s">
        <v>139</v>
      </c>
      <c r="K35" s="2" t="s">
        <v>137</v>
      </c>
      <c r="L35" s="2" t="s">
        <v>137</v>
      </c>
      <c r="M35" s="2" t="s">
        <v>137</v>
      </c>
      <c r="N35" s="2" t="s">
        <v>137</v>
      </c>
      <c r="O35" s="14">
        <v>1</v>
      </c>
      <c r="P35" s="4"/>
      <c r="Q35" s="2" t="s">
        <v>297</v>
      </c>
      <c r="R35" s="2" t="s">
        <v>137</v>
      </c>
      <c r="S35" s="2" t="s">
        <v>137</v>
      </c>
      <c r="T35" s="2" t="s">
        <v>137</v>
      </c>
      <c r="U35" s="2" t="s">
        <v>235</v>
      </c>
      <c r="V35" s="2" t="s">
        <v>204</v>
      </c>
      <c r="W35" s="14">
        <v>14</v>
      </c>
    </row>
    <row r="36" spans="1:23" ht="16" x14ac:dyDescent="0.2">
      <c r="A36" s="2" t="s">
        <v>311</v>
      </c>
      <c r="B36" s="2" t="s">
        <v>137</v>
      </c>
      <c r="C36" s="2" t="s">
        <v>137</v>
      </c>
      <c r="D36" s="2" t="s">
        <v>156</v>
      </c>
      <c r="E36" s="2" t="s">
        <v>137</v>
      </c>
      <c r="F36" s="2" t="s">
        <v>137</v>
      </c>
      <c r="G36" s="14">
        <v>1</v>
      </c>
      <c r="H36" s="4"/>
      <c r="I36" s="2" t="s">
        <v>160</v>
      </c>
      <c r="J36" s="2" t="s">
        <v>155</v>
      </c>
      <c r="K36" s="2" t="s">
        <v>137</v>
      </c>
      <c r="L36" s="2" t="s">
        <v>137</v>
      </c>
      <c r="M36" s="2" t="s">
        <v>137</v>
      </c>
      <c r="N36" s="2" t="s">
        <v>180</v>
      </c>
      <c r="O36" s="14">
        <v>5</v>
      </c>
      <c r="P36" s="4"/>
      <c r="Q36" s="2" t="s">
        <v>312</v>
      </c>
      <c r="R36" s="2" t="s">
        <v>137</v>
      </c>
      <c r="S36" s="2" t="s">
        <v>137</v>
      </c>
      <c r="T36" s="2" t="s">
        <v>219</v>
      </c>
      <c r="U36" s="2" t="s">
        <v>137</v>
      </c>
      <c r="V36" s="2" t="s">
        <v>168</v>
      </c>
      <c r="W36" s="14">
        <v>7</v>
      </c>
    </row>
    <row r="37" spans="1:23" ht="16" x14ac:dyDescent="0.2">
      <c r="A37" s="2" t="s">
        <v>313</v>
      </c>
      <c r="B37" s="2" t="s">
        <v>137</v>
      </c>
      <c r="C37" s="2" t="s">
        <v>137</v>
      </c>
      <c r="D37" s="2" t="s">
        <v>209</v>
      </c>
      <c r="E37" s="2" t="s">
        <v>137</v>
      </c>
      <c r="F37" s="2" t="s">
        <v>137</v>
      </c>
      <c r="G37" s="14">
        <v>3</v>
      </c>
      <c r="H37" s="4"/>
      <c r="I37" s="2" t="s">
        <v>252</v>
      </c>
      <c r="J37" s="2" t="s">
        <v>139</v>
      </c>
      <c r="K37" s="2" t="s">
        <v>156</v>
      </c>
      <c r="L37" s="2" t="s">
        <v>137</v>
      </c>
      <c r="M37" s="2" t="s">
        <v>137</v>
      </c>
      <c r="N37" s="2" t="s">
        <v>137</v>
      </c>
      <c r="O37" s="14">
        <v>2</v>
      </c>
      <c r="P37" s="4"/>
      <c r="Q37" s="2" t="s">
        <v>252</v>
      </c>
      <c r="R37" s="2" t="s">
        <v>137</v>
      </c>
      <c r="S37" s="2" t="s">
        <v>137</v>
      </c>
      <c r="T37" s="2" t="s">
        <v>137</v>
      </c>
      <c r="U37" s="2" t="s">
        <v>316</v>
      </c>
      <c r="V37" s="2" t="s">
        <v>137</v>
      </c>
      <c r="W37" s="14">
        <v>3</v>
      </c>
    </row>
    <row r="38" spans="1:23" ht="16" x14ac:dyDescent="0.2">
      <c r="A38" s="2" t="s">
        <v>287</v>
      </c>
      <c r="B38" s="2" t="s">
        <v>137</v>
      </c>
      <c r="C38" s="2" t="s">
        <v>137</v>
      </c>
      <c r="D38" s="2" t="s">
        <v>156</v>
      </c>
      <c r="E38" s="2" t="s">
        <v>137</v>
      </c>
      <c r="F38" s="2" t="s">
        <v>137</v>
      </c>
      <c r="G38" s="14">
        <v>1</v>
      </c>
      <c r="H38" s="4"/>
      <c r="I38" s="2" t="s">
        <v>313</v>
      </c>
      <c r="J38" s="2" t="s">
        <v>314</v>
      </c>
      <c r="K38" s="2" t="s">
        <v>315</v>
      </c>
      <c r="L38" s="2" t="s">
        <v>137</v>
      </c>
      <c r="M38" s="2" t="s">
        <v>137</v>
      </c>
      <c r="N38" s="2" t="s">
        <v>137</v>
      </c>
      <c r="O38" s="14">
        <v>75</v>
      </c>
      <c r="P38" s="4"/>
      <c r="Q38" s="2" t="s">
        <v>284</v>
      </c>
      <c r="R38" s="2" t="s">
        <v>137</v>
      </c>
      <c r="S38" s="2" t="s">
        <v>137</v>
      </c>
      <c r="T38" s="2" t="s">
        <v>137</v>
      </c>
      <c r="U38" s="2" t="s">
        <v>190</v>
      </c>
      <c r="V38" s="2" t="s">
        <v>137</v>
      </c>
      <c r="W38" s="14">
        <v>1</v>
      </c>
    </row>
    <row r="39" spans="1:23" ht="16" x14ac:dyDescent="0.2">
      <c r="A39" s="2" t="s">
        <v>294</v>
      </c>
      <c r="B39" s="2" t="s">
        <v>137</v>
      </c>
      <c r="C39" s="2" t="s">
        <v>317</v>
      </c>
      <c r="D39" s="2" t="s">
        <v>209</v>
      </c>
      <c r="E39" s="2" t="s">
        <v>137</v>
      </c>
      <c r="F39" s="2" t="s">
        <v>137</v>
      </c>
      <c r="G39" s="14">
        <v>85</v>
      </c>
      <c r="H39" s="4"/>
      <c r="I39" s="2" t="s">
        <v>258</v>
      </c>
      <c r="J39" s="2" t="s">
        <v>136</v>
      </c>
      <c r="K39" s="2" t="s">
        <v>137</v>
      </c>
      <c r="L39" s="2" t="s">
        <v>137</v>
      </c>
      <c r="M39" s="2" t="s">
        <v>137</v>
      </c>
      <c r="N39" s="2" t="s">
        <v>137</v>
      </c>
      <c r="O39" s="14">
        <v>2</v>
      </c>
      <c r="P39" s="4"/>
      <c r="Q39" s="2" t="s">
        <v>318</v>
      </c>
      <c r="R39" s="2" t="s">
        <v>137</v>
      </c>
      <c r="S39" s="2" t="s">
        <v>137</v>
      </c>
      <c r="T39" s="2" t="s">
        <v>137</v>
      </c>
      <c r="U39" s="2" t="s">
        <v>190</v>
      </c>
      <c r="V39" s="2" t="s">
        <v>137</v>
      </c>
      <c r="W39" s="14">
        <v>1</v>
      </c>
    </row>
    <row r="40" spans="1:23" ht="16" x14ac:dyDescent="0.2">
      <c r="A40" s="2" t="s">
        <v>319</v>
      </c>
      <c r="B40" s="2" t="s">
        <v>137</v>
      </c>
      <c r="C40" s="2" t="s">
        <v>137</v>
      </c>
      <c r="D40" s="2" t="s">
        <v>142</v>
      </c>
      <c r="E40" s="2" t="s">
        <v>137</v>
      </c>
      <c r="F40" s="2" t="s">
        <v>137</v>
      </c>
      <c r="G40" s="14">
        <v>2</v>
      </c>
      <c r="H40" s="4"/>
      <c r="I40" s="2" t="s">
        <v>287</v>
      </c>
      <c r="J40" s="2" t="s">
        <v>139</v>
      </c>
      <c r="K40" s="2" t="s">
        <v>137</v>
      </c>
      <c r="L40" s="2" t="s">
        <v>137</v>
      </c>
      <c r="M40" s="2" t="s">
        <v>137</v>
      </c>
      <c r="N40" s="2" t="s">
        <v>137</v>
      </c>
      <c r="O40" s="14">
        <v>1</v>
      </c>
      <c r="P40" s="4"/>
      <c r="Q40" s="2" t="s">
        <v>211</v>
      </c>
      <c r="R40" s="2" t="s">
        <v>137</v>
      </c>
      <c r="S40" s="2" t="s">
        <v>137</v>
      </c>
      <c r="T40" s="2" t="s">
        <v>142</v>
      </c>
      <c r="U40" s="2" t="s">
        <v>137</v>
      </c>
      <c r="V40" s="2" t="s">
        <v>137</v>
      </c>
      <c r="W40" s="14">
        <v>2</v>
      </c>
    </row>
    <row r="41" spans="1:23" ht="16" x14ac:dyDescent="0.2">
      <c r="A41" s="2" t="s">
        <v>304</v>
      </c>
      <c r="B41" s="2" t="s">
        <v>137</v>
      </c>
      <c r="C41" s="2" t="s">
        <v>137</v>
      </c>
      <c r="D41" s="2" t="s">
        <v>156</v>
      </c>
      <c r="E41" s="2" t="s">
        <v>137</v>
      </c>
      <c r="F41" s="2" t="s">
        <v>137</v>
      </c>
      <c r="G41" s="14">
        <v>1</v>
      </c>
      <c r="H41" s="4"/>
      <c r="I41" s="2" t="s">
        <v>264</v>
      </c>
      <c r="J41" s="2" t="s">
        <v>136</v>
      </c>
      <c r="K41" s="2" t="s">
        <v>137</v>
      </c>
      <c r="L41" s="2" t="s">
        <v>137</v>
      </c>
      <c r="M41" s="2" t="s">
        <v>137</v>
      </c>
      <c r="N41" s="2" t="s">
        <v>137</v>
      </c>
      <c r="O41" s="14">
        <v>2</v>
      </c>
      <c r="P41" s="4"/>
      <c r="Q41" s="2" t="s">
        <v>280</v>
      </c>
      <c r="R41" s="2" t="s">
        <v>137</v>
      </c>
      <c r="S41" s="2" t="s">
        <v>137</v>
      </c>
      <c r="T41" s="2" t="s">
        <v>156</v>
      </c>
      <c r="U41" s="2" t="s">
        <v>137</v>
      </c>
      <c r="V41" s="2" t="s">
        <v>137</v>
      </c>
      <c r="W41" s="14">
        <v>1</v>
      </c>
    </row>
    <row r="42" spans="1:23" ht="16" x14ac:dyDescent="0.2">
      <c r="A42" s="2" t="s">
        <v>307</v>
      </c>
      <c r="B42" s="2" t="s">
        <v>137</v>
      </c>
      <c r="C42" s="2" t="s">
        <v>137</v>
      </c>
      <c r="D42" s="2" t="s">
        <v>156</v>
      </c>
      <c r="E42" s="2" t="s">
        <v>137</v>
      </c>
      <c r="F42" s="2" t="s">
        <v>137</v>
      </c>
      <c r="G42" s="14">
        <v>1</v>
      </c>
      <c r="H42" s="4"/>
      <c r="I42" s="2" t="s">
        <v>319</v>
      </c>
      <c r="J42" s="2" t="s">
        <v>136</v>
      </c>
      <c r="K42" s="2" t="s">
        <v>137</v>
      </c>
      <c r="L42" s="2" t="s">
        <v>137</v>
      </c>
      <c r="M42" s="2" t="s">
        <v>137</v>
      </c>
      <c r="N42" s="2" t="s">
        <v>137</v>
      </c>
      <c r="O42" s="14">
        <v>2</v>
      </c>
      <c r="P42" s="4"/>
      <c r="Q42" s="2" t="s">
        <v>286</v>
      </c>
      <c r="R42" s="2" t="s">
        <v>137</v>
      </c>
      <c r="S42" s="2" t="s">
        <v>137</v>
      </c>
      <c r="T42" s="2" t="s">
        <v>156</v>
      </c>
      <c r="U42" s="2" t="s">
        <v>137</v>
      </c>
      <c r="V42" s="2" t="s">
        <v>137</v>
      </c>
      <c r="W42" s="14">
        <v>1</v>
      </c>
    </row>
    <row r="43" spans="1:23" ht="16" x14ac:dyDescent="0.2">
      <c r="A43" s="2" t="s">
        <v>320</v>
      </c>
      <c r="B43" s="2" t="s">
        <v>137</v>
      </c>
      <c r="C43" s="2" t="s">
        <v>142</v>
      </c>
      <c r="D43" s="2" t="s">
        <v>144</v>
      </c>
      <c r="E43" s="2" t="s">
        <v>137</v>
      </c>
      <c r="F43" s="2" t="s">
        <v>137</v>
      </c>
      <c r="G43" s="14">
        <v>6</v>
      </c>
      <c r="H43" s="4"/>
      <c r="I43" s="2" t="s">
        <v>268</v>
      </c>
      <c r="J43" s="2" t="s">
        <v>189</v>
      </c>
      <c r="K43" s="2" t="s">
        <v>137</v>
      </c>
      <c r="L43" s="2" t="s">
        <v>137</v>
      </c>
      <c r="M43" s="2" t="s">
        <v>137</v>
      </c>
      <c r="N43" s="2" t="s">
        <v>137</v>
      </c>
      <c r="O43" s="14">
        <v>8</v>
      </c>
      <c r="P43" s="4"/>
      <c r="Q43" s="2" t="s">
        <v>292</v>
      </c>
      <c r="R43" s="2" t="s">
        <v>137</v>
      </c>
      <c r="S43" s="2" t="s">
        <v>137</v>
      </c>
      <c r="T43" s="2" t="s">
        <v>142</v>
      </c>
      <c r="U43" s="2" t="s">
        <v>137</v>
      </c>
      <c r="V43" s="2" t="s">
        <v>137</v>
      </c>
      <c r="W43" s="14">
        <v>2</v>
      </c>
    </row>
    <row r="44" spans="1:23" ht="16" x14ac:dyDescent="0.2">
      <c r="A44" s="2" t="s">
        <v>318</v>
      </c>
      <c r="B44" s="2" t="s">
        <v>137</v>
      </c>
      <c r="C44" s="2" t="s">
        <v>142</v>
      </c>
      <c r="D44" s="2" t="s">
        <v>209</v>
      </c>
      <c r="E44" s="2" t="s">
        <v>137</v>
      </c>
      <c r="F44" s="2" t="s">
        <v>137</v>
      </c>
      <c r="G44" s="14">
        <v>5</v>
      </c>
      <c r="H44" s="4"/>
      <c r="I44" s="2" t="s">
        <v>272</v>
      </c>
      <c r="J44" s="2" t="s">
        <v>136</v>
      </c>
      <c r="K44" s="2" t="s">
        <v>137</v>
      </c>
      <c r="L44" s="2" t="s">
        <v>137</v>
      </c>
      <c r="M44" s="2" t="s">
        <v>137</v>
      </c>
      <c r="N44" s="2" t="s">
        <v>137</v>
      </c>
      <c r="O44" s="14">
        <v>2</v>
      </c>
      <c r="P44" s="4"/>
      <c r="Q44" s="2" t="s">
        <v>311</v>
      </c>
      <c r="R44" s="2" t="s">
        <v>137</v>
      </c>
      <c r="S44" s="2" t="s">
        <v>137</v>
      </c>
      <c r="T44" s="2" t="s">
        <v>156</v>
      </c>
      <c r="U44" s="2" t="s">
        <v>137</v>
      </c>
      <c r="V44" s="2" t="s">
        <v>137</v>
      </c>
      <c r="W44" s="14">
        <v>1</v>
      </c>
    </row>
    <row r="45" spans="1:23" ht="16" x14ac:dyDescent="0.2">
      <c r="A45" s="2" t="s">
        <v>312</v>
      </c>
      <c r="B45" s="2" t="s">
        <v>137</v>
      </c>
      <c r="C45" s="2" t="s">
        <v>137</v>
      </c>
      <c r="D45" s="2" t="s">
        <v>142</v>
      </c>
      <c r="E45" s="2" t="s">
        <v>137</v>
      </c>
      <c r="F45" s="2" t="s">
        <v>137</v>
      </c>
      <c r="G45" s="14">
        <v>2</v>
      </c>
      <c r="H45" s="4"/>
      <c r="I45" s="2" t="s">
        <v>173</v>
      </c>
      <c r="J45" s="2" t="s">
        <v>293</v>
      </c>
      <c r="K45" s="2" t="s">
        <v>137</v>
      </c>
      <c r="L45" s="2" t="s">
        <v>137</v>
      </c>
      <c r="M45" s="2" t="s">
        <v>137</v>
      </c>
      <c r="N45" s="2" t="s">
        <v>168</v>
      </c>
      <c r="O45" s="14">
        <v>12</v>
      </c>
      <c r="P45" s="4"/>
      <c r="Q45" s="2" t="s">
        <v>319</v>
      </c>
      <c r="R45" s="2" t="s">
        <v>137</v>
      </c>
      <c r="S45" s="2" t="s">
        <v>137</v>
      </c>
      <c r="T45" s="2" t="s">
        <v>321</v>
      </c>
      <c r="U45" s="2" t="s">
        <v>137</v>
      </c>
      <c r="V45" s="2" t="s">
        <v>137</v>
      </c>
      <c r="W45" s="14">
        <v>21</v>
      </c>
    </row>
    <row r="46" spans="1:23" ht="16" x14ac:dyDescent="0.2">
      <c r="A46" s="2" t="s">
        <v>322</v>
      </c>
      <c r="B46" s="2" t="s">
        <v>137</v>
      </c>
      <c r="C46" s="2" t="s">
        <v>137</v>
      </c>
      <c r="D46" s="2" t="s">
        <v>209</v>
      </c>
      <c r="E46" s="2" t="s">
        <v>137</v>
      </c>
      <c r="F46" s="2" t="s">
        <v>137</v>
      </c>
      <c r="G46" s="14">
        <v>3</v>
      </c>
      <c r="H46" s="4"/>
      <c r="I46" s="2" t="s">
        <v>217</v>
      </c>
      <c r="J46" s="2" t="s">
        <v>139</v>
      </c>
      <c r="K46" s="2" t="s">
        <v>137</v>
      </c>
      <c r="L46" s="2" t="s">
        <v>137</v>
      </c>
      <c r="M46" s="2" t="s">
        <v>137</v>
      </c>
      <c r="N46" s="2" t="s">
        <v>137</v>
      </c>
      <c r="O46" s="14">
        <v>1</v>
      </c>
      <c r="P46" s="4"/>
      <c r="Q46" s="2" t="s">
        <v>181</v>
      </c>
      <c r="R46" s="2" t="s">
        <v>137</v>
      </c>
      <c r="S46" s="2" t="s">
        <v>137</v>
      </c>
      <c r="T46" s="2" t="s">
        <v>156</v>
      </c>
      <c r="U46" s="2" t="s">
        <v>137</v>
      </c>
      <c r="V46" s="2" t="s">
        <v>137</v>
      </c>
      <c r="W46" s="14">
        <v>1</v>
      </c>
    </row>
    <row r="47" spans="1:23" ht="16" x14ac:dyDescent="0.2">
      <c r="A47" s="2" t="s">
        <v>323</v>
      </c>
      <c r="B47" s="2" t="s">
        <v>137</v>
      </c>
      <c r="C47" s="2" t="s">
        <v>156</v>
      </c>
      <c r="D47" s="2" t="s">
        <v>137</v>
      </c>
      <c r="E47" s="2" t="s">
        <v>137</v>
      </c>
      <c r="F47" s="2" t="s">
        <v>137</v>
      </c>
      <c r="G47" s="14">
        <v>1</v>
      </c>
      <c r="H47" s="4"/>
      <c r="I47" s="2" t="s">
        <v>277</v>
      </c>
      <c r="J47" s="2" t="s">
        <v>139</v>
      </c>
      <c r="K47" s="2" t="s">
        <v>137</v>
      </c>
      <c r="L47" s="2" t="s">
        <v>137</v>
      </c>
      <c r="M47" s="2" t="s">
        <v>137</v>
      </c>
      <c r="N47" s="2" t="s">
        <v>137</v>
      </c>
      <c r="O47" s="14">
        <v>1</v>
      </c>
      <c r="P47" s="4"/>
      <c r="Q47" s="2" t="s">
        <v>324</v>
      </c>
      <c r="R47" s="2" t="s">
        <v>137</v>
      </c>
      <c r="S47" s="2" t="s">
        <v>137</v>
      </c>
      <c r="T47" s="2" t="s">
        <v>156</v>
      </c>
      <c r="U47" s="2" t="s">
        <v>137</v>
      </c>
      <c r="V47" s="2" t="s">
        <v>137</v>
      </c>
      <c r="W47" s="14">
        <v>1</v>
      </c>
    </row>
    <row r="48" spans="1:23" ht="16" x14ac:dyDescent="0.2">
      <c r="A48" s="2" t="s">
        <v>324</v>
      </c>
      <c r="B48" s="2" t="s">
        <v>137</v>
      </c>
      <c r="C48" s="2" t="s">
        <v>249</v>
      </c>
      <c r="D48" s="2" t="s">
        <v>137</v>
      </c>
      <c r="E48" s="2" t="s">
        <v>137</v>
      </c>
      <c r="F48" s="2" t="s">
        <v>137</v>
      </c>
      <c r="G48" s="14">
        <v>8</v>
      </c>
      <c r="H48" s="4"/>
      <c r="I48" s="2" t="s">
        <v>181</v>
      </c>
      <c r="J48" s="2" t="s">
        <v>136</v>
      </c>
      <c r="K48" s="2" t="s">
        <v>137</v>
      </c>
      <c r="L48" s="2" t="s">
        <v>137</v>
      </c>
      <c r="M48" s="2" t="s">
        <v>137</v>
      </c>
      <c r="N48" s="2" t="s">
        <v>137</v>
      </c>
      <c r="O48" s="14">
        <v>2</v>
      </c>
      <c r="P48" s="4"/>
      <c r="Q48" s="2" t="s">
        <v>325</v>
      </c>
      <c r="R48" s="2" t="s">
        <v>137</v>
      </c>
      <c r="S48" s="2" t="s">
        <v>137</v>
      </c>
      <c r="T48" s="2" t="s">
        <v>209</v>
      </c>
      <c r="U48" s="2" t="s">
        <v>137</v>
      </c>
      <c r="V48" s="2" t="s">
        <v>137</v>
      </c>
      <c r="W48" s="14">
        <v>3</v>
      </c>
    </row>
    <row r="49" spans="8:23" ht="16" x14ac:dyDescent="0.2">
      <c r="H49" s="4"/>
      <c r="I49" s="2" t="s">
        <v>302</v>
      </c>
      <c r="J49" s="2" t="s">
        <v>155</v>
      </c>
      <c r="K49" s="2" t="s">
        <v>137</v>
      </c>
      <c r="L49" s="2" t="s">
        <v>137</v>
      </c>
      <c r="M49" s="2" t="s">
        <v>137</v>
      </c>
      <c r="N49" s="2" t="s">
        <v>137</v>
      </c>
      <c r="O49" s="14">
        <v>3</v>
      </c>
      <c r="P49" s="4"/>
      <c r="Q49" s="2" t="s">
        <v>289</v>
      </c>
      <c r="R49" s="2" t="s">
        <v>137</v>
      </c>
      <c r="S49" s="2" t="s">
        <v>137</v>
      </c>
      <c r="T49" s="2" t="s">
        <v>326</v>
      </c>
      <c r="U49" s="2" t="s">
        <v>137</v>
      </c>
      <c r="V49" s="2" t="s">
        <v>137</v>
      </c>
      <c r="W49" s="14">
        <v>45</v>
      </c>
    </row>
    <row r="50" spans="8:23" ht="16" x14ac:dyDescent="0.2">
      <c r="H50" s="4"/>
      <c r="I50" s="2" t="s">
        <v>304</v>
      </c>
      <c r="J50" s="2" t="s">
        <v>136</v>
      </c>
      <c r="K50" s="2" t="s">
        <v>137</v>
      </c>
      <c r="L50" s="2" t="s">
        <v>137</v>
      </c>
      <c r="M50" s="2" t="s">
        <v>137</v>
      </c>
      <c r="N50" s="2" t="s">
        <v>137</v>
      </c>
      <c r="O50" s="14">
        <v>2</v>
      </c>
      <c r="P50" s="4"/>
      <c r="Q50" s="2" t="s">
        <v>203</v>
      </c>
      <c r="R50" s="2" t="s">
        <v>137</v>
      </c>
      <c r="S50" s="2" t="s">
        <v>219</v>
      </c>
      <c r="T50" s="2" t="s">
        <v>137</v>
      </c>
      <c r="U50" s="2" t="s">
        <v>137</v>
      </c>
      <c r="V50" s="2" t="s">
        <v>137</v>
      </c>
      <c r="W50" s="14">
        <v>6</v>
      </c>
    </row>
    <row r="51" spans="8:23" ht="16" x14ac:dyDescent="0.2">
      <c r="H51" s="4"/>
      <c r="I51" s="2" t="s">
        <v>281</v>
      </c>
      <c r="J51" s="2" t="s">
        <v>327</v>
      </c>
      <c r="K51" s="2" t="s">
        <v>328</v>
      </c>
      <c r="L51" s="2" t="s">
        <v>295</v>
      </c>
      <c r="M51" s="2" t="s">
        <v>137</v>
      </c>
      <c r="N51" s="2" t="s">
        <v>210</v>
      </c>
      <c r="O51" s="14">
        <v>271</v>
      </c>
      <c r="P51" s="4"/>
      <c r="Q51" s="2" t="s">
        <v>329</v>
      </c>
      <c r="R51" s="2" t="s">
        <v>137</v>
      </c>
      <c r="S51" s="2" t="s">
        <v>142</v>
      </c>
      <c r="T51" s="2" t="s">
        <v>137</v>
      </c>
      <c r="U51" s="2" t="s">
        <v>137</v>
      </c>
      <c r="V51" s="2" t="s">
        <v>137</v>
      </c>
      <c r="W51" s="14">
        <v>2</v>
      </c>
    </row>
    <row r="52" spans="8:23" ht="16" x14ac:dyDescent="0.2">
      <c r="H52" s="4"/>
      <c r="I52" s="2" t="s">
        <v>324</v>
      </c>
      <c r="J52" s="2" t="s">
        <v>139</v>
      </c>
      <c r="K52" s="2" t="s">
        <v>137</v>
      </c>
      <c r="L52" s="2" t="s">
        <v>137</v>
      </c>
      <c r="M52" s="2" t="s">
        <v>137</v>
      </c>
      <c r="N52" s="2" t="s">
        <v>137</v>
      </c>
      <c r="O52" s="14">
        <v>1</v>
      </c>
      <c r="P52" s="4"/>
      <c r="Q52" s="2" t="s">
        <v>330</v>
      </c>
      <c r="R52" s="2" t="s">
        <v>137</v>
      </c>
      <c r="S52" s="2" t="s">
        <v>156</v>
      </c>
      <c r="T52" s="2" t="s">
        <v>137</v>
      </c>
      <c r="U52" s="2" t="s">
        <v>137</v>
      </c>
      <c r="V52" s="2" t="s">
        <v>137</v>
      </c>
      <c r="W52" s="14">
        <v>1</v>
      </c>
    </row>
    <row r="53" spans="8:23" ht="16" x14ac:dyDescent="0.2">
      <c r="H53" s="4"/>
      <c r="I53" s="2" t="s">
        <v>325</v>
      </c>
      <c r="J53" s="2" t="s">
        <v>139</v>
      </c>
      <c r="K53" s="2" t="s">
        <v>137</v>
      </c>
      <c r="L53" s="2" t="s">
        <v>137</v>
      </c>
      <c r="M53" s="2" t="s">
        <v>137</v>
      </c>
      <c r="N53" s="2" t="s">
        <v>137</v>
      </c>
      <c r="O53" s="14">
        <v>1</v>
      </c>
      <c r="P53" s="4"/>
      <c r="Q53" s="2" t="s">
        <v>199</v>
      </c>
      <c r="R53" s="2" t="s">
        <v>137</v>
      </c>
      <c r="S53" s="2" t="s">
        <v>156</v>
      </c>
      <c r="T53" s="2" t="s">
        <v>137</v>
      </c>
      <c r="U53" s="2" t="s">
        <v>137</v>
      </c>
      <c r="V53" s="2" t="s">
        <v>137</v>
      </c>
      <c r="W53" s="14">
        <v>1</v>
      </c>
    </row>
    <row r="54" spans="8:23" ht="16" x14ac:dyDescent="0.2">
      <c r="H54" s="4"/>
      <c r="I54" s="2" t="s">
        <v>307</v>
      </c>
      <c r="J54" s="2" t="s">
        <v>139</v>
      </c>
      <c r="K54" s="2" t="s">
        <v>137</v>
      </c>
      <c r="L54" s="2" t="s">
        <v>137</v>
      </c>
      <c r="M54" s="2" t="s">
        <v>137</v>
      </c>
      <c r="N54" s="2" t="s">
        <v>137</v>
      </c>
      <c r="O54" s="14">
        <v>1</v>
      </c>
      <c r="P54" s="4"/>
      <c r="Q54" s="2" t="s">
        <v>221</v>
      </c>
      <c r="R54" s="2" t="s">
        <v>137</v>
      </c>
      <c r="S54" s="2" t="s">
        <v>209</v>
      </c>
      <c r="T54" s="2" t="s">
        <v>137</v>
      </c>
      <c r="U54" s="2" t="s">
        <v>137</v>
      </c>
      <c r="V54" s="2" t="s">
        <v>137</v>
      </c>
      <c r="W54" s="14">
        <v>3</v>
      </c>
    </row>
    <row r="55" spans="8:23" ht="16" x14ac:dyDescent="0.2">
      <c r="H55" s="4"/>
      <c r="I55" s="2" t="s">
        <v>289</v>
      </c>
      <c r="J55" s="2" t="s">
        <v>139</v>
      </c>
      <c r="K55" s="2" t="s">
        <v>137</v>
      </c>
      <c r="L55" s="2" t="s">
        <v>137</v>
      </c>
      <c r="M55" s="2" t="s">
        <v>137</v>
      </c>
      <c r="N55" s="2" t="s">
        <v>137</v>
      </c>
      <c r="O55" s="14">
        <v>1</v>
      </c>
      <c r="P55" s="4"/>
      <c r="Q55" s="2" t="s">
        <v>278</v>
      </c>
      <c r="R55" s="2" t="s">
        <v>137</v>
      </c>
      <c r="S55" s="2" t="s">
        <v>209</v>
      </c>
      <c r="T55" s="2" t="s">
        <v>137</v>
      </c>
      <c r="U55" s="2" t="s">
        <v>137</v>
      </c>
      <c r="V55" s="2" t="s">
        <v>137</v>
      </c>
      <c r="W55" s="14">
        <v>3</v>
      </c>
    </row>
    <row r="56" spans="8:23" ht="16" x14ac:dyDescent="0.2">
      <c r="H56" s="4"/>
      <c r="I56" s="2" t="s">
        <v>320</v>
      </c>
      <c r="J56" s="2" t="s">
        <v>222</v>
      </c>
      <c r="K56" s="2" t="s">
        <v>137</v>
      </c>
      <c r="L56" s="2" t="s">
        <v>137</v>
      </c>
      <c r="M56" s="2" t="s">
        <v>137</v>
      </c>
      <c r="N56" s="2" t="s">
        <v>137</v>
      </c>
      <c r="O56" s="14">
        <v>6</v>
      </c>
      <c r="P56" s="4"/>
      <c r="Q56" s="2" t="s">
        <v>143</v>
      </c>
      <c r="R56" s="2" t="s">
        <v>137</v>
      </c>
      <c r="S56" s="2" t="s">
        <v>156</v>
      </c>
      <c r="T56" s="2" t="s">
        <v>137</v>
      </c>
      <c r="U56" s="2" t="s">
        <v>137</v>
      </c>
      <c r="V56" s="2" t="s">
        <v>137</v>
      </c>
      <c r="W56" s="14">
        <v>1</v>
      </c>
    </row>
    <row r="57" spans="8:23" ht="16" x14ac:dyDescent="0.2">
      <c r="H57" s="4"/>
      <c r="I57" s="2" t="s">
        <v>318</v>
      </c>
      <c r="J57" s="2" t="s">
        <v>139</v>
      </c>
      <c r="K57" s="2" t="s">
        <v>137</v>
      </c>
      <c r="L57" s="2" t="s">
        <v>137</v>
      </c>
      <c r="M57" s="2" t="s">
        <v>137</v>
      </c>
      <c r="N57" s="2" t="s">
        <v>137</v>
      </c>
      <c r="O57" s="14">
        <v>1</v>
      </c>
      <c r="P57" s="4"/>
      <c r="Q57" s="2" t="s">
        <v>241</v>
      </c>
      <c r="R57" s="2" t="s">
        <v>137</v>
      </c>
      <c r="S57" s="2" t="s">
        <v>156</v>
      </c>
      <c r="T57" s="2" t="s">
        <v>137</v>
      </c>
      <c r="U57" s="2" t="s">
        <v>137</v>
      </c>
      <c r="V57" s="2" t="s">
        <v>137</v>
      </c>
      <c r="W57" s="14">
        <v>1</v>
      </c>
    </row>
    <row r="58" spans="8:23" ht="16" x14ac:dyDescent="0.2">
      <c r="H58" s="4"/>
      <c r="I58" s="2" t="s">
        <v>297</v>
      </c>
      <c r="J58" s="2" t="s">
        <v>136</v>
      </c>
      <c r="K58" s="2" t="s">
        <v>137</v>
      </c>
      <c r="L58" s="2" t="s">
        <v>137</v>
      </c>
      <c r="M58" s="2" t="s">
        <v>137</v>
      </c>
      <c r="N58" s="2" t="s">
        <v>137</v>
      </c>
      <c r="O58" s="14">
        <v>2</v>
      </c>
      <c r="P58" s="4"/>
      <c r="Q58" s="2" t="s">
        <v>160</v>
      </c>
      <c r="R58" s="2" t="s">
        <v>137</v>
      </c>
      <c r="S58" s="2" t="s">
        <v>156</v>
      </c>
      <c r="T58" s="2" t="s">
        <v>137</v>
      </c>
      <c r="U58" s="2" t="s">
        <v>137</v>
      </c>
      <c r="V58" s="2" t="s">
        <v>137</v>
      </c>
      <c r="W58" s="14">
        <v>1</v>
      </c>
    </row>
    <row r="59" spans="8:23" ht="16" x14ac:dyDescent="0.2">
      <c r="H59" s="4"/>
      <c r="I59" s="2" t="s">
        <v>312</v>
      </c>
      <c r="J59" s="2" t="s">
        <v>155</v>
      </c>
      <c r="K59" s="2" t="s">
        <v>137</v>
      </c>
      <c r="L59" s="2" t="s">
        <v>137</v>
      </c>
      <c r="M59" s="2" t="s">
        <v>137</v>
      </c>
      <c r="N59" s="2" t="s">
        <v>137</v>
      </c>
      <c r="O59" s="14">
        <v>3</v>
      </c>
      <c r="P59" s="4"/>
      <c r="Q59" s="2" t="s">
        <v>258</v>
      </c>
      <c r="R59" s="2" t="s">
        <v>137</v>
      </c>
      <c r="S59" s="2" t="s">
        <v>219</v>
      </c>
      <c r="T59" s="2" t="s">
        <v>137</v>
      </c>
      <c r="U59" s="2" t="s">
        <v>137</v>
      </c>
      <c r="V59" s="2" t="s">
        <v>137</v>
      </c>
      <c r="W59" s="14">
        <v>6</v>
      </c>
    </row>
    <row r="60" spans="8:23" ht="16" x14ac:dyDescent="0.2">
      <c r="H60" s="4"/>
      <c r="I60" s="2" t="s">
        <v>322</v>
      </c>
      <c r="J60" s="2" t="s">
        <v>139</v>
      </c>
      <c r="K60" s="2" t="s">
        <v>137</v>
      </c>
      <c r="L60" s="2" t="s">
        <v>137</v>
      </c>
      <c r="M60" s="2" t="s">
        <v>137</v>
      </c>
      <c r="N60" s="2" t="s">
        <v>137</v>
      </c>
      <c r="O60" s="14">
        <v>1</v>
      </c>
      <c r="P60" s="4"/>
      <c r="Q60" s="2" t="s">
        <v>272</v>
      </c>
      <c r="R60" s="2" t="s">
        <v>137</v>
      </c>
      <c r="S60" s="2" t="s">
        <v>156</v>
      </c>
      <c r="T60" s="2" t="s">
        <v>137</v>
      </c>
      <c r="U60" s="2" t="s">
        <v>137</v>
      </c>
      <c r="V60" s="2" t="s">
        <v>137</v>
      </c>
      <c r="W60" s="14">
        <v>1</v>
      </c>
    </row>
    <row r="61" spans="8:23" ht="16" x14ac:dyDescent="0.2">
      <c r="H61" s="4"/>
      <c r="I61" s="2" t="s">
        <v>267</v>
      </c>
      <c r="J61" s="2" t="s">
        <v>137</v>
      </c>
      <c r="K61" s="2" t="s">
        <v>331</v>
      </c>
      <c r="L61" s="2" t="s">
        <v>137</v>
      </c>
      <c r="M61" s="2" t="s">
        <v>137</v>
      </c>
      <c r="N61" s="2" t="s">
        <v>210</v>
      </c>
      <c r="O61" s="14">
        <v>215</v>
      </c>
      <c r="P61" s="4"/>
      <c r="Q61" s="2" t="s">
        <v>302</v>
      </c>
      <c r="R61" s="2" t="s">
        <v>137</v>
      </c>
      <c r="S61" s="2" t="s">
        <v>332</v>
      </c>
      <c r="T61" s="2" t="s">
        <v>137</v>
      </c>
      <c r="U61" s="2" t="s">
        <v>137</v>
      </c>
      <c r="V61" s="2" t="s">
        <v>137</v>
      </c>
      <c r="W61" s="14">
        <v>20</v>
      </c>
    </row>
    <row r="62" spans="8:23" ht="16" x14ac:dyDescent="0.2">
      <c r="H62" s="4"/>
      <c r="I62" s="2" t="s">
        <v>294</v>
      </c>
      <c r="J62" s="2" t="s">
        <v>137</v>
      </c>
      <c r="K62" s="2" t="s">
        <v>137</v>
      </c>
      <c r="L62" s="2" t="s">
        <v>137</v>
      </c>
      <c r="M62" s="2" t="s">
        <v>137</v>
      </c>
      <c r="N62" s="2" t="s">
        <v>180</v>
      </c>
      <c r="O62" s="14">
        <v>2</v>
      </c>
      <c r="P62" s="4"/>
      <c r="Q62" s="2" t="s">
        <v>320</v>
      </c>
      <c r="R62" s="2" t="s">
        <v>137</v>
      </c>
      <c r="S62" s="2" t="s">
        <v>310</v>
      </c>
      <c r="T62" s="2" t="s">
        <v>137</v>
      </c>
      <c r="U62" s="2" t="s">
        <v>137</v>
      </c>
      <c r="V62" s="2" t="s">
        <v>137</v>
      </c>
      <c r="W62" s="14">
        <v>5</v>
      </c>
    </row>
    <row r="63" spans="8:23" ht="16" x14ac:dyDescent="0.2">
      <c r="H63" s="4"/>
      <c r="I63" s="2" t="s">
        <v>284</v>
      </c>
      <c r="J63" s="2" t="s">
        <v>137</v>
      </c>
      <c r="K63" s="2" t="s">
        <v>137</v>
      </c>
      <c r="L63" s="2" t="s">
        <v>137</v>
      </c>
      <c r="M63" s="2" t="s">
        <v>137</v>
      </c>
      <c r="N63" s="2" t="s">
        <v>168</v>
      </c>
      <c r="O63" s="14">
        <v>1</v>
      </c>
      <c r="P63" s="4"/>
      <c r="Q63" s="2" t="s">
        <v>322</v>
      </c>
      <c r="R63" s="2" t="s">
        <v>137</v>
      </c>
      <c r="S63" s="2" t="s">
        <v>142</v>
      </c>
      <c r="T63" s="2" t="s">
        <v>137</v>
      </c>
      <c r="U63" s="2" t="s">
        <v>137</v>
      </c>
      <c r="V63" s="2" t="s">
        <v>137</v>
      </c>
      <c r="W63" s="14">
        <v>2</v>
      </c>
    </row>
    <row r="64" spans="8:23" ht="16" x14ac:dyDescent="0.2">
      <c r="H64" s="4"/>
      <c r="I64" s="2" t="s">
        <v>333</v>
      </c>
      <c r="J64" s="2" t="s">
        <v>137</v>
      </c>
      <c r="K64" s="2" t="s">
        <v>137</v>
      </c>
      <c r="L64" s="2" t="s">
        <v>156</v>
      </c>
      <c r="M64" s="2" t="s">
        <v>137</v>
      </c>
      <c r="N64" s="2" t="s">
        <v>137</v>
      </c>
      <c r="O64" s="14">
        <v>1</v>
      </c>
      <c r="P64" s="4"/>
    </row>
    <row r="65" spans="1:16" ht="16" x14ac:dyDescent="0.2">
      <c r="H65" s="4"/>
      <c r="I65" s="2" t="s">
        <v>230</v>
      </c>
      <c r="J65" s="2" t="s">
        <v>137</v>
      </c>
      <c r="K65" s="2" t="s">
        <v>137</v>
      </c>
      <c r="L65" s="2" t="s">
        <v>156</v>
      </c>
      <c r="M65" s="2" t="s">
        <v>137</v>
      </c>
      <c r="N65" s="2" t="s">
        <v>137</v>
      </c>
      <c r="O65" s="14">
        <v>1</v>
      </c>
      <c r="P65" s="4"/>
    </row>
    <row r="66" spans="1:16" ht="16" x14ac:dyDescent="0.2">
      <c r="A66" s="4"/>
      <c r="B66" s="4"/>
      <c r="C66" s="4"/>
      <c r="D66" s="4"/>
      <c r="E66" s="4"/>
      <c r="F66" s="4"/>
      <c r="G66" s="4"/>
      <c r="H66" s="4"/>
      <c r="I66" s="2" t="s">
        <v>223</v>
      </c>
      <c r="J66" s="2" t="s">
        <v>137</v>
      </c>
      <c r="K66" s="2" t="s">
        <v>209</v>
      </c>
      <c r="L66" s="2" t="s">
        <v>137</v>
      </c>
      <c r="M66" s="2" t="s">
        <v>137</v>
      </c>
      <c r="N66" s="2" t="s">
        <v>137</v>
      </c>
      <c r="O66" s="14">
        <v>3</v>
      </c>
      <c r="P66" s="4"/>
    </row>
    <row r="67" spans="1:16" ht="16" x14ac:dyDescent="0.2">
      <c r="A67" s="4"/>
      <c r="B67" s="4"/>
      <c r="C67" s="4"/>
      <c r="D67" s="4"/>
      <c r="E67" s="4"/>
      <c r="F67" s="4"/>
      <c r="G67" s="4"/>
      <c r="H67" s="4"/>
      <c r="P67" s="4"/>
    </row>
    <row r="68" spans="1:16" ht="16" x14ac:dyDescent="0.2">
      <c r="A68" s="4"/>
      <c r="B68" s="4"/>
      <c r="C68" s="4"/>
      <c r="D68" s="4"/>
      <c r="E68" s="4"/>
      <c r="F68" s="4"/>
      <c r="G68" s="4"/>
      <c r="H68" s="4"/>
      <c r="P68" s="4"/>
    </row>
    <row r="69" spans="1:16" ht="16" x14ac:dyDescent="0.2">
      <c r="A69" s="4"/>
      <c r="B69" s="4"/>
      <c r="C69" s="4"/>
      <c r="D69" s="4"/>
      <c r="E69" s="4"/>
      <c r="F69" s="4"/>
      <c r="G69" s="4"/>
      <c r="H69" s="4"/>
      <c r="P69" s="4"/>
    </row>
    <row r="70" spans="1:16" ht="16" x14ac:dyDescent="0.2">
      <c r="A70" s="4"/>
      <c r="B70" s="4"/>
      <c r="C70" s="4"/>
      <c r="D70" s="4"/>
      <c r="E70" s="4"/>
      <c r="F70" s="4"/>
      <c r="G70" s="4"/>
      <c r="H70" s="4"/>
      <c r="P70" s="4"/>
    </row>
    <row r="71" spans="1:16" ht="16" x14ac:dyDescent="0.2">
      <c r="A71" s="4"/>
      <c r="B71" s="4"/>
      <c r="C71" s="4"/>
      <c r="D71" s="4"/>
      <c r="E71" s="4"/>
      <c r="F71" s="4"/>
      <c r="G71" s="4"/>
      <c r="H71" s="4"/>
      <c r="P71" s="4"/>
    </row>
    <row r="72" spans="1:16" ht="16" x14ac:dyDescent="0.2">
      <c r="A72" s="4"/>
      <c r="B72" s="4"/>
      <c r="C72" s="4"/>
      <c r="D72" s="4"/>
      <c r="E72" s="4"/>
      <c r="F72" s="4"/>
      <c r="G72" s="4"/>
      <c r="H72" s="4"/>
      <c r="P72" s="4"/>
    </row>
    <row r="73" spans="1:16" ht="16" x14ac:dyDescent="0.2">
      <c r="A73" s="4"/>
      <c r="B73" s="4"/>
      <c r="C73" s="4"/>
      <c r="D73" s="4"/>
      <c r="E73" s="4"/>
      <c r="F73" s="4"/>
      <c r="G73" s="4"/>
      <c r="H73" s="4"/>
      <c r="P73" s="4"/>
    </row>
    <row r="74" spans="1:16" ht="16" x14ac:dyDescent="0.2">
      <c r="A74" s="4"/>
      <c r="B74" s="4"/>
      <c r="C74" s="4"/>
      <c r="D74" s="4"/>
      <c r="E74" s="4"/>
      <c r="F74" s="4"/>
      <c r="G74" s="4"/>
      <c r="H74" s="4"/>
      <c r="P74" s="4"/>
    </row>
    <row r="75" spans="1:16" ht="16" x14ac:dyDescent="0.2">
      <c r="A75" s="4"/>
      <c r="B75" s="4"/>
      <c r="C75" s="4"/>
      <c r="D75" s="4"/>
      <c r="E75" s="4"/>
      <c r="F75" s="4"/>
      <c r="G75" s="4"/>
      <c r="H75" s="4"/>
      <c r="P75" s="4"/>
    </row>
    <row r="76" spans="1:16" ht="16" x14ac:dyDescent="0.2">
      <c r="A76" s="4"/>
      <c r="B76" s="4"/>
      <c r="C76" s="4"/>
      <c r="D76" s="4"/>
      <c r="E76" s="4"/>
      <c r="F76" s="4"/>
      <c r="G76" s="4"/>
      <c r="H76" s="4"/>
      <c r="P76" s="4"/>
    </row>
    <row r="77" spans="1:16" ht="16" x14ac:dyDescent="0.2">
      <c r="A77" s="4"/>
      <c r="B77" s="4"/>
      <c r="C77" s="4"/>
      <c r="D77" s="4"/>
      <c r="E77" s="4"/>
      <c r="F77" s="4"/>
      <c r="G77" s="4"/>
      <c r="H77" s="4"/>
      <c r="P77" s="4"/>
    </row>
    <row r="78" spans="1:16" ht="16" x14ac:dyDescent="0.2">
      <c r="A78" s="4"/>
      <c r="B78" s="4"/>
      <c r="C78" s="4"/>
      <c r="D78" s="4"/>
      <c r="E78" s="4"/>
      <c r="F78" s="4"/>
      <c r="G78" s="4"/>
      <c r="H78" s="4"/>
      <c r="P78" s="4"/>
    </row>
    <row r="79" spans="1:16" ht="16" x14ac:dyDescent="0.2">
      <c r="A79" s="4"/>
      <c r="B79" s="4"/>
      <c r="C79" s="4"/>
      <c r="D79" s="4"/>
      <c r="E79" s="4"/>
      <c r="F79" s="4"/>
      <c r="G79" s="4"/>
      <c r="H79" s="4"/>
      <c r="P79" s="4"/>
    </row>
    <row r="80" spans="1:16" ht="16" x14ac:dyDescent="0.2">
      <c r="A80" s="4"/>
      <c r="B80" s="4"/>
      <c r="C80" s="4"/>
      <c r="D80" s="4"/>
      <c r="E80" s="4"/>
      <c r="F80" s="4"/>
      <c r="G80" s="4"/>
      <c r="H80" s="4"/>
      <c r="P80" s="4"/>
    </row>
    <row r="81" spans="1:23" ht="16" x14ac:dyDescent="0.2">
      <c r="A81" s="4"/>
      <c r="B81" s="4"/>
      <c r="C81" s="4"/>
      <c r="D81" s="4"/>
      <c r="E81" s="4"/>
      <c r="F81" s="4"/>
      <c r="G81" s="4"/>
      <c r="H81" s="4"/>
      <c r="P81" s="4"/>
      <c r="Q81" s="4"/>
      <c r="R81" s="4"/>
      <c r="S81" s="4"/>
      <c r="T81" s="4"/>
      <c r="U81" s="4"/>
      <c r="V81" s="4"/>
      <c r="W81" s="4"/>
    </row>
    <row r="82" spans="1:23" ht="16" x14ac:dyDescent="0.2">
      <c r="A82" s="4"/>
      <c r="B82" s="4"/>
      <c r="C82" s="4"/>
      <c r="D82" s="4"/>
      <c r="E82" s="4"/>
      <c r="F82" s="4"/>
      <c r="G82" s="4"/>
      <c r="H82" s="4"/>
      <c r="P82" s="4"/>
      <c r="Q82" s="4"/>
      <c r="R82" s="4"/>
      <c r="S82" s="4"/>
      <c r="T82" s="4"/>
      <c r="U82" s="4"/>
      <c r="V82" s="4"/>
      <c r="W82" s="4"/>
    </row>
    <row r="83" spans="1:23" ht="16" x14ac:dyDescent="0.2">
      <c r="A83" s="4"/>
      <c r="B83" s="4"/>
      <c r="C83" s="4"/>
      <c r="D83" s="4"/>
      <c r="E83" s="4"/>
      <c r="F83" s="4"/>
      <c r="G83" s="4"/>
      <c r="H83" s="4"/>
      <c r="P83" s="4"/>
      <c r="Q83" s="4"/>
      <c r="R83" s="4"/>
      <c r="S83" s="4"/>
      <c r="T83" s="4"/>
      <c r="U83" s="4"/>
      <c r="V83" s="4"/>
      <c r="W83" s="4"/>
    </row>
  </sheetData>
  <mergeCells count="4">
    <mergeCell ref="A1:W1"/>
    <mergeCell ref="A2:G2"/>
    <mergeCell ref="I2:O2"/>
    <mergeCell ref="Q2:W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P45"/>
  <sheetViews>
    <sheetView zoomScale="130" zoomScaleNormal="130" workbookViewId="0">
      <selection activeCell="A33" sqref="A33:A45"/>
    </sheetView>
  </sheetViews>
  <sheetFormatPr baseColWidth="10" defaultColWidth="12.6640625" defaultRowHeight="15.75" customHeight="1" x14ac:dyDescent="0.15"/>
  <cols>
    <col min="1" max="1" width="11.33203125" customWidth="1"/>
    <col min="3" max="3" width="16.5" customWidth="1"/>
    <col min="4" max="4" width="14.6640625" bestFit="1" customWidth="1"/>
    <col min="5" max="5" width="21" bestFit="1" customWidth="1"/>
    <col min="6" max="6" width="19.83203125" bestFit="1" customWidth="1"/>
    <col min="7" max="7" width="12.5" customWidth="1"/>
    <col min="8" max="8" width="19.33203125" bestFit="1" customWidth="1"/>
    <col min="9" max="9" width="23.1640625" bestFit="1" customWidth="1"/>
    <col min="10" max="10" width="22.1640625" bestFit="1" customWidth="1"/>
    <col min="11" max="11" width="24" bestFit="1" customWidth="1"/>
    <col min="12" max="12" width="20.83203125" bestFit="1" customWidth="1"/>
    <col min="13" max="13" width="21.1640625" bestFit="1" customWidth="1"/>
    <col min="14" max="14" width="18" bestFit="1" customWidth="1"/>
  </cols>
  <sheetData>
    <row r="1" spans="1:16" ht="15.75" customHeight="1" x14ac:dyDescent="0.2">
      <c r="A1" s="4" t="s">
        <v>545</v>
      </c>
      <c r="B1" s="4"/>
      <c r="C1" s="4"/>
      <c r="D1" s="4"/>
      <c r="E1" s="4"/>
      <c r="F1" s="4"/>
      <c r="G1" s="4"/>
      <c r="H1" s="4"/>
      <c r="I1" s="4"/>
      <c r="J1" s="4"/>
      <c r="K1" s="4"/>
      <c r="L1" s="4"/>
      <c r="M1" s="4"/>
      <c r="N1" s="4"/>
    </row>
    <row r="2" spans="1:16" ht="15.75" customHeight="1" x14ac:dyDescent="0.2">
      <c r="A2" s="20"/>
      <c r="B2" s="21" t="s">
        <v>334</v>
      </c>
      <c r="C2" s="21" t="s">
        <v>0</v>
      </c>
      <c r="D2" s="21" t="s">
        <v>335</v>
      </c>
      <c r="E2" s="21" t="s">
        <v>337</v>
      </c>
      <c r="F2" s="21" t="s">
        <v>344</v>
      </c>
      <c r="G2" s="21" t="s">
        <v>336</v>
      </c>
      <c r="H2" s="21" t="s">
        <v>343</v>
      </c>
      <c r="I2" s="21" t="s">
        <v>338</v>
      </c>
      <c r="J2" s="21" t="s">
        <v>339</v>
      </c>
      <c r="K2" s="21" t="s">
        <v>340</v>
      </c>
      <c r="L2" s="21" t="s">
        <v>341</v>
      </c>
      <c r="M2" s="21" t="s">
        <v>342</v>
      </c>
      <c r="N2" s="21" t="s">
        <v>345</v>
      </c>
    </row>
    <row r="3" spans="1:16" ht="15.75" customHeight="1" x14ac:dyDescent="0.2">
      <c r="A3" s="86" t="s">
        <v>548</v>
      </c>
      <c r="B3" s="26" t="s">
        <v>346</v>
      </c>
      <c r="C3" s="27" t="s">
        <v>544</v>
      </c>
      <c r="D3" s="28">
        <v>10554</v>
      </c>
      <c r="E3" s="28">
        <v>2060</v>
      </c>
      <c r="F3" s="28" t="s">
        <v>349</v>
      </c>
      <c r="G3" s="28">
        <v>8286</v>
      </c>
      <c r="H3" s="28" t="s">
        <v>348</v>
      </c>
      <c r="I3" s="28">
        <v>1810773</v>
      </c>
      <c r="J3" s="28" t="s">
        <v>347</v>
      </c>
      <c r="K3" s="28">
        <v>174</v>
      </c>
      <c r="L3" s="28">
        <v>2</v>
      </c>
      <c r="M3" s="28">
        <v>1749</v>
      </c>
      <c r="N3" s="29" t="s">
        <v>350</v>
      </c>
    </row>
    <row r="4" spans="1:16" ht="16" x14ac:dyDescent="0.2">
      <c r="A4" s="87"/>
      <c r="B4" s="30" t="s">
        <v>346</v>
      </c>
      <c r="C4" s="3" t="s">
        <v>7</v>
      </c>
      <c r="D4" s="31">
        <v>243</v>
      </c>
      <c r="E4" s="31">
        <v>176</v>
      </c>
      <c r="F4" s="31" t="s">
        <v>352</v>
      </c>
      <c r="G4" s="31">
        <v>502</v>
      </c>
      <c r="H4" s="31" t="s">
        <v>76</v>
      </c>
      <c r="I4" s="31">
        <v>98314</v>
      </c>
      <c r="J4" s="31" t="s">
        <v>351</v>
      </c>
      <c r="K4" s="31">
        <v>118</v>
      </c>
      <c r="L4" s="31">
        <v>1</v>
      </c>
      <c r="M4" s="31">
        <v>1307</v>
      </c>
      <c r="N4" s="32" t="s">
        <v>353</v>
      </c>
    </row>
    <row r="5" spans="1:16" ht="16" x14ac:dyDescent="0.2">
      <c r="A5" s="87"/>
      <c r="B5" s="30" t="s">
        <v>346</v>
      </c>
      <c r="C5" s="3" t="s">
        <v>8</v>
      </c>
      <c r="D5" s="31">
        <v>254</v>
      </c>
      <c r="E5" s="31">
        <v>130</v>
      </c>
      <c r="F5" s="31" t="s">
        <v>356</v>
      </c>
      <c r="G5" s="31">
        <v>263</v>
      </c>
      <c r="H5" s="31" t="s">
        <v>355</v>
      </c>
      <c r="I5" s="31">
        <v>38664</v>
      </c>
      <c r="J5" s="31" t="s">
        <v>354</v>
      </c>
      <c r="K5" s="31">
        <v>106</v>
      </c>
      <c r="L5" s="31">
        <v>1</v>
      </c>
      <c r="M5" s="31">
        <v>1263</v>
      </c>
      <c r="N5" s="32" t="s">
        <v>357</v>
      </c>
    </row>
    <row r="6" spans="1:16" ht="16" x14ac:dyDescent="0.2">
      <c r="A6" s="87"/>
      <c r="B6" s="30" t="s">
        <v>346</v>
      </c>
      <c r="C6" s="3" t="s">
        <v>10</v>
      </c>
      <c r="D6" s="31">
        <v>174</v>
      </c>
      <c r="E6" s="31">
        <v>13</v>
      </c>
      <c r="F6" s="31" t="s">
        <v>360</v>
      </c>
      <c r="G6" s="31">
        <v>18</v>
      </c>
      <c r="H6" s="31" t="s">
        <v>359</v>
      </c>
      <c r="I6" s="31">
        <v>192</v>
      </c>
      <c r="J6" s="31" t="s">
        <v>358</v>
      </c>
      <c r="K6" s="31">
        <v>7</v>
      </c>
      <c r="L6" s="31">
        <v>4</v>
      </c>
      <c r="M6" s="31">
        <v>44</v>
      </c>
      <c r="N6" s="32" t="s">
        <v>361</v>
      </c>
    </row>
    <row r="7" spans="1:16" ht="16" x14ac:dyDescent="0.2">
      <c r="A7" s="87"/>
      <c r="B7" s="30" t="s">
        <v>346</v>
      </c>
      <c r="C7" s="3" t="s">
        <v>12</v>
      </c>
      <c r="D7" s="31">
        <v>45</v>
      </c>
      <c r="E7" s="31">
        <v>6</v>
      </c>
      <c r="F7" s="31" t="s">
        <v>363</v>
      </c>
      <c r="G7" s="31">
        <v>85</v>
      </c>
      <c r="H7" s="31" t="s">
        <v>66</v>
      </c>
      <c r="I7" s="31">
        <v>1124</v>
      </c>
      <c r="J7" s="31" t="s">
        <v>362</v>
      </c>
      <c r="K7" s="31">
        <v>7</v>
      </c>
      <c r="L7" s="31">
        <v>1</v>
      </c>
      <c r="M7" s="31">
        <v>181</v>
      </c>
      <c r="N7" s="32" t="s">
        <v>364</v>
      </c>
    </row>
    <row r="8" spans="1:16" ht="16" x14ac:dyDescent="0.2">
      <c r="A8" s="87"/>
      <c r="B8" s="30" t="s">
        <v>346</v>
      </c>
      <c r="C8" s="3" t="s">
        <v>11</v>
      </c>
      <c r="D8" s="31">
        <v>102</v>
      </c>
      <c r="E8" s="31">
        <v>0</v>
      </c>
      <c r="F8" s="31">
        <v>0</v>
      </c>
      <c r="G8" s="31">
        <v>0</v>
      </c>
      <c r="H8" s="31">
        <v>0</v>
      </c>
      <c r="I8" s="31">
        <v>0</v>
      </c>
      <c r="J8" s="31">
        <v>0</v>
      </c>
      <c r="K8" s="31">
        <v>0</v>
      </c>
      <c r="L8" s="31">
        <v>0</v>
      </c>
      <c r="M8" s="31">
        <v>0</v>
      </c>
      <c r="N8" s="32">
        <v>0</v>
      </c>
    </row>
    <row r="9" spans="1:16" ht="16" x14ac:dyDescent="0.2">
      <c r="A9" s="87"/>
      <c r="B9" s="30" t="s">
        <v>346</v>
      </c>
      <c r="C9" s="3" t="s">
        <v>9</v>
      </c>
      <c r="D9" s="31">
        <v>152</v>
      </c>
      <c r="E9" s="31">
        <v>3</v>
      </c>
      <c r="F9" s="31" t="s">
        <v>366</v>
      </c>
      <c r="G9" s="31">
        <v>45</v>
      </c>
      <c r="H9" s="31" t="s">
        <v>365</v>
      </c>
      <c r="I9" s="31">
        <v>315</v>
      </c>
      <c r="J9" s="31">
        <v>7</v>
      </c>
      <c r="K9" s="31">
        <v>5</v>
      </c>
      <c r="L9" s="31">
        <v>1</v>
      </c>
      <c r="M9" s="31">
        <v>19</v>
      </c>
      <c r="N9" s="32" t="s">
        <v>76</v>
      </c>
    </row>
    <row r="10" spans="1:16" ht="16" x14ac:dyDescent="0.2">
      <c r="A10" s="87"/>
      <c r="B10" s="33" t="s">
        <v>367</v>
      </c>
      <c r="C10" s="15" t="s">
        <v>14</v>
      </c>
      <c r="D10" s="18">
        <v>286</v>
      </c>
      <c r="E10" s="18">
        <v>17</v>
      </c>
      <c r="F10" s="18" t="s">
        <v>96</v>
      </c>
      <c r="G10" s="18">
        <v>29</v>
      </c>
      <c r="H10" s="18" t="s">
        <v>359</v>
      </c>
      <c r="I10" s="18">
        <v>322</v>
      </c>
      <c r="J10" s="18" t="s">
        <v>368</v>
      </c>
      <c r="K10" s="18">
        <v>5</v>
      </c>
      <c r="L10" s="18">
        <v>3</v>
      </c>
      <c r="M10" s="18">
        <v>53</v>
      </c>
      <c r="N10" s="34" t="s">
        <v>369</v>
      </c>
      <c r="P10" s="3"/>
    </row>
    <row r="11" spans="1:16" ht="16" x14ac:dyDescent="0.2">
      <c r="A11" s="87"/>
      <c r="B11" s="30" t="s">
        <v>367</v>
      </c>
      <c r="C11" s="17" t="s">
        <v>15</v>
      </c>
      <c r="D11" s="31">
        <v>37</v>
      </c>
      <c r="E11" s="31">
        <v>34</v>
      </c>
      <c r="F11" s="31" t="s">
        <v>372</v>
      </c>
      <c r="G11" s="31">
        <v>41</v>
      </c>
      <c r="H11" s="31" t="s">
        <v>371</v>
      </c>
      <c r="I11" s="31">
        <v>874</v>
      </c>
      <c r="J11" s="31" t="s">
        <v>370</v>
      </c>
      <c r="K11" s="31">
        <v>26</v>
      </c>
      <c r="L11" s="31">
        <v>2</v>
      </c>
      <c r="M11" s="31">
        <v>29</v>
      </c>
      <c r="N11" s="32" t="s">
        <v>373</v>
      </c>
      <c r="P11" s="3"/>
    </row>
    <row r="12" spans="1:16" ht="16" x14ac:dyDescent="0.2">
      <c r="A12" s="87"/>
      <c r="B12" s="33" t="s">
        <v>374</v>
      </c>
      <c r="C12" s="16" t="s">
        <v>130</v>
      </c>
      <c r="D12" s="18">
        <v>59</v>
      </c>
      <c r="E12" s="18">
        <v>0</v>
      </c>
      <c r="F12" s="18">
        <v>0</v>
      </c>
      <c r="G12" s="18">
        <v>0</v>
      </c>
      <c r="H12" s="18">
        <v>0</v>
      </c>
      <c r="I12" s="18">
        <v>0</v>
      </c>
      <c r="J12" s="18">
        <v>0</v>
      </c>
      <c r="K12" s="18">
        <v>0</v>
      </c>
      <c r="L12" s="18">
        <v>0</v>
      </c>
      <c r="M12" s="18">
        <v>0</v>
      </c>
      <c r="N12" s="34">
        <v>0</v>
      </c>
      <c r="P12" s="3"/>
    </row>
    <row r="13" spans="1:16" ht="16" x14ac:dyDescent="0.2">
      <c r="A13" s="87"/>
      <c r="B13" s="33" t="s">
        <v>375</v>
      </c>
      <c r="C13" s="15" t="s">
        <v>23</v>
      </c>
      <c r="D13" s="18">
        <v>261</v>
      </c>
      <c r="E13" s="18">
        <v>0</v>
      </c>
      <c r="F13" s="18">
        <v>0</v>
      </c>
      <c r="G13" s="18">
        <v>0</v>
      </c>
      <c r="H13" s="18">
        <v>0</v>
      </c>
      <c r="I13" s="18">
        <v>0</v>
      </c>
      <c r="J13" s="18">
        <v>0</v>
      </c>
      <c r="K13" s="18">
        <v>0</v>
      </c>
      <c r="L13" s="18">
        <v>0</v>
      </c>
      <c r="M13" s="18">
        <v>0</v>
      </c>
      <c r="N13" s="34">
        <v>0</v>
      </c>
      <c r="P13" s="3"/>
    </row>
    <row r="14" spans="1:16" ht="16" x14ac:dyDescent="0.2">
      <c r="A14" s="87"/>
      <c r="B14" s="30" t="s">
        <v>375</v>
      </c>
      <c r="C14" s="3" t="s">
        <v>24</v>
      </c>
      <c r="D14" s="31">
        <v>34</v>
      </c>
      <c r="E14" s="31">
        <v>0</v>
      </c>
      <c r="F14" s="31">
        <v>0</v>
      </c>
      <c r="G14" s="31">
        <v>0</v>
      </c>
      <c r="H14" s="31">
        <v>0</v>
      </c>
      <c r="I14" s="31">
        <v>0</v>
      </c>
      <c r="J14" s="31">
        <v>0</v>
      </c>
      <c r="K14" s="31">
        <v>0</v>
      </c>
      <c r="L14" s="31">
        <v>0</v>
      </c>
      <c r="M14" s="31">
        <v>0</v>
      </c>
      <c r="N14" s="32">
        <v>0</v>
      </c>
      <c r="P14" s="3"/>
    </row>
    <row r="15" spans="1:16" ht="16" x14ac:dyDescent="0.2">
      <c r="A15" s="88"/>
      <c r="B15" s="35" t="s">
        <v>375</v>
      </c>
      <c r="C15" s="17" t="s">
        <v>22</v>
      </c>
      <c r="D15" s="36">
        <v>55</v>
      </c>
      <c r="E15" s="36">
        <v>0</v>
      </c>
      <c r="F15" s="36">
        <v>0</v>
      </c>
      <c r="G15" s="36">
        <v>0</v>
      </c>
      <c r="H15" s="36">
        <v>0</v>
      </c>
      <c r="I15" s="36">
        <v>0</v>
      </c>
      <c r="J15" s="36">
        <v>0</v>
      </c>
      <c r="K15" s="36">
        <v>0</v>
      </c>
      <c r="L15" s="36">
        <v>0</v>
      </c>
      <c r="M15" s="36">
        <v>0</v>
      </c>
      <c r="N15" s="37">
        <v>0</v>
      </c>
      <c r="P15" s="3"/>
    </row>
    <row r="16" spans="1:16" ht="16" x14ac:dyDescent="0.2">
      <c r="A16" s="7"/>
      <c r="B16" s="4"/>
      <c r="C16" s="4"/>
      <c r="D16" s="4"/>
      <c r="E16" s="4"/>
      <c r="F16" s="4"/>
      <c r="G16" s="4"/>
      <c r="H16" s="4"/>
      <c r="I16" s="4"/>
      <c r="J16" s="4"/>
      <c r="K16" s="4"/>
      <c r="L16" s="4"/>
      <c r="M16" s="4"/>
      <c r="N16" s="4"/>
      <c r="P16" s="2"/>
    </row>
    <row r="17" spans="1:16" ht="16" x14ac:dyDescent="0.2">
      <c r="A17" s="24"/>
      <c r="B17" s="25" t="s">
        <v>334</v>
      </c>
      <c r="C17" s="25" t="s">
        <v>0</v>
      </c>
      <c r="D17" s="25" t="s">
        <v>335</v>
      </c>
      <c r="E17" s="25" t="s">
        <v>337</v>
      </c>
      <c r="F17" s="25" t="s">
        <v>344</v>
      </c>
      <c r="G17" s="25" t="s">
        <v>336</v>
      </c>
      <c r="H17" s="25" t="s">
        <v>343</v>
      </c>
      <c r="I17" s="25" t="s">
        <v>338</v>
      </c>
      <c r="J17" s="25" t="s">
        <v>339</v>
      </c>
      <c r="K17" s="25" t="s">
        <v>340</v>
      </c>
      <c r="L17" s="25" t="s">
        <v>341</v>
      </c>
      <c r="M17" s="25" t="s">
        <v>342</v>
      </c>
      <c r="N17" s="25" t="s">
        <v>345</v>
      </c>
      <c r="P17" s="3"/>
    </row>
    <row r="18" spans="1:16" ht="16" x14ac:dyDescent="0.2">
      <c r="A18" s="89" t="s">
        <v>549</v>
      </c>
      <c r="B18" s="26" t="s">
        <v>346</v>
      </c>
      <c r="C18" s="27" t="s">
        <v>544</v>
      </c>
      <c r="D18" s="28">
        <v>10597</v>
      </c>
      <c r="E18" s="28">
        <v>1300</v>
      </c>
      <c r="F18" s="28" t="s">
        <v>378</v>
      </c>
      <c r="G18" s="28">
        <v>1966</v>
      </c>
      <c r="H18" s="28" t="s">
        <v>377</v>
      </c>
      <c r="I18" s="28">
        <v>864010</v>
      </c>
      <c r="J18" s="28" t="s">
        <v>376</v>
      </c>
      <c r="K18" s="28">
        <v>191</v>
      </c>
      <c r="L18" s="28">
        <v>2</v>
      </c>
      <c r="M18" s="28">
        <v>1745</v>
      </c>
      <c r="N18" s="29" t="s">
        <v>379</v>
      </c>
      <c r="P18" s="2"/>
    </row>
    <row r="19" spans="1:16" ht="16" x14ac:dyDescent="0.2">
      <c r="A19" s="90"/>
      <c r="B19" s="30" t="s">
        <v>346</v>
      </c>
      <c r="C19" s="3" t="s">
        <v>7</v>
      </c>
      <c r="D19" s="31">
        <v>243</v>
      </c>
      <c r="E19" s="31">
        <v>145</v>
      </c>
      <c r="F19" s="31" t="s">
        <v>381</v>
      </c>
      <c r="G19" s="31">
        <v>267</v>
      </c>
      <c r="H19" s="31" t="s">
        <v>361</v>
      </c>
      <c r="I19" s="31">
        <v>55451</v>
      </c>
      <c r="J19" s="31" t="s">
        <v>380</v>
      </c>
      <c r="K19" s="31">
        <v>141</v>
      </c>
      <c r="L19" s="31">
        <v>1</v>
      </c>
      <c r="M19" s="31">
        <v>1411</v>
      </c>
      <c r="N19" s="32" t="s">
        <v>382</v>
      </c>
      <c r="P19" s="3"/>
    </row>
    <row r="20" spans="1:16" ht="16" x14ac:dyDescent="0.2">
      <c r="A20" s="90"/>
      <c r="B20" s="30" t="s">
        <v>346</v>
      </c>
      <c r="C20" s="3" t="s">
        <v>8</v>
      </c>
      <c r="D20" s="31">
        <v>253</v>
      </c>
      <c r="E20" s="31">
        <v>163</v>
      </c>
      <c r="F20" s="31" t="s">
        <v>384</v>
      </c>
      <c r="G20" s="31">
        <v>286</v>
      </c>
      <c r="H20" s="31" t="s">
        <v>369</v>
      </c>
      <c r="I20" s="31">
        <v>91373</v>
      </c>
      <c r="J20" s="31" t="s">
        <v>383</v>
      </c>
      <c r="K20" s="31">
        <v>141</v>
      </c>
      <c r="L20" s="31">
        <v>4</v>
      </c>
      <c r="M20" s="31">
        <v>1441</v>
      </c>
      <c r="N20" s="32" t="s">
        <v>385</v>
      </c>
      <c r="P20" s="2"/>
    </row>
    <row r="21" spans="1:16" ht="16" x14ac:dyDescent="0.2">
      <c r="A21" s="90"/>
      <c r="B21" s="30" t="s">
        <v>346</v>
      </c>
      <c r="C21" s="3" t="s">
        <v>10</v>
      </c>
      <c r="D21" s="31">
        <v>176</v>
      </c>
      <c r="E21" s="31">
        <v>1</v>
      </c>
      <c r="F21" s="31" t="s">
        <v>387</v>
      </c>
      <c r="G21" s="31">
        <v>8</v>
      </c>
      <c r="H21" s="31" t="s">
        <v>386</v>
      </c>
      <c r="I21" s="31">
        <v>56</v>
      </c>
      <c r="J21" s="31">
        <v>7</v>
      </c>
      <c r="K21" s="31">
        <v>4</v>
      </c>
      <c r="L21" s="31">
        <v>2</v>
      </c>
      <c r="M21" s="31">
        <v>16</v>
      </c>
      <c r="N21" s="32" t="s">
        <v>388</v>
      </c>
      <c r="P21" s="3"/>
    </row>
    <row r="22" spans="1:16" ht="16" x14ac:dyDescent="0.2">
      <c r="A22" s="90"/>
      <c r="B22" s="30" t="s">
        <v>346</v>
      </c>
      <c r="C22" s="3" t="s">
        <v>12</v>
      </c>
      <c r="D22" s="31">
        <v>46</v>
      </c>
      <c r="E22" s="31">
        <v>4</v>
      </c>
      <c r="F22" s="31" t="s">
        <v>391</v>
      </c>
      <c r="G22" s="31">
        <v>89</v>
      </c>
      <c r="H22" s="31" t="s">
        <v>390</v>
      </c>
      <c r="I22" s="31">
        <v>578</v>
      </c>
      <c r="J22" s="31" t="s">
        <v>389</v>
      </c>
      <c r="K22" s="31">
        <v>4</v>
      </c>
      <c r="L22" s="31">
        <v>1</v>
      </c>
      <c r="M22" s="31">
        <v>81</v>
      </c>
      <c r="N22" s="32" t="s">
        <v>392</v>
      </c>
      <c r="P22" s="3"/>
    </row>
    <row r="23" spans="1:16" ht="16" x14ac:dyDescent="0.2">
      <c r="A23" s="90"/>
      <c r="B23" s="30" t="s">
        <v>346</v>
      </c>
      <c r="C23" s="3" t="s">
        <v>11</v>
      </c>
      <c r="D23" s="31">
        <v>102</v>
      </c>
      <c r="E23" s="31">
        <v>0</v>
      </c>
      <c r="F23" s="31">
        <v>0</v>
      </c>
      <c r="G23" s="31">
        <v>0</v>
      </c>
      <c r="H23" s="31">
        <v>0</v>
      </c>
      <c r="I23" s="31">
        <v>0</v>
      </c>
      <c r="J23" s="31">
        <v>0</v>
      </c>
      <c r="K23" s="31">
        <v>0</v>
      </c>
      <c r="L23" s="31">
        <v>0</v>
      </c>
      <c r="M23" s="31">
        <v>0</v>
      </c>
      <c r="N23" s="32">
        <v>0</v>
      </c>
      <c r="P23" s="3"/>
    </row>
    <row r="24" spans="1:16" ht="16" x14ac:dyDescent="0.2">
      <c r="A24" s="90"/>
      <c r="B24" s="30" t="s">
        <v>346</v>
      </c>
      <c r="C24" s="3" t="s">
        <v>9</v>
      </c>
      <c r="D24" s="31">
        <v>152</v>
      </c>
      <c r="E24" s="31">
        <v>1</v>
      </c>
      <c r="F24" s="31" t="s">
        <v>394</v>
      </c>
      <c r="G24" s="31">
        <v>1</v>
      </c>
      <c r="H24" s="31" t="s">
        <v>393</v>
      </c>
      <c r="I24" s="31">
        <v>6</v>
      </c>
      <c r="J24" s="31">
        <v>6</v>
      </c>
      <c r="K24" s="31">
        <v>6</v>
      </c>
      <c r="L24" s="31">
        <v>6</v>
      </c>
      <c r="M24" s="31">
        <v>6</v>
      </c>
      <c r="N24" s="32" t="s">
        <v>395</v>
      </c>
      <c r="P24" s="2"/>
    </row>
    <row r="25" spans="1:16" ht="16" x14ac:dyDescent="0.2">
      <c r="A25" s="90"/>
      <c r="B25" s="33" t="s">
        <v>367</v>
      </c>
      <c r="C25" s="15" t="s">
        <v>14</v>
      </c>
      <c r="D25" s="18">
        <v>290</v>
      </c>
      <c r="E25" s="18">
        <v>8</v>
      </c>
      <c r="F25" s="18" t="s">
        <v>398</v>
      </c>
      <c r="G25" s="18">
        <v>32</v>
      </c>
      <c r="H25" s="18" t="s">
        <v>397</v>
      </c>
      <c r="I25" s="18">
        <v>1944</v>
      </c>
      <c r="J25" s="18" t="s">
        <v>396</v>
      </c>
      <c r="K25" s="18">
        <v>30</v>
      </c>
      <c r="L25" s="18">
        <v>1</v>
      </c>
      <c r="M25" s="18">
        <v>355</v>
      </c>
      <c r="N25" s="34" t="s">
        <v>399</v>
      </c>
      <c r="P25" s="3"/>
    </row>
    <row r="26" spans="1:16" ht="16" x14ac:dyDescent="0.2">
      <c r="A26" s="90"/>
      <c r="B26" s="30" t="s">
        <v>367</v>
      </c>
      <c r="C26" s="17" t="s">
        <v>15</v>
      </c>
      <c r="D26" s="31">
        <v>35</v>
      </c>
      <c r="E26" s="31">
        <v>29</v>
      </c>
      <c r="F26" s="31" t="s">
        <v>402</v>
      </c>
      <c r="G26" s="31">
        <v>53</v>
      </c>
      <c r="H26" s="31" t="s">
        <v>401</v>
      </c>
      <c r="I26" s="31">
        <v>4828</v>
      </c>
      <c r="J26" s="31" t="s">
        <v>400</v>
      </c>
      <c r="K26" s="31">
        <v>55</v>
      </c>
      <c r="L26" s="31">
        <v>20</v>
      </c>
      <c r="M26" s="31">
        <v>286</v>
      </c>
      <c r="N26" s="32" t="s">
        <v>403</v>
      </c>
      <c r="P26" s="3"/>
    </row>
    <row r="27" spans="1:16" ht="16" x14ac:dyDescent="0.2">
      <c r="A27" s="90"/>
      <c r="B27" s="33" t="s">
        <v>374</v>
      </c>
      <c r="C27" s="16" t="s">
        <v>130</v>
      </c>
      <c r="D27" s="18">
        <v>58</v>
      </c>
      <c r="E27" s="18">
        <v>0</v>
      </c>
      <c r="F27" s="18">
        <v>0</v>
      </c>
      <c r="G27" s="18">
        <v>0</v>
      </c>
      <c r="H27" s="18">
        <v>0</v>
      </c>
      <c r="I27" s="18">
        <v>0</v>
      </c>
      <c r="J27" s="18">
        <v>0</v>
      </c>
      <c r="K27" s="18">
        <v>0</v>
      </c>
      <c r="L27" s="18">
        <v>0</v>
      </c>
      <c r="M27" s="18">
        <v>0</v>
      </c>
      <c r="N27" s="34">
        <v>0</v>
      </c>
      <c r="P27" s="3"/>
    </row>
    <row r="28" spans="1:16" ht="16" x14ac:dyDescent="0.2">
      <c r="A28" s="90"/>
      <c r="B28" s="33" t="s">
        <v>375</v>
      </c>
      <c r="C28" s="15" t="s">
        <v>23</v>
      </c>
      <c r="D28" s="18">
        <v>262</v>
      </c>
      <c r="E28" s="18">
        <v>0</v>
      </c>
      <c r="F28" s="18">
        <v>0</v>
      </c>
      <c r="G28" s="18">
        <v>0</v>
      </c>
      <c r="H28" s="18">
        <v>0</v>
      </c>
      <c r="I28" s="18">
        <v>0</v>
      </c>
      <c r="J28" s="18">
        <v>0</v>
      </c>
      <c r="K28" s="18">
        <v>0</v>
      </c>
      <c r="L28" s="18">
        <v>0</v>
      </c>
      <c r="M28" s="18">
        <v>0</v>
      </c>
      <c r="N28" s="34">
        <v>0</v>
      </c>
    </row>
    <row r="29" spans="1:16" ht="16" x14ac:dyDescent="0.2">
      <c r="A29" s="90"/>
      <c r="B29" s="30" t="s">
        <v>375</v>
      </c>
      <c r="C29" s="3" t="s">
        <v>24</v>
      </c>
      <c r="D29" s="31">
        <v>36</v>
      </c>
      <c r="E29" s="31">
        <v>1</v>
      </c>
      <c r="F29" s="31" t="s">
        <v>95</v>
      </c>
      <c r="G29" s="31">
        <v>4</v>
      </c>
      <c r="H29" s="31" t="s">
        <v>397</v>
      </c>
      <c r="I29" s="31">
        <v>23</v>
      </c>
      <c r="J29" s="31" t="s">
        <v>404</v>
      </c>
      <c r="K29" s="31" t="s">
        <v>405</v>
      </c>
      <c r="L29" s="31">
        <v>3</v>
      </c>
      <c r="M29" s="31">
        <v>9</v>
      </c>
      <c r="N29" s="32" t="s">
        <v>406</v>
      </c>
    </row>
    <row r="30" spans="1:16" ht="16" x14ac:dyDescent="0.2">
      <c r="A30" s="91"/>
      <c r="B30" s="35" t="s">
        <v>375</v>
      </c>
      <c r="C30" s="17" t="s">
        <v>22</v>
      </c>
      <c r="D30" s="36">
        <v>55</v>
      </c>
      <c r="E30" s="36">
        <v>0</v>
      </c>
      <c r="F30" s="36">
        <v>0</v>
      </c>
      <c r="G30" s="36">
        <v>0</v>
      </c>
      <c r="H30" s="36">
        <v>0</v>
      </c>
      <c r="I30" s="36">
        <v>0</v>
      </c>
      <c r="J30" s="36">
        <v>0</v>
      </c>
      <c r="K30" s="36">
        <v>0</v>
      </c>
      <c r="L30" s="36">
        <v>0</v>
      </c>
      <c r="M30" s="36">
        <v>0</v>
      </c>
      <c r="N30" s="37">
        <v>0</v>
      </c>
    </row>
    <row r="31" spans="1:16" ht="15.75" customHeight="1" x14ac:dyDescent="0.2">
      <c r="A31" s="7"/>
      <c r="B31" s="4"/>
      <c r="C31" s="4"/>
      <c r="D31" s="4"/>
      <c r="E31" s="4"/>
      <c r="F31" s="4"/>
      <c r="G31" s="4"/>
      <c r="H31" s="4"/>
      <c r="I31" s="4"/>
      <c r="J31" s="4"/>
      <c r="K31" s="4"/>
      <c r="L31" s="4"/>
      <c r="M31" s="4"/>
      <c r="N31" s="4"/>
    </row>
    <row r="32" spans="1:16" ht="15.75" customHeight="1" x14ac:dyDescent="0.2">
      <c r="A32" s="22"/>
      <c r="B32" s="23" t="s">
        <v>334</v>
      </c>
      <c r="C32" s="23" t="s">
        <v>0</v>
      </c>
      <c r="D32" s="23" t="s">
        <v>335</v>
      </c>
      <c r="E32" s="23" t="s">
        <v>337</v>
      </c>
      <c r="F32" s="23" t="s">
        <v>344</v>
      </c>
      <c r="G32" s="23" t="s">
        <v>336</v>
      </c>
      <c r="H32" s="23" t="s">
        <v>343</v>
      </c>
      <c r="I32" s="23" t="s">
        <v>338</v>
      </c>
      <c r="J32" s="23" t="s">
        <v>339</v>
      </c>
      <c r="K32" s="23" t="s">
        <v>340</v>
      </c>
      <c r="L32" s="23" t="s">
        <v>341</v>
      </c>
      <c r="M32" s="23" t="s">
        <v>342</v>
      </c>
      <c r="N32" s="23" t="s">
        <v>345</v>
      </c>
    </row>
    <row r="33" spans="1:14" ht="15.75" customHeight="1" x14ac:dyDescent="0.2">
      <c r="A33" s="92" t="s">
        <v>550</v>
      </c>
      <c r="B33" s="26" t="s">
        <v>346</v>
      </c>
      <c r="C33" s="27" t="s">
        <v>544</v>
      </c>
      <c r="D33" s="28">
        <v>10089</v>
      </c>
      <c r="E33" s="28">
        <v>4361</v>
      </c>
      <c r="F33" s="28" t="s">
        <v>408</v>
      </c>
      <c r="G33" s="28">
        <v>11758</v>
      </c>
      <c r="H33" s="28" t="s">
        <v>89</v>
      </c>
      <c r="I33" s="28">
        <v>4125262</v>
      </c>
      <c r="J33" s="28" t="s">
        <v>407</v>
      </c>
      <c r="K33" s="28">
        <v>267</v>
      </c>
      <c r="L33" s="28">
        <v>1</v>
      </c>
      <c r="M33" s="28">
        <v>1680</v>
      </c>
      <c r="N33" s="29" t="s">
        <v>409</v>
      </c>
    </row>
    <row r="34" spans="1:14" ht="16" x14ac:dyDescent="0.2">
      <c r="A34" s="92"/>
      <c r="B34" s="30" t="s">
        <v>346</v>
      </c>
      <c r="C34" s="3" t="s">
        <v>7</v>
      </c>
      <c r="D34" s="31">
        <v>239</v>
      </c>
      <c r="E34" s="31">
        <v>191</v>
      </c>
      <c r="F34" s="31" t="s">
        <v>412</v>
      </c>
      <c r="G34" s="31">
        <v>580</v>
      </c>
      <c r="H34" s="31" t="s">
        <v>411</v>
      </c>
      <c r="I34" s="31">
        <v>88731</v>
      </c>
      <c r="J34" s="31" t="s">
        <v>410</v>
      </c>
      <c r="K34" s="31">
        <v>104</v>
      </c>
      <c r="L34" s="31">
        <v>1</v>
      </c>
      <c r="M34" s="31">
        <v>1260</v>
      </c>
      <c r="N34" s="32" t="s">
        <v>413</v>
      </c>
    </row>
    <row r="35" spans="1:14" ht="16" x14ac:dyDescent="0.2">
      <c r="A35" s="92"/>
      <c r="B35" s="30" t="s">
        <v>346</v>
      </c>
      <c r="C35" s="3" t="s">
        <v>8</v>
      </c>
      <c r="D35" s="31">
        <v>225</v>
      </c>
      <c r="E35" s="31">
        <v>92</v>
      </c>
      <c r="F35" s="31" t="s">
        <v>416</v>
      </c>
      <c r="G35" s="31">
        <v>151</v>
      </c>
      <c r="H35" s="31" t="s">
        <v>415</v>
      </c>
      <c r="I35" s="31">
        <v>34821</v>
      </c>
      <c r="J35" s="31" t="s">
        <v>414</v>
      </c>
      <c r="K35" s="31">
        <v>188</v>
      </c>
      <c r="L35" s="31">
        <v>2</v>
      </c>
      <c r="M35" s="31">
        <v>1197</v>
      </c>
      <c r="N35" s="32" t="s">
        <v>417</v>
      </c>
    </row>
    <row r="36" spans="1:14" ht="16" x14ac:dyDescent="0.2">
      <c r="A36" s="92"/>
      <c r="B36" s="30" t="s">
        <v>346</v>
      </c>
      <c r="C36" s="3" t="s">
        <v>10</v>
      </c>
      <c r="D36" s="31">
        <v>137</v>
      </c>
      <c r="E36" s="31">
        <v>19</v>
      </c>
      <c r="F36" s="31" t="s">
        <v>420</v>
      </c>
      <c r="G36" s="31">
        <v>186</v>
      </c>
      <c r="H36" s="31" t="s">
        <v>419</v>
      </c>
      <c r="I36" s="31">
        <v>1492</v>
      </c>
      <c r="J36" s="31" t="s">
        <v>418</v>
      </c>
      <c r="K36" s="31">
        <v>5</v>
      </c>
      <c r="L36" s="31">
        <v>1</v>
      </c>
      <c r="M36" s="31">
        <v>40</v>
      </c>
      <c r="N36" s="32" t="s">
        <v>98</v>
      </c>
    </row>
    <row r="37" spans="1:14" ht="16" x14ac:dyDescent="0.2">
      <c r="A37" s="92"/>
      <c r="B37" s="30" t="s">
        <v>346</v>
      </c>
      <c r="C37" s="3" t="s">
        <v>12</v>
      </c>
      <c r="D37" s="31">
        <v>41</v>
      </c>
      <c r="E37" s="31">
        <v>5</v>
      </c>
      <c r="F37" s="31" t="s">
        <v>423</v>
      </c>
      <c r="G37" s="31">
        <v>43</v>
      </c>
      <c r="H37" s="31" t="s">
        <v>422</v>
      </c>
      <c r="I37" s="31">
        <v>397</v>
      </c>
      <c r="J37" s="31" t="s">
        <v>421</v>
      </c>
      <c r="K37" s="31">
        <v>7</v>
      </c>
      <c r="L37" s="31">
        <v>1</v>
      </c>
      <c r="M37" s="31">
        <v>40</v>
      </c>
      <c r="N37" s="32" t="s">
        <v>424</v>
      </c>
    </row>
    <row r="38" spans="1:14" ht="16" x14ac:dyDescent="0.2">
      <c r="A38" s="92"/>
      <c r="B38" s="30" t="s">
        <v>346</v>
      </c>
      <c r="C38" s="3" t="s">
        <v>11</v>
      </c>
      <c r="D38" s="31">
        <v>90</v>
      </c>
      <c r="E38" s="31">
        <v>4</v>
      </c>
      <c r="F38" s="31" t="s">
        <v>426</v>
      </c>
      <c r="G38" s="31">
        <v>4</v>
      </c>
      <c r="H38" s="31" t="s">
        <v>395</v>
      </c>
      <c r="I38" s="31">
        <v>25</v>
      </c>
      <c r="J38" s="31" t="s">
        <v>425</v>
      </c>
      <c r="K38" s="31">
        <v>6</v>
      </c>
      <c r="L38" s="31">
        <v>6</v>
      </c>
      <c r="M38" s="31">
        <v>7</v>
      </c>
      <c r="N38" s="32" t="s">
        <v>427</v>
      </c>
    </row>
    <row r="39" spans="1:14" ht="16" x14ac:dyDescent="0.2">
      <c r="A39" s="92"/>
      <c r="B39" s="30" t="s">
        <v>346</v>
      </c>
      <c r="C39" s="3" t="s">
        <v>9</v>
      </c>
      <c r="D39" s="31">
        <v>103</v>
      </c>
      <c r="E39" s="31">
        <v>3</v>
      </c>
      <c r="F39" s="31" t="s">
        <v>430</v>
      </c>
      <c r="G39" s="31">
        <v>27</v>
      </c>
      <c r="H39" s="31" t="s">
        <v>429</v>
      </c>
      <c r="I39" s="31">
        <v>1754</v>
      </c>
      <c r="J39" s="31" t="s">
        <v>428</v>
      </c>
      <c r="K39" s="31">
        <v>20</v>
      </c>
      <c r="L39" s="31">
        <v>2</v>
      </c>
      <c r="M39" s="31">
        <v>502</v>
      </c>
      <c r="N39" s="32" t="s">
        <v>431</v>
      </c>
    </row>
    <row r="40" spans="1:14" ht="16" x14ac:dyDescent="0.2">
      <c r="A40" s="92"/>
      <c r="B40" s="33" t="s">
        <v>367</v>
      </c>
      <c r="C40" s="15" t="s">
        <v>14</v>
      </c>
      <c r="D40" s="18">
        <v>244</v>
      </c>
      <c r="E40" s="18">
        <v>92</v>
      </c>
      <c r="F40" s="18" t="s">
        <v>434</v>
      </c>
      <c r="G40" s="18">
        <v>97</v>
      </c>
      <c r="H40" s="18" t="s">
        <v>433</v>
      </c>
      <c r="I40" s="18">
        <v>14447</v>
      </c>
      <c r="J40" s="18" t="s">
        <v>432</v>
      </c>
      <c r="K40" s="18">
        <v>129</v>
      </c>
      <c r="L40" s="18">
        <v>10</v>
      </c>
      <c r="M40" s="18">
        <v>656</v>
      </c>
      <c r="N40" s="34" t="s">
        <v>435</v>
      </c>
    </row>
    <row r="41" spans="1:14" ht="16" x14ac:dyDescent="0.2">
      <c r="A41" s="92"/>
      <c r="B41" s="30" t="s">
        <v>367</v>
      </c>
      <c r="C41" s="17" t="s">
        <v>15</v>
      </c>
      <c r="D41" s="31">
        <v>32</v>
      </c>
      <c r="E41" s="31">
        <v>5</v>
      </c>
      <c r="F41" s="31" t="s">
        <v>438</v>
      </c>
      <c r="G41" s="31">
        <v>5</v>
      </c>
      <c r="H41" s="31" t="s">
        <v>437</v>
      </c>
      <c r="I41" s="31">
        <v>1583</v>
      </c>
      <c r="J41" s="31" t="s">
        <v>436</v>
      </c>
      <c r="K41" s="31">
        <v>429</v>
      </c>
      <c r="L41" s="31">
        <v>59</v>
      </c>
      <c r="M41" s="31">
        <v>493</v>
      </c>
      <c r="N41" s="32" t="s">
        <v>100</v>
      </c>
    </row>
    <row r="42" spans="1:14" ht="16" x14ac:dyDescent="0.2">
      <c r="A42" s="92"/>
      <c r="B42" s="33" t="s">
        <v>374</v>
      </c>
      <c r="C42" s="16" t="s">
        <v>130</v>
      </c>
      <c r="D42" s="18">
        <v>43</v>
      </c>
      <c r="E42" s="18">
        <v>0</v>
      </c>
      <c r="F42" s="18">
        <v>0</v>
      </c>
      <c r="G42" s="18">
        <v>0</v>
      </c>
      <c r="H42" s="18">
        <v>0</v>
      </c>
      <c r="I42" s="18">
        <v>0</v>
      </c>
      <c r="J42" s="18">
        <v>0</v>
      </c>
      <c r="K42" s="18">
        <v>0</v>
      </c>
      <c r="L42" s="18">
        <v>0</v>
      </c>
      <c r="M42" s="18">
        <v>0</v>
      </c>
      <c r="N42" s="34">
        <v>0</v>
      </c>
    </row>
    <row r="43" spans="1:14" ht="16" x14ac:dyDescent="0.2">
      <c r="A43" s="92"/>
      <c r="B43" s="33" t="s">
        <v>375</v>
      </c>
      <c r="C43" s="15" t="s">
        <v>23</v>
      </c>
      <c r="D43" s="18">
        <v>164</v>
      </c>
      <c r="E43" s="18">
        <v>0</v>
      </c>
      <c r="F43" s="18">
        <v>0</v>
      </c>
      <c r="G43" s="18">
        <v>0</v>
      </c>
      <c r="H43" s="18">
        <v>0</v>
      </c>
      <c r="I43" s="18">
        <v>0</v>
      </c>
      <c r="J43" s="18">
        <v>0</v>
      </c>
      <c r="K43" s="18">
        <v>0</v>
      </c>
      <c r="L43" s="18">
        <v>0</v>
      </c>
      <c r="M43" s="18">
        <v>0</v>
      </c>
      <c r="N43" s="34">
        <v>0</v>
      </c>
    </row>
    <row r="44" spans="1:14" ht="16" x14ac:dyDescent="0.2">
      <c r="A44" s="92"/>
      <c r="B44" s="30" t="s">
        <v>375</v>
      </c>
      <c r="C44" s="3" t="s">
        <v>24</v>
      </c>
      <c r="D44" s="31">
        <v>27</v>
      </c>
      <c r="E44" s="31">
        <v>1</v>
      </c>
      <c r="F44" s="31" t="s">
        <v>439</v>
      </c>
      <c r="G44" s="31">
        <v>1</v>
      </c>
      <c r="H44" s="31" t="s">
        <v>395</v>
      </c>
      <c r="I44" s="31">
        <v>4</v>
      </c>
      <c r="J44" s="31">
        <v>4</v>
      </c>
      <c r="K44" s="31">
        <v>4</v>
      </c>
      <c r="L44" s="31">
        <v>4</v>
      </c>
      <c r="M44" s="31">
        <v>4</v>
      </c>
      <c r="N44" s="32" t="s">
        <v>440</v>
      </c>
    </row>
    <row r="45" spans="1:14" ht="16" x14ac:dyDescent="0.2">
      <c r="A45" s="93"/>
      <c r="B45" s="35" t="s">
        <v>375</v>
      </c>
      <c r="C45" s="17" t="s">
        <v>22</v>
      </c>
      <c r="D45" s="36">
        <v>45</v>
      </c>
      <c r="E45" s="36">
        <v>0</v>
      </c>
      <c r="F45" s="36">
        <v>0</v>
      </c>
      <c r="G45" s="36">
        <v>0</v>
      </c>
      <c r="H45" s="36">
        <v>0</v>
      </c>
      <c r="I45" s="36">
        <v>0</v>
      </c>
      <c r="J45" s="36">
        <v>0</v>
      </c>
      <c r="K45" s="36">
        <v>0</v>
      </c>
      <c r="L45" s="36">
        <v>0</v>
      </c>
      <c r="M45" s="36">
        <v>0</v>
      </c>
      <c r="N45" s="37">
        <v>0</v>
      </c>
    </row>
  </sheetData>
  <mergeCells count="3">
    <mergeCell ref="A3:A15"/>
    <mergeCell ref="A18:A30"/>
    <mergeCell ref="A33:A4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J23"/>
  <sheetViews>
    <sheetView zoomScale="140" zoomScaleNormal="140" workbookViewId="0">
      <selection activeCell="A16" sqref="A16:A21"/>
    </sheetView>
  </sheetViews>
  <sheetFormatPr baseColWidth="10" defaultColWidth="12.6640625" defaultRowHeight="15.75" customHeight="1" x14ac:dyDescent="0.2"/>
  <cols>
    <col min="1" max="1" width="12.6640625" style="4"/>
    <col min="2" max="2" width="24" style="4" bestFit="1" customWidth="1"/>
    <col min="3" max="3" width="8.1640625" style="4" bestFit="1" customWidth="1"/>
    <col min="4" max="4" width="14.33203125" style="4" bestFit="1" customWidth="1"/>
    <col min="5" max="5" width="20.5" style="4" customWidth="1"/>
    <col min="6" max="6" width="19.6640625" style="4" bestFit="1" customWidth="1"/>
    <col min="7" max="7" width="21.6640625" style="4" customWidth="1"/>
    <col min="8" max="8" width="22.33203125" style="4" bestFit="1" customWidth="1"/>
    <col min="9" max="9" width="24.83203125" style="4" bestFit="1" customWidth="1"/>
    <col min="10" max="10" width="27.33203125" style="4" customWidth="1"/>
    <col min="11" max="16384" width="12.6640625" style="4"/>
  </cols>
  <sheetData>
    <row r="1" spans="1:10" ht="15.75" customHeight="1" x14ac:dyDescent="0.2">
      <c r="A1" s="4" t="s">
        <v>547</v>
      </c>
    </row>
    <row r="2" spans="1:10" ht="15.75" customHeight="1" x14ac:dyDescent="0.2">
      <c r="A2" s="19"/>
      <c r="B2" s="40" t="s">
        <v>546</v>
      </c>
      <c r="C2" s="40" t="s">
        <v>441</v>
      </c>
      <c r="D2" s="40" t="s">
        <v>442</v>
      </c>
      <c r="E2" s="40" t="s">
        <v>443</v>
      </c>
      <c r="F2" s="40" t="s">
        <v>448</v>
      </c>
      <c r="G2" s="40" t="s">
        <v>446</v>
      </c>
      <c r="H2" s="40" t="s">
        <v>447</v>
      </c>
      <c r="I2" s="40" t="s">
        <v>444</v>
      </c>
      <c r="J2" s="40" t="s">
        <v>445</v>
      </c>
    </row>
    <row r="3" spans="1:10" ht="15.75" customHeight="1" x14ac:dyDescent="0.2">
      <c r="A3" s="94" t="s">
        <v>548</v>
      </c>
      <c r="B3" s="4" t="s">
        <v>449</v>
      </c>
      <c r="C3" s="31">
        <v>6105</v>
      </c>
      <c r="D3" s="31">
        <v>33</v>
      </c>
      <c r="E3" s="31" t="s">
        <v>450</v>
      </c>
      <c r="F3" s="31" t="s">
        <v>453</v>
      </c>
      <c r="G3" s="31" t="s">
        <v>452</v>
      </c>
      <c r="H3" s="31">
        <v>224</v>
      </c>
      <c r="I3" s="31" t="s">
        <v>451</v>
      </c>
      <c r="J3" s="31">
        <v>224</v>
      </c>
    </row>
    <row r="4" spans="1:10" ht="15.75" customHeight="1" x14ac:dyDescent="0.2">
      <c r="A4" s="95"/>
      <c r="B4" s="4" t="s">
        <v>454</v>
      </c>
      <c r="C4" s="31">
        <v>1766</v>
      </c>
      <c r="D4" s="31">
        <v>812</v>
      </c>
      <c r="E4" s="31" t="s">
        <v>455</v>
      </c>
      <c r="F4" s="31" t="s">
        <v>458</v>
      </c>
      <c r="G4" s="31" t="s">
        <v>457</v>
      </c>
      <c r="H4" s="31">
        <v>385</v>
      </c>
      <c r="I4" s="31" t="s">
        <v>456</v>
      </c>
      <c r="J4" s="31">
        <v>187</v>
      </c>
    </row>
    <row r="5" spans="1:10" ht="15.75" customHeight="1" x14ac:dyDescent="0.2">
      <c r="A5" s="95"/>
      <c r="B5" s="4" t="s">
        <v>459</v>
      </c>
      <c r="C5" s="31">
        <v>1768</v>
      </c>
      <c r="D5" s="31">
        <v>1008</v>
      </c>
      <c r="E5" s="31" t="s">
        <v>460</v>
      </c>
      <c r="F5" s="31" t="s">
        <v>465</v>
      </c>
      <c r="G5" s="31" t="s">
        <v>463</v>
      </c>
      <c r="H5" s="31" t="s">
        <v>464</v>
      </c>
      <c r="I5" s="31" t="s">
        <v>461</v>
      </c>
      <c r="J5" s="31" t="s">
        <v>462</v>
      </c>
    </row>
    <row r="6" spans="1:10" ht="15.75" customHeight="1" x14ac:dyDescent="0.2">
      <c r="A6" s="95"/>
      <c r="B6" s="4" t="s">
        <v>466</v>
      </c>
      <c r="C6" s="31">
        <v>543</v>
      </c>
      <c r="D6" s="31">
        <v>10</v>
      </c>
      <c r="E6" s="31" t="s">
        <v>467</v>
      </c>
      <c r="F6" s="31">
        <v>3</v>
      </c>
      <c r="G6" s="31" t="s">
        <v>470</v>
      </c>
      <c r="H6" s="31">
        <v>1045</v>
      </c>
      <c r="I6" s="31" t="s">
        <v>468</v>
      </c>
      <c r="J6" s="31" t="s">
        <v>469</v>
      </c>
    </row>
    <row r="7" spans="1:10" ht="15.75" customHeight="1" x14ac:dyDescent="0.2">
      <c r="A7" s="95"/>
      <c r="B7" s="4" t="s">
        <v>54</v>
      </c>
      <c r="C7" s="31">
        <v>250</v>
      </c>
      <c r="D7" s="31">
        <v>181</v>
      </c>
      <c r="E7" s="31" t="s">
        <v>471</v>
      </c>
      <c r="F7" s="31" t="s">
        <v>475</v>
      </c>
      <c r="G7" s="31" t="s">
        <v>474</v>
      </c>
      <c r="H7" s="31">
        <v>1027</v>
      </c>
      <c r="I7" s="31" t="s">
        <v>472</v>
      </c>
      <c r="J7" s="31" t="s">
        <v>473</v>
      </c>
    </row>
    <row r="8" spans="1:10" ht="15.75" customHeight="1" x14ac:dyDescent="0.2">
      <c r="A8" s="7"/>
    </row>
    <row r="9" spans="1:10" ht="15.75" customHeight="1" x14ac:dyDescent="0.2">
      <c r="A9" s="96" t="s">
        <v>549</v>
      </c>
      <c r="B9" s="39" t="s">
        <v>546</v>
      </c>
      <c r="C9" s="39" t="s">
        <v>441</v>
      </c>
      <c r="D9" s="39" t="s">
        <v>442</v>
      </c>
      <c r="E9" s="39" t="s">
        <v>443</v>
      </c>
      <c r="F9" s="39" t="s">
        <v>448</v>
      </c>
      <c r="G9" s="39" t="s">
        <v>446</v>
      </c>
      <c r="H9" s="39" t="s">
        <v>447</v>
      </c>
      <c r="I9" s="39" t="s">
        <v>444</v>
      </c>
      <c r="J9" s="39" t="s">
        <v>445</v>
      </c>
    </row>
    <row r="10" spans="1:10" ht="15.75" customHeight="1" x14ac:dyDescent="0.2">
      <c r="A10" s="97"/>
      <c r="B10" s="4" t="s">
        <v>449</v>
      </c>
      <c r="C10" s="31">
        <v>6103</v>
      </c>
      <c r="D10" s="31">
        <v>54</v>
      </c>
      <c r="E10" s="31" t="s">
        <v>61</v>
      </c>
      <c r="F10" s="31" t="s">
        <v>478</v>
      </c>
      <c r="G10" s="31" t="s">
        <v>477</v>
      </c>
      <c r="H10" s="31">
        <v>338</v>
      </c>
      <c r="I10" s="31" t="s">
        <v>476</v>
      </c>
      <c r="J10" s="31">
        <v>338</v>
      </c>
    </row>
    <row r="11" spans="1:10" ht="15.75" customHeight="1" x14ac:dyDescent="0.2">
      <c r="A11" s="97"/>
      <c r="B11" s="4" t="s">
        <v>454</v>
      </c>
      <c r="C11" s="31">
        <v>1765</v>
      </c>
      <c r="D11" s="31">
        <v>1011</v>
      </c>
      <c r="E11" s="31" t="s">
        <v>479</v>
      </c>
      <c r="F11" s="31" t="s">
        <v>482</v>
      </c>
      <c r="G11" s="31" t="s">
        <v>481</v>
      </c>
      <c r="H11" s="31">
        <v>681</v>
      </c>
      <c r="I11" s="31" t="s">
        <v>480</v>
      </c>
      <c r="J11" s="31">
        <v>539</v>
      </c>
    </row>
    <row r="12" spans="1:10" ht="15.75" customHeight="1" x14ac:dyDescent="0.2">
      <c r="A12" s="97"/>
      <c r="B12" s="4" t="s">
        <v>459</v>
      </c>
      <c r="C12" s="31">
        <v>1770</v>
      </c>
      <c r="D12" s="31">
        <v>179</v>
      </c>
      <c r="E12" s="31" t="s">
        <v>483</v>
      </c>
      <c r="F12" s="31" t="s">
        <v>486</v>
      </c>
      <c r="G12" s="31" t="s">
        <v>485</v>
      </c>
      <c r="H12" s="31">
        <v>258</v>
      </c>
      <c r="I12" s="31" t="s">
        <v>484</v>
      </c>
      <c r="J12" s="31">
        <v>127</v>
      </c>
    </row>
    <row r="13" spans="1:10" ht="15.75" customHeight="1" x14ac:dyDescent="0.2">
      <c r="A13" s="97"/>
      <c r="B13" s="4" t="s">
        <v>466</v>
      </c>
      <c r="C13" s="31">
        <v>544</v>
      </c>
      <c r="D13" s="31">
        <v>4</v>
      </c>
      <c r="E13" s="31" t="s">
        <v>487</v>
      </c>
      <c r="F13" s="31" t="s">
        <v>490</v>
      </c>
      <c r="G13" s="31" t="s">
        <v>488</v>
      </c>
      <c r="H13" s="31" t="s">
        <v>489</v>
      </c>
      <c r="I13" s="31">
        <v>472</v>
      </c>
      <c r="J13" s="31">
        <v>473</v>
      </c>
    </row>
    <row r="14" spans="1:10" ht="15.75" customHeight="1" x14ac:dyDescent="0.2">
      <c r="A14" s="97"/>
      <c r="B14" s="4" t="s">
        <v>54</v>
      </c>
      <c r="C14" s="31">
        <v>250</v>
      </c>
      <c r="D14" s="31">
        <v>19</v>
      </c>
      <c r="E14" s="31" t="s">
        <v>491</v>
      </c>
      <c r="F14" s="31" t="s">
        <v>495</v>
      </c>
      <c r="G14" s="31" t="s">
        <v>494</v>
      </c>
      <c r="H14" s="31">
        <v>127</v>
      </c>
      <c r="I14" s="31" t="s">
        <v>492</v>
      </c>
      <c r="J14" s="31" t="s">
        <v>493</v>
      </c>
    </row>
    <row r="15" spans="1:10" ht="15.75" customHeight="1" x14ac:dyDescent="0.2">
      <c r="A15" s="7"/>
    </row>
    <row r="16" spans="1:10" ht="15.75" customHeight="1" x14ac:dyDescent="0.2">
      <c r="A16" s="98" t="s">
        <v>550</v>
      </c>
      <c r="B16" s="38" t="s">
        <v>546</v>
      </c>
      <c r="C16" s="38" t="s">
        <v>441</v>
      </c>
      <c r="D16" s="38" t="s">
        <v>442</v>
      </c>
      <c r="E16" s="38" t="s">
        <v>443</v>
      </c>
      <c r="F16" s="38" t="s">
        <v>448</v>
      </c>
      <c r="G16" s="38" t="s">
        <v>446</v>
      </c>
      <c r="H16" s="38" t="s">
        <v>447</v>
      </c>
      <c r="I16" s="38" t="s">
        <v>444</v>
      </c>
      <c r="J16" s="38" t="s">
        <v>445</v>
      </c>
    </row>
    <row r="17" spans="1:10" ht="15.75" customHeight="1" x14ac:dyDescent="0.2">
      <c r="A17" s="99"/>
      <c r="B17" s="4" t="s">
        <v>449</v>
      </c>
      <c r="C17" s="31">
        <v>6066</v>
      </c>
      <c r="D17" s="31">
        <v>515</v>
      </c>
      <c r="E17" s="31" t="s">
        <v>496</v>
      </c>
      <c r="F17" s="31" t="s">
        <v>499</v>
      </c>
      <c r="G17" s="31" t="s">
        <v>498</v>
      </c>
      <c r="H17" s="31">
        <v>491</v>
      </c>
      <c r="I17" s="31" t="s">
        <v>497</v>
      </c>
      <c r="J17" s="31">
        <v>209</v>
      </c>
    </row>
    <row r="18" spans="1:10" ht="15.75" customHeight="1" x14ac:dyDescent="0.2">
      <c r="A18" s="99"/>
      <c r="B18" s="4" t="s">
        <v>454</v>
      </c>
      <c r="C18" s="31">
        <v>1682</v>
      </c>
      <c r="D18" s="31">
        <v>1679</v>
      </c>
      <c r="E18" s="31" t="s">
        <v>500</v>
      </c>
      <c r="F18" s="31" t="s">
        <v>504</v>
      </c>
      <c r="G18" s="31" t="s">
        <v>503</v>
      </c>
      <c r="H18" s="31">
        <v>874</v>
      </c>
      <c r="I18" s="31" t="s">
        <v>501</v>
      </c>
      <c r="J18" s="31" t="s">
        <v>502</v>
      </c>
    </row>
    <row r="19" spans="1:10" ht="15.75" customHeight="1" x14ac:dyDescent="0.2">
      <c r="A19" s="99"/>
      <c r="B19" s="4" t="s">
        <v>459</v>
      </c>
      <c r="C19" s="31">
        <v>1555</v>
      </c>
      <c r="D19" s="31">
        <v>1451</v>
      </c>
      <c r="E19" s="31" t="s">
        <v>505</v>
      </c>
      <c r="F19" s="31" t="s">
        <v>509</v>
      </c>
      <c r="G19" s="31" t="s">
        <v>508</v>
      </c>
      <c r="H19" s="31">
        <v>611</v>
      </c>
      <c r="I19" s="31" t="s">
        <v>506</v>
      </c>
      <c r="J19" s="31" t="s">
        <v>507</v>
      </c>
    </row>
    <row r="20" spans="1:10" ht="15.75" customHeight="1" x14ac:dyDescent="0.2">
      <c r="A20" s="99"/>
      <c r="B20" s="4" t="s">
        <v>466</v>
      </c>
      <c r="C20" s="31">
        <v>452</v>
      </c>
      <c r="D20" s="31">
        <v>450</v>
      </c>
      <c r="E20" s="31" t="s">
        <v>510</v>
      </c>
      <c r="F20" s="31" t="s">
        <v>513</v>
      </c>
      <c r="G20" s="31" t="s">
        <v>512</v>
      </c>
      <c r="H20" s="31">
        <v>1780</v>
      </c>
      <c r="I20" s="31" t="s">
        <v>511</v>
      </c>
      <c r="J20" s="31">
        <v>384</v>
      </c>
    </row>
    <row r="21" spans="1:10" ht="15.75" customHeight="1" x14ac:dyDescent="0.2">
      <c r="A21" s="99"/>
      <c r="B21" s="4" t="s">
        <v>54</v>
      </c>
      <c r="C21" s="31">
        <v>219</v>
      </c>
      <c r="D21" s="31">
        <v>188</v>
      </c>
      <c r="E21" s="31" t="s">
        <v>514</v>
      </c>
      <c r="F21" s="31" t="s">
        <v>518</v>
      </c>
      <c r="G21" s="31" t="s">
        <v>516</v>
      </c>
      <c r="H21" s="31" t="s">
        <v>517</v>
      </c>
      <c r="I21" s="31" t="s">
        <v>515</v>
      </c>
      <c r="J21" s="31">
        <v>384</v>
      </c>
    </row>
    <row r="22" spans="1:10" ht="15.75" customHeight="1" x14ac:dyDescent="0.2">
      <c r="A22" s="7"/>
    </row>
    <row r="23" spans="1:10" ht="15.75" customHeight="1" x14ac:dyDescent="0.2">
      <c r="A23" s="7"/>
    </row>
  </sheetData>
  <mergeCells count="3">
    <mergeCell ref="A3:A7"/>
    <mergeCell ref="A9:A14"/>
    <mergeCell ref="A16:A21"/>
  </mergeCells>
  <pageMargins left="0.7" right="0.7" top="0.75" bottom="0.75" header="0.3" footer="0.3"/>
</worksheet>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Table S1</vt:lpstr>
      <vt:lpstr>Table S2</vt:lpstr>
      <vt:lpstr>Table S3</vt:lpstr>
      <vt:lpstr>Table S4</vt:lpstr>
      <vt:lpstr>Table S5</vt:lpstr>
      <vt:lpstr>Table S6</vt:lpstr>
      <vt:lpstr>Table S7</vt:lpstr>
      <vt:lpstr>'Table S4'!_Ref210378752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Roger Junges</cp:lastModifiedBy>
  <dcterms:created xsi:type="dcterms:W3CDTF">2026-01-20T08:07:26Z</dcterms:created>
  <dcterms:modified xsi:type="dcterms:W3CDTF">2026-02-06T13:04:43Z</dcterms:modified>
</cp:coreProperties>
</file>