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/Documents/PhD/research_output/Multiplexed DNA detection/manuscript/supplementary/"/>
    </mc:Choice>
  </mc:AlternateContent>
  <xr:revisionPtr revIDLastSave="0" documentId="13_ncr:1_{BA81630B-0A18-DA4C-A3A4-15FB53122CF6}" xr6:coauthVersionLast="47" xr6:coauthVersionMax="47" xr10:uidLastSave="{00000000-0000-0000-0000-000000000000}"/>
  <bookViews>
    <workbookView xWindow="0" yWindow="0" windowWidth="44000" windowHeight="27900" xr2:uid="{8EA4CD37-4229-644E-ABC6-2B66DFBF62E0}"/>
  </bookViews>
  <sheets>
    <sheet name="DNA_48" sheetId="2" r:id="rId1"/>
    <sheet name="RNA_24" sheetId="1" r:id="rId2"/>
    <sheet name="Aldos_2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4" l="1"/>
  <c r="F4" i="4"/>
  <c r="F5" i="4"/>
  <c r="F6" i="4"/>
  <c r="F7" i="4"/>
  <c r="F8" i="4"/>
  <c r="F3" i="4"/>
  <c r="H3" i="4" a="1"/>
  <c r="H3" i="4" s="1"/>
  <c r="F4" i="1"/>
  <c r="F5" i="1"/>
  <c r="F6" i="1"/>
  <c r="F7" i="1"/>
  <c r="F8" i="1"/>
  <c r="F3" i="1"/>
  <c r="H11" i="1"/>
  <c r="H3" i="1" a="1"/>
  <c r="H3" i="1" s="1"/>
  <c r="F4" i="2"/>
  <c r="F6" i="2"/>
  <c r="F8" i="2"/>
  <c r="F5" i="2"/>
  <c r="F7" i="2"/>
  <c r="F3" i="2"/>
  <c r="H11" i="2"/>
  <c r="H3" i="2" a="1"/>
  <c r="H3" i="2" s="1"/>
  <c r="G145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<sst xmlns="http://schemas.openxmlformats.org/spreadsheetml/2006/main" count="63" uniqueCount="38">
  <si>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</si>
  <si>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</si>
  <si>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</si>
  <si>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</si>
  <si>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</si>
  <si>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</si>
  <si>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</si>
  <si>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</si>
  <si>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</si>
  <si>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</si>
  <si>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</si>
  <si>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</si>
  <si>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</si>
  <si>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</si>
  <si>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</si>
  <si>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</si>
  <si>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</si>
  <si>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</si>
  <si>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</si>
  <si>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</si>
  <si>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</si>
  <si>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</si>
  <si>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</si>
  <si>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</si>
  <si>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</si>
  <si>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</si>
  <si>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Residuals</t>
  </si>
  <si>
    <t>Predicted Y</t>
  </si>
  <si>
    <t>X Variable 1</t>
  </si>
  <si>
    <t>Original Data</t>
  </si>
  <si>
    <t>Regression Data</t>
  </si>
  <si>
    <t>X (nM)</t>
  </si>
  <si>
    <t>Regression Line</t>
  </si>
  <si>
    <t>Y (Intensity, a.u.)</t>
  </si>
  <si>
    <r>
      <t xml:space="preserve">Linear Regression using </t>
    </r>
    <r>
      <rPr>
        <i/>
        <sz val="12"/>
        <color theme="1"/>
        <rFont val="Calibri"/>
        <family val="2"/>
        <scheme val="minor"/>
      </rPr>
      <t>linest</t>
    </r>
    <r>
      <rPr>
        <sz val="12"/>
        <color theme="1"/>
        <rFont val="Calibri"/>
        <family val="2"/>
        <scheme val="minor"/>
      </rPr>
      <t xml:space="preserve"> </t>
    </r>
  </si>
  <si>
    <t>Gradient Stats</t>
  </si>
  <si>
    <t>Intercept Stats</t>
  </si>
  <si>
    <t>LOD = 3.3*(standard deviation at y-intercept / gradient)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</si>
</sst>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Courier New"/>
      <family val="1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/>
    <xf numFmtId="0" fontId="3" fillId="0" borderId="0" xfId="0" applyFont="1" applyFill="1" applyBorder="1" applyAlignment="1">
      <alignment horizontal="centerContinuous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Regression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DNA_48!$E$2</c:f>
              <c:strCache>
                <c:ptCount val="1"/>
                <c:pt idx="0">
                  <c:v>Y (Intensity, a.u.)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DNA_48!$D$3:$D$8</c:f>
              <c:numCache>
                <c:formatCode>General</c:formatCode>
                <c:ptCount val="6"/>
                <c:pt idx="0">
                  <c:v>6.6666666666666599</c:v>
                </c:pt>
                <c:pt idx="1">
                  <c:v>5.55555555555555</c:v>
                </c:pt>
                <c:pt idx="2">
                  <c:v>4.4444444444444402</c:v>
                </c:pt>
                <c:pt idx="3">
                  <c:v>3.3333333333333299</c:v>
                </c:pt>
                <c:pt idx="4">
                  <c:v>2.2222222222222201</c:v>
                </c:pt>
                <c:pt idx="5">
                  <c:v>1.1111111111111101</c:v>
                </c:pt>
              </c:numCache>
            </c:numRef>
          </c:xVal>
          <c:yVal>
            <c:numRef>
              <c:f>DNA_48!$E$3:$E$8</c:f>
              <c:numCache>
                <c:formatCode>General</c:formatCode>
                <c:ptCount val="6"/>
                <c:pt idx="0">
                  <c:v>400</c:v>
                </c:pt>
                <c:pt idx="1">
                  <c:v>251</c:v>
                </c:pt>
                <c:pt idx="2">
                  <c:v>182</c:v>
                </c:pt>
                <c:pt idx="3">
                  <c:v>178</c:v>
                </c:pt>
                <c:pt idx="4">
                  <c:v>100</c:v>
                </c:pt>
                <c:pt idx="5">
                  <c:v>104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BD-A245-B70C-6F06197DFCB8}"/>
            </c:ext>
          </c:extLst>
        </c:ser>
        <c:ser>
          <c:idx val="1"/>
          <c:order val="1"/>
          <c:tx>
            <c:strRef>
              <c:f>DNA_48!$F$2</c:f>
              <c:strCache>
                <c:ptCount val="1"/>
                <c:pt idx="0">
                  <c:v>Regression Line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DNA_48!$D$3:$D$8</c:f>
              <c:numCache>
                <c:formatCode>General</c:formatCode>
                <c:ptCount val="6"/>
                <c:pt idx="0">
                  <c:v>6.6666666666666599</c:v>
                </c:pt>
                <c:pt idx="1">
                  <c:v>5.55555555555555</c:v>
                </c:pt>
                <c:pt idx="2">
                  <c:v>4.4444444444444402</c:v>
                </c:pt>
                <c:pt idx="3">
                  <c:v>3.3333333333333299</c:v>
                </c:pt>
                <c:pt idx="4">
                  <c:v>2.2222222222222201</c:v>
                </c:pt>
                <c:pt idx="5">
                  <c:v>1.1111111111111101</c:v>
                </c:pt>
              </c:numCache>
            </c:numRef>
          </c:xVal>
          <c:yVal>
            <c:numRef>
              <c:f>DNA_48!$F$3:$F$8</c:f>
              <c:numCache>
                <c:formatCode>General</c:formatCode>
                <c:ptCount val="6"/>
                <c:pt idx="0">
                  <c:v>340.85714285714283</c:v>
                </c:pt>
                <c:pt idx="1">
                  <c:v>285.51428571428568</c:v>
                </c:pt>
                <c:pt idx="2">
                  <c:v>230.17142857142855</c:v>
                </c:pt>
                <c:pt idx="3">
                  <c:v>174.82857142857139</c:v>
                </c:pt>
                <c:pt idx="4">
                  <c:v>119.48571428571425</c:v>
                </c:pt>
                <c:pt idx="5">
                  <c:v>64.14285714285711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BD-A245-B70C-6F06197DF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6075184"/>
        <c:axId val="636258464"/>
      </c:scatterChart>
      <c:valAx>
        <c:axId val="63607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Concentration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6258464"/>
        <c:crosses val="autoZero"/>
        <c:crossBetween val="midCat"/>
      </c:valAx>
      <c:valAx>
        <c:axId val="636258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60751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Regression Plot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RNA_24!$E$2</c:f>
              <c:strCache>
                <c:ptCount val="1"/>
                <c:pt idx="0">
                  <c:v>Y (Intensity, a.u.)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RNA_24!$D$3:$D$8</c:f>
              <c:numCache>
                <c:formatCode>General</c:formatCode>
                <c:ptCount val="6"/>
                <c:pt idx="0">
                  <c:v>66.6666666666666</c:v>
                </c:pt>
                <c:pt idx="1">
                  <c:v>55.5555555555555</c:v>
                </c:pt>
                <c:pt idx="2">
                  <c:v>44.4444444444444</c:v>
                </c:pt>
                <c:pt idx="3">
                  <c:v>33.3333333333333</c:v>
                </c:pt>
                <c:pt idx="4">
                  <c:v>22.2222222222222</c:v>
                </c:pt>
                <c:pt idx="5">
                  <c:v>11.1111111111111</c:v>
                </c:pt>
              </c:numCache>
            </c:numRef>
          </c:xVal>
          <c:yVal>
            <c:numRef>
              <c:f>RNA_24!$E$3:$E$8</c:f>
              <c:numCache>
                <c:formatCode>General</c:formatCode>
                <c:ptCount val="6"/>
                <c:pt idx="0">
                  <c:v>649</c:v>
                </c:pt>
                <c:pt idx="1">
                  <c:v>507</c:v>
                </c:pt>
                <c:pt idx="2">
                  <c:v>448</c:v>
                </c:pt>
                <c:pt idx="3">
                  <c:v>449</c:v>
                </c:pt>
                <c:pt idx="4">
                  <c:v>265</c:v>
                </c:pt>
                <c:pt idx="5">
                  <c:v>146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BA-5C48-A0A8-BBDD1815E9B0}"/>
            </c:ext>
          </c:extLst>
        </c:ser>
        <c:ser>
          <c:idx val="1"/>
          <c:order val="1"/>
          <c:tx>
            <c:strRef>
              <c:f>RNA_24!$F$2</c:f>
              <c:strCache>
                <c:ptCount val="1"/>
                <c:pt idx="0">
                  <c:v>Regression Line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RNA_24!$D$3:$D$8</c:f>
              <c:numCache>
                <c:formatCode>General</c:formatCode>
                <c:ptCount val="6"/>
                <c:pt idx="0">
                  <c:v>66.6666666666666</c:v>
                </c:pt>
                <c:pt idx="1">
                  <c:v>55.5555555555555</c:v>
                </c:pt>
                <c:pt idx="2">
                  <c:v>44.4444444444444</c:v>
                </c:pt>
                <c:pt idx="3">
                  <c:v>33.3333333333333</c:v>
                </c:pt>
                <c:pt idx="4">
                  <c:v>22.2222222222222</c:v>
                </c:pt>
                <c:pt idx="5">
                  <c:v>11.1111111111111</c:v>
                </c:pt>
              </c:numCache>
            </c:numRef>
          </c:xVal>
          <c:yVal>
            <c:numRef>
              <c:f>RNA_24!$F$3:$F$8</c:f>
              <c:numCache>
                <c:formatCode>General</c:formatCode>
                <c:ptCount val="6"/>
                <c:pt idx="0">
                  <c:v>642.09523809523807</c:v>
                </c:pt>
                <c:pt idx="1">
                  <c:v>549.52380952380952</c:v>
                </c:pt>
                <c:pt idx="2">
                  <c:v>456.95238095238091</c:v>
                </c:pt>
                <c:pt idx="3">
                  <c:v>364.38095238095235</c:v>
                </c:pt>
                <c:pt idx="4">
                  <c:v>271.80952380952374</c:v>
                </c:pt>
                <c:pt idx="5">
                  <c:v>179.23809523809518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3BA-5C48-A0A8-BBDD1815E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4291936"/>
        <c:axId val="674363184"/>
      </c:scatterChart>
      <c:valAx>
        <c:axId val="112429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Concentration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363184"/>
        <c:crosses val="autoZero"/>
        <c:crossBetween val="midCat"/>
      </c:valAx>
      <c:valAx>
        <c:axId val="67436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Output 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2919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Regression</a:t>
            </a:r>
            <a:r>
              <a:rPr lang="en-GB" baseline="0"/>
              <a:t> Plot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Aldos_24!$E$2</c:f>
              <c:strCache>
                <c:ptCount val="1"/>
                <c:pt idx="0">
                  <c:v>Y (Intensity, a.u.)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Aldos_24!$D$3:$D$8</c:f>
              <c:numCache>
                <c:formatCode>General</c:formatCode>
                <c:ptCount val="6"/>
                <c:pt idx="0">
                  <c:v>666.66666666666595</c:v>
                </c:pt>
                <c:pt idx="1">
                  <c:v>555.55555555555497</c:v>
                </c:pt>
                <c:pt idx="2">
                  <c:v>444.444444444444</c:v>
                </c:pt>
                <c:pt idx="3">
                  <c:v>333.33333333333297</c:v>
                </c:pt>
                <c:pt idx="4">
                  <c:v>222.222222222222</c:v>
                </c:pt>
                <c:pt idx="5">
                  <c:v>111.111111111111</c:v>
                </c:pt>
              </c:numCache>
            </c:numRef>
          </c:xVal>
          <c:yVal>
            <c:numRef>
              <c:f>Aldos_24!$E$3:$E$8</c:f>
              <c:numCache>
                <c:formatCode>General</c:formatCode>
                <c:ptCount val="6"/>
                <c:pt idx="0">
                  <c:v>1410</c:v>
                </c:pt>
                <c:pt idx="1">
                  <c:v>1280</c:v>
                </c:pt>
                <c:pt idx="2">
                  <c:v>1231</c:v>
                </c:pt>
                <c:pt idx="3">
                  <c:v>1169</c:v>
                </c:pt>
                <c:pt idx="4">
                  <c:v>1166</c:v>
                </c:pt>
                <c:pt idx="5">
                  <c:v>1105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58-7742-BA1A-E5E42C2D1626}"/>
            </c:ext>
          </c:extLst>
        </c:ser>
        <c:ser>
          <c:idx val="1"/>
          <c:order val="1"/>
          <c:tx>
            <c:strRef>
              <c:f>Aldos_24!$F$2</c:f>
              <c:strCache>
                <c:ptCount val="1"/>
                <c:pt idx="0">
                  <c:v>Regression Line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Aldos_24!$D$3:$D$8</c:f>
              <c:numCache>
                <c:formatCode>General</c:formatCode>
                <c:ptCount val="6"/>
                <c:pt idx="0">
                  <c:v>666.66666666666595</c:v>
                </c:pt>
                <c:pt idx="1">
                  <c:v>555.55555555555497</c:v>
                </c:pt>
                <c:pt idx="2">
                  <c:v>444.444444444444</c:v>
                </c:pt>
                <c:pt idx="3">
                  <c:v>333.33333333333297</c:v>
                </c:pt>
                <c:pt idx="4">
                  <c:v>222.222222222222</c:v>
                </c:pt>
                <c:pt idx="5">
                  <c:v>111.111111111111</c:v>
                </c:pt>
              </c:numCache>
            </c:numRef>
          </c:xVal>
          <c:yVal>
            <c:numRef>
              <c:f>Aldos_24!$F$3:$F$8</c:f>
              <c:numCache>
                <c:formatCode>General</c:formatCode>
                <c:ptCount val="6"/>
                <c:pt idx="0">
                  <c:v>1364.6190476190475</c:v>
                </c:pt>
                <c:pt idx="1">
                  <c:v>1309.5047619047618</c:v>
                </c:pt>
                <c:pt idx="2">
                  <c:v>1254.390476190476</c:v>
                </c:pt>
                <c:pt idx="3">
                  <c:v>1199.2761904761903</c:v>
                </c:pt>
                <c:pt idx="4">
                  <c:v>1144.1619047619047</c:v>
                </c:pt>
                <c:pt idx="5">
                  <c:v>1089.0476190476188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A58-7742-BA1A-E5E42C2D1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8947360"/>
        <c:axId val="1126544064"/>
      </c:scatterChart>
      <c:valAx>
        <c:axId val="1078947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Concentration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6544064"/>
        <c:crosses val="autoZero"/>
        <c:crossBetween val="midCat"/>
      </c:valAx>
      <c:valAx>
        <c:axId val="112654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Intensity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8947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317712</xdr:colOff>
      <xdr:row>13</xdr:row>
      <xdr:rowOff>30140</xdr:rowOff>
    </xdr:from>
    <xdr:to>
      <xdr:col>7</xdr:col>
      <xdr:colOff>1016504</xdr:colOff>
      <xdr:row>29</xdr:row>
      <xdr:rowOff>45356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C74945F-AFE1-E94D-9FE8-CBA88A1EBD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768853</xdr:colOff>
      <xdr:row>12</xdr:row>
      <xdr:rowOff>78743</xdr:rowOff>
    </xdr:from>
    <xdr:to>
      <xdr:col>6</xdr:col>
      <xdr:colOff>888445</xdr:colOff>
      <xdr:row>27</xdr:row>
      <xdr:rowOff>128605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29FCD0C-80AD-B242-89E8-7903C6DFDA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167032</xdr:colOff>
      <xdr:row>11</xdr:row>
      <xdr:rowOff>33738</xdr:rowOff>
    </xdr:from>
    <xdr:to>
      <xdr:col>6</xdr:col>
      <xdr:colOff>866878</xdr:colOff>
      <xdr:row>27</xdr:row>
      <xdr:rowOff>46440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D3BDE7D-BD24-E440-B7A9-F25909531F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37B55-F374-3444-8D2D-B79E36823DEC}">
  <dimension ref="A1:S74"/>
  <sheetViews>
    <sheetView tabSelected="1" zoomScale="144" zoomScaleNormal="144" workbookViewId="0">
      <selection activeCell="G12" sqref="G12"/>
    </sheetView>
  </sheetViews>
  <sheetFormatPr baseColWidth="10" defaultRowHeight="16" x14ac:dyDescent="0.2"/>
  <cols>
    <col min="1" max="1" width="10.83203125" style="3"/>
    <col min="2" max="2" width="15" style="3" bestFit="1" customWidth="1"/>
    <col min="3" max="4" width="10.83203125" style="3"/>
    <col min="5" max="5" width="17.83203125" style="3" bestFit="1" customWidth="1"/>
    <col min="6" max="6" width="14" style="3" bestFit="1" customWidth="1"/>
    <col min="7" max="7" width="13.5" style="3" bestFit="1" customWidth="1"/>
    <col min="8" max="9" width="13.5" style="3" customWidth="1"/>
    <col min="10" max="10" width="17.83203125" style="3" bestFit="1" customWidth="1"/>
    <col min="11" max="11" width="20.1640625" style="3" bestFit="1" customWidth="1"/>
    <col min="12" max="12" width="16" style="3" customWidth="1"/>
    <col min="13" max="13" width="13" style="3" bestFit="1" customWidth="1"/>
    <col min="14" max="16384" width="10.83203125" style="3"/>
  </cols>
  <sheetData>
    <row r="1" spans="1:19" x14ac:dyDescent="0.2">
      <c r="A1" s="18" t="s">
        <v>29</v>
      </c>
      <c r="B1" s="18"/>
      <c r="D1" s="19" t="s">
        <v>30</v>
      </c>
      <c r="E1" s="19"/>
      <c r="F1" s="19"/>
      <c r="H1" s="3" t="s">
        <v>34</v>
      </c>
    </row>
    <row r="2" spans="1:19" x14ac:dyDescent="0.2">
      <c r="A2" s="11" t="s">
        <v>31</v>
      </c>
      <c r="B2" s="11" t="s">
        <v>33</v>
      </c>
      <c r="D2" s="9" t="s">
        <v>31</v>
      </c>
      <c r="E2" s="9" t="s">
        <v>33</v>
      </c>
      <c r="F2" s="12" t="s">
        <v>32</v>
      </c>
      <c r="H2" s="7" t="s">
        <v>35</v>
      </c>
      <c r="I2" s="12" t="s">
        <v>36</v>
      </c>
      <c r="J2"/>
      <c r="K2"/>
      <c r="L2"/>
      <c r="M2"/>
      <c r="N2"/>
      <c r="O2"/>
      <c r="P2"/>
      <c r="Q2"/>
      <c r="R2"/>
      <c r="S2"/>
    </row>
    <row r="3" spans="1:19" x14ac:dyDescent="0.2">
      <c r="A3" s="13">
        <v>0</v>
      </c>
      <c r="B3" s="13">
        <v>52</v>
      </c>
      <c r="C3" s="13"/>
      <c r="D3" s="12">
        <v>6.6666666666666599</v>
      </c>
      <c r="E3" s="12">
        <v>400</v>
      </c>
      <c r="F3" s="13">
        <f>$H$3*D3+$I$3</f>
        <v>340.85714285714283</v>
      </c>
      <c r="G3" s="13"/>
      <c r="H3" s="13" cm="1">
        <f t="array" ref="H3:I7">LINEST(E3:E8,D3:D8,TRUE,TRUE)</f>
        <v>49.808571428571483</v>
      </c>
      <c r="I3" s="13">
        <v>8.7999999999999545</v>
      </c>
      <c r="J3" s="1"/>
      <c r="K3" s="1"/>
      <c r="L3" s="1"/>
      <c r="M3" s="1"/>
      <c r="N3" s="1"/>
      <c r="O3" s="1"/>
      <c r="P3" s="1"/>
      <c r="Q3"/>
      <c r="R3"/>
      <c r="S3"/>
    </row>
    <row r="4" spans="1:19" x14ac:dyDescent="0.2">
      <c r="A4" s="13">
        <v>11.1111111111111</v>
      </c>
      <c r="B4" s="13">
        <v>1109</v>
      </c>
      <c r="C4" s="13"/>
      <c r="D4" s="12">
        <v>5.55555555555555</v>
      </c>
      <c r="E4" s="12">
        <v>251</v>
      </c>
      <c r="F4" s="13">
        <f>$H$3*D4+$I$3</f>
        <v>285.51428571428568</v>
      </c>
      <c r="G4" s="13"/>
      <c r="H4" s="13">
        <v>10.198202722809077</v>
      </c>
      <c r="I4" s="13">
        <v>44.129215028681628</v>
      </c>
      <c r="J4" s="1"/>
      <c r="K4" s="1"/>
      <c r="L4" s="1"/>
      <c r="M4" s="1"/>
      <c r="N4" s="1"/>
      <c r="O4" s="1"/>
      <c r="P4" s="1"/>
      <c r="Q4"/>
      <c r="R4"/>
      <c r="S4"/>
    </row>
    <row r="5" spans="1:19" x14ac:dyDescent="0.2">
      <c r="A5" s="13">
        <v>10</v>
      </c>
      <c r="B5" s="13">
        <v>822</v>
      </c>
      <c r="C5" s="13"/>
      <c r="D5" s="12">
        <v>4.4444444444444402</v>
      </c>
      <c r="E5" s="12">
        <v>182</v>
      </c>
      <c r="F5" s="13">
        <f t="shared" ref="F5:F7" si="0">$H$3*D5+$I$3</f>
        <v>230.17142857142855</v>
      </c>
      <c r="G5" s="13"/>
      <c r="H5" s="13">
        <v>0.85639396273788126</v>
      </c>
      <c r="I5" s="13">
        <v>47.402380892585086</v>
      </c>
      <c r="J5" s="1"/>
      <c r="K5" s="1"/>
      <c r="L5" s="1"/>
      <c r="M5" s="1"/>
      <c r="N5" s="1"/>
      <c r="O5" s="1"/>
      <c r="P5" s="1"/>
      <c r="Q5"/>
      <c r="R5"/>
      <c r="S5"/>
    </row>
    <row r="6" spans="1:19" x14ac:dyDescent="0.2">
      <c r="A6" s="13">
        <v>8.8888888888888893</v>
      </c>
      <c r="B6" s="13">
        <v>674</v>
      </c>
      <c r="C6" s="13"/>
      <c r="D6" s="12">
        <v>3.3333333333333299</v>
      </c>
      <c r="E6" s="12">
        <v>178</v>
      </c>
      <c r="F6" s="13">
        <f>$H$3*D6+$I$3</f>
        <v>174.82857142857139</v>
      </c>
      <c r="G6" s="13"/>
      <c r="H6" s="13">
        <v>23.853982160227339</v>
      </c>
      <c r="I6" s="13">
        <v>4</v>
      </c>
      <c r="J6" s="1"/>
      <c r="K6" s="1"/>
      <c r="L6" s="1"/>
      <c r="M6" s="1"/>
      <c r="N6" s="1"/>
      <c r="O6" s="1"/>
      <c r="P6" s="1"/>
      <c r="Q6"/>
      <c r="R6"/>
      <c r="S6"/>
    </row>
    <row r="7" spans="1:19" x14ac:dyDescent="0.2">
      <c r="A7" s="13">
        <v>7.7777777777777697</v>
      </c>
      <c r="B7" s="13">
        <v>321</v>
      </c>
      <c r="C7" s="13"/>
      <c r="D7" s="12">
        <v>2.2222222222222201</v>
      </c>
      <c r="E7" s="12">
        <v>100</v>
      </c>
      <c r="F7" s="13">
        <f t="shared" si="0"/>
        <v>119.48571428571425</v>
      </c>
      <c r="G7" s="13"/>
      <c r="H7" s="13">
        <v>53599.557142857142</v>
      </c>
      <c r="I7" s="13">
        <v>8987.9428571428616</v>
      </c>
      <c r="J7" s="1"/>
      <c r="K7" s="1"/>
      <c r="L7" s="1"/>
      <c r="M7" s="1"/>
      <c r="N7" s="1"/>
      <c r="O7" s="1"/>
      <c r="P7" s="1"/>
      <c r="Q7"/>
      <c r="R7"/>
      <c r="S7"/>
    </row>
    <row r="8" spans="1:19" x14ac:dyDescent="0.2">
      <c r="A8" s="13">
        <v>6.6666666666666599</v>
      </c>
      <c r="B8" s="13">
        <v>400</v>
      </c>
      <c r="C8" s="13"/>
      <c r="D8" s="12">
        <v>1.1111111111111101</v>
      </c>
      <c r="E8" s="12">
        <v>104</v>
      </c>
      <c r="F8" s="13">
        <f>$H$3*D8+$I$3</f>
        <v>64.14285714285711</v>
      </c>
      <c r="G8" s="13"/>
      <c r="H8" s="13"/>
      <c r="I8" s="13"/>
      <c r="J8" s="1"/>
      <c r="K8" s="1"/>
      <c r="L8" s="1"/>
      <c r="M8" s="1"/>
      <c r="N8" s="1"/>
      <c r="O8" s="1"/>
      <c r="P8" s="1"/>
      <c r="Q8"/>
      <c r="R8"/>
      <c r="S8"/>
    </row>
    <row r="9" spans="1:19" x14ac:dyDescent="0.2">
      <c r="A9" s="13">
        <v>5.55555555555555</v>
      </c>
      <c r="B9" s="13">
        <v>251</v>
      </c>
      <c r="C9" s="13"/>
      <c r="D9" s="13"/>
      <c r="E9" s="5"/>
      <c r="F9" s="5"/>
      <c r="G9" s="13"/>
      <c r="H9" s="13"/>
      <c r="I9" s="13"/>
      <c r="J9" s="1"/>
      <c r="K9" s="1"/>
      <c r="L9" s="1"/>
      <c r="M9" s="1"/>
      <c r="N9" s="1"/>
      <c r="O9" s="1"/>
      <c r="P9" s="1"/>
      <c r="Q9"/>
      <c r="R9"/>
      <c r="S9"/>
    </row>
    <row r="10" spans="1:19" x14ac:dyDescent="0.2">
      <c r="A10" s="13">
        <v>4.4444444444444402</v>
      </c>
      <c r="B10" s="13">
        <v>182</v>
      </c>
      <c r="C10" s="13"/>
      <c r="D10" s="13"/>
      <c r="E10" s="5"/>
      <c r="F10" s="5"/>
      <c r="G10" s="13"/>
      <c r="H10" s="12" t="s">
        <v>37</v>
      </c>
      <c r="I10" s="13"/>
      <c r="J10" s="1"/>
      <c r="K10" s="1"/>
      <c r="L10" s="1"/>
      <c r="M10" s="1"/>
      <c r="N10" s="1"/>
      <c r="O10" s="1"/>
      <c r="P10" s="1"/>
      <c r="Q10"/>
      <c r="R10"/>
      <c r="S10"/>
    </row>
    <row r="11" spans="1:19" x14ac:dyDescent="0.2">
      <c r="A11" s="13">
        <v>3.3333333333333299</v>
      </c>
      <c r="B11" s="13">
        <v>178</v>
      </c>
      <c r="C11" s="13"/>
      <c r="D11" s="13"/>
      <c r="E11" s="5"/>
      <c r="F11" s="5"/>
      <c r="G11" s="13"/>
      <c r="H11" s="12">
        <f>3.3*I4/H3</f>
        <v>2.9237218699092082</v>
      </c>
      <c r="I11" s="13"/>
      <c r="J11" s="1"/>
      <c r="K11" s="1"/>
      <c r="L11" s="1"/>
      <c r="M11" s="1"/>
      <c r="N11" s="1"/>
      <c r="O11" s="1"/>
      <c r="P11" s="1"/>
      <c r="Q11"/>
      <c r="R11"/>
      <c r="S11"/>
    </row>
    <row r="12" spans="1:19" x14ac:dyDescent="0.2">
      <c r="A12" s="13">
        <v>2.2222222222222201</v>
      </c>
      <c r="B12" s="13">
        <v>100</v>
      </c>
      <c r="C12" s="13"/>
      <c r="D12" s="13"/>
      <c r="E12" s="13"/>
      <c r="F12" s="5"/>
      <c r="G12" s="13"/>
      <c r="H12" s="13"/>
      <c r="I12" s="13"/>
      <c r="J12" s="1"/>
      <c r="K12" s="1"/>
      <c r="L12" s="1"/>
      <c r="M12" s="1"/>
      <c r="N12" s="1"/>
      <c r="O12" s="1"/>
      <c r="P12" s="1"/>
      <c r="Q12"/>
      <c r="R12"/>
      <c r="S12"/>
    </row>
    <row r="13" spans="1:19" x14ac:dyDescent="0.2">
      <c r="A13" s="13">
        <v>1.1111111111111101</v>
      </c>
      <c r="B13" s="13">
        <v>104</v>
      </c>
      <c r="C13" s="13"/>
      <c r="D13" s="13"/>
      <c r="E13" s="13"/>
      <c r="F13" s="13"/>
      <c r="G13" s="13"/>
      <c r="H13" s="13"/>
      <c r="I13" s="13"/>
      <c r="J13" s="1"/>
      <c r="K13" s="1"/>
      <c r="L13" s="1"/>
      <c r="M13" s="1"/>
      <c r="N13" s="1"/>
      <c r="O13" s="1"/>
      <c r="P13" s="1"/>
      <c r="Q13"/>
      <c r="R13"/>
      <c r="S13"/>
    </row>
    <row r="14" spans="1:19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"/>
      <c r="K14" s="1"/>
      <c r="L14" s="1"/>
      <c r="M14" s="1"/>
      <c r="N14" s="1"/>
      <c r="O14" s="1"/>
      <c r="P14" s="1"/>
      <c r="Q14"/>
      <c r="R14"/>
    </row>
    <row r="15" spans="1:19" x14ac:dyDescent="0.2">
      <c r="A15" s="13"/>
      <c r="B15" s="13"/>
      <c r="C15" s="13"/>
      <c r="D15" s="13"/>
      <c r="E15" s="4"/>
      <c r="F15" s="4"/>
      <c r="G15" s="4"/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</row>
    <row r="16" spans="1:19" x14ac:dyDescent="0.2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5:19" x14ac:dyDescent="0.2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4"/>
    </row>
    <row r="18" spans="5:19" x14ac:dyDescent="0.2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5:19" x14ac:dyDescent="0.2"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5:19" x14ac:dyDescent="0.2">
      <c r="E20" s="4"/>
      <c r="F20" s="4"/>
      <c r="G20" s="4"/>
      <c r="H20" s="4"/>
      <c r="I20" s="4"/>
      <c r="J20" s="1"/>
      <c r="K20" s="1"/>
      <c r="L20" s="1"/>
      <c r="M20" s="1"/>
      <c r="N20" s="1"/>
      <c r="O20" s="1"/>
      <c r="P20" s="1"/>
      <c r="Q20" s="1"/>
      <c r="R20" s="1"/>
    </row>
    <row r="21" spans="5:19" x14ac:dyDescent="0.2"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5:19" x14ac:dyDescent="0.2"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5:19" x14ac:dyDescent="0.2">
      <c r="J23" s="1"/>
      <c r="K23" s="1"/>
      <c r="L23" s="1"/>
      <c r="M23" s="1"/>
      <c r="N23" s="1"/>
      <c r="O23" s="1"/>
      <c r="P23" s="1"/>
      <c r="Q23" s="1"/>
      <c r="R23" s="1"/>
    </row>
    <row r="24" spans="5:19" x14ac:dyDescent="0.2">
      <c r="J24" s="1"/>
      <c r="K24" s="1"/>
      <c r="L24" s="1"/>
      <c r="M24" s="1"/>
      <c r="N24" s="1"/>
      <c r="O24" s="1"/>
      <c r="P24" s="1"/>
      <c r="Q24" s="1"/>
      <c r="R24" s="1"/>
      <c r="S24"/>
    </row>
    <row r="25" spans="5:19" x14ac:dyDescent="0.2">
      <c r="J25" s="1"/>
      <c r="K25" s="1"/>
      <c r="L25" s="1"/>
      <c r="M25" s="1"/>
      <c r="N25" s="1"/>
      <c r="O25" s="1"/>
      <c r="P25" s="1"/>
      <c r="Q25" s="1"/>
      <c r="R25" s="1"/>
      <c r="S25"/>
    </row>
    <row r="26" spans="5:19" x14ac:dyDescent="0.2">
      <c r="J26" s="1"/>
      <c r="K26" s="1"/>
      <c r="L26" s="1"/>
      <c r="M26" s="1"/>
      <c r="N26" s="1"/>
      <c r="O26" s="1"/>
      <c r="P26" s="1"/>
      <c r="Q26" s="1"/>
      <c r="R26" s="1"/>
      <c r="S26"/>
    </row>
    <row r="27" spans="5:19" x14ac:dyDescent="0.2">
      <c r="J27" s="1"/>
      <c r="K27" s="1"/>
      <c r="L27" s="1"/>
      <c r="M27" s="1"/>
      <c r="N27" s="1"/>
      <c r="O27" s="1"/>
      <c r="P27" s="1"/>
      <c r="Q27" s="1"/>
      <c r="R27" s="1"/>
      <c r="S27"/>
    </row>
    <row r="28" spans="5:19" x14ac:dyDescent="0.2">
      <c r="E28" s="4"/>
      <c r="F28" s="4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/>
    </row>
    <row r="29" spans="5:19" x14ac:dyDescent="0.2"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/>
      <c r="R29"/>
      <c r="S29"/>
    </row>
    <row r="30" spans="5:19" x14ac:dyDescent="0.2"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/>
      <c r="R30"/>
      <c r="S30"/>
    </row>
    <row r="31" spans="5:19" x14ac:dyDescent="0.2"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/>
      <c r="R31"/>
      <c r="S31"/>
    </row>
    <row r="32" spans="5:19" x14ac:dyDescent="0.2"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/>
      <c r="R32"/>
    </row>
    <row r="33" spans="3:18" x14ac:dyDescent="0.2"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/>
      <c r="R33"/>
    </row>
    <row r="34" spans="3:18" x14ac:dyDescent="0.2"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3:18" x14ac:dyDescent="0.2"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3:18" x14ac:dyDescent="0.2">
      <c r="E36" s="1"/>
      <c r="F36" s="1"/>
      <c r="G36" s="1"/>
      <c r="H36" s="1"/>
      <c r="I36" s="1"/>
      <c r="J36" s="1"/>
    </row>
    <row r="37" spans="3:18" x14ac:dyDescent="0.2">
      <c r="E37" s="1"/>
      <c r="F37" s="1"/>
      <c r="G37" s="1"/>
      <c r="H37" s="1"/>
      <c r="I37" s="1"/>
      <c r="J37" s="1"/>
    </row>
    <row r="38" spans="3:18" x14ac:dyDescent="0.2">
      <c r="E38" s="1"/>
      <c r="F38" s="1"/>
      <c r="G38" s="1"/>
      <c r="H38" s="1"/>
      <c r="I38" s="1"/>
      <c r="J38" s="1"/>
    </row>
    <row r="39" spans="3:18" x14ac:dyDescent="0.2">
      <c r="E39" s="1"/>
      <c r="F39" s="1"/>
      <c r="G39" s="1"/>
      <c r="H39" s="1"/>
      <c r="I39" s="1"/>
      <c r="J39" s="1"/>
    </row>
    <row r="46" spans="3:18" ht="19" x14ac:dyDescent="0.25">
      <c r="C46" s="6"/>
      <c r="D46" s="6"/>
    </row>
    <row r="47" spans="3:18" ht="19" x14ac:dyDescent="0.25">
      <c r="C47" s="6"/>
      <c r="D47" s="6"/>
      <c r="E47" s="2"/>
      <c r="F47" s="2"/>
    </row>
    <row r="48" spans="3:18" ht="19" x14ac:dyDescent="0.25">
      <c r="C48" s="6"/>
      <c r="D48" s="6"/>
      <c r="E48" s="1"/>
      <c r="F48" s="1"/>
    </row>
    <row r="49" spans="3:16" ht="19" x14ac:dyDescent="0.25">
      <c r="C49" s="6"/>
      <c r="D49" s="6"/>
      <c r="E49" s="1"/>
      <c r="F49" s="1"/>
    </row>
    <row r="50" spans="3:16" ht="19" x14ac:dyDescent="0.25">
      <c r="C50" s="6"/>
      <c r="D50" s="6"/>
      <c r="E50" s="1"/>
      <c r="F50" s="1"/>
    </row>
    <row r="51" spans="3:16" ht="19" x14ac:dyDescent="0.25">
      <c r="C51" s="6"/>
      <c r="D51" s="6"/>
      <c r="E51" s="1"/>
      <c r="F51" s="1"/>
    </row>
    <row r="52" spans="3:16" x14ac:dyDescent="0.2">
      <c r="E52" s="1"/>
      <c r="F52" s="1"/>
    </row>
    <row r="55" spans="3:16" x14ac:dyDescent="0.2">
      <c r="E55" s="4"/>
      <c r="F55" s="4"/>
      <c r="G55" s="4"/>
      <c r="H55" s="4"/>
      <c r="I55" s="4"/>
      <c r="J55" s="4"/>
      <c r="K55" s="4"/>
      <c r="L55" s="4"/>
      <c r="M55" s="4"/>
    </row>
    <row r="56" spans="3:16" x14ac:dyDescent="0.2">
      <c r="E56" s="1"/>
      <c r="F56" s="1"/>
      <c r="G56" s="1"/>
      <c r="H56" s="1"/>
      <c r="I56" s="1"/>
      <c r="J56" s="1"/>
      <c r="K56" s="1"/>
      <c r="L56" s="1"/>
      <c r="M56" s="1"/>
    </row>
    <row r="57" spans="3:16" x14ac:dyDescent="0.2">
      <c r="E57" s="1"/>
      <c r="F57" s="1"/>
      <c r="G57" s="1"/>
      <c r="H57" s="1"/>
      <c r="I57" s="1"/>
      <c r="J57" s="1"/>
      <c r="K57" s="1"/>
      <c r="L57" s="1"/>
      <c r="M57" s="1"/>
    </row>
    <row r="58" spans="3:16" x14ac:dyDescent="0.2">
      <c r="E58" s="1"/>
      <c r="F58" s="1"/>
      <c r="G58" s="1"/>
      <c r="H58" s="1"/>
      <c r="I58" s="1"/>
      <c r="J58" s="1"/>
      <c r="K58" s="1"/>
      <c r="L58" s="1"/>
      <c r="M58" s="1"/>
    </row>
    <row r="60" spans="3:16" x14ac:dyDescent="0.2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3:16" x14ac:dyDescent="0.2"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3:16" x14ac:dyDescent="0.2"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8" spans="5:10" x14ac:dyDescent="0.2">
      <c r="E68" s="4"/>
      <c r="F68" s="4"/>
      <c r="G68" s="4"/>
      <c r="H68" s="4"/>
      <c r="I68" s="4"/>
      <c r="J68" s="4"/>
    </row>
    <row r="69" spans="5:10" x14ac:dyDescent="0.2">
      <c r="E69" s="1"/>
      <c r="F69" s="1"/>
      <c r="G69" s="1"/>
      <c r="H69" s="1"/>
      <c r="I69" s="1"/>
      <c r="J69" s="1"/>
    </row>
    <row r="70" spans="5:10" x14ac:dyDescent="0.2">
      <c r="E70" s="1"/>
      <c r="F70" s="1"/>
      <c r="G70" s="1"/>
      <c r="H70" s="1"/>
      <c r="I70" s="1"/>
      <c r="J70" s="1"/>
    </row>
    <row r="71" spans="5:10" x14ac:dyDescent="0.2">
      <c r="E71" s="1"/>
      <c r="F71" s="1"/>
      <c r="G71" s="1"/>
      <c r="H71" s="1"/>
      <c r="I71" s="1"/>
      <c r="J71" s="1"/>
    </row>
    <row r="72" spans="5:10" x14ac:dyDescent="0.2">
      <c r="E72" s="1"/>
      <c r="F72" s="1"/>
      <c r="G72" s="1"/>
      <c r="H72" s="1"/>
      <c r="I72" s="1"/>
      <c r="J72" s="1"/>
    </row>
    <row r="73" spans="5:10" x14ac:dyDescent="0.2">
      <c r="E73" s="1"/>
      <c r="F73" s="1"/>
      <c r="G73" s="1"/>
      <c r="H73" s="1"/>
      <c r="I73" s="1"/>
      <c r="J73" s="1"/>
    </row>
    <row r="74" spans="5:10" x14ac:dyDescent="0.2">
      <c r="E74" s="1"/>
      <c r="F74" s="1"/>
      <c r="G74" s="1"/>
      <c r="H74" s="1"/>
      <c r="I74" s="1"/>
      <c r="J74" s="1"/>
    </row>
  </sheetData>
  <mergeCells count="2">
    <mergeCell ref="A1:B1"/>
    <mergeCell ref="D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731E-4003-B84C-961C-907FD3B8D093}">
  <dimension ref="A1:AJ70"/>
  <sheetViews>
    <sheetView zoomScale="183" zoomScaleNormal="183" workbookViewId="0">
      <selection activeCell="H11" sqref="H11"/>
    </sheetView>
  </sheetViews>
  <sheetFormatPr baseColWidth="10" defaultRowHeight="16" x14ac:dyDescent="0.2"/>
  <cols>
    <col min="1" max="1" width="13.1640625" style="3" bestFit="1" customWidth="1"/>
    <col min="2" max="2" width="15" style="3" bestFit="1" customWidth="1"/>
    <col min="3" max="3" width="10.83203125" style="3"/>
    <col min="4" max="4" width="13.1640625" style="3" bestFit="1" customWidth="1"/>
    <col min="5" max="5" width="16.6640625" style="3" bestFit="1" customWidth="1"/>
    <col min="6" max="6" width="20" style="3" bestFit="1" customWidth="1"/>
    <col min="7" max="7" width="20" style="3" customWidth="1"/>
    <col min="8" max="8" width="21.6640625" style="3" customWidth="1"/>
    <col min="9" max="9" width="13.33203125" style="3" bestFit="1" customWidth="1"/>
    <col min="10" max="10" width="20" style="3" customWidth="1"/>
    <col min="11" max="11" width="17.83203125" style="3" bestFit="1" customWidth="1"/>
    <col min="12" max="12" width="20" style="3" bestFit="1" customWidth="1"/>
    <col min="13" max="13" width="13.5" style="3" bestFit="1" customWidth="1"/>
    <col min="14" max="14" width="29.1640625" style="3" bestFit="1" customWidth="1"/>
    <col min="15" max="15" width="10.83203125" style="3"/>
    <col min="16" max="16" width="13" style="3" bestFit="1" customWidth="1"/>
    <col min="17" max="16384" width="10.83203125" style="3"/>
  </cols>
  <sheetData>
    <row r="1" spans="1:29" x14ac:dyDescent="0.2">
      <c r="A1" s="18" t="s">
        <v>29</v>
      </c>
      <c r="B1" s="18"/>
      <c r="D1" s="20" t="s">
        <v>30</v>
      </c>
      <c r="E1" s="20"/>
      <c r="F1" s="20"/>
      <c r="H1" s="19" t="s">
        <v>34</v>
      </c>
      <c r="I1" s="19"/>
    </row>
    <row r="2" spans="1:29" s="14" customFormat="1" x14ac:dyDescent="0.2">
      <c r="A2" s="15" t="s">
        <v>31</v>
      </c>
      <c r="B2" s="15" t="s">
        <v>33</v>
      </c>
      <c r="D2" s="16" t="s">
        <v>31</v>
      </c>
      <c r="E2" s="16" t="s">
        <v>33</v>
      </c>
      <c r="F2" s="17" t="s">
        <v>32</v>
      </c>
      <c r="H2" s="17" t="s">
        <v>35</v>
      </c>
      <c r="I2" s="17" t="s">
        <v>36</v>
      </c>
    </row>
    <row r="3" spans="1:29" x14ac:dyDescent="0.2">
      <c r="A3" s="11">
        <v>0</v>
      </c>
      <c r="B3" s="11">
        <v>15</v>
      </c>
      <c r="D3" s="9">
        <v>66.6666666666666</v>
      </c>
      <c r="E3" s="9">
        <v>649</v>
      </c>
      <c r="F3" s="3">
        <f>$H$3*D3+$I$3</f>
        <v>642.09523809523807</v>
      </c>
      <c r="H3" s="3" cm="1">
        <f t="array" ref="H3:I7">LINEST(E3:E8,D3:D8,TRUE,TRUE)</f>
        <v>8.3314285714285798</v>
      </c>
      <c r="I3" s="3">
        <v>86.666666666666629</v>
      </c>
    </row>
    <row r="4" spans="1:29" x14ac:dyDescent="0.2">
      <c r="A4" s="11">
        <v>111.111111111111</v>
      </c>
      <c r="B4" s="11">
        <v>863</v>
      </c>
      <c r="D4" s="9">
        <v>55.5555555555555</v>
      </c>
      <c r="E4" s="9">
        <v>507</v>
      </c>
      <c r="F4" s="3">
        <f t="shared" ref="F4:F8" si="0">$H$3*D4+$I$3</f>
        <v>549.52380952380952</v>
      </c>
      <c r="H4" s="3">
        <v>1.0889425689022123</v>
      </c>
      <c r="I4" s="3">
        <v>47.120244697130559</v>
      </c>
    </row>
    <row r="5" spans="1:29" x14ac:dyDescent="0.2">
      <c r="A5" s="11">
        <v>100</v>
      </c>
      <c r="B5" s="11">
        <v>807</v>
      </c>
      <c r="D5" s="9">
        <v>44.4444444444444</v>
      </c>
      <c r="E5" s="9">
        <v>448</v>
      </c>
      <c r="F5" s="3">
        <f t="shared" si="0"/>
        <v>456.95238095238091</v>
      </c>
      <c r="H5" s="3">
        <v>0.93603766406695832</v>
      </c>
      <c r="I5" s="3">
        <v>50.615262143989362</v>
      </c>
    </row>
    <row r="6" spans="1:29" x14ac:dyDescent="0.2">
      <c r="A6" s="11">
        <v>88.8888888888888</v>
      </c>
      <c r="B6" s="11">
        <v>650</v>
      </c>
      <c r="D6" s="9">
        <v>33.3333333333333</v>
      </c>
      <c r="E6" s="9">
        <v>449</v>
      </c>
      <c r="F6" s="3">
        <f t="shared" si="0"/>
        <v>364.38095238095235</v>
      </c>
      <c r="H6" s="3">
        <v>58.536802973977672</v>
      </c>
      <c r="I6" s="3">
        <v>4</v>
      </c>
    </row>
    <row r="7" spans="1:29" x14ac:dyDescent="0.2">
      <c r="A7" s="11">
        <v>77.7777777777777</v>
      </c>
      <c r="B7" s="11">
        <v>611</v>
      </c>
      <c r="D7" s="9">
        <v>22.2222222222222</v>
      </c>
      <c r="E7" s="9">
        <v>265</v>
      </c>
      <c r="F7" s="3">
        <f t="shared" si="0"/>
        <v>271.80952380952374</v>
      </c>
      <c r="H7" s="3">
        <v>149965.71428571426</v>
      </c>
      <c r="I7" s="3">
        <v>10247.61904761905</v>
      </c>
    </row>
    <row r="8" spans="1:29" x14ac:dyDescent="0.2">
      <c r="A8" s="11">
        <v>66.6666666666666</v>
      </c>
      <c r="B8" s="11">
        <v>649</v>
      </c>
      <c r="D8" s="9">
        <v>11.1111111111111</v>
      </c>
      <c r="E8" s="9">
        <v>146</v>
      </c>
      <c r="F8" s="3">
        <f t="shared" si="0"/>
        <v>179.23809523809518</v>
      </c>
      <c r="W8" s="10"/>
      <c r="X8" s="10"/>
    </row>
    <row r="9" spans="1:29" ht="19" x14ac:dyDescent="0.25">
      <c r="A9" s="11">
        <v>55.5555555555555</v>
      </c>
      <c r="B9" s="11">
        <v>507</v>
      </c>
      <c r="D9" s="6"/>
      <c r="W9" s="10"/>
      <c r="X9" s="10"/>
    </row>
    <row r="10" spans="1:29" ht="19" x14ac:dyDescent="0.25">
      <c r="A10" s="11">
        <v>44.4444444444444</v>
      </c>
      <c r="B10" s="11">
        <v>448</v>
      </c>
      <c r="D10" s="6"/>
      <c r="H10" s="7" t="s">
        <v>37</v>
      </c>
      <c r="W10" s="10"/>
      <c r="X10" s="10"/>
    </row>
    <row r="11" spans="1:29" ht="19" x14ac:dyDescent="0.25">
      <c r="A11" s="11">
        <v>33.3333333333333</v>
      </c>
      <c r="B11" s="11">
        <v>449</v>
      </c>
      <c r="D11" s="6"/>
      <c r="H11" s="7">
        <f>3.3*I4/H3</f>
        <v>18.663882930447784</v>
      </c>
      <c r="W11" s="10"/>
      <c r="X11" s="10"/>
    </row>
    <row r="12" spans="1:29" ht="19" x14ac:dyDescent="0.25">
      <c r="A12" s="11">
        <v>22.2222222222222</v>
      </c>
      <c r="B12" s="11">
        <v>265</v>
      </c>
      <c r="D12" s="6"/>
      <c r="W12" s="10"/>
      <c r="X12" s="10"/>
      <c r="AB12" s="2"/>
      <c r="AC12" s="2"/>
    </row>
    <row r="13" spans="1:29" ht="19" x14ac:dyDescent="0.25">
      <c r="A13" s="11">
        <v>11.1111111111111</v>
      </c>
      <c r="B13" s="11">
        <v>146</v>
      </c>
      <c r="D13" s="6"/>
      <c r="W13" s="10"/>
      <c r="X13" s="10"/>
      <c r="AB13" s="1"/>
      <c r="AC13" s="1"/>
    </row>
    <row r="14" spans="1:29" x14ac:dyDescent="0.2">
      <c r="W14" s="10"/>
      <c r="X14" s="10"/>
      <c r="AB14" s="1"/>
      <c r="AC14" s="1"/>
    </row>
    <row r="15" spans="1:29" x14ac:dyDescent="0.2">
      <c r="W15" s="10"/>
      <c r="X15" s="10"/>
      <c r="AB15" s="1"/>
      <c r="AC15" s="1"/>
    </row>
    <row r="16" spans="1:29" x14ac:dyDescent="0.2">
      <c r="W16" s="10"/>
      <c r="X16" s="10"/>
      <c r="AB16" s="1"/>
      <c r="AC16" s="1"/>
    </row>
    <row r="17" spans="23:36" x14ac:dyDescent="0.2">
      <c r="W17" s="10"/>
      <c r="X17" s="10"/>
      <c r="AB17" s="1"/>
      <c r="AC17" s="1"/>
    </row>
    <row r="18" spans="23:36" x14ac:dyDescent="0.2">
      <c r="W18" s="10"/>
      <c r="X18" s="10"/>
    </row>
    <row r="20" spans="23:36" x14ac:dyDescent="0.2">
      <c r="AB20" s="4"/>
      <c r="AC20" s="4"/>
      <c r="AD20" s="4"/>
      <c r="AE20" s="4"/>
      <c r="AF20" s="4"/>
      <c r="AG20" s="4"/>
    </row>
    <row r="21" spans="23:36" x14ac:dyDescent="0.2">
      <c r="AB21" s="1"/>
      <c r="AC21" s="1"/>
      <c r="AD21" s="1"/>
      <c r="AE21" s="1"/>
      <c r="AF21" s="1"/>
      <c r="AG21" s="1"/>
    </row>
    <row r="22" spans="23:36" x14ac:dyDescent="0.2">
      <c r="AB22" s="1"/>
      <c r="AC22" s="1"/>
      <c r="AD22" s="1"/>
      <c r="AE22" s="1"/>
      <c r="AF22" s="1"/>
      <c r="AG22" s="1"/>
    </row>
    <row r="23" spans="23:36" x14ac:dyDescent="0.2">
      <c r="AB23" s="1"/>
      <c r="AC23" s="1"/>
      <c r="AD23" s="1"/>
      <c r="AE23" s="1"/>
      <c r="AF23" s="1"/>
      <c r="AG23" s="1"/>
    </row>
    <row r="25" spans="23:36" x14ac:dyDescent="0.2">
      <c r="AB25" s="4"/>
      <c r="AC25" s="4"/>
      <c r="AD25" s="4"/>
      <c r="AE25" s="4"/>
      <c r="AF25" s="4"/>
      <c r="AG25" s="4"/>
      <c r="AH25" s="4"/>
      <c r="AI25" s="4"/>
      <c r="AJ25" s="4"/>
    </row>
    <row r="26" spans="23:36" x14ac:dyDescent="0.2">
      <c r="AB26" s="1"/>
      <c r="AC26" s="1"/>
      <c r="AD26" s="1"/>
      <c r="AE26" s="1"/>
      <c r="AF26" s="1"/>
      <c r="AG26" s="1"/>
      <c r="AH26" s="1"/>
      <c r="AI26" s="1"/>
      <c r="AJ26" s="1"/>
    </row>
    <row r="27" spans="23:36" x14ac:dyDescent="0.2">
      <c r="AB27" s="1"/>
      <c r="AC27" s="1"/>
      <c r="AD27" s="1"/>
      <c r="AE27" s="1"/>
      <c r="AF27" s="1"/>
      <c r="AG27" s="1"/>
      <c r="AH27" s="1"/>
      <c r="AI27" s="1"/>
      <c r="AJ27" s="1"/>
    </row>
    <row r="33" spans="2:30" x14ac:dyDescent="0.2">
      <c r="AB33" s="4"/>
      <c r="AC33" s="4"/>
      <c r="AD33" s="4"/>
    </row>
    <row r="34" spans="2:30" x14ac:dyDescent="0.2">
      <c r="AB34" s="1"/>
      <c r="AC34" s="1"/>
      <c r="AD34" s="1"/>
    </row>
    <row r="35" spans="2:30" x14ac:dyDescent="0.2">
      <c r="AB35" s="1"/>
      <c r="AC35" s="1"/>
      <c r="AD35" s="1"/>
    </row>
    <row r="36" spans="2:30" x14ac:dyDescent="0.2">
      <c r="AB36" s="1"/>
      <c r="AC36" s="1"/>
      <c r="AD36" s="1"/>
    </row>
    <row r="37" spans="2:30" x14ac:dyDescent="0.2">
      <c r="AB37" s="1"/>
      <c r="AC37" s="1"/>
      <c r="AD37" s="1"/>
    </row>
    <row r="38" spans="2:30" x14ac:dyDescent="0.2">
      <c r="L38" s="2"/>
      <c r="M38" s="2"/>
      <c r="AB38" s="1"/>
      <c r="AC38" s="1"/>
      <c r="AD38" s="1"/>
    </row>
    <row r="39" spans="2:30" ht="19" x14ac:dyDescent="0.25">
      <c r="B39" s="6"/>
      <c r="C39" s="6"/>
      <c r="L39" s="1"/>
      <c r="M39" s="1"/>
      <c r="AB39" s="1"/>
      <c r="AC39" s="1"/>
      <c r="AD39" s="1"/>
    </row>
    <row r="40" spans="2:30" ht="19" x14ac:dyDescent="0.25">
      <c r="B40" s="6"/>
      <c r="C40" s="6"/>
      <c r="D40" s="2"/>
      <c r="E40" s="2"/>
      <c r="L40" s="1"/>
      <c r="M40" s="1"/>
    </row>
    <row r="41" spans="2:30" ht="19" x14ac:dyDescent="0.25">
      <c r="B41" s="6"/>
      <c r="C41" s="6"/>
      <c r="D41" s="1"/>
      <c r="E41" s="1"/>
      <c r="L41" s="1"/>
      <c r="M41" s="1"/>
    </row>
    <row r="42" spans="2:30" ht="19" x14ac:dyDescent="0.25">
      <c r="B42" s="6"/>
      <c r="C42" s="6"/>
      <c r="D42" s="1"/>
      <c r="E42" s="1"/>
      <c r="L42" s="1"/>
      <c r="M42" s="1"/>
    </row>
    <row r="43" spans="2:30" ht="19" x14ac:dyDescent="0.25">
      <c r="B43" s="6"/>
      <c r="C43" s="6"/>
      <c r="D43" s="1"/>
      <c r="E43" s="1"/>
      <c r="L43" s="1"/>
      <c r="M43" s="1"/>
    </row>
    <row r="44" spans="2:30" x14ac:dyDescent="0.2">
      <c r="D44" s="1"/>
      <c r="E44" s="1"/>
    </row>
    <row r="45" spans="2:30" x14ac:dyDescent="0.2">
      <c r="D45" s="1"/>
      <c r="E45" s="1"/>
    </row>
    <row r="46" spans="2:30" x14ac:dyDescent="0.2">
      <c r="L46" s="4"/>
      <c r="M46" s="4"/>
      <c r="N46" s="4"/>
      <c r="O46" s="4"/>
      <c r="P46" s="4"/>
      <c r="Q46" s="4"/>
    </row>
    <row r="47" spans="2:30" x14ac:dyDescent="0.2">
      <c r="L47" s="1"/>
      <c r="M47" s="1"/>
      <c r="N47" s="1"/>
      <c r="O47" s="1"/>
      <c r="P47" s="1"/>
      <c r="Q47" s="1"/>
    </row>
    <row r="48" spans="2:30" x14ac:dyDescent="0.2">
      <c r="D48" s="4"/>
      <c r="E48" s="4"/>
      <c r="F48" s="4"/>
      <c r="G48" s="4"/>
      <c r="H48" s="4"/>
      <c r="I48" s="4"/>
      <c r="J48" s="4"/>
      <c r="K48" s="4"/>
      <c r="L48" s="1"/>
      <c r="M48" s="1"/>
      <c r="N48" s="1"/>
      <c r="O48" s="1"/>
      <c r="P48" s="1"/>
      <c r="Q48" s="1"/>
    </row>
    <row r="49" spans="4:20" x14ac:dyDescent="0.2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4:20" x14ac:dyDescent="0.2">
      <c r="D50" s="1"/>
      <c r="E50" s="1"/>
      <c r="F50" s="1"/>
      <c r="G50" s="1"/>
      <c r="H50" s="1"/>
      <c r="I50" s="1"/>
      <c r="J50" s="1"/>
      <c r="K50" s="1"/>
    </row>
    <row r="51" spans="4:20" x14ac:dyDescent="0.2">
      <c r="D51" s="1"/>
      <c r="E51" s="1"/>
      <c r="F51" s="1"/>
      <c r="G51" s="1"/>
      <c r="H51" s="1"/>
      <c r="I51" s="1"/>
      <c r="J51" s="1"/>
      <c r="K51" s="1"/>
      <c r="L51" s="4"/>
      <c r="M51" s="4"/>
      <c r="N51" s="4"/>
      <c r="O51" s="4"/>
      <c r="P51" s="4"/>
      <c r="Q51" s="4"/>
      <c r="R51" s="4"/>
      <c r="S51" s="4"/>
      <c r="T51" s="4"/>
    </row>
    <row r="52" spans="4:20" x14ac:dyDescent="0.2">
      <c r="L52" s="1"/>
      <c r="M52" s="1"/>
      <c r="N52" s="1"/>
      <c r="O52" s="1"/>
      <c r="P52" s="1"/>
      <c r="Q52" s="1"/>
      <c r="R52" s="1"/>
      <c r="S52" s="1"/>
      <c r="T52" s="1"/>
    </row>
    <row r="53" spans="4:20" x14ac:dyDescent="0.2">
      <c r="D53" s="4"/>
      <c r="E53" s="4"/>
      <c r="F53" s="4"/>
      <c r="G53" s="4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</row>
    <row r="54" spans="4:20" x14ac:dyDescent="0.2">
      <c r="D54" s="1"/>
      <c r="E54" s="1"/>
      <c r="F54" s="1"/>
      <c r="G54" s="1"/>
      <c r="H54" s="1"/>
      <c r="I54" s="1"/>
      <c r="J54" s="1"/>
      <c r="K54" s="1"/>
    </row>
    <row r="55" spans="4:20" x14ac:dyDescent="0.2">
      <c r="D55" s="1"/>
      <c r="E55" s="1"/>
      <c r="F55" s="1"/>
      <c r="G55" s="1"/>
      <c r="H55" s="1"/>
      <c r="I55" s="1"/>
      <c r="J55" s="1"/>
      <c r="K55" s="1"/>
    </row>
    <row r="59" spans="4:20" x14ac:dyDescent="0.2">
      <c r="L59" s="4"/>
      <c r="M59" s="4"/>
      <c r="N59" s="4"/>
    </row>
    <row r="60" spans="4:20" x14ac:dyDescent="0.2">
      <c r="L60" s="1"/>
      <c r="M60" s="1"/>
      <c r="N60" s="1"/>
    </row>
    <row r="61" spans="4:20" x14ac:dyDescent="0.2">
      <c r="D61" s="4"/>
      <c r="E61" s="4"/>
      <c r="F61" s="4"/>
      <c r="L61" s="1"/>
      <c r="M61" s="1"/>
      <c r="N61" s="1"/>
    </row>
    <row r="62" spans="4:20" x14ac:dyDescent="0.2">
      <c r="D62" s="1"/>
      <c r="E62" s="1"/>
      <c r="F62" s="1"/>
      <c r="L62" s="1"/>
      <c r="M62" s="1"/>
      <c r="N62" s="1"/>
    </row>
    <row r="63" spans="4:20" x14ac:dyDescent="0.2">
      <c r="D63" s="1"/>
      <c r="E63" s="1"/>
      <c r="F63" s="1"/>
      <c r="L63" s="1"/>
      <c r="M63" s="1"/>
      <c r="N63" s="1"/>
    </row>
    <row r="64" spans="4:20" x14ac:dyDescent="0.2">
      <c r="D64" s="1"/>
      <c r="E64" s="1"/>
      <c r="F64" s="1"/>
      <c r="L64" s="1"/>
      <c r="M64" s="1"/>
      <c r="N64" s="1"/>
    </row>
    <row r="65" spans="4:14" x14ac:dyDescent="0.2">
      <c r="D65" s="1"/>
      <c r="E65" s="1"/>
      <c r="F65" s="1"/>
      <c r="L65" s="1"/>
      <c r="M65" s="1"/>
      <c r="N65" s="1"/>
    </row>
    <row r="66" spans="4:14" x14ac:dyDescent="0.2">
      <c r="D66" s="1"/>
      <c r="E66" s="1"/>
      <c r="F66" s="1"/>
      <c r="L66" s="1"/>
      <c r="M66" s="1"/>
      <c r="N66" s="1"/>
    </row>
    <row r="67" spans="4:14" x14ac:dyDescent="0.2">
      <c r="L67" s="1"/>
      <c r="M67" s="1"/>
      <c r="N67" s="1"/>
    </row>
    <row r="68" spans="4:14" x14ac:dyDescent="0.2">
      <c r="L68" s="1"/>
      <c r="M68" s="1"/>
      <c r="N68" s="1"/>
    </row>
    <row r="69" spans="4:14" x14ac:dyDescent="0.2">
      <c r="L69" s="1"/>
      <c r="M69" s="1"/>
      <c r="N69" s="1"/>
    </row>
    <row r="70" spans="4:14" x14ac:dyDescent="0.2">
      <c r="L70" s="1"/>
      <c r="M70" s="1"/>
      <c r="N70" s="1"/>
    </row>
  </sheetData>
  <mergeCells count="3">
    <mergeCell ref="A1:B1"/>
    <mergeCell ref="D1:F1"/>
    <mergeCell ref="H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2CE28-0BC6-B140-8529-BC1507CA7A9D}">
  <dimension ref="A1:W155"/>
  <sheetViews>
    <sheetView zoomScale="217" zoomScaleNormal="217" workbookViewId="0">
      <selection activeCell="H11" sqref="H11"/>
    </sheetView>
  </sheetViews>
  <sheetFormatPr baseColWidth="10" defaultRowHeight="16" x14ac:dyDescent="0.2"/>
  <cols>
    <col min="1" max="1" width="10.83203125" style="13"/>
    <col min="2" max="2" width="15" style="13" bestFit="1" customWidth="1"/>
    <col min="3" max="4" width="10.83203125" style="13"/>
    <col min="5" max="5" width="17.83203125" style="13" bestFit="1" customWidth="1"/>
    <col min="6" max="6" width="14" style="13" bestFit="1" customWidth="1"/>
    <col min="7" max="7" width="13.5" style="13" bestFit="1" customWidth="1"/>
    <col min="8" max="8" width="13" style="13" bestFit="1" customWidth="1"/>
    <col min="9" max="9" width="13.1640625" style="13" bestFit="1" customWidth="1"/>
    <col min="10" max="16384" width="10.83203125" style="13"/>
  </cols>
  <sheetData>
    <row r="1" spans="1:23" x14ac:dyDescent="0.2">
      <c r="A1" s="18" t="s">
        <v>29</v>
      </c>
      <c r="B1" s="18"/>
      <c r="D1" s="19" t="s">
        <v>30</v>
      </c>
      <c r="E1" s="19"/>
      <c r="F1" s="19"/>
      <c r="H1" s="19" t="s">
        <v>34</v>
      </c>
      <c r="I1" s="19"/>
    </row>
    <row r="2" spans="1:23" x14ac:dyDescent="0.2">
      <c r="A2" s="11" t="s">
        <v>31</v>
      </c>
      <c r="B2" s="15" t="s">
        <v>33</v>
      </c>
      <c r="D2" s="9" t="s">
        <v>31</v>
      </c>
      <c r="E2" s="16" t="s">
        <v>33</v>
      </c>
      <c r="F2" s="12" t="s">
        <v>32</v>
      </c>
      <c r="H2" s="17" t="s">
        <v>35</v>
      </c>
      <c r="I2" s="17" t="s">
        <v>36</v>
      </c>
    </row>
    <row r="3" spans="1:23" x14ac:dyDescent="0.2">
      <c r="A3" s="13">
        <v>0</v>
      </c>
      <c r="B3" s="13">
        <v>841</v>
      </c>
      <c r="D3" s="12">
        <v>666.66666666666595</v>
      </c>
      <c r="E3" s="12">
        <v>1410</v>
      </c>
      <c r="F3" s="13">
        <f>$H$3*D3+$I$3</f>
        <v>1364.6190476190475</v>
      </c>
      <c r="H3" s="13" cm="1">
        <f t="array" ref="H3:I7">LINEST(E3:E8,D3:D8,TRUE,TRUE)</f>
        <v>0.49602857142857204</v>
      </c>
      <c r="I3" s="13">
        <v>1033.9333333333332</v>
      </c>
    </row>
    <row r="4" spans="1:23" x14ac:dyDescent="0.2">
      <c r="A4" s="13">
        <v>1111.1111111111099</v>
      </c>
      <c r="B4" s="13">
        <v>1346</v>
      </c>
      <c r="D4" s="12">
        <v>555.55555555555497</v>
      </c>
      <c r="E4" s="12">
        <v>1280</v>
      </c>
      <c r="F4" s="13">
        <f t="shared" ref="F4:F8" si="0">$H$3*D4+$I$3</f>
        <v>1309.5047619047618</v>
      </c>
      <c r="H4" s="13">
        <v>7.7009599189626673E-2</v>
      </c>
      <c r="I4" s="13">
        <v>33.323255619452382</v>
      </c>
      <c r="J4" s="11"/>
      <c r="K4" s="11"/>
      <c r="L4" s="11"/>
      <c r="M4" s="11"/>
      <c r="N4" s="11"/>
      <c r="O4" s="11"/>
      <c r="P4" s="11"/>
      <c r="Q4" s="11"/>
    </row>
    <row r="5" spans="1:23" x14ac:dyDescent="0.2">
      <c r="A5" s="13">
        <v>1000</v>
      </c>
      <c r="B5" s="13">
        <v>1300</v>
      </c>
      <c r="D5" s="12">
        <v>444.444444444444</v>
      </c>
      <c r="E5" s="12">
        <v>1231</v>
      </c>
      <c r="F5" s="13">
        <f t="shared" si="0"/>
        <v>1254.390476190476</v>
      </c>
      <c r="H5" s="13">
        <v>0.91206493458214233</v>
      </c>
      <c r="I5" s="13">
        <v>35.794918500761952</v>
      </c>
    </row>
    <row r="6" spans="1:23" x14ac:dyDescent="0.2">
      <c r="A6" s="13">
        <v>888.888888888888</v>
      </c>
      <c r="B6" s="13">
        <v>1424</v>
      </c>
      <c r="D6" s="12">
        <v>333.33333333333297</v>
      </c>
      <c r="E6" s="12">
        <v>1169</v>
      </c>
      <c r="F6" s="13">
        <f t="shared" si="0"/>
        <v>1199.2761904761903</v>
      </c>
      <c r="H6" s="13">
        <v>41.488110812136725</v>
      </c>
      <c r="I6" s="13">
        <v>4</v>
      </c>
      <c r="W6" s="11"/>
    </row>
    <row r="7" spans="1:23" x14ac:dyDescent="0.2">
      <c r="A7" s="13">
        <v>777.77777777777703</v>
      </c>
      <c r="B7" s="13">
        <v>1412</v>
      </c>
      <c r="D7" s="12">
        <v>222.222222222222</v>
      </c>
      <c r="E7" s="12">
        <v>1166</v>
      </c>
      <c r="F7" s="13">
        <f t="shared" si="0"/>
        <v>1144.1619047619047</v>
      </c>
      <c r="H7" s="13">
        <v>53157.728571428575</v>
      </c>
      <c r="I7" s="13">
        <v>5125.1047619047604</v>
      </c>
    </row>
    <row r="8" spans="1:23" x14ac:dyDescent="0.2">
      <c r="A8" s="13">
        <v>666.66666666666595</v>
      </c>
      <c r="B8" s="13">
        <v>1410</v>
      </c>
      <c r="D8" s="12">
        <v>111.111111111111</v>
      </c>
      <c r="E8" s="12">
        <v>1105</v>
      </c>
      <c r="F8" s="13">
        <f t="shared" si="0"/>
        <v>1089.0476190476188</v>
      </c>
    </row>
    <row r="9" spans="1:23" x14ac:dyDescent="0.2">
      <c r="A9" s="13">
        <v>555.55555555555497</v>
      </c>
      <c r="B9" s="13">
        <v>1280</v>
      </c>
      <c r="E9" s="5"/>
      <c r="F9" s="5"/>
    </row>
    <row r="10" spans="1:23" x14ac:dyDescent="0.2">
      <c r="A10" s="13">
        <v>444.444444444444</v>
      </c>
      <c r="B10" s="13">
        <v>1231</v>
      </c>
      <c r="E10" s="5"/>
      <c r="F10" s="5"/>
      <c r="H10" s="12" t="s">
        <v>37</v>
      </c>
    </row>
    <row r="11" spans="1:23" x14ac:dyDescent="0.2">
      <c r="A11" s="13">
        <v>333.33333333333297</v>
      </c>
      <c r="B11" s="13">
        <v>1169</v>
      </c>
      <c r="H11" s="12">
        <f>3.3*I4/H3</f>
        <v>221.69437382908501</v>
      </c>
    </row>
    <row r="12" spans="1:23" x14ac:dyDescent="0.2">
      <c r="A12" s="13">
        <v>222.222222222222</v>
      </c>
      <c r="B12" s="13">
        <v>1166</v>
      </c>
      <c r="V12" s="11"/>
    </row>
    <row r="13" spans="1:23" x14ac:dyDescent="0.2">
      <c r="A13" s="13">
        <v>111.111111111111</v>
      </c>
      <c r="B13" s="13">
        <v>1105</v>
      </c>
      <c r="F13" s="4"/>
      <c r="G13" s="4"/>
      <c r="H13" s="4"/>
    </row>
    <row r="14" spans="1:23" x14ac:dyDescent="0.2">
      <c r="E14" s="5"/>
      <c r="F14" s="5"/>
      <c r="G14" s="5"/>
      <c r="H14" s="5"/>
    </row>
    <row r="15" spans="1:23" ht="19" x14ac:dyDescent="0.25">
      <c r="D15" s="8"/>
      <c r="E15" s="5"/>
      <c r="F15" s="5"/>
      <c r="G15" s="5"/>
      <c r="H15" s="5"/>
    </row>
    <row r="16" spans="1:23" x14ac:dyDescent="0.2">
      <c r="E16" s="5"/>
      <c r="F16" s="5"/>
      <c r="G16" s="5"/>
      <c r="H16" s="5"/>
    </row>
    <row r="18" spans="5:8" x14ac:dyDescent="0.2">
      <c r="E18" s="4"/>
      <c r="F18" s="4"/>
      <c r="G18" s="4"/>
      <c r="H18" s="4"/>
    </row>
    <row r="19" spans="5:8" x14ac:dyDescent="0.2">
      <c r="E19" s="5"/>
      <c r="F19" s="5"/>
      <c r="G19" s="5"/>
      <c r="H19" s="5"/>
    </row>
    <row r="20" spans="5:8" x14ac:dyDescent="0.2">
      <c r="E20" s="5"/>
      <c r="F20" s="5"/>
      <c r="G20" s="5"/>
      <c r="H20" s="5"/>
    </row>
    <row r="26" spans="5:8" x14ac:dyDescent="0.2">
      <c r="E26" s="4"/>
      <c r="F26" s="4"/>
      <c r="G26" s="4"/>
    </row>
    <row r="27" spans="5:8" x14ac:dyDescent="0.2">
      <c r="E27" s="5"/>
      <c r="F27" s="5"/>
      <c r="G27" s="5"/>
    </row>
    <row r="28" spans="5:8" x14ac:dyDescent="0.2">
      <c r="E28" s="5"/>
      <c r="F28" s="5"/>
      <c r="G28" s="5"/>
    </row>
    <row r="29" spans="5:8" x14ac:dyDescent="0.2">
      <c r="E29" s="5"/>
      <c r="F29" s="5"/>
      <c r="G29" s="5"/>
    </row>
    <row r="30" spans="5:8" x14ac:dyDescent="0.2">
      <c r="E30" s="5"/>
      <c r="F30" s="5"/>
      <c r="G30" s="5"/>
    </row>
    <row r="31" spans="5:8" x14ac:dyDescent="0.2">
      <c r="E31" s="5"/>
      <c r="F31" s="5"/>
      <c r="G31" s="5"/>
    </row>
    <row r="32" spans="5:8" x14ac:dyDescent="0.2">
      <c r="E32" s="5"/>
      <c r="F32" s="5"/>
      <c r="G32" s="5"/>
    </row>
    <row r="33" spans="1:7" x14ac:dyDescent="0.2">
      <c r="E33" s="5"/>
      <c r="F33" s="5"/>
      <c r="G33" s="5"/>
    </row>
    <row r="34" spans="1:7" x14ac:dyDescent="0.2">
      <c r="E34" s="5"/>
      <c r="F34" s="5"/>
      <c r="G34" s="5"/>
    </row>
    <row r="35" spans="1:7" x14ac:dyDescent="0.2">
      <c r="E35" s="5"/>
      <c r="F35" s="5"/>
      <c r="G35" s="5"/>
    </row>
    <row r="36" spans="1:7" x14ac:dyDescent="0.2">
      <c r="E36" s="5"/>
      <c r="F36" s="5"/>
      <c r="G36" s="5"/>
    </row>
    <row r="37" spans="1:7" x14ac:dyDescent="0.2">
      <c r="E37" s="5"/>
      <c r="F37" s="5"/>
      <c r="G37" s="5"/>
    </row>
    <row r="40" spans="1:7" ht="19" x14ac:dyDescent="0.25">
      <c r="A40" s="8"/>
      <c r="B40" s="8"/>
    </row>
    <row r="45" spans="1:7" ht="19" x14ac:dyDescent="0.25">
      <c r="A45" s="8"/>
      <c r="B45" s="8"/>
    </row>
    <row r="46" spans="1:7" ht="19" x14ac:dyDescent="0.25">
      <c r="A46" s="8"/>
      <c r="B46" s="8"/>
      <c r="E46" s="4"/>
      <c r="F46" s="4"/>
    </row>
    <row r="47" spans="1:7" ht="19" x14ac:dyDescent="0.25">
      <c r="A47" s="8"/>
      <c r="B47" s="8"/>
      <c r="E47" s="4"/>
      <c r="F47" s="4"/>
    </row>
    <row r="48" spans="1:7" ht="19" x14ac:dyDescent="0.25">
      <c r="A48" s="8"/>
      <c r="B48" s="8"/>
      <c r="E48" s="5"/>
      <c r="F48" s="5"/>
    </row>
    <row r="49" spans="1:13" ht="19" x14ac:dyDescent="0.25">
      <c r="A49" s="8"/>
      <c r="B49" s="8"/>
      <c r="E49" s="5"/>
      <c r="F49" s="5"/>
    </row>
    <row r="50" spans="1:13" ht="19" x14ac:dyDescent="0.25">
      <c r="A50" s="8"/>
      <c r="B50" s="8"/>
      <c r="E50" s="5"/>
      <c r="F50" s="5"/>
    </row>
    <row r="51" spans="1:13" ht="19" x14ac:dyDescent="0.25">
      <c r="A51" s="8"/>
      <c r="B51" s="8"/>
      <c r="E51" s="5"/>
      <c r="F51" s="5"/>
    </row>
    <row r="52" spans="1:13" x14ac:dyDescent="0.2">
      <c r="E52" s="5"/>
      <c r="F52" s="5"/>
    </row>
    <row r="55" spans="1:13" x14ac:dyDescent="0.2">
      <c r="E55" s="4"/>
      <c r="F55" s="4"/>
      <c r="G55" s="4"/>
      <c r="H55" s="4"/>
      <c r="I55" s="4"/>
      <c r="J55" s="4"/>
    </row>
    <row r="56" spans="1:13" x14ac:dyDescent="0.2">
      <c r="E56" s="5"/>
      <c r="F56" s="5"/>
      <c r="G56" s="5"/>
      <c r="H56" s="5"/>
      <c r="I56" s="5"/>
      <c r="J56" s="5"/>
    </row>
    <row r="57" spans="1:13" x14ac:dyDescent="0.2">
      <c r="E57" s="5"/>
      <c r="F57" s="5"/>
      <c r="G57" s="5"/>
      <c r="H57" s="5"/>
      <c r="I57" s="5"/>
      <c r="J57" s="5"/>
    </row>
    <row r="58" spans="1:13" x14ac:dyDescent="0.2">
      <c r="E58" s="5"/>
      <c r="F58" s="5"/>
      <c r="G58" s="5"/>
      <c r="H58" s="5"/>
      <c r="I58" s="5"/>
      <c r="J58" s="5"/>
    </row>
    <row r="60" spans="1:13" x14ac:dyDescent="0.2"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"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">
      <c r="E62" s="5"/>
      <c r="F62" s="5"/>
      <c r="G62" s="5"/>
      <c r="H62" s="5"/>
      <c r="I62" s="5"/>
      <c r="J62" s="5"/>
      <c r="K62" s="5"/>
      <c r="L62" s="5"/>
      <c r="M62" s="5"/>
    </row>
    <row r="68" spans="5:15" x14ac:dyDescent="0.2">
      <c r="E68" s="4"/>
      <c r="F68" s="4"/>
      <c r="G68" s="4"/>
    </row>
    <row r="69" spans="5:15" x14ac:dyDescent="0.2">
      <c r="E69" s="5"/>
      <c r="F69" s="5"/>
      <c r="G69" s="5"/>
    </row>
    <row r="70" spans="5:15" x14ac:dyDescent="0.2">
      <c r="E70" s="5"/>
      <c r="F70" s="5"/>
      <c r="G70" s="5"/>
    </row>
    <row r="71" spans="5:15" x14ac:dyDescent="0.2">
      <c r="E71" s="5"/>
      <c r="F71" s="5"/>
      <c r="G71" s="5"/>
    </row>
    <row r="72" spans="5:15" x14ac:dyDescent="0.2">
      <c r="E72" s="5"/>
      <c r="F72" s="5"/>
      <c r="G72" s="5"/>
    </row>
    <row r="73" spans="5:15" x14ac:dyDescent="0.2">
      <c r="E73" s="5"/>
      <c r="F73" s="5"/>
      <c r="G73" s="5"/>
      <c r="N73" s="4"/>
      <c r="O73" s="4"/>
    </row>
    <row r="74" spans="5:15" x14ac:dyDescent="0.2">
      <c r="E74" s="5"/>
      <c r="F74" s="5"/>
      <c r="G74" s="5"/>
      <c r="N74" s="5"/>
      <c r="O74" s="5"/>
    </row>
    <row r="75" spans="5:15" x14ac:dyDescent="0.2">
      <c r="N75" s="5"/>
      <c r="O75" s="5"/>
    </row>
    <row r="76" spans="5:15" x14ac:dyDescent="0.2">
      <c r="N76" s="5"/>
      <c r="O76" s="5"/>
    </row>
    <row r="77" spans="5:15" x14ac:dyDescent="0.2">
      <c r="N77" s="5"/>
      <c r="O77" s="5"/>
    </row>
    <row r="78" spans="5:15" x14ac:dyDescent="0.2">
      <c r="N78" s="5"/>
      <c r="O78" s="5"/>
    </row>
    <row r="79" spans="5:15" x14ac:dyDescent="0.2">
      <c r="E79" s="4"/>
      <c r="F79" s="4"/>
    </row>
    <row r="80" spans="5:15" x14ac:dyDescent="0.2">
      <c r="E80" s="5"/>
      <c r="F80" s="5"/>
    </row>
    <row r="81" spans="5:22" x14ac:dyDescent="0.2">
      <c r="E81" s="5"/>
      <c r="F81" s="5"/>
      <c r="N81" s="4"/>
      <c r="O81" s="4"/>
      <c r="P81" s="4"/>
      <c r="Q81" s="4"/>
      <c r="R81" s="4"/>
      <c r="S81" s="4"/>
    </row>
    <row r="82" spans="5:22" x14ac:dyDescent="0.2">
      <c r="E82" s="5"/>
      <c r="F82" s="5"/>
      <c r="N82" s="5"/>
      <c r="O82" s="5"/>
      <c r="P82" s="5"/>
      <c r="Q82" s="5"/>
      <c r="R82" s="5"/>
      <c r="S82" s="5"/>
    </row>
    <row r="83" spans="5:22" x14ac:dyDescent="0.2">
      <c r="E83" s="5"/>
      <c r="F83" s="5"/>
      <c r="N83" s="5"/>
      <c r="O83" s="5"/>
      <c r="P83" s="5"/>
      <c r="Q83" s="5"/>
      <c r="R83" s="5"/>
      <c r="S83" s="5"/>
    </row>
    <row r="84" spans="5:22" x14ac:dyDescent="0.2">
      <c r="E84" s="5"/>
      <c r="F84" s="5"/>
      <c r="N84" s="5"/>
      <c r="O84" s="5"/>
      <c r="P84" s="5"/>
      <c r="Q84" s="5"/>
      <c r="R84" s="5"/>
      <c r="S84" s="5"/>
    </row>
    <row r="86" spans="5:22" x14ac:dyDescent="0.2">
      <c r="N86" s="4"/>
      <c r="O86" s="4"/>
      <c r="P86" s="4"/>
      <c r="Q86" s="4"/>
      <c r="R86" s="4"/>
      <c r="S86" s="4"/>
      <c r="T86" s="4"/>
      <c r="U86" s="4"/>
      <c r="V86" s="4"/>
    </row>
    <row r="87" spans="5:22" x14ac:dyDescent="0.2">
      <c r="E87" s="4"/>
      <c r="F87" s="4"/>
      <c r="G87" s="4"/>
      <c r="H87" s="4"/>
      <c r="I87" s="4"/>
      <c r="J87" s="4"/>
      <c r="N87" s="5"/>
      <c r="O87" s="5"/>
      <c r="P87" s="5"/>
      <c r="Q87" s="5"/>
      <c r="R87" s="5"/>
      <c r="S87" s="5"/>
      <c r="T87" s="5"/>
      <c r="U87" s="5"/>
      <c r="V87" s="5"/>
    </row>
    <row r="88" spans="5:22" x14ac:dyDescent="0.2">
      <c r="E88" s="5"/>
      <c r="F88" s="5"/>
      <c r="G88" s="5"/>
      <c r="H88" s="5"/>
      <c r="I88" s="5"/>
      <c r="J88" s="5"/>
      <c r="N88" s="5"/>
      <c r="O88" s="5"/>
      <c r="P88" s="5"/>
      <c r="Q88" s="5"/>
      <c r="R88" s="5"/>
      <c r="S88" s="5"/>
      <c r="T88" s="5"/>
      <c r="U88" s="5"/>
      <c r="V88" s="5"/>
    </row>
    <row r="89" spans="5:22" x14ac:dyDescent="0.2">
      <c r="E89" s="5"/>
      <c r="F89" s="5"/>
      <c r="G89" s="5"/>
      <c r="H89" s="5"/>
      <c r="I89" s="5"/>
      <c r="J89" s="5"/>
    </row>
    <row r="90" spans="5:22" x14ac:dyDescent="0.2">
      <c r="E90" s="5"/>
      <c r="F90" s="5"/>
      <c r="G90" s="5"/>
      <c r="H90" s="5"/>
      <c r="I90" s="5"/>
      <c r="J90" s="5"/>
    </row>
    <row r="92" spans="5:22" x14ac:dyDescent="0.2">
      <c r="E92" s="4"/>
      <c r="F92" s="4"/>
      <c r="G92" s="4"/>
      <c r="H92" s="4"/>
      <c r="I92" s="4"/>
      <c r="J92" s="4"/>
      <c r="K92" s="4"/>
      <c r="L92" s="4"/>
      <c r="M92" s="4"/>
    </row>
    <row r="93" spans="5:22" x14ac:dyDescent="0.2">
      <c r="E93" s="5"/>
      <c r="F93" s="5"/>
      <c r="G93" s="5"/>
      <c r="H93" s="5"/>
      <c r="I93" s="5"/>
      <c r="J93" s="5"/>
      <c r="K93" s="5"/>
      <c r="L93" s="5"/>
      <c r="M93" s="5"/>
    </row>
    <row r="94" spans="5:22" x14ac:dyDescent="0.2">
      <c r="E94" s="5"/>
      <c r="F94" s="5"/>
      <c r="G94" s="5"/>
      <c r="H94" s="5"/>
      <c r="I94" s="5"/>
      <c r="J94" s="5"/>
      <c r="K94" s="5"/>
      <c r="L94" s="5"/>
      <c r="M94" s="5"/>
      <c r="N94" s="4"/>
      <c r="O94" s="4"/>
      <c r="P94" s="4"/>
    </row>
    <row r="95" spans="5:22" x14ac:dyDescent="0.2">
      <c r="N95" s="5"/>
      <c r="O95" s="5"/>
      <c r="P95" s="5"/>
    </row>
    <row r="96" spans="5:22" x14ac:dyDescent="0.2">
      <c r="N96" s="5"/>
      <c r="O96" s="5"/>
      <c r="P96" s="5"/>
    </row>
    <row r="97" spans="5:16" x14ac:dyDescent="0.2">
      <c r="N97" s="5"/>
      <c r="O97" s="5"/>
      <c r="P97" s="5"/>
    </row>
    <row r="98" spans="5:16" x14ac:dyDescent="0.2">
      <c r="N98" s="5"/>
      <c r="O98" s="5"/>
      <c r="P98" s="5"/>
    </row>
    <row r="99" spans="5:16" x14ac:dyDescent="0.2">
      <c r="N99" s="5"/>
      <c r="O99" s="5"/>
      <c r="P99" s="5"/>
    </row>
    <row r="100" spans="5:16" x14ac:dyDescent="0.2">
      <c r="E100" s="4"/>
      <c r="F100" s="4"/>
      <c r="G100" s="4"/>
    </row>
    <row r="101" spans="5:16" x14ac:dyDescent="0.2">
      <c r="E101" s="5"/>
      <c r="F101" s="5"/>
      <c r="G101" s="5"/>
    </row>
    <row r="102" spans="5:16" x14ac:dyDescent="0.2">
      <c r="E102" s="5"/>
      <c r="F102" s="5"/>
      <c r="G102" s="5"/>
    </row>
    <row r="103" spans="5:16" x14ac:dyDescent="0.2">
      <c r="E103" s="5"/>
      <c r="F103" s="5"/>
      <c r="G103" s="5"/>
    </row>
    <row r="104" spans="5:16" x14ac:dyDescent="0.2">
      <c r="E104" s="5"/>
      <c r="F104" s="5"/>
      <c r="G104" s="5"/>
    </row>
    <row r="105" spans="5:16" x14ac:dyDescent="0.2">
      <c r="E105" s="5"/>
      <c r="F105" s="5"/>
      <c r="G105" s="5"/>
    </row>
    <row r="106" spans="5:16" x14ac:dyDescent="0.2">
      <c r="E106" s="5"/>
      <c r="F106" s="5"/>
      <c r="G106" s="5"/>
    </row>
    <row r="126" spans="5:6" x14ac:dyDescent="0.2">
      <c r="E126" s="13" t="s">
        <v>0</v>
      </c>
    </row>
    <row r="128" spans="5:6" x14ac:dyDescent="0.2">
      <c r="E128" s="4" t="s">
        <v>1</v>
      </c>
      <c r="F128" s="4"/>
    </row>
    <row r="129" spans="5:13" x14ac:dyDescent="0.2">
      <c r="E129" s="5" t="s">
        <v>2</v>
      </c>
      <c r="F129" s="5">
        <v>0.95502090792931971</v>
      </c>
    </row>
    <row r="130" spans="5:13" x14ac:dyDescent="0.2">
      <c r="E130" s="5" t="s">
        <v>3</v>
      </c>
      <c r="F130" s="5">
        <v>0.91206493458214222</v>
      </c>
    </row>
    <row r="131" spans="5:13" x14ac:dyDescent="0.2">
      <c r="E131" s="5" t="s">
        <v>4</v>
      </c>
      <c r="F131" s="5">
        <v>0.89008116822767769</v>
      </c>
    </row>
    <row r="132" spans="5:13" x14ac:dyDescent="0.2">
      <c r="E132" s="5" t="s">
        <v>5</v>
      </c>
      <c r="F132" s="5">
        <v>35.794918500761966</v>
      </c>
    </row>
    <row r="133" spans="5:13" x14ac:dyDescent="0.2">
      <c r="E133" s="5" t="s">
        <v>6</v>
      </c>
      <c r="F133" s="5">
        <v>6</v>
      </c>
    </row>
    <row r="135" spans="5:13" x14ac:dyDescent="0.2">
      <c r="E135" s="13" t="s">
        <v>7</v>
      </c>
    </row>
    <row r="136" spans="5:13" x14ac:dyDescent="0.2">
      <c r="E136" s="4"/>
      <c r="F136" s="4" t="s">
        <v>12</v>
      </c>
      <c r="G136" s="4" t="s">
        <v>13</v>
      </c>
      <c r="H136" s="4" t="s">
        <v>14</v>
      </c>
      <c r="I136" s="4" t="s">
        <v>15</v>
      </c>
      <c r="J136" s="4" t="s">
        <v>16</v>
      </c>
    </row>
    <row r="137" spans="5:13" x14ac:dyDescent="0.2">
      <c r="E137" s="5" t="s">
        <v>8</v>
      </c>
      <c r="F137" s="5">
        <v>1</v>
      </c>
      <c r="G137" s="5">
        <v>53157.728571428568</v>
      </c>
      <c r="H137" s="5">
        <v>53157.728571428568</v>
      </c>
      <c r="I137" s="5">
        <v>41.488110812136675</v>
      </c>
      <c r="J137" s="5">
        <v>2.9891790635869198E-3</v>
      </c>
    </row>
    <row r="138" spans="5:13" x14ac:dyDescent="0.2">
      <c r="E138" s="5" t="s">
        <v>9</v>
      </c>
      <c r="F138" s="5">
        <v>4</v>
      </c>
      <c r="G138" s="5">
        <v>5125.1047619047658</v>
      </c>
      <c r="H138" s="5">
        <v>1281.2761904761915</v>
      </c>
      <c r="I138" s="5"/>
      <c r="J138" s="5"/>
    </row>
    <row r="139" spans="5:13" x14ac:dyDescent="0.2">
      <c r="E139" s="5" t="s">
        <v>10</v>
      </c>
      <c r="F139" s="5">
        <v>5</v>
      </c>
      <c r="G139" s="5">
        <v>58282.833333333336</v>
      </c>
      <c r="H139" s="5"/>
      <c r="I139" s="5"/>
      <c r="J139" s="5"/>
    </row>
    <row r="141" spans="5:13" x14ac:dyDescent="0.2">
      <c r="E141" s="4"/>
      <c r="F141" s="4" t="s">
        <v>17</v>
      </c>
      <c r="G141" s="4" t="s">
        <v>5</v>
      </c>
      <c r="H141" s="4" t="s">
        <v>18</v>
      </c>
      <c r="I141" s="4" t="s">
        <v>19</v>
      </c>
      <c r="J141" s="4" t="s">
        <v>20</v>
      </c>
      <c r="K141" s="4" t="s">
        <v>21</v>
      </c>
      <c r="L141" s="4" t="s">
        <v>22</v>
      </c>
      <c r="M141" s="4" t="s">
        <v>23</v>
      </c>
    </row>
    <row r="142" spans="5:13" x14ac:dyDescent="0.2">
      <c r="E142" s="5" t="s">
        <v>11</v>
      </c>
      <c r="F142" s="5">
        <v>1033.9333333333332</v>
      </c>
      <c r="G142" s="5">
        <v>33.323255619452404</v>
      </c>
      <c r="H142" s="5">
        <v>31.027380551910301</v>
      </c>
      <c r="I142" s="5">
        <v>6.4293829155343446E-6</v>
      </c>
      <c r="J142" s="5">
        <v>941.41314337944971</v>
      </c>
      <c r="K142" s="5">
        <v>1126.4535232872167</v>
      </c>
      <c r="L142" s="5">
        <v>941.41314337944971</v>
      </c>
      <c r="M142" s="5">
        <v>1126.4535232872167</v>
      </c>
    </row>
    <row r="143" spans="5:13" x14ac:dyDescent="0.2">
      <c r="E143" s="5" t="s">
        <v>28</v>
      </c>
      <c r="F143" s="5">
        <v>0.49602857142857204</v>
      </c>
      <c r="G143" s="5">
        <v>7.7009599189626729E-2</v>
      </c>
      <c r="H143" s="5">
        <v>6.4411265173210719</v>
      </c>
      <c r="I143" s="5">
        <v>2.9891790635869198E-3</v>
      </c>
      <c r="J143" s="5">
        <v>0.28221564670528898</v>
      </c>
      <c r="K143" s="5">
        <v>0.7098414961518551</v>
      </c>
      <c r="L143" s="5">
        <v>0.28221564670528898</v>
      </c>
      <c r="M143" s="5">
        <v>0.7098414961518551</v>
      </c>
    </row>
    <row r="145" spans="5:7" x14ac:dyDescent="0.2">
      <c r="G145" s="13">
        <f>3.3*G142/F143</f>
        <v>221.69437382908515</v>
      </c>
    </row>
    <row r="147" spans="5:7" x14ac:dyDescent="0.2">
      <c r="E147" s="13" t="s">
        <v>24</v>
      </c>
    </row>
    <row r="149" spans="5:7" x14ac:dyDescent="0.2">
      <c r="E149" s="4" t="s">
        <v>25</v>
      </c>
      <c r="F149" s="4" t="s">
        <v>27</v>
      </c>
      <c r="G149" s="4" t="s">
        <v>26</v>
      </c>
    </row>
    <row r="150" spans="5:7" x14ac:dyDescent="0.2">
      <c r="E150" s="5">
        <v>1</v>
      </c>
      <c r="F150" s="5">
        <v>1254.390476190476</v>
      </c>
      <c r="G150" s="5">
        <v>-23.390476190475965</v>
      </c>
    </row>
    <row r="151" spans="5:7" x14ac:dyDescent="0.2">
      <c r="E151" s="5">
        <v>2</v>
      </c>
      <c r="F151" s="5">
        <v>1364.6190476190475</v>
      </c>
      <c r="G151" s="5">
        <v>45.380952380952522</v>
      </c>
    </row>
    <row r="152" spans="5:7" x14ac:dyDescent="0.2">
      <c r="E152" s="5">
        <v>3</v>
      </c>
      <c r="F152" s="5">
        <v>1309.5047619047618</v>
      </c>
      <c r="G152" s="5">
        <v>-29.504761904761835</v>
      </c>
    </row>
    <row r="153" spans="5:7" x14ac:dyDescent="0.2">
      <c r="E153" s="5">
        <v>4</v>
      </c>
      <c r="F153" s="5">
        <v>1199.2761904761903</v>
      </c>
      <c r="G153" s="5">
        <v>-30.276190476190322</v>
      </c>
    </row>
    <row r="154" spans="5:7" x14ac:dyDescent="0.2">
      <c r="E154" s="5">
        <v>5</v>
      </c>
      <c r="F154" s="5">
        <v>1144.1619047619047</v>
      </c>
      <c r="G154" s="5">
        <v>21.83809523809532</v>
      </c>
    </row>
    <row r="155" spans="5:7" x14ac:dyDescent="0.2">
      <c r="E155" s="5">
        <v>6</v>
      </c>
      <c r="F155" s="5">
        <v>1089.0476190476188</v>
      </c>
      <c r="G155" s="5">
        <v>15.952380952381191</v>
      </c>
    </row>
  </sheetData>
  <mergeCells count="3">
    <mergeCell ref="A1:B1"/>
    <mergeCell ref="D1:F1"/>
    <mergeCell ref="H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DNA_48</vt:lpstr>
      <vt:lpstr>RNA_24</vt:lpstr>
      <vt:lpstr>Aldos_24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Aquilina</dc:creator>
  <cp:lastModifiedBy>Matthew Aquilina</cp:lastModifiedBy>
  <dcterms:created xsi:type="dcterms:W3CDTF">2021-11-10T22:37:23Z</dcterms:created>
  <dcterms:modified xsi:type="dcterms:W3CDTF">2022-01-20T13:05:03Z</dcterms:modified>
</cp:coreProperties>
</file>