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7"/>
  <workbookPr defaultThemeVersion="166925"/>
  <mc:AlternateContent xmlns:mc="http://schemas.openxmlformats.org/markup-compatibility/2006">
    <mc:Choice Requires="x15">
      <x15ac:absPath xmlns:x15ac="http://schemas.microsoft.com/office/spreadsheetml/2010/11/ac" url="/Users/Evelyn/OneDrive - University of Bristol/Google_Drive/working_space/Post-doc-Bristol/projects/Collaboration-projects/RJ-collaboration/anti-diabetic-drug-cancers/manuscript/submission/BMJ/LANCET/JAMA-ONCO-after/JCO/Cell-Research/Lancet-DE/"/>
    </mc:Choice>
  </mc:AlternateContent>
  <xr:revisionPtr revIDLastSave="0" documentId="13_ncr:1_{39B1E1D7-5D5D-EE41-A481-F4CC4B117C69}" xr6:coauthVersionLast="47" xr6:coauthVersionMax="47" xr10:uidLastSave="{00000000-0000-0000-0000-000000000000}"/>
  <bookViews>
    <workbookView xWindow="0" yWindow="500" windowWidth="37400" windowHeight="21100" firstSheet="4" activeTab="11" xr2:uid="{BAD07135-389D-DB49-ADEF-1963D91DB176}"/>
  </bookViews>
  <sheets>
    <sheet name="AT1.Genetic-instruments-ukb" sheetId="14" r:id="rId1"/>
    <sheet name="AT2.SLC5A2-selection" sheetId="1" r:id="rId2"/>
    <sheet name="AT3.Genetic-instruments-magic" sheetId="45" r:id="rId3"/>
    <sheet name="AT4.Outcome-info" sheetId="5" r:id="rId4"/>
    <sheet name="AT5.baseline-characteristics" sheetId="41" r:id="rId5"/>
    <sheet name="AT6.SGLT2_main_MR_results" sheetId="46" r:id="rId6"/>
    <sheet name="AT7.validation_MR_results" sheetId="38" r:id="rId7"/>
    <sheet name="AT8.Coloc-SGLT2-PC" sheetId="20" r:id="rId8"/>
    <sheet name="AT9.PheWAS-drug-tar-variants" sheetId="21" r:id="rId9"/>
    <sheet name="AT10A.MVMR-ins" sheetId="35" r:id="rId10"/>
    <sheet name="AT11.eQTL_assoc_nearby_genes" sheetId="34" r:id="rId11"/>
    <sheet name="AT12.Diff-exp-results" sheetId="49" r:id="rId12"/>
    <sheet name="AT13.cox-SLHD" sheetId="42" r:id="rId13"/>
    <sheet name="AT14.HbA1c-PC" sheetId="52" r:id="rId14"/>
  </sheets>
  <definedNames>
    <definedName name="_xlnm._FilterDatabase" localSheetId="0" hidden="1">'AT1.Genetic-instruments-ukb'!$A$2:$N$14</definedName>
    <definedName name="_xlnm._FilterDatabase" localSheetId="9" hidden="1">'AT10A.MVMR-ins'!$L$1:$AE$350</definedName>
    <definedName name="_xlnm._FilterDatabase" localSheetId="10" hidden="1">'AT11.eQTL_assoc_nearby_genes'!$A$2:$O$27</definedName>
    <definedName name="_xlnm._FilterDatabase" localSheetId="1" hidden="1">'AT2.SLC5A2-selection'!$A$3:$S$47</definedName>
    <definedName name="_xlnm._FilterDatabase" localSheetId="5" hidden="1">'AT6.SGLT2_main_MR_results'!$A$2:$R$56</definedName>
    <definedName name="_xlnm._FilterDatabase" localSheetId="6" hidden="1">'AT7.validation_MR_results'!$A$2:$R$26</definedName>
    <definedName name="_xlnm._FilterDatabase" localSheetId="8" hidden="1">'AT9.PheWAS-drug-tar-variants'!$A$2:$L$36</definedName>
    <definedName name="_Hlk109920917" localSheetId="4">'AT5.baseline-characteristics'!$A$15</definedName>
    <definedName name="_Hlk75961536" localSheetId="4">'AT5.baseline-characteristics'!$A$26</definedName>
    <definedName name="_Hlk96783916" localSheetId="4">'AT5.baseline-characteristics'!$A$2</definedName>
    <definedName name="_xlnm.Print_Area" localSheetId="0">'AT1.Genetic-instruments-ukb'!$A$1:$O$110</definedName>
    <definedName name="_xlnm.Print_Area" localSheetId="9">'AT10A.MVMR-ins'!$A$1:$I$9</definedName>
    <definedName name="_xlnm.Print_Area" localSheetId="10">'AT11.eQTL_assoc_nearby_genes'!$A$1:$P$30</definedName>
    <definedName name="_xlnm.Print_Area" localSheetId="12">'AT13.cox-SLHD'!$A$1:$S$14</definedName>
    <definedName name="_xlnm.Print_Area" localSheetId="3">'AT4.Outcome-info'!$A$1:$G$9</definedName>
    <definedName name="_xlnm.Print_Area" localSheetId="4">'AT5.baseline-characteristics'!$A$1:$H$41</definedName>
    <definedName name="_xlnm.Print_Area" localSheetId="6">'AT7.validation_MR_results'!$A$1:$Q$1</definedName>
    <definedName name="_xlnm.Print_Area" localSheetId="7">'AT8.Coloc-SGLT2-PC'!$A$1:$F$7</definedName>
    <definedName name="_xlnm.Print_Area" localSheetId="8">'AT9.PheWAS-drug-tar-variants'!$A$1:$M$2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3" i="49" l="1"/>
  <c r="E4" i="49"/>
  <c r="E6" i="49"/>
  <c r="J333" i="14"/>
  <c r="K333" i="14" s="1"/>
  <c r="J332" i="14"/>
  <c r="K332" i="14" s="1"/>
  <c r="J331" i="14"/>
  <c r="K331" i="14" s="1"/>
  <c r="J330" i="14"/>
  <c r="K330" i="14" s="1"/>
  <c r="J329" i="14"/>
  <c r="K329" i="14" s="1"/>
  <c r="J328" i="14"/>
  <c r="K328" i="14" s="1"/>
  <c r="J327" i="14"/>
  <c r="K327" i="14" s="1"/>
  <c r="J326" i="14"/>
  <c r="K326" i="14" s="1"/>
  <c r="J325" i="14"/>
  <c r="K325" i="14" s="1"/>
  <c r="J324" i="14"/>
  <c r="K324" i="14" s="1"/>
  <c r="J323" i="14"/>
  <c r="K323" i="14" s="1"/>
  <c r="J322" i="14"/>
  <c r="K322" i="14" s="1"/>
  <c r="J321" i="14"/>
  <c r="K321" i="14" s="1"/>
  <c r="J320" i="14"/>
  <c r="K320" i="14" s="1"/>
  <c r="J319" i="14"/>
  <c r="K319" i="14" s="1"/>
  <c r="J318" i="14"/>
  <c r="K318" i="14" s="1"/>
  <c r="J317" i="14"/>
  <c r="K317" i="14" s="1"/>
  <c r="J316" i="14"/>
  <c r="K316" i="14" s="1"/>
  <c r="J315" i="14"/>
  <c r="K315" i="14" s="1"/>
  <c r="J314" i="14"/>
  <c r="K314" i="14" s="1"/>
  <c r="J313" i="14"/>
  <c r="K313" i="14" s="1"/>
  <c r="J312" i="14"/>
  <c r="K312" i="14" s="1"/>
  <c r="J311" i="14"/>
  <c r="K311" i="14" s="1"/>
  <c r="J310" i="14"/>
  <c r="K310" i="14" s="1"/>
  <c r="J309" i="14"/>
  <c r="K309" i="14" s="1"/>
  <c r="J308" i="14"/>
  <c r="K308" i="14" s="1"/>
  <c r="J307" i="14"/>
  <c r="K307" i="14" s="1"/>
  <c r="J306" i="14"/>
  <c r="K306" i="14" s="1"/>
  <c r="J305" i="14"/>
  <c r="K305" i="14" s="1"/>
  <c r="J304" i="14"/>
  <c r="K304" i="14" s="1"/>
  <c r="J303" i="14"/>
  <c r="K303" i="14" s="1"/>
  <c r="J302" i="14"/>
  <c r="K302" i="14" s="1"/>
  <c r="J301" i="14"/>
  <c r="K301" i="14" s="1"/>
  <c r="J300" i="14"/>
  <c r="K300" i="14" s="1"/>
  <c r="J299" i="14"/>
  <c r="K299" i="14" s="1"/>
  <c r="J298" i="14"/>
  <c r="K298" i="14" s="1"/>
  <c r="J297" i="14"/>
  <c r="K297" i="14" s="1"/>
  <c r="J296" i="14"/>
  <c r="K296" i="14" s="1"/>
  <c r="J295" i="14"/>
  <c r="K295" i="14" s="1"/>
  <c r="J294" i="14"/>
  <c r="K294" i="14" s="1"/>
  <c r="J293" i="14"/>
  <c r="K293" i="14" s="1"/>
  <c r="J292" i="14"/>
  <c r="K292" i="14" s="1"/>
  <c r="J291" i="14"/>
  <c r="K291" i="14" s="1"/>
  <c r="J290" i="14"/>
  <c r="K290" i="14" s="1"/>
  <c r="J289" i="14"/>
  <c r="K289" i="14" s="1"/>
  <c r="J288" i="14"/>
  <c r="K288" i="14" s="1"/>
  <c r="J287" i="14"/>
  <c r="K287" i="14" s="1"/>
  <c r="J286" i="14"/>
  <c r="K286" i="14" s="1"/>
  <c r="J285" i="14"/>
  <c r="K285" i="14" s="1"/>
  <c r="J284" i="14"/>
  <c r="K284" i="14" s="1"/>
  <c r="J283" i="14"/>
  <c r="K283" i="14" s="1"/>
  <c r="J282" i="14"/>
  <c r="K282" i="14" s="1"/>
  <c r="J281" i="14"/>
  <c r="K281" i="14" s="1"/>
  <c r="J280" i="14"/>
  <c r="K280" i="14" s="1"/>
  <c r="J279" i="14"/>
  <c r="K279" i="14" s="1"/>
  <c r="J278" i="14"/>
  <c r="K278" i="14" s="1"/>
  <c r="J277" i="14"/>
  <c r="K277" i="14" s="1"/>
  <c r="J276" i="14"/>
  <c r="K276" i="14" s="1"/>
  <c r="J275" i="14"/>
  <c r="K275" i="14" s="1"/>
  <c r="J274" i="14"/>
  <c r="K274" i="14" s="1"/>
  <c r="J273" i="14"/>
  <c r="K273" i="14" s="1"/>
  <c r="J272" i="14"/>
  <c r="K272" i="14" s="1"/>
  <c r="J271" i="14"/>
  <c r="K271" i="14" s="1"/>
  <c r="J270" i="14"/>
  <c r="K270" i="14" s="1"/>
  <c r="J269" i="14"/>
  <c r="K269" i="14" s="1"/>
  <c r="J268" i="14"/>
  <c r="K268" i="14" s="1"/>
  <c r="J267" i="14"/>
  <c r="K267" i="14" s="1"/>
  <c r="J266" i="14"/>
  <c r="K266" i="14" s="1"/>
  <c r="J265" i="14"/>
  <c r="K265" i="14" s="1"/>
  <c r="J264" i="14"/>
  <c r="K264" i="14" s="1"/>
  <c r="J263" i="14"/>
  <c r="K263" i="14" s="1"/>
  <c r="J262" i="14"/>
  <c r="K262" i="14" s="1"/>
  <c r="J261" i="14"/>
  <c r="K261" i="14" s="1"/>
  <c r="J260" i="14"/>
  <c r="K260" i="14" s="1"/>
  <c r="J259" i="14"/>
  <c r="K259" i="14" s="1"/>
  <c r="J258" i="14"/>
  <c r="K258" i="14" s="1"/>
  <c r="J257" i="14"/>
  <c r="K257" i="14" s="1"/>
  <c r="J256" i="14"/>
  <c r="K256" i="14" s="1"/>
  <c r="J255" i="14"/>
  <c r="K255" i="14" s="1"/>
  <c r="J254" i="14"/>
  <c r="K254" i="14" s="1"/>
  <c r="J253" i="14"/>
  <c r="K253" i="14" s="1"/>
  <c r="J252" i="14"/>
  <c r="K252" i="14" s="1"/>
  <c r="J251" i="14"/>
  <c r="K251" i="14" s="1"/>
  <c r="J250" i="14"/>
  <c r="K250" i="14" s="1"/>
  <c r="J249" i="14"/>
  <c r="K249" i="14" s="1"/>
  <c r="J248" i="14"/>
  <c r="K248" i="14" s="1"/>
  <c r="J247" i="14"/>
  <c r="K247" i="14" s="1"/>
  <c r="J246" i="14"/>
  <c r="K246" i="14" s="1"/>
  <c r="J245" i="14"/>
  <c r="K245" i="14" s="1"/>
  <c r="J244" i="14"/>
  <c r="K244" i="14" s="1"/>
  <c r="J243" i="14"/>
  <c r="K243" i="14" s="1"/>
  <c r="J242" i="14"/>
  <c r="K242" i="14" s="1"/>
  <c r="J241" i="14"/>
  <c r="K241" i="14" s="1"/>
  <c r="J240" i="14"/>
  <c r="K240" i="14" s="1"/>
  <c r="J239" i="14"/>
  <c r="K239" i="14" s="1"/>
  <c r="J238" i="14"/>
  <c r="K238" i="14" s="1"/>
  <c r="J237" i="14"/>
  <c r="K237" i="14" s="1"/>
  <c r="J236" i="14"/>
  <c r="K236" i="14" s="1"/>
  <c r="J235" i="14"/>
  <c r="K235" i="14" s="1"/>
  <c r="J234" i="14"/>
  <c r="K234" i="14" s="1"/>
  <c r="J233" i="14"/>
  <c r="K233" i="14" s="1"/>
  <c r="J232" i="14"/>
  <c r="K232" i="14" s="1"/>
  <c r="J231" i="14"/>
  <c r="K231" i="14" s="1"/>
  <c r="J230" i="14"/>
  <c r="K230" i="14" s="1"/>
  <c r="J229" i="14"/>
  <c r="K229" i="14" s="1"/>
  <c r="J228" i="14"/>
  <c r="K228" i="14" s="1"/>
  <c r="J227" i="14"/>
  <c r="K227" i="14" s="1"/>
  <c r="J226" i="14"/>
  <c r="K226" i="14" s="1"/>
  <c r="J225" i="14"/>
  <c r="K225" i="14" s="1"/>
  <c r="J224" i="14"/>
  <c r="K224" i="14" s="1"/>
  <c r="J223" i="14"/>
  <c r="K223" i="14" s="1"/>
  <c r="J222" i="14"/>
  <c r="K222" i="14" s="1"/>
  <c r="J221" i="14"/>
  <c r="K221" i="14" s="1"/>
  <c r="J220" i="14"/>
  <c r="K220" i="14" s="1"/>
  <c r="J219" i="14"/>
  <c r="K219" i="14" s="1"/>
  <c r="J218" i="14"/>
  <c r="K218" i="14" s="1"/>
  <c r="J217" i="14"/>
  <c r="K217" i="14" s="1"/>
  <c r="J216" i="14"/>
  <c r="K216" i="14" s="1"/>
  <c r="J215" i="14"/>
  <c r="K215" i="14" s="1"/>
  <c r="J214" i="14"/>
  <c r="K214" i="14" s="1"/>
  <c r="J213" i="14"/>
  <c r="K213" i="14" s="1"/>
  <c r="J212" i="14"/>
  <c r="K212" i="14" s="1"/>
  <c r="J211" i="14"/>
  <c r="K211" i="14" s="1"/>
  <c r="J210" i="14"/>
  <c r="K210" i="14" s="1"/>
  <c r="J209" i="14"/>
  <c r="K209" i="14" s="1"/>
  <c r="J208" i="14"/>
  <c r="K208" i="14" s="1"/>
  <c r="J207" i="14"/>
  <c r="K207" i="14" s="1"/>
  <c r="J206" i="14"/>
  <c r="K206" i="14" s="1"/>
  <c r="J205" i="14"/>
  <c r="K205" i="14" s="1"/>
  <c r="J204" i="14"/>
  <c r="K204" i="14" s="1"/>
  <c r="J203" i="14"/>
  <c r="K203" i="14" s="1"/>
  <c r="J202" i="14"/>
  <c r="K202" i="14" s="1"/>
  <c r="J201" i="14"/>
  <c r="K201" i="14" s="1"/>
  <c r="J200" i="14"/>
  <c r="K200" i="14" s="1"/>
  <c r="J199" i="14"/>
  <c r="K199" i="14" s="1"/>
  <c r="J198" i="14"/>
  <c r="K198" i="14" s="1"/>
  <c r="J197" i="14"/>
  <c r="K197" i="14" s="1"/>
  <c r="J196" i="14"/>
  <c r="K196" i="14" s="1"/>
  <c r="J195" i="14"/>
  <c r="K195" i="14" s="1"/>
  <c r="J194" i="14"/>
  <c r="K194" i="14" s="1"/>
  <c r="J193" i="14"/>
  <c r="K193" i="14" s="1"/>
  <c r="J192" i="14"/>
  <c r="K192" i="14" s="1"/>
  <c r="J191" i="14"/>
  <c r="K191" i="14" s="1"/>
  <c r="J190" i="14"/>
  <c r="K190" i="14" s="1"/>
  <c r="J189" i="14"/>
  <c r="K189" i="14" s="1"/>
  <c r="J188" i="14"/>
  <c r="K188" i="14" s="1"/>
  <c r="J187" i="14"/>
  <c r="K187" i="14" s="1"/>
  <c r="J186" i="14"/>
  <c r="K186" i="14" s="1"/>
  <c r="J185" i="14"/>
  <c r="K185" i="14" s="1"/>
  <c r="J184" i="14"/>
  <c r="K184" i="14" s="1"/>
  <c r="J183" i="14"/>
  <c r="K183" i="14" s="1"/>
  <c r="J182" i="14"/>
  <c r="K182" i="14" s="1"/>
  <c r="J181" i="14"/>
  <c r="K181" i="14" s="1"/>
  <c r="J180" i="14"/>
  <c r="K180" i="14" s="1"/>
  <c r="J179" i="14"/>
  <c r="K179" i="14" s="1"/>
  <c r="J178" i="14"/>
  <c r="K178" i="14" s="1"/>
  <c r="J177" i="14"/>
  <c r="K177" i="14" s="1"/>
  <c r="J176" i="14"/>
  <c r="K176" i="14" s="1"/>
  <c r="J175" i="14"/>
  <c r="K175" i="14" s="1"/>
  <c r="J174" i="14"/>
  <c r="K174" i="14" s="1"/>
  <c r="J173" i="14"/>
  <c r="K173" i="14" s="1"/>
  <c r="J172" i="14"/>
  <c r="K172" i="14" s="1"/>
  <c r="J171" i="14"/>
  <c r="K171" i="14" s="1"/>
  <c r="J170" i="14"/>
  <c r="K170" i="14" s="1"/>
  <c r="J169" i="14"/>
  <c r="K169" i="14" s="1"/>
  <c r="J168" i="14"/>
  <c r="K168" i="14" s="1"/>
  <c r="J167" i="14"/>
  <c r="K167" i="14" s="1"/>
  <c r="J166" i="14"/>
  <c r="K166" i="14" s="1"/>
  <c r="J165" i="14"/>
  <c r="K165" i="14" s="1"/>
  <c r="J164" i="14"/>
  <c r="K164" i="14" s="1"/>
  <c r="J163" i="14"/>
  <c r="K163" i="14" s="1"/>
  <c r="J162" i="14"/>
  <c r="K162" i="14" s="1"/>
  <c r="J161" i="14"/>
  <c r="K161" i="14" s="1"/>
  <c r="J160" i="14"/>
  <c r="K160" i="14" s="1"/>
  <c r="J159" i="14"/>
  <c r="K159" i="14" s="1"/>
  <c r="J158" i="14"/>
  <c r="K158" i="14" s="1"/>
  <c r="J157" i="14"/>
  <c r="K157" i="14" s="1"/>
  <c r="J156" i="14"/>
  <c r="K156" i="14" s="1"/>
  <c r="J155" i="14"/>
  <c r="K155" i="14" s="1"/>
  <c r="J154" i="14"/>
  <c r="K154" i="14" s="1"/>
  <c r="J153" i="14"/>
  <c r="K153" i="14" s="1"/>
  <c r="J152" i="14"/>
  <c r="K152" i="14" s="1"/>
  <c r="J151" i="14"/>
  <c r="K151" i="14" s="1"/>
  <c r="J150" i="14"/>
  <c r="K150" i="14" s="1"/>
  <c r="J149" i="14"/>
  <c r="K149" i="14" s="1"/>
  <c r="J148" i="14"/>
  <c r="K148" i="14" s="1"/>
  <c r="J147" i="14"/>
  <c r="K147" i="14" s="1"/>
  <c r="J146" i="14"/>
  <c r="K146" i="14" s="1"/>
  <c r="J145" i="14"/>
  <c r="K145" i="14" s="1"/>
  <c r="J144" i="14"/>
  <c r="K144" i="14" s="1"/>
  <c r="J143" i="14"/>
  <c r="K143" i="14" s="1"/>
  <c r="J142" i="14"/>
  <c r="K142" i="14" s="1"/>
  <c r="J141" i="14"/>
  <c r="K141" i="14" s="1"/>
  <c r="J140" i="14"/>
  <c r="K140" i="14" s="1"/>
  <c r="J139" i="14"/>
  <c r="K139" i="14" s="1"/>
  <c r="J138" i="14"/>
  <c r="K138" i="14" s="1"/>
  <c r="J137" i="14"/>
  <c r="K137" i="14" s="1"/>
  <c r="J136" i="14"/>
  <c r="K136" i="14" s="1"/>
  <c r="J135" i="14"/>
  <c r="K135" i="14" s="1"/>
  <c r="J134" i="14"/>
  <c r="K134" i="14" s="1"/>
  <c r="J133" i="14"/>
  <c r="K133" i="14" s="1"/>
  <c r="J132" i="14"/>
  <c r="K132" i="14" s="1"/>
  <c r="J131" i="14"/>
  <c r="K131" i="14" s="1"/>
  <c r="J130" i="14"/>
  <c r="K130" i="14" s="1"/>
  <c r="J129" i="14"/>
  <c r="K129" i="14" s="1"/>
  <c r="J128" i="14"/>
  <c r="K128" i="14" s="1"/>
  <c r="J127" i="14"/>
  <c r="K127" i="14" s="1"/>
  <c r="J126" i="14"/>
  <c r="K126" i="14" s="1"/>
  <c r="J125" i="14"/>
  <c r="K125" i="14" s="1"/>
  <c r="J124" i="14"/>
  <c r="K124" i="14" s="1"/>
  <c r="J123" i="14"/>
  <c r="K123" i="14" s="1"/>
  <c r="J122" i="14"/>
  <c r="K122" i="14" s="1"/>
  <c r="J121" i="14"/>
  <c r="K121" i="14" s="1"/>
  <c r="J120" i="14"/>
  <c r="K120" i="14" s="1"/>
  <c r="J119" i="14"/>
  <c r="K119" i="14" s="1"/>
  <c r="J118" i="14"/>
  <c r="K118" i="14" s="1"/>
  <c r="J117" i="14"/>
  <c r="K117" i="14" s="1"/>
  <c r="J116" i="14"/>
  <c r="K116" i="14" s="1"/>
  <c r="J115" i="14"/>
  <c r="K115" i="14" s="1"/>
  <c r="J114" i="14"/>
  <c r="K114" i="14" s="1"/>
  <c r="J113" i="14"/>
  <c r="K113" i="14" s="1"/>
  <c r="J112" i="14"/>
  <c r="K112" i="14" s="1"/>
  <c r="J111" i="14"/>
  <c r="K111" i="14" s="1"/>
  <c r="J110" i="14"/>
  <c r="K110" i="14" s="1"/>
  <c r="J109" i="14"/>
  <c r="K109" i="14" s="1"/>
  <c r="J108" i="14"/>
  <c r="K108" i="14" s="1"/>
  <c r="J107" i="14"/>
  <c r="K107" i="14" s="1"/>
  <c r="J106" i="14"/>
  <c r="K106" i="14" s="1"/>
  <c r="J105" i="14"/>
  <c r="K105" i="14" s="1"/>
  <c r="J104" i="14"/>
  <c r="K104" i="14" s="1"/>
  <c r="J103" i="14"/>
  <c r="K103" i="14" s="1"/>
  <c r="J102" i="14"/>
  <c r="K102" i="14" s="1"/>
  <c r="J101" i="14"/>
  <c r="K101" i="14" s="1"/>
  <c r="J100" i="14"/>
  <c r="K100" i="14" s="1"/>
  <c r="J99" i="14"/>
  <c r="K99" i="14" s="1"/>
  <c r="J98" i="14"/>
  <c r="K98" i="14" s="1"/>
  <c r="J97" i="14"/>
  <c r="K97" i="14" s="1"/>
  <c r="J96" i="14"/>
  <c r="K96" i="14" s="1"/>
  <c r="J95" i="14"/>
  <c r="K95" i="14" s="1"/>
  <c r="J94" i="14"/>
  <c r="K94" i="14" s="1"/>
  <c r="J93" i="14"/>
  <c r="K93" i="14" s="1"/>
  <c r="J92" i="14"/>
  <c r="K92" i="14" s="1"/>
  <c r="J91" i="14"/>
  <c r="K91" i="14" s="1"/>
  <c r="J90" i="14"/>
  <c r="K90" i="14" s="1"/>
  <c r="J89" i="14"/>
  <c r="K89" i="14" s="1"/>
  <c r="J88" i="14"/>
  <c r="K88" i="14" s="1"/>
  <c r="J87" i="14"/>
  <c r="K87" i="14" s="1"/>
  <c r="J86" i="14"/>
  <c r="K86" i="14" s="1"/>
  <c r="J85" i="14"/>
  <c r="K85" i="14" s="1"/>
  <c r="J84" i="14"/>
  <c r="K84" i="14" s="1"/>
  <c r="J83" i="14"/>
  <c r="K83" i="14" s="1"/>
  <c r="J82" i="14"/>
  <c r="K82" i="14" s="1"/>
  <c r="J81" i="14"/>
  <c r="K81" i="14" s="1"/>
  <c r="J80" i="14"/>
  <c r="K80" i="14" s="1"/>
  <c r="J79" i="14"/>
  <c r="K79" i="14" s="1"/>
  <c r="J78" i="14"/>
  <c r="K78" i="14" s="1"/>
  <c r="J77" i="14"/>
  <c r="K77" i="14" s="1"/>
  <c r="J76" i="14"/>
  <c r="K76" i="14" s="1"/>
  <c r="J75" i="14"/>
  <c r="K75" i="14" s="1"/>
  <c r="J74" i="14"/>
  <c r="K74" i="14" s="1"/>
  <c r="J73" i="14"/>
  <c r="K73" i="14" s="1"/>
  <c r="J72" i="14"/>
  <c r="K72" i="14" s="1"/>
  <c r="J71" i="14"/>
  <c r="K71" i="14" s="1"/>
  <c r="J70" i="14"/>
  <c r="K70" i="14" s="1"/>
  <c r="J69" i="14"/>
  <c r="K69" i="14" s="1"/>
  <c r="J68" i="14"/>
  <c r="K68" i="14" s="1"/>
  <c r="J67" i="14"/>
  <c r="K67" i="14" s="1"/>
  <c r="J66" i="14"/>
  <c r="K66" i="14" s="1"/>
  <c r="J65" i="14"/>
  <c r="K65" i="14" s="1"/>
  <c r="J64" i="14"/>
  <c r="K64" i="14" s="1"/>
  <c r="J63" i="14"/>
  <c r="K63" i="14" s="1"/>
  <c r="J62" i="14"/>
  <c r="K62" i="14" s="1"/>
  <c r="J61" i="14"/>
  <c r="K61" i="14" s="1"/>
  <c r="J60" i="14"/>
  <c r="K60" i="14" s="1"/>
  <c r="J59" i="14"/>
  <c r="K59" i="14" s="1"/>
  <c r="J58" i="14"/>
  <c r="K58" i="14" s="1"/>
  <c r="J57" i="14"/>
  <c r="K57" i="14" s="1"/>
  <c r="J56" i="14"/>
  <c r="K56" i="14" s="1"/>
  <c r="J55" i="14"/>
  <c r="K55" i="14" s="1"/>
  <c r="J54" i="14"/>
  <c r="K54" i="14" s="1"/>
  <c r="J53" i="14"/>
  <c r="K53" i="14" s="1"/>
  <c r="J52" i="14"/>
  <c r="K52" i="14" s="1"/>
  <c r="J51" i="14"/>
  <c r="K51" i="14" s="1"/>
  <c r="J50" i="14"/>
  <c r="K50" i="14" s="1"/>
  <c r="J49" i="14"/>
  <c r="K49" i="14" s="1"/>
  <c r="J48" i="14"/>
  <c r="K48" i="14" s="1"/>
  <c r="J47" i="14"/>
  <c r="K47" i="14" s="1"/>
  <c r="J46" i="14"/>
  <c r="K46" i="14" s="1"/>
  <c r="J45" i="14"/>
  <c r="K45" i="14" s="1"/>
  <c r="J44" i="14"/>
  <c r="K44" i="14" s="1"/>
  <c r="J43" i="14"/>
  <c r="K43" i="14" s="1"/>
  <c r="J42" i="14"/>
  <c r="K42" i="14" s="1"/>
  <c r="J41" i="14"/>
  <c r="K41" i="14" s="1"/>
  <c r="J40" i="14"/>
  <c r="K40" i="14" s="1"/>
  <c r="J39" i="14"/>
  <c r="K39" i="14" s="1"/>
  <c r="J38" i="14"/>
  <c r="K38" i="14" s="1"/>
  <c r="J37" i="14"/>
  <c r="K37" i="14" s="1"/>
  <c r="J36" i="14"/>
  <c r="K36" i="14" s="1"/>
  <c r="J35" i="14"/>
  <c r="K35" i="14" s="1"/>
  <c r="J34" i="14"/>
  <c r="K34" i="14" s="1"/>
  <c r="J33" i="14"/>
  <c r="K33" i="14" s="1"/>
  <c r="J32" i="14"/>
  <c r="K32" i="14" s="1"/>
  <c r="J31" i="14"/>
  <c r="K31" i="14" s="1"/>
  <c r="J30" i="14"/>
  <c r="K30" i="14" s="1"/>
  <c r="J29" i="14"/>
  <c r="K29" i="14" s="1"/>
  <c r="J28" i="14"/>
  <c r="K28" i="14" s="1"/>
  <c r="J27" i="14"/>
  <c r="K27" i="14" s="1"/>
  <c r="J26" i="14"/>
  <c r="K26" i="14" s="1"/>
  <c r="J25" i="14"/>
  <c r="K25" i="14" s="1"/>
  <c r="J24" i="14"/>
  <c r="K24" i="14" s="1"/>
  <c r="J23" i="14"/>
  <c r="K23" i="14" s="1"/>
  <c r="J22" i="14"/>
  <c r="K22" i="14" s="1"/>
  <c r="J21" i="14"/>
  <c r="K21" i="14" s="1"/>
  <c r="J20" i="14"/>
  <c r="K20" i="14" s="1"/>
  <c r="J19" i="14"/>
  <c r="K19" i="14" s="1"/>
  <c r="J18" i="14"/>
  <c r="K18" i="14" s="1"/>
  <c r="J17" i="14"/>
  <c r="K17" i="14" s="1"/>
  <c r="L18" i="14" s="1"/>
  <c r="N18" i="14" s="1"/>
  <c r="M14" i="52"/>
  <c r="L14" i="52"/>
  <c r="O14" i="52" s="1"/>
  <c r="K14" i="52"/>
  <c r="N14" i="52" s="1"/>
  <c r="M13" i="52"/>
  <c r="L13" i="52"/>
  <c r="O13" i="52" s="1"/>
  <c r="K13" i="52"/>
  <c r="N13" i="52" s="1"/>
  <c r="M12" i="52"/>
  <c r="L12" i="52"/>
  <c r="O12" i="52" s="1"/>
  <c r="K12" i="52"/>
  <c r="N12" i="52" s="1"/>
  <c r="N11" i="52"/>
  <c r="M11" i="52"/>
  <c r="L11" i="52"/>
  <c r="O11" i="52" s="1"/>
  <c r="K11" i="52"/>
  <c r="M10" i="52"/>
  <c r="L10" i="52"/>
  <c r="O10" i="52" s="1"/>
  <c r="K10" i="52"/>
  <c r="N10" i="52" s="1"/>
  <c r="M9" i="52"/>
  <c r="L9" i="52"/>
  <c r="O9" i="52" s="1"/>
  <c r="K9" i="52"/>
  <c r="N9" i="52" s="1"/>
  <c r="O8" i="52"/>
  <c r="N8" i="52"/>
  <c r="M8" i="52"/>
  <c r="L8" i="52"/>
  <c r="K8" i="52"/>
  <c r="M7" i="52"/>
  <c r="L7" i="52"/>
  <c r="O7" i="52" s="1"/>
  <c r="K7" i="52"/>
  <c r="N7" i="52" s="1"/>
  <c r="O6" i="52"/>
  <c r="M6" i="52"/>
  <c r="L6" i="52"/>
  <c r="K6" i="52"/>
  <c r="N6" i="52" s="1"/>
  <c r="N5" i="52"/>
  <c r="M5" i="52"/>
  <c r="L5" i="52"/>
  <c r="O5" i="52" s="1"/>
  <c r="K5" i="52"/>
  <c r="M4" i="52"/>
  <c r="L4" i="52"/>
  <c r="O4" i="52" s="1"/>
  <c r="K4" i="52"/>
  <c r="N4" i="52" s="1"/>
  <c r="O3" i="52"/>
  <c r="N3" i="52"/>
  <c r="M3" i="52"/>
  <c r="L3" i="52"/>
  <c r="K3" i="52"/>
  <c r="L333" i="14" l="1"/>
  <c r="N333" i="14" s="1"/>
  <c r="J73" i="35" l="1"/>
  <c r="I73" i="35"/>
  <c r="H73" i="35"/>
  <c r="G73" i="35"/>
  <c r="K73" i="35" s="1"/>
  <c r="J72" i="35"/>
  <c r="I72" i="35"/>
  <c r="H72" i="35"/>
  <c r="G72" i="35"/>
  <c r="K72" i="35" s="1"/>
  <c r="I70" i="35"/>
  <c r="H70" i="35"/>
  <c r="J70" i="35" s="1"/>
  <c r="G70" i="35"/>
  <c r="K70" i="35" s="1"/>
  <c r="K69" i="35"/>
  <c r="J69" i="35"/>
  <c r="I69" i="35"/>
  <c r="H69" i="35"/>
  <c r="G69" i="35"/>
  <c r="I67" i="35"/>
  <c r="H67" i="35"/>
  <c r="J67" i="35" s="1"/>
  <c r="G67" i="35"/>
  <c r="K67" i="35" s="1"/>
  <c r="I66" i="35"/>
  <c r="H66" i="35"/>
  <c r="J66" i="35" s="1"/>
  <c r="G66" i="35"/>
  <c r="K66" i="35" s="1"/>
  <c r="I64" i="35"/>
  <c r="H64" i="35"/>
  <c r="J64" i="35" s="1"/>
  <c r="G64" i="35"/>
  <c r="K64" i="35" s="1"/>
  <c r="I63" i="35"/>
  <c r="H63" i="35"/>
  <c r="J63" i="35" s="1"/>
  <c r="G63" i="35"/>
  <c r="K63" i="35" s="1"/>
  <c r="E7" i="49"/>
  <c r="E8" i="49"/>
  <c r="E9" i="49"/>
  <c r="E10" i="49"/>
  <c r="E11" i="49"/>
  <c r="E12" i="49"/>
  <c r="E13" i="49"/>
  <c r="E14" i="49"/>
  <c r="E15" i="49"/>
  <c r="E16" i="49"/>
  <c r="E17" i="49"/>
  <c r="E18" i="49"/>
  <c r="E19" i="49"/>
  <c r="P56" i="46"/>
  <c r="G56" i="46"/>
  <c r="R56" i="46" s="1"/>
  <c r="H56" i="46"/>
  <c r="Q56" i="46" s="1"/>
  <c r="G51" i="46"/>
  <c r="R51" i="46" s="1"/>
  <c r="H51" i="46"/>
  <c r="Q51" i="46" s="1"/>
  <c r="P51" i="46"/>
  <c r="G52" i="46"/>
  <c r="R52" i="46" s="1"/>
  <c r="H52" i="46"/>
  <c r="Q52" i="46" s="1"/>
  <c r="P52" i="46"/>
  <c r="G53" i="46"/>
  <c r="R53" i="46" s="1"/>
  <c r="H53" i="46"/>
  <c r="Q53" i="46" s="1"/>
  <c r="P53" i="46"/>
  <c r="G54" i="46"/>
  <c r="R54" i="46" s="1"/>
  <c r="H54" i="46"/>
  <c r="Q54" i="46" s="1"/>
  <c r="P54" i="46"/>
  <c r="G55" i="46"/>
  <c r="R55" i="46" s="1"/>
  <c r="H55" i="46"/>
  <c r="Q55" i="46" s="1"/>
  <c r="P55" i="46"/>
  <c r="H50" i="46"/>
  <c r="G50" i="46"/>
  <c r="P26" i="38"/>
  <c r="H26" i="38"/>
  <c r="Q26" i="38" s="1"/>
  <c r="G26" i="38"/>
  <c r="R26" i="38" s="1"/>
  <c r="P25" i="38"/>
  <c r="H25" i="38"/>
  <c r="Q25" i="38" s="1"/>
  <c r="G25" i="38"/>
  <c r="R25" i="38" s="1"/>
  <c r="P24" i="38"/>
  <c r="H24" i="38"/>
  <c r="Q24" i="38" s="1"/>
  <c r="G24" i="38"/>
  <c r="R24" i="38" s="1"/>
  <c r="P23" i="38"/>
  <c r="H23" i="38"/>
  <c r="Q23" i="38" s="1"/>
  <c r="G23" i="38"/>
  <c r="R23" i="38" s="1"/>
  <c r="P22" i="38"/>
  <c r="H22" i="38"/>
  <c r="Q22" i="38" s="1"/>
  <c r="G22" i="38"/>
  <c r="R22" i="38" s="1"/>
  <c r="P21" i="38"/>
  <c r="H21" i="38"/>
  <c r="Q21" i="38" s="1"/>
  <c r="G21" i="38"/>
  <c r="R21" i="38" s="1"/>
  <c r="P20" i="38"/>
  <c r="H20" i="38"/>
  <c r="Q20" i="38" s="1"/>
  <c r="G20" i="38"/>
  <c r="R20" i="38" s="1"/>
  <c r="P19" i="38"/>
  <c r="H19" i="38"/>
  <c r="Q19" i="38" s="1"/>
  <c r="G19" i="38"/>
  <c r="R19" i="38" s="1"/>
  <c r="R18" i="38"/>
  <c r="Q18" i="38"/>
  <c r="P18" i="38"/>
  <c r="P17" i="38"/>
  <c r="H17" i="38"/>
  <c r="Q17" i="38" s="1"/>
  <c r="G17" i="38"/>
  <c r="R17" i="38" s="1"/>
  <c r="R16" i="38"/>
  <c r="Q16" i="38"/>
  <c r="P16" i="38"/>
  <c r="P15" i="38"/>
  <c r="H15" i="38"/>
  <c r="Q15" i="38" s="1"/>
  <c r="G15" i="38"/>
  <c r="R15" i="38" s="1"/>
  <c r="R14" i="38"/>
  <c r="Q14" i="38"/>
  <c r="P14" i="38"/>
  <c r="P13" i="38"/>
  <c r="H13" i="38"/>
  <c r="Q13" i="38" s="1"/>
  <c r="G13" i="38"/>
  <c r="R13" i="38" s="1"/>
  <c r="R12" i="38"/>
  <c r="Q12" i="38"/>
  <c r="P12" i="38"/>
  <c r="P11" i="38"/>
  <c r="H11" i="38"/>
  <c r="Q11" i="38" s="1"/>
  <c r="G11" i="38"/>
  <c r="R11" i="38" s="1"/>
  <c r="R10" i="38"/>
  <c r="Q10" i="38"/>
  <c r="P10" i="38"/>
  <c r="P9" i="38"/>
  <c r="H9" i="38"/>
  <c r="Q9" i="38" s="1"/>
  <c r="G9" i="38"/>
  <c r="R9" i="38" s="1"/>
  <c r="R8" i="38"/>
  <c r="Q8" i="38"/>
  <c r="P8" i="38"/>
  <c r="P7" i="38"/>
  <c r="H7" i="38"/>
  <c r="Q7" i="38" s="1"/>
  <c r="G7" i="38"/>
  <c r="R7" i="38" s="1"/>
  <c r="R6" i="38"/>
  <c r="Q6" i="38"/>
  <c r="P6" i="38"/>
  <c r="P5" i="38"/>
  <c r="H5" i="38"/>
  <c r="Q5" i="38" s="1"/>
  <c r="G5" i="38"/>
  <c r="R5" i="38" s="1"/>
  <c r="R4" i="38"/>
  <c r="Q4" i="38"/>
  <c r="P4" i="38"/>
  <c r="P3" i="38"/>
  <c r="H3" i="38"/>
  <c r="Q3" i="38" s="1"/>
  <c r="G3" i="38"/>
  <c r="R3" i="38" s="1"/>
  <c r="E5" i="49" l="1"/>
  <c r="I9" i="5"/>
  <c r="I8" i="5"/>
  <c r="I7" i="5"/>
  <c r="I6" i="5"/>
  <c r="I5" i="5"/>
  <c r="I4" i="5"/>
  <c r="J9" i="14" l="1"/>
  <c r="K9" i="14" s="1"/>
  <c r="J8" i="14"/>
  <c r="K8" i="14" s="1"/>
  <c r="J7" i="14"/>
  <c r="K7" i="14" s="1"/>
  <c r="J6" i="14"/>
  <c r="K6" i="14" s="1"/>
  <c r="J5" i="14"/>
  <c r="K5" i="14" s="1"/>
  <c r="J4" i="14"/>
  <c r="K4" i="14" s="1"/>
  <c r="J3" i="14"/>
  <c r="K3" i="14" s="1"/>
  <c r="L9" i="14" l="1"/>
  <c r="N9" i="14" s="1"/>
  <c r="J3" i="45"/>
  <c r="K3" i="45" s="1"/>
  <c r="L3" i="45" s="1"/>
  <c r="P4" i="46"/>
  <c r="P5" i="46"/>
  <c r="P6" i="46"/>
  <c r="P7" i="46"/>
  <c r="P9" i="46"/>
  <c r="P10" i="46"/>
  <c r="P11" i="46"/>
  <c r="P12" i="46"/>
  <c r="P13" i="46"/>
  <c r="P15" i="46"/>
  <c r="P16" i="46"/>
  <c r="P17" i="46"/>
  <c r="P18" i="46"/>
  <c r="P19" i="46"/>
  <c r="P27" i="46"/>
  <c r="P28" i="46"/>
  <c r="P29" i="46"/>
  <c r="P30" i="46"/>
  <c r="P31" i="46"/>
  <c r="P33" i="46"/>
  <c r="P34" i="46"/>
  <c r="P35" i="46"/>
  <c r="P36" i="46"/>
  <c r="P37" i="46"/>
  <c r="P39" i="46"/>
  <c r="P40" i="46"/>
  <c r="P41" i="46"/>
  <c r="P42" i="46"/>
  <c r="P43" i="46"/>
  <c r="P3" i="46"/>
  <c r="G4" i="46"/>
  <c r="R4" i="46" s="1"/>
  <c r="H4" i="46"/>
  <c r="Q4" i="46" s="1"/>
  <c r="G5" i="46"/>
  <c r="R5" i="46" s="1"/>
  <c r="H5" i="46"/>
  <c r="Q5" i="46" s="1"/>
  <c r="G6" i="46"/>
  <c r="R6" i="46" s="1"/>
  <c r="H6" i="46"/>
  <c r="Q6" i="46" s="1"/>
  <c r="G7" i="46"/>
  <c r="R7" i="46" s="1"/>
  <c r="H7" i="46"/>
  <c r="Q7" i="46" s="1"/>
  <c r="G9" i="46"/>
  <c r="R9" i="46" s="1"/>
  <c r="H9" i="46"/>
  <c r="Q9" i="46" s="1"/>
  <c r="G10" i="46"/>
  <c r="R10" i="46" s="1"/>
  <c r="H10" i="46"/>
  <c r="Q10" i="46" s="1"/>
  <c r="G11" i="46"/>
  <c r="R11" i="46" s="1"/>
  <c r="H11" i="46"/>
  <c r="Q11" i="46" s="1"/>
  <c r="G12" i="46"/>
  <c r="R12" i="46" s="1"/>
  <c r="H12" i="46"/>
  <c r="Q12" i="46" s="1"/>
  <c r="G13" i="46"/>
  <c r="R13" i="46" s="1"/>
  <c r="H13" i="46"/>
  <c r="Q13" i="46" s="1"/>
  <c r="G15" i="46"/>
  <c r="R15" i="46" s="1"/>
  <c r="H15" i="46"/>
  <c r="Q15" i="46" s="1"/>
  <c r="G16" i="46"/>
  <c r="R16" i="46" s="1"/>
  <c r="H16" i="46"/>
  <c r="Q16" i="46" s="1"/>
  <c r="G17" i="46"/>
  <c r="R17" i="46" s="1"/>
  <c r="H17" i="46"/>
  <c r="Q17" i="46" s="1"/>
  <c r="G18" i="46"/>
  <c r="R18" i="46" s="1"/>
  <c r="H18" i="46"/>
  <c r="Q18" i="46" s="1"/>
  <c r="G19" i="46"/>
  <c r="R19" i="46" s="1"/>
  <c r="H19" i="46"/>
  <c r="Q19" i="46" s="1"/>
  <c r="G21" i="46"/>
  <c r="H21" i="46"/>
  <c r="G22" i="46"/>
  <c r="H22" i="46"/>
  <c r="G23" i="46"/>
  <c r="H23" i="46"/>
  <c r="G24" i="46"/>
  <c r="H24" i="46"/>
  <c r="G25" i="46"/>
  <c r="H25" i="46"/>
  <c r="G27" i="46"/>
  <c r="R27" i="46" s="1"/>
  <c r="H27" i="46"/>
  <c r="Q27" i="46" s="1"/>
  <c r="G28" i="46"/>
  <c r="R28" i="46" s="1"/>
  <c r="H28" i="46"/>
  <c r="Q28" i="46" s="1"/>
  <c r="G29" i="46"/>
  <c r="R29" i="46" s="1"/>
  <c r="H29" i="46"/>
  <c r="Q29" i="46" s="1"/>
  <c r="G30" i="46"/>
  <c r="R30" i="46" s="1"/>
  <c r="H30" i="46"/>
  <c r="Q30" i="46" s="1"/>
  <c r="G31" i="46"/>
  <c r="R31" i="46" s="1"/>
  <c r="H31" i="46"/>
  <c r="Q31" i="46" s="1"/>
  <c r="G33" i="46"/>
  <c r="R33" i="46" s="1"/>
  <c r="H33" i="46"/>
  <c r="Q33" i="46" s="1"/>
  <c r="G34" i="46"/>
  <c r="R34" i="46" s="1"/>
  <c r="H34" i="46"/>
  <c r="Q34" i="46" s="1"/>
  <c r="G35" i="46"/>
  <c r="R35" i="46" s="1"/>
  <c r="H35" i="46"/>
  <c r="Q35" i="46" s="1"/>
  <c r="G36" i="46"/>
  <c r="R36" i="46" s="1"/>
  <c r="H36" i="46"/>
  <c r="Q36" i="46" s="1"/>
  <c r="G37" i="46"/>
  <c r="R37" i="46" s="1"/>
  <c r="H37" i="46"/>
  <c r="Q37" i="46" s="1"/>
  <c r="G39" i="46"/>
  <c r="R39" i="46" s="1"/>
  <c r="H39" i="46"/>
  <c r="Q39" i="46" s="1"/>
  <c r="G40" i="46"/>
  <c r="R40" i="46" s="1"/>
  <c r="H40" i="46"/>
  <c r="Q40" i="46" s="1"/>
  <c r="G41" i="46"/>
  <c r="R41" i="46" s="1"/>
  <c r="H41" i="46"/>
  <c r="Q41" i="46" s="1"/>
  <c r="G42" i="46"/>
  <c r="R42" i="46" s="1"/>
  <c r="H42" i="46"/>
  <c r="Q42" i="46" s="1"/>
  <c r="G43" i="46"/>
  <c r="R43" i="46" s="1"/>
  <c r="H43" i="46"/>
  <c r="Q43" i="46" s="1"/>
  <c r="G45" i="46"/>
  <c r="H45" i="46"/>
  <c r="G46" i="46"/>
  <c r="H46" i="46"/>
  <c r="G47" i="46"/>
  <c r="H47" i="46"/>
  <c r="G48" i="46"/>
  <c r="H48" i="46"/>
  <c r="G49" i="46"/>
  <c r="H49" i="46"/>
  <c r="H3" i="46"/>
  <c r="Q3" i="46" s="1"/>
  <c r="G3" i="46"/>
  <c r="R3" i="46" s="1"/>
  <c r="N3" i="45" l="1"/>
  <c r="P8" i="46"/>
  <c r="R8" i="46"/>
  <c r="Q8" i="46"/>
  <c r="P14" i="46"/>
  <c r="R14" i="46"/>
  <c r="Q14" i="46"/>
  <c r="P20" i="46"/>
  <c r="R20" i="46"/>
  <c r="Q20" i="46"/>
  <c r="P32" i="46"/>
  <c r="R32" i="46"/>
  <c r="Q32" i="46"/>
  <c r="P38" i="46"/>
  <c r="R38" i="46"/>
  <c r="Q38" i="46"/>
  <c r="P44" i="46"/>
  <c r="R44" i="46"/>
  <c r="Q44" i="46"/>
  <c r="J10" i="14" l="1"/>
  <c r="K10" i="14" s="1"/>
  <c r="J11" i="14"/>
  <c r="K11" i="14" s="1"/>
  <c r="L11" i="14" l="1"/>
  <c r="N11" i="14" s="1"/>
  <c r="D5" i="1" l="1"/>
  <c r="D6" i="1"/>
  <c r="D7" i="1"/>
  <c r="D8" i="1"/>
  <c r="D9" i="1"/>
  <c r="D10" i="1"/>
  <c r="D11" i="1"/>
  <c r="D12" i="1"/>
  <c r="D13" i="1"/>
  <c r="D14" i="1"/>
  <c r="D15" i="1"/>
  <c r="D16" i="1"/>
  <c r="D17" i="1"/>
  <c r="D18" i="1"/>
  <c r="D19" i="1"/>
  <c r="D20" i="1"/>
  <c r="D21" i="1"/>
  <c r="D22" i="1"/>
  <c r="D23" i="1"/>
  <c r="D24" i="1"/>
  <c r="D25" i="1"/>
  <c r="D26" i="1"/>
  <c r="D27" i="1"/>
  <c r="D28" i="1"/>
  <c r="D29" i="1"/>
  <c r="D30" i="1"/>
  <c r="D31" i="1"/>
  <c r="D32" i="1"/>
  <c r="D33" i="1"/>
  <c r="D34" i="1"/>
  <c r="D35" i="1"/>
  <c r="D36" i="1"/>
  <c r="D37" i="1"/>
  <c r="D38" i="1"/>
  <c r="D39" i="1"/>
  <c r="D40" i="1"/>
  <c r="D41" i="1"/>
  <c r="D42" i="1"/>
  <c r="D43" i="1"/>
  <c r="D44" i="1"/>
  <c r="D45" i="1"/>
  <c r="D46" i="1"/>
  <c r="D47" i="1"/>
  <c r="D4" i="1"/>
</calcChain>
</file>

<file path=xl/sharedStrings.xml><?xml version="1.0" encoding="utf-8"?>
<sst xmlns="http://schemas.openxmlformats.org/spreadsheetml/2006/main" count="4454" uniqueCount="927">
  <si>
    <t>Phenotype</t>
  </si>
  <si>
    <t>Effect_allele</t>
  </si>
  <si>
    <t>Other_allele</t>
  </si>
  <si>
    <t>Effect_allele_freq</t>
  </si>
  <si>
    <t>Beta</t>
  </si>
  <si>
    <t>Se</t>
  </si>
  <si>
    <t>P</t>
  </si>
  <si>
    <t>N</t>
  </si>
  <si>
    <t>maf</t>
  </si>
  <si>
    <t>r2 - variance explained</t>
  </si>
  <si>
    <t>Sum_r2</t>
  </si>
  <si>
    <t>N_SNPs</t>
  </si>
  <si>
    <t>F-statistics</t>
  </si>
  <si>
    <t>SLC5A2</t>
  </si>
  <si>
    <t>rs9930811</t>
  </si>
  <si>
    <t>G</t>
  </si>
  <si>
    <t>A</t>
  </si>
  <si>
    <t>NR</t>
  </si>
  <si>
    <t>rs35445454</t>
  </si>
  <si>
    <t>T</t>
  </si>
  <si>
    <t>C</t>
  </si>
  <si>
    <t>Tissue</t>
  </si>
  <si>
    <t>Gene.name</t>
  </si>
  <si>
    <t>ENSG.ID</t>
  </si>
  <si>
    <t>Lung</t>
  </si>
  <si>
    <t>ENSG00000140675.12</t>
  </si>
  <si>
    <t>rs9934336</t>
  </si>
  <si>
    <t>rs11150626_C_T</t>
  </si>
  <si>
    <t>Stomach</t>
  </si>
  <si>
    <t>rs34497199</t>
  </si>
  <si>
    <t>rs35856922_A_G</t>
  </si>
  <si>
    <t>Artery_Tibial</t>
  </si>
  <si>
    <t>rs11646054</t>
  </si>
  <si>
    <t>Pancreas</t>
  </si>
  <si>
    <t>Colon_Sigmoid</t>
  </si>
  <si>
    <t>rs11150624</t>
  </si>
  <si>
    <t>Colon_Transverse</t>
  </si>
  <si>
    <t>rs11865835</t>
  </si>
  <si>
    <t>rs6565235_T_C</t>
  </si>
  <si>
    <t>Whole_blood</t>
  </si>
  <si>
    <t>ENSG00000140675</t>
  </si>
  <si>
    <t>rs6565236</t>
  </si>
  <si>
    <t>rs3934739_T_C</t>
  </si>
  <si>
    <t>Brain_Cerebellum</t>
  </si>
  <si>
    <t>rs8057029</t>
  </si>
  <si>
    <t>rs28692853_A_C</t>
  </si>
  <si>
    <t>Brain_Frontal_Cortex_BA9</t>
  </si>
  <si>
    <t>rs11150606</t>
  </si>
  <si>
    <t>Artery_Aorta</t>
  </si>
  <si>
    <t>rs140791727</t>
  </si>
  <si>
    <t>Esophagus_Gastroesophageal_Junction</t>
  </si>
  <si>
    <t>rs11643752</t>
  </si>
  <si>
    <t>Brain_Cortex</t>
  </si>
  <si>
    <t>rs12448775</t>
  </si>
  <si>
    <t>rs11644104_C_T</t>
  </si>
  <si>
    <t>Brain_Cerebellar_Hemisphere</t>
  </si>
  <si>
    <t>rs8054784</t>
  </si>
  <si>
    <t>Prostate</t>
  </si>
  <si>
    <t>rs4561482</t>
  </si>
  <si>
    <t>Brain_Hypothalamus</t>
  </si>
  <si>
    <t>rs138759654</t>
  </si>
  <si>
    <t>Skin_Not_Sun_Exposed_Suprapubic</t>
  </si>
  <si>
    <t>rs74015509</t>
  </si>
  <si>
    <t>Adipose_Subcutaneous</t>
  </si>
  <si>
    <t>rs3841244</t>
  </si>
  <si>
    <t>GT</t>
  </si>
  <si>
    <t>Brain_Spinal_cord_cervical_c-1</t>
  </si>
  <si>
    <t>rs2073918</t>
  </si>
  <si>
    <t>Skin_Sun_Exposed_Lower_leg</t>
  </si>
  <si>
    <t>rs8058958</t>
  </si>
  <si>
    <t>Uterus</t>
  </si>
  <si>
    <t>rs113138456_G_A</t>
  </si>
  <si>
    <t>Ovary</t>
  </si>
  <si>
    <t>rs779234311</t>
  </si>
  <si>
    <t>TGGGGGG</t>
  </si>
  <si>
    <t>Spleen</t>
  </si>
  <si>
    <t>rs8044603</t>
  </si>
  <si>
    <t>Adipose_Visceral_Omentum</t>
  </si>
  <si>
    <t>rs4488457</t>
  </si>
  <si>
    <t>rs7205195_A_G</t>
  </si>
  <si>
    <t>Breast_Mammary_Tissue</t>
  </si>
  <si>
    <t>rs144959592</t>
  </si>
  <si>
    <t>Esophagus_Mucosa</t>
  </si>
  <si>
    <t>rs72796569</t>
  </si>
  <si>
    <t>Esophagus_Muscularis</t>
  </si>
  <si>
    <t>rs34235897</t>
  </si>
  <si>
    <t>CT</t>
  </si>
  <si>
    <t>Thyroid</t>
  </si>
  <si>
    <t>rs78641771</t>
  </si>
  <si>
    <t>Brain_Caudate_basal_ganglia</t>
  </si>
  <si>
    <t>rs529028063</t>
  </si>
  <si>
    <t>Brain_Hippocampus</t>
  </si>
  <si>
    <t>rs116872173</t>
  </si>
  <si>
    <t>rs4889630_T_C</t>
  </si>
  <si>
    <t>Brain_Nucleus_accumbens_basal_ganglia</t>
  </si>
  <si>
    <t>rs117219760</t>
  </si>
  <si>
    <t>Brain_Substantia_nigra</t>
  </si>
  <si>
    <t>rs77088799</t>
  </si>
  <si>
    <t>Artery_Coronary</t>
  </si>
  <si>
    <t>rs8057326</t>
  </si>
  <si>
    <t>rs34742827_T_C</t>
  </si>
  <si>
    <t>Whole_Blood</t>
  </si>
  <si>
    <t>rs41476751</t>
  </si>
  <si>
    <t>Nerve_Tibial</t>
  </si>
  <si>
    <t>rs7199585_C_T</t>
  </si>
  <si>
    <t>Brain_Amygdala</t>
  </si>
  <si>
    <t>rs865900824</t>
  </si>
  <si>
    <t>Liver</t>
  </si>
  <si>
    <t>rs142133957</t>
  </si>
  <si>
    <t>Minor_Salivary_Gland</t>
  </si>
  <si>
    <t>rs11642535</t>
  </si>
  <si>
    <t>rs9933843_C_T</t>
  </si>
  <si>
    <t>Brain_Putamen_basal_ganglia</t>
  </si>
  <si>
    <t>rs71374021</t>
  </si>
  <si>
    <t>GCTC</t>
  </si>
  <si>
    <t>Vagina</t>
  </si>
  <si>
    <t>rs72785569</t>
  </si>
  <si>
    <t>rs11574632_T_C</t>
  </si>
  <si>
    <t>Pituitary</t>
  </si>
  <si>
    <t>rs118009866</t>
  </si>
  <si>
    <t>Small_Intestine_Terminal_Ileum</t>
  </si>
  <si>
    <t>rs117391625</t>
  </si>
  <si>
    <t>Brain_Anterior_cingulate_cortex_BA24</t>
  </si>
  <si>
    <t>rs4613077</t>
  </si>
  <si>
    <t>Cells_Cultured_fibroblasts</t>
  </si>
  <si>
    <t>rs76378339</t>
  </si>
  <si>
    <t>Testis</t>
  </si>
  <si>
    <t>rs35530358</t>
  </si>
  <si>
    <t>CGT</t>
  </si>
  <si>
    <t>MR-phenotype name</t>
  </si>
  <si>
    <t>IEU-OpenGWASdb-ID</t>
  </si>
  <si>
    <t>n_cases</t>
  </si>
  <si>
    <t>ieu-b-85</t>
  </si>
  <si>
    <t>outcome</t>
  </si>
  <si>
    <t>exposure</t>
  </si>
  <si>
    <t>method</t>
  </si>
  <si>
    <t>nsnp</t>
  </si>
  <si>
    <t>b</t>
  </si>
  <si>
    <t>se</t>
  </si>
  <si>
    <t>pval</t>
  </si>
  <si>
    <t>p</t>
  </si>
  <si>
    <t>Q</t>
  </si>
  <si>
    <t>Q_df</t>
  </si>
  <si>
    <t>Q_pval</t>
  </si>
  <si>
    <t>Wald ratio</t>
  </si>
  <si>
    <t>Inverse variance weighted</t>
  </si>
  <si>
    <t>NA</t>
  </si>
  <si>
    <t>Weighted median</t>
  </si>
  <si>
    <t>Simple mode</t>
  </si>
  <si>
    <t>Weighted mode</t>
  </si>
  <si>
    <t>rs8050500</t>
  </si>
  <si>
    <t>Gene</t>
  </si>
  <si>
    <t>lci</t>
  </si>
  <si>
    <t>uci</t>
  </si>
  <si>
    <t>OR</t>
  </si>
  <si>
    <t>Advanced prostate cancer</t>
  </si>
  <si>
    <t>ieu-a-1238</t>
  </si>
  <si>
    <t>Early-onset prostate cancer</t>
  </si>
  <si>
    <t>ieu-a-1240</t>
  </si>
  <si>
    <t>n_controls</t>
  </si>
  <si>
    <t>chr</t>
  </si>
  <si>
    <t>beta</t>
  </si>
  <si>
    <t>n</t>
  </si>
  <si>
    <t>position</t>
  </si>
  <si>
    <t>ebi-a-GCST006804</t>
  </si>
  <si>
    <t>Red cell distribution width</t>
  </si>
  <si>
    <t>ebi-a-GCST004621</t>
  </si>
  <si>
    <t>Sum basophil neutrophil counts</t>
  </si>
  <si>
    <t>rs55766044</t>
  </si>
  <si>
    <t>rs45625038</t>
  </si>
  <si>
    <t>rs28675289</t>
  </si>
  <si>
    <t>rs28692853</t>
  </si>
  <si>
    <t>rs1232538</t>
  </si>
  <si>
    <t>rs557720784</t>
  </si>
  <si>
    <t>n_total</t>
  </si>
  <si>
    <t>Trait1</t>
  </si>
  <si>
    <t>Trait2</t>
  </si>
  <si>
    <t>Purpose</t>
  </si>
  <si>
    <t>ci.ub</t>
  </si>
  <si>
    <t>ci.lb</t>
  </si>
  <si>
    <t>LCI</t>
  </si>
  <si>
    <t>UCI</t>
  </si>
  <si>
    <t>SGLT2_MAGIC</t>
  </si>
  <si>
    <t>PP.H4/(PP.H3+PP.H4)</t>
  </si>
  <si>
    <t>Position</t>
  </si>
  <si>
    <t>SE</t>
  </si>
  <si>
    <t>CHR</t>
  </si>
  <si>
    <t>ENSG00000156886</t>
  </si>
  <si>
    <t>ENSG00000140678</t>
  </si>
  <si>
    <t>ENSG00000131797</t>
  </si>
  <si>
    <t>ENSG00000140691</t>
  </si>
  <si>
    <t>ENSG00000103507</t>
  </si>
  <si>
    <t>ENSG00000140682</t>
  </si>
  <si>
    <t>ENSG00000261245</t>
  </si>
  <si>
    <t>ENSG00000260911</t>
  </si>
  <si>
    <t>ENSG00000103496</t>
  </si>
  <si>
    <t>ENSG00000167394</t>
  </si>
  <si>
    <t>ENSG00000103549</t>
  </si>
  <si>
    <t>ENSG00000261731</t>
  </si>
  <si>
    <t>ENSG00000169877</t>
  </si>
  <si>
    <t>ENSG00000140688</t>
  </si>
  <si>
    <t>ENSG00000099377</t>
  </si>
  <si>
    <t>ENSG00000169896</t>
  </si>
  <si>
    <t>ENSG00000197302</t>
  </si>
  <si>
    <t>ITGAD</t>
  </si>
  <si>
    <t>ITGAX</t>
  </si>
  <si>
    <t>CLUHP3</t>
  </si>
  <si>
    <t>ARMC5</t>
  </si>
  <si>
    <t>BCKDK</t>
  </si>
  <si>
    <t>TGFB1I1</t>
  </si>
  <si>
    <t>RP11-120K18.3</t>
  </si>
  <si>
    <t>RP11-196G11.2</t>
  </si>
  <si>
    <t>STX4</t>
  </si>
  <si>
    <t>ZNF668</t>
  </si>
  <si>
    <t>RNF40</t>
  </si>
  <si>
    <t>CTD-2358C21.4</t>
  </si>
  <si>
    <t>AHSP</t>
  </si>
  <si>
    <t>C16orf58</t>
  </si>
  <si>
    <t>HSD3B7</t>
  </si>
  <si>
    <t>ITGAM</t>
  </si>
  <si>
    <t>ZNF720</t>
  </si>
  <si>
    <t>NO</t>
  </si>
  <si>
    <t>Drug</t>
  </si>
  <si>
    <t>PHENPROCOUMON</t>
  </si>
  <si>
    <t>ROVELIZUMAB</t>
  </si>
  <si>
    <t>SGLT2 inhibitor</t>
  </si>
  <si>
    <t>Treat diabetes</t>
  </si>
  <si>
    <t>Treat paroxysmal nocturnal hemoglobinuria</t>
  </si>
  <si>
    <t>Anticoagulant</t>
  </si>
  <si>
    <t>Known glycemic gene?</t>
  </si>
  <si>
    <t>SGLT2 (proxied by its HbA1c lowering effect)</t>
  </si>
  <si>
    <t>Body mass index</t>
  </si>
  <si>
    <t>Original cohort</t>
  </si>
  <si>
    <t>PS-matched cohort</t>
  </si>
  <si>
    <t>SGLT2i</t>
  </si>
  <si>
    <t>DPP4i</t>
  </si>
  <si>
    <t>SMD</t>
  </si>
  <si>
    <t>(n = 54,134)</t>
  </si>
  <si>
    <t>(n = 24,155)</t>
  </si>
  <si>
    <t>Age, median (IQR)</t>
  </si>
  <si>
    <t>62 (54-69)</t>
  </si>
  <si>
    <t>63 (56-70)</t>
  </si>
  <si>
    <t>63 (55-69)</t>
  </si>
  <si>
    <t>62 (55-69)</t>
  </si>
  <si>
    <t>Comorbidities, N (%)</t>
  </si>
  <si>
    <t>BPH</t>
  </si>
  <si>
    <t>3,485 (12.91)</t>
  </si>
  <si>
    <t>7,665 (14.16)</t>
  </si>
  <si>
    <t>3,138 (12.99)</t>
  </si>
  <si>
    <t>3,256 (13.48)</t>
  </si>
  <si>
    <t>Hypertension</t>
  </si>
  <si>
    <t>15,286 (56.64)</t>
  </si>
  <si>
    <t>24,535 (45.32)</t>
  </si>
  <si>
    <t>13,456 (55.71)</t>
  </si>
  <si>
    <t>13,581 (56.22)</t>
  </si>
  <si>
    <t>Dyslipidemia</t>
  </si>
  <si>
    <t>6,824 (25.29)</t>
  </si>
  <si>
    <t>10,386 (19.19)</t>
  </si>
  <si>
    <t>5,842 (24.19)</t>
  </si>
  <si>
    <t>5,871 (24.31)</t>
  </si>
  <si>
    <t>Diabetic complications</t>
  </si>
  <si>
    <t>5,920 (21.94)</t>
  </si>
  <si>
    <t>9,703 (17.92)</t>
  </si>
  <si>
    <t>4,923 (20.38)</t>
  </si>
  <si>
    <t>5,007 (20.73)</t>
  </si>
  <si>
    <t>Ischemic heart disease</t>
  </si>
  <si>
    <t>9,364 (34.70)</t>
  </si>
  <si>
    <t>12,104 (22.36)</t>
  </si>
  <si>
    <t>8,040 (33.29)</t>
  </si>
  <si>
    <t>8,134 (33.67)</t>
  </si>
  <si>
    <t>Peripheral vascular disease</t>
  </si>
  <si>
    <t>1,402 (5.19)</t>
  </si>
  <si>
    <t>2,178 (4.02)</t>
  </si>
  <si>
    <t>1,242 (5.14)</t>
  </si>
  <si>
    <t>1,251 (5.18)</t>
  </si>
  <si>
    <t>Heart failure</t>
  </si>
  <si>
    <t>2,205 (8.17)</t>
  </si>
  <si>
    <t>1,963 (3.63)</t>
  </si>
  <si>
    <t>1,661 (6.88)</t>
  </si>
  <si>
    <t>1,662 (6.88)</t>
  </si>
  <si>
    <t>&lt;0.001</t>
  </si>
  <si>
    <t>Cerebrovascular diseases</t>
  </si>
  <si>
    <t>5,811 (21.53)</t>
  </si>
  <si>
    <t>11,400 (21.06)</t>
  </si>
  <si>
    <t>5,247 (21.72)</t>
  </si>
  <si>
    <t>5,316 (22.01)</t>
  </si>
  <si>
    <t>Chronic lung disease</t>
  </si>
  <si>
    <t>3,750 (13.90)</t>
  </si>
  <si>
    <t>7,335 (13.55)</t>
  </si>
  <si>
    <t>3,387 (14.02)</t>
  </si>
  <si>
    <t>3,424 (14.18)</t>
  </si>
  <si>
    <t>Moderate or severe kidney disease</t>
  </si>
  <si>
    <t>1,169 (4.33)</t>
  </si>
  <si>
    <t>2,152 (3.98)</t>
  </si>
  <si>
    <t>1,061 (4.39)</t>
  </si>
  <si>
    <t>1,100 (4.55)</t>
  </si>
  <si>
    <t>Moderate or severe liver disease</t>
  </si>
  <si>
    <t>754 (2.79)</t>
  </si>
  <si>
    <t>1,212 (2.24)</t>
  </si>
  <si>
    <t>650 (2.69)</t>
  </si>
  <si>
    <t>658 (2.72)</t>
  </si>
  <si>
    <t>Other cancers</t>
  </si>
  <si>
    <t>1,750 (6.48)</t>
  </si>
  <si>
    <t>3,846 (7.10)</t>
  </si>
  <si>
    <t>1,607 (6.65)</t>
  </si>
  <si>
    <t>1,625 (6.73)</t>
  </si>
  <si>
    <t>Antidiabetic drugs, N (%)</t>
  </si>
  <si>
    <t>Metformin</t>
  </si>
  <si>
    <t>17,420 (64.55)</t>
  </si>
  <si>
    <t>30,827 (56.95)</t>
  </si>
  <si>
    <t>15,199 (62.92)</t>
  </si>
  <si>
    <t>15,320 (63.42)</t>
  </si>
  <si>
    <t>Insulin</t>
  </si>
  <si>
    <t>12,191 (45.17)</t>
  </si>
  <si>
    <t>22,753 (42.03)</t>
  </si>
  <si>
    <t>10,506 (43.49)</t>
  </si>
  <si>
    <t>10,547 (43.66)</t>
  </si>
  <si>
    <t>GLP1RA</t>
  </si>
  <si>
    <t>2,862 (10.60)</t>
  </si>
  <si>
    <t>591 (1.09)</t>
  </si>
  <si>
    <t>625 (2.59)</t>
  </si>
  <si>
    <t>591 (2.45)</t>
  </si>
  <si>
    <t>Sulfonylurea</t>
  </si>
  <si>
    <t>8,573 (31.77)</t>
  </si>
  <si>
    <t>17,515 (32.35)</t>
  </si>
  <si>
    <t>7,773 (32.18)</t>
  </si>
  <si>
    <t>7,897 (32.69)</t>
  </si>
  <si>
    <t>Glinide</t>
  </si>
  <si>
    <t>3,160 (11.71)</t>
  </si>
  <si>
    <t>7,514 (13.88)</t>
  </si>
  <si>
    <t>2,859 (11.84)</t>
  </si>
  <si>
    <t>2,908 (12.04)</t>
  </si>
  <si>
    <t>α-glucosidase inhibitor</t>
  </si>
  <si>
    <t>9,958 (36.90)</t>
  </si>
  <si>
    <t>21,510 (39.73)</t>
  </si>
  <si>
    <t>8,901 (36.85)</t>
  </si>
  <si>
    <t>8,975 (37.16)</t>
  </si>
  <si>
    <t>Thiazolidinedione</t>
  </si>
  <si>
    <t>5,594 (20.73)</t>
  </si>
  <si>
    <t>8,222 (15.19)</t>
  </si>
  <si>
    <t>4,795 (19.85)</t>
  </si>
  <si>
    <t>4,931 (20.41)</t>
  </si>
  <si>
    <t>Medications, N (%)</t>
  </si>
  <si>
    <t>ACEI</t>
  </si>
  <si>
    <t>4,997 (18.52)</t>
  </si>
  <si>
    <t>6,813 (12.59)</t>
  </si>
  <si>
    <t>4,283 (17.73)</t>
  </si>
  <si>
    <t>4,294 (17.78)</t>
  </si>
  <si>
    <t>ARB</t>
  </si>
  <si>
    <t>13,570 (50.28)</t>
  </si>
  <si>
    <t>20,426 (37.73)</t>
  </si>
  <si>
    <t>11,736 (48.59)</t>
  </si>
  <si>
    <t>11,790 (48.81)</t>
  </si>
  <si>
    <t>CCB</t>
  </si>
  <si>
    <t>13,284 (49.22)</t>
  </si>
  <si>
    <t>22,182 (40.98)</t>
  </si>
  <si>
    <t>11,665 (48.29)</t>
  </si>
  <si>
    <t>11,797 (48.84)</t>
  </si>
  <si>
    <t>α/β-blockers</t>
  </si>
  <si>
    <t>12,237 (45.34)</t>
  </si>
  <si>
    <t>17,822 (32.92)</t>
  </si>
  <si>
    <t>10,594 (43.86)</t>
  </si>
  <si>
    <t>10,693 (44.27)</t>
  </si>
  <si>
    <t>Diuretic</t>
  </si>
  <si>
    <t>9,194 (34.07)</t>
  </si>
  <si>
    <t>14,256 (26.33)</t>
  </si>
  <si>
    <t>7,971 (33.00)</t>
  </si>
  <si>
    <t>7,984 (33.05)</t>
  </si>
  <si>
    <t>Statin</t>
  </si>
  <si>
    <t>15,778 (58.46)</t>
  </si>
  <si>
    <t>25,215 (46.58)</t>
  </si>
  <si>
    <t>13,705 (56.74)</t>
  </si>
  <si>
    <t>13,852 (57.35)</t>
  </si>
  <si>
    <t>Fibrate</t>
  </si>
  <si>
    <t>2,756 (10.21)</t>
  </si>
  <si>
    <t>3,869 (7.15)</t>
  </si>
  <si>
    <t>2,284 (9.46)</t>
  </si>
  <si>
    <t>2,283 (9.45)</t>
  </si>
  <si>
    <t>Aspirin</t>
  </si>
  <si>
    <t>12,394 (45.92)</t>
  </si>
  <si>
    <t>19,275 (35.61)</t>
  </si>
  <si>
    <t>10,777 (44.62)</t>
  </si>
  <si>
    <t>10,917 (45.20)</t>
  </si>
  <si>
    <t>Other antiplatelet drugs</t>
  </si>
  <si>
    <t>9,238 (34.23)</t>
  </si>
  <si>
    <t>12,254 (22.64)</t>
  </si>
  <si>
    <t>7,985 (33.06)</t>
  </si>
  <si>
    <t>8,015 (33.18)</t>
  </si>
  <si>
    <t>NSAID</t>
  </si>
  <si>
    <t>10,399 (38.53)</t>
  </si>
  <si>
    <t>19,863 (36.69)</t>
  </si>
  <si>
    <t>9,241 (38.26)</t>
  </si>
  <si>
    <t>9,355 (38.73)</t>
  </si>
  <si>
    <t>5α-reductase inhibitor</t>
  </si>
  <si>
    <t>1,362 (5.05)</t>
  </si>
  <si>
    <t>3,458 (6.39)</t>
  </si>
  <si>
    <t>1,266 (5.24)</t>
  </si>
  <si>
    <t>1,314 (5.44)</t>
  </si>
  <si>
    <t>Events</t>
  </si>
  <si>
    <t>0.76 (0.61-0.94)</t>
  </si>
  <si>
    <t>0.77 (0.61-0.99)</t>
  </si>
  <si>
    <t>Lag period</t>
  </si>
  <si>
    <t>1-month</t>
  </si>
  <si>
    <t>0.86 (0.67-1.10)</t>
  </si>
  <si>
    <t>0.81 (0.61-1.07)</t>
  </si>
  <si>
    <t>2-month</t>
  </si>
  <si>
    <t>0.83 (0.64-1.09)</t>
  </si>
  <si>
    <t>0.75 (0.56-1.00)</t>
  </si>
  <si>
    <t>3-month</t>
  </si>
  <si>
    <t>0.81 (0.62-1.07)</t>
  </si>
  <si>
    <t>0.78 (0.57-1.06)</t>
  </si>
  <si>
    <t>6-month</t>
  </si>
  <si>
    <t>0.90 (0.66-1.25)</t>
  </si>
  <si>
    <t>0.75 (0.53-1.08)</t>
  </si>
  <si>
    <t>Main analysis</t>
  </si>
  <si>
    <t>Person years</t>
  </si>
  <si>
    <r>
      <t>(n =</t>
    </r>
    <r>
      <rPr>
        <sz val="12"/>
        <color theme="1"/>
        <rFont val="Calibri"/>
        <family val="2"/>
        <scheme val="minor"/>
      </rPr>
      <t xml:space="preserve"> 26,988</t>
    </r>
    <r>
      <rPr>
        <sz val="12"/>
        <color rgb="FF000000"/>
        <rFont val="Calibri"/>
        <family val="2"/>
        <scheme val="minor"/>
      </rPr>
      <t>)</t>
    </r>
  </si>
  <si>
    <r>
      <t>(n =</t>
    </r>
    <r>
      <rPr>
        <sz val="12"/>
        <color theme="1"/>
        <rFont val="Calibri"/>
        <family val="2"/>
        <scheme val="minor"/>
      </rPr>
      <t xml:space="preserve"> 24,155</t>
    </r>
    <r>
      <rPr>
        <sz val="12"/>
        <color rgb="FF000000"/>
        <rFont val="Calibri"/>
        <family val="2"/>
        <scheme val="minor"/>
      </rPr>
      <t>)</t>
    </r>
  </si>
  <si>
    <t>Genetic association inforomation of the expression level of the genes</t>
  </si>
  <si>
    <t>beta.mr</t>
  </si>
  <si>
    <t>se.mr</t>
  </si>
  <si>
    <t>pval.mr</t>
  </si>
  <si>
    <t>pass.mr</t>
  </si>
  <si>
    <t>LD-r2</t>
  </si>
  <si>
    <t>pass.LD.check</t>
  </si>
  <si>
    <r>
      <t xml:space="preserve">MR and colocalization of </t>
    </r>
    <r>
      <rPr>
        <b/>
        <i/>
        <sz val="12"/>
        <rFont val="Calibri"/>
        <family val="2"/>
        <scheme val="minor"/>
      </rPr>
      <t>SLC5A2</t>
    </r>
    <r>
      <rPr>
        <b/>
        <sz val="12"/>
        <rFont val="Calibri"/>
        <family val="2"/>
        <scheme val="minor"/>
      </rPr>
      <t xml:space="preserve"> expression on HbA1c</t>
    </r>
  </si>
  <si>
    <t>Outcome data information</t>
  </si>
  <si>
    <t>SGLT2 (primary)</t>
  </si>
  <si>
    <t>Incidence rate</t>
  </si>
  <si>
    <t>Hazard ratio (95% CI)</t>
  </si>
  <si>
    <t>Gene ID</t>
  </si>
  <si>
    <t>Variant ID</t>
  </si>
  <si>
    <t>Drug function</t>
  </si>
  <si>
    <t>id.phenotype</t>
  </si>
  <si>
    <t>Notes: PS-matched cohort, propensity score matched cohort; SGLT2i, sodium-glucose cotransporter-2 inhibitor; SMD, standardized mean difference.</t>
  </si>
  <si>
    <t>HbA1c-signal-in-region</t>
  </si>
  <si>
    <t>Notes 1: After instrument selection, eight variants for nine gene-tissue combination passed the selection process. After LD clumping of these eight variants with r2&lt;0.1, two variants were kept as primary instruments (listed in eTable S2)</t>
  </si>
  <si>
    <t>Variant_ID</t>
  </si>
  <si>
    <r>
      <t xml:space="preserve">SGLT2 (proxied by expression levels of </t>
    </r>
    <r>
      <rPr>
        <i/>
        <sz val="12"/>
        <color theme="1"/>
        <rFont val="Calibri"/>
        <family val="2"/>
        <scheme val="minor"/>
      </rPr>
      <t>SLC5A2</t>
    </r>
    <r>
      <rPr>
        <sz val="12"/>
        <color theme="1"/>
        <rFont val="Calibri"/>
        <family val="2"/>
        <scheme val="minor"/>
      </rPr>
      <t>)</t>
    </r>
  </si>
  <si>
    <t xml:space="preserve">Notes 2: Tissus, Gene.name, ENSG.ID and Phenotype are the expression levels of a gene in a specific tissue that had been proxied by the genetic instruments. Variant ID, CHR and Position are the ID of the genetic variant. Effect allele, other allele, effect allele freq, beta, SE, N and P are the genetic association information of the genetic variant on the exposure. Beta.mr, se.mr, pval.mr are the effect, standard error and p value of the MR analysis of expression of SCL5A2 on HbA1c. HbA1c-signal-in-region, LD-r2 and pass.LD.check are the approximate colocalization that been conducted between expression of SLC5A2 gene and HbA1c. </t>
  </si>
  <si>
    <t xml:space="preserve">Note: Phenotype is the exposure that has been proxied by the genetic instruments. Variant ID, CHR and Position are the ID, chromosome and position of the genetic variant. Effect allele, other allele, effect allele freq, beta, SE, N and P are the genetic association information of the genetic variant on the exposure. </t>
  </si>
  <si>
    <t xml:space="preserve">Notes: Phenotype is the exposure that been proxied by the genetic instruments. id.phenotype is the IEU OpenGWAS database ID of the outcome. Variant ID, CHR and Position are the ID, chromosome and position of the genetic variant. Effect allele, other allele, effect allele freq, beta, SE, N and P are the genetic association information of the genetic variant on the exposure. </t>
  </si>
  <si>
    <r>
      <t xml:space="preserve">Notes: the conventional instrument selection process refers to seven genetic variants robustly associated with HbA1c (P&lt;5e-8) in the </t>
    </r>
    <r>
      <rPr>
        <i/>
        <sz val="12"/>
        <color theme="1"/>
        <rFont val="Calibri"/>
        <family val="2"/>
        <scheme val="minor"/>
      </rPr>
      <t>SLC5A2</t>
    </r>
    <r>
      <rPr>
        <sz val="12"/>
        <color theme="1"/>
        <rFont val="Calibri"/>
        <family val="2"/>
        <scheme val="minor"/>
      </rPr>
      <t xml:space="preserve"> region. nsnp means the number of instruments been used in the MR analysis. Method is the MR method been used in the analysis. Beta, se, pval, ci.lb and ci.ub are the MR effect estimate, standard error, P value, lower and upper confidence intervals of the exposure on the outcome. Q, Q_df and Q_pval are the statistics that measuring heterogeneity across studies. Egger_intercept, egger_se and egger_pval are statistics to estimating levels of pleiotropy.OR, LCI and UCI are the odds ratio, lower and uppper confidence intervals of MR effect scaled from log odds ratio to odds ratio.</t>
    </r>
  </si>
  <si>
    <t>Notes: we are under the assumption that PP.H0, PP.H1 and PP.H2 were unlikely to be true given strong MR evidence to support a genetic signal in both exposure (trait1) and outcome (trait2). We therefore estimated the probability of PP.H4/(PP.H3+PP.H4) as the evidence source for colocalization. nsnp means the number of genetic variants been used in the colocalization analysis.</t>
  </si>
  <si>
    <t xml:space="preserve">Notes: Phenotype is the exposure that been proxied by the genetic instruments. Variant ID, CHR and Position are the ID, chromosome and position of the genetic variant. Effect allele, other allele, effect allele freq, beta, SE, N and P are the genetic association information of the genetic variant on the exposure. </t>
  </si>
  <si>
    <t>Notes: nsnp means the number of instruments been used in the MR analysis. Beta, se, pval, ci.lb and ci.ub are the MR effect estimate, standard error, P value, lower and upper confidence intervals of the exposure on the outcome. OR, LCI and UCI are the odds ratio, lower and uppper confidence intervals of MR effect scaled from log odds ratio to odds ratio.</t>
  </si>
  <si>
    <t xml:space="preserve">Notes: The expression data of gene were obtained from whole blood. Gene ID and Gene refers to each gene in the nearby genomic region. Variant ID, CHR and Position are the ID, chromosome and position of the genetic variant. Effect allele, other allele, effect allele freq, beta, SE, N and P are the genetic association information of the genetic variant on the expression of the related gene. Known glycemic gene, drug and function are the annoations of related gene, which refers to whether the gene is a reported gene for any glycemic traits, whether the gene has any interaction with any drug as well as the function of the related drug. </t>
  </si>
  <si>
    <t>SNP</t>
  </si>
  <si>
    <t>gIVW</t>
  </si>
  <si>
    <t>ieu-a-1242</t>
  </si>
  <si>
    <t>/</t>
  </si>
  <si>
    <t>ieu-a-1241</t>
  </si>
  <si>
    <t>ieu-a-1244</t>
  </si>
  <si>
    <t>ieu-a-1243</t>
  </si>
  <si>
    <t>SGLT2 ukbb male</t>
  </si>
  <si>
    <t>SGLT2 conventional male</t>
  </si>
  <si>
    <t>MR Egger</t>
  </si>
  <si>
    <t>egger_intercept</t>
  </si>
  <si>
    <t>SGLT2_MAGIC_new</t>
  </si>
  <si>
    <t>PSA levels</t>
  </si>
  <si>
    <t>SGLT2 (stringent)</t>
  </si>
  <si>
    <t>baseMean</t>
  </si>
  <si>
    <t>log2FoldChange</t>
  </si>
  <si>
    <t>lfcSE</t>
  </si>
  <si>
    <t>stat</t>
  </si>
  <si>
    <t>pvalue</t>
  </si>
  <si>
    <t>padj</t>
  </si>
  <si>
    <t>Case group</t>
  </si>
  <si>
    <t>Control group</t>
  </si>
  <si>
    <t>Longistic</t>
  </si>
  <si>
    <t>Linear</t>
  </si>
  <si>
    <t>Advanced PrCa</t>
  </si>
  <si>
    <t>All PrCa cases</t>
  </si>
  <si>
    <t>High aggressive</t>
  </si>
  <si>
    <t>PrCa Age at Dx&lt;=55</t>
  </si>
  <si>
    <t>Non-PrCa controls</t>
  </si>
  <si>
    <t>Low aggressive</t>
  </si>
  <si>
    <t>Continuous score</t>
  </si>
  <si>
    <t>Non Advanced PrCa</t>
  </si>
  <si>
    <t>Low/intermediate aggressive</t>
  </si>
  <si>
    <t>*** high aggressive</t>
  </si>
  <si>
    <t xml:space="preserve">*     low aggressive: </t>
  </si>
  <si>
    <t>**   intermediate aggressive</t>
  </si>
  <si>
    <t>#     advanced</t>
  </si>
  <si>
    <t>Gleason score</t>
  </si>
  <si>
    <t>T stage from the TNM staging&lt;=T1, and Gleason score (GS)&lt;=6, and PSA&lt;10;</t>
  </si>
  <si>
    <t>T stage: T2, and GS=7, and PSA 10~20;</t>
  </si>
  <si>
    <t>T stage: T3/T4 or N1 or M1 or GS&gt;=8 or PSA&gt;20;</t>
  </si>
  <si>
    <t>Metastatic disease or GS&gt;=8 or PSA&gt;100 or PrCa Death.</t>
  </si>
  <si>
    <t>GWAS Model</t>
  </si>
  <si>
    <t>Continuous level</t>
  </si>
  <si>
    <t>PrCa risk</t>
  </si>
  <si>
    <t>PrCa diagnosis</t>
  </si>
  <si>
    <t>ENSG00000140682.19</t>
  </si>
  <si>
    <t>ENSG00000156886.12</t>
  </si>
  <si>
    <t>ENSG00000140675.13</t>
  </si>
  <si>
    <t>ENSG00000140678.17</t>
  </si>
  <si>
    <t>ENSG00000140688.17</t>
  </si>
  <si>
    <t>ENSG00000261245.2</t>
  </si>
  <si>
    <t>ENSG00000099377.14</t>
  </si>
  <si>
    <t>ENSG00000260911.2</t>
  </si>
  <si>
    <t>ENSG00000169896.18</t>
  </si>
  <si>
    <t>ENSG00000167394.13</t>
  </si>
  <si>
    <t>ENSG00000140691.18</t>
  </si>
  <si>
    <t>ENSG00000103549.22</t>
  </si>
  <si>
    <t>ENSG00000197302.10</t>
  </si>
  <si>
    <t>ENSG00000103496.15</t>
  </si>
  <si>
    <t>ENSG00000169877.10</t>
  </si>
  <si>
    <t>ENSG00000103507.14</t>
  </si>
  <si>
    <t>ENSG00000131797.12</t>
  </si>
  <si>
    <t>Total prostate cancer</t>
  </si>
  <si>
    <t>Fold</t>
  </si>
  <si>
    <t>ebi-a-GCST90002404</t>
  </si>
  <si>
    <t>ebi-a-GCST90002386</t>
  </si>
  <si>
    <t>High light scatter reticulocyte percentage of red cells</t>
  </si>
  <si>
    <t>ukb-b-15590</t>
  </si>
  <si>
    <t>Hip circumference</t>
  </si>
  <si>
    <t>ukb-b-11842</t>
  </si>
  <si>
    <t>Weight</t>
  </si>
  <si>
    <t>ukb-b-9405</t>
  </si>
  <si>
    <t>Waist circumference</t>
  </si>
  <si>
    <t>ukb-b-20044</t>
  </si>
  <si>
    <t>Trunk fat mass</t>
  </si>
  <si>
    <t>ukb-b-12039</t>
  </si>
  <si>
    <t>ukb-b-6704</t>
  </si>
  <si>
    <t>Arm fat mass (right)</t>
  </si>
  <si>
    <t>ukb-b-8338</t>
  </si>
  <si>
    <t>Arm fat mass (left)</t>
  </si>
  <si>
    <t>ebi-a-GCST90002412</t>
  </si>
  <si>
    <t>Low density lipoprotein cholesterol levels</t>
  </si>
  <si>
    <t>ukb-b-19393</t>
  </si>
  <si>
    <t>Whole body fat mass</t>
  </si>
  <si>
    <t>ukb-b-16407</t>
  </si>
  <si>
    <t>Trunk fat percentage</t>
  </si>
  <si>
    <t>ukb-b-18096</t>
  </si>
  <si>
    <t>Leg fat mass (right)</t>
  </si>
  <si>
    <t>ukb-b-12854</t>
  </si>
  <si>
    <t>Arm fat percentage (right)</t>
  </si>
  <si>
    <t>ukb-b-8909</t>
  </si>
  <si>
    <t>Body fat percentage</t>
  </si>
  <si>
    <t>ukb-b-7212</t>
  </si>
  <si>
    <t>Leg fat mass (left)</t>
  </si>
  <si>
    <t>ukb-b-20188</t>
  </si>
  <si>
    <t>Arm fat percentage (left)</t>
  </si>
  <si>
    <t>ieu-b-39</t>
  </si>
  <si>
    <t>diastolic blood pressure</t>
  </si>
  <si>
    <t>ukb-b-16446</t>
  </si>
  <si>
    <t>Basal metabolic rate</t>
  </si>
  <si>
    <t>ukb-b-18377</t>
  </si>
  <si>
    <t>Leg fat percentage (left)</t>
  </si>
  <si>
    <t>ukb-b-20531</t>
  </si>
  <si>
    <t>Leg fat percentage (right)</t>
  </si>
  <si>
    <t>ukb-b-19953</t>
  </si>
  <si>
    <t>Body mass index (BMI)</t>
  </si>
  <si>
    <t>ebi-a-GCST90012877</t>
  </si>
  <si>
    <t>Alzheimer's disease or family history of Alzheimer's disease</t>
  </si>
  <si>
    <t>ukb-b-2303</t>
  </si>
  <si>
    <t>ukb-b-9093</t>
  </si>
  <si>
    <t>Arm predicted mass (left)</t>
  </si>
  <si>
    <t>ukb-b-17400</t>
  </si>
  <si>
    <t>Snoring</t>
  </si>
  <si>
    <t>ukb-b-7992</t>
  </si>
  <si>
    <t>Diastolic blood pressure, automated reading</t>
  </si>
  <si>
    <t>ebi-a-GCST006478</t>
  </si>
  <si>
    <t>Worry</t>
  </si>
  <si>
    <t>ebi-a-GCST009760</t>
  </si>
  <si>
    <t>ukb-b-4650</t>
  </si>
  <si>
    <t>Comparative body size at age 10</t>
  </si>
  <si>
    <t>Red blood cell (erythrocyte) count</t>
  </si>
  <si>
    <t>SGLT2 primary</t>
  </si>
  <si>
    <t>Prostate cancer || id:ieu-b-85</t>
  </si>
  <si>
    <t>Advaced vs non-advanced prostate cancer</t>
  </si>
  <si>
    <t>High vs low and intermediate aggressive prostate cancer</t>
  </si>
  <si>
    <t>High vs low aggressive prostate cancer</t>
  </si>
  <si>
    <t>Type 2 diabetes</t>
  </si>
  <si>
    <t>OR (inhibition of drug target)</t>
  </si>
  <si>
    <t>OR_UCI</t>
  </si>
  <si>
    <t>OR_LCL</t>
  </si>
  <si>
    <t>Glycated haemoglobin (UK Biobank)</t>
  </si>
  <si>
    <t>Prostate cancer (PRACTICAL)</t>
  </si>
  <si>
    <t>Glycated haemoglobin (MAGIC)</t>
  </si>
  <si>
    <t xml:space="preserve">Glycated haemoglobin without SGLT2 variant (UK Biobank) </t>
  </si>
  <si>
    <t>rs11257655</t>
  </si>
  <si>
    <t>rs10830963</t>
  </si>
  <si>
    <t>rs857725</t>
  </si>
  <si>
    <t>rs340882</t>
  </si>
  <si>
    <t>rs855791</t>
  </si>
  <si>
    <t>rs560887</t>
  </si>
  <si>
    <t>rs4894769</t>
  </si>
  <si>
    <t>rs1800562</t>
  </si>
  <si>
    <t>rs61750929</t>
  </si>
  <si>
    <t>SGLT2</t>
  </si>
  <si>
    <t xml:space="preserve">Glycated haemoglobin </t>
  </si>
  <si>
    <t>rs1975283</t>
  </si>
  <si>
    <t>rs11166447</t>
  </si>
  <si>
    <t>rs1175550</t>
  </si>
  <si>
    <t>rs2808454</t>
  </si>
  <si>
    <t>rs3768321</t>
  </si>
  <si>
    <t>rs7513688</t>
  </si>
  <si>
    <t>rs1078308</t>
  </si>
  <si>
    <t>rs599134</t>
  </si>
  <si>
    <t>rs12136762</t>
  </si>
  <si>
    <t>rs2487569</t>
  </si>
  <si>
    <t>rs4518840</t>
  </si>
  <si>
    <t>rs348330</t>
  </si>
  <si>
    <t>rs7528296</t>
  </si>
  <si>
    <t>rs12748814</t>
  </si>
  <si>
    <t>rs35517489</t>
  </si>
  <si>
    <t>rs114247628</t>
  </si>
  <si>
    <t>rs198325</t>
  </si>
  <si>
    <t>rs72900998</t>
  </si>
  <si>
    <t>rs4443935</t>
  </si>
  <si>
    <t>rs3811444</t>
  </si>
  <si>
    <t>rs7520123</t>
  </si>
  <si>
    <t>rs1166698</t>
  </si>
  <si>
    <t>rs76757826</t>
  </si>
  <si>
    <t>rs797399</t>
  </si>
  <si>
    <t>rs77981966</t>
  </si>
  <si>
    <t>rs830021</t>
  </si>
  <si>
    <t>rs111631066</t>
  </si>
  <si>
    <t>rs838717</t>
  </si>
  <si>
    <t>rs11124556</t>
  </si>
  <si>
    <t>rs13020237</t>
  </si>
  <si>
    <t>rs4972439</t>
  </si>
  <si>
    <t>rs650588</t>
  </si>
  <si>
    <t>rs6731171</t>
  </si>
  <si>
    <t>rs780093</t>
  </si>
  <si>
    <t>rs7606173</t>
  </si>
  <si>
    <t>rs1399627</t>
  </si>
  <si>
    <t>rs78583604</t>
  </si>
  <si>
    <t>rs2009581</t>
  </si>
  <si>
    <t>rs2164701</t>
  </si>
  <si>
    <t>rs143667358</t>
  </si>
  <si>
    <t>TATACATACATAC</t>
  </si>
  <si>
    <t>rs72781680</t>
  </si>
  <si>
    <t>rs7572278</t>
  </si>
  <si>
    <t>rs6736362</t>
  </si>
  <si>
    <t>rs4435501</t>
  </si>
  <si>
    <t>rs11438979</t>
  </si>
  <si>
    <t>AG</t>
  </si>
  <si>
    <t>rs2015708</t>
  </si>
  <si>
    <t>rs62246446</t>
  </si>
  <si>
    <t>rs2230929</t>
  </si>
  <si>
    <t>rs4894797</t>
  </si>
  <si>
    <t>rs6777684</t>
  </si>
  <si>
    <t>rs9840088</t>
  </si>
  <si>
    <t>rs4678917</t>
  </si>
  <si>
    <t>rs11708067</t>
  </si>
  <si>
    <t>rs113851927</t>
  </si>
  <si>
    <t>rs12493136</t>
  </si>
  <si>
    <t>rs12497133</t>
  </si>
  <si>
    <t>rs11130982</t>
  </si>
  <si>
    <t>rs41297495</t>
  </si>
  <si>
    <t>rs11926854</t>
  </si>
  <si>
    <t>rs1905505</t>
  </si>
  <si>
    <t>rs113962490</t>
  </si>
  <si>
    <t>rs2336664</t>
  </si>
  <si>
    <t>rs6785881</t>
  </si>
  <si>
    <t>rs56330132</t>
  </si>
  <si>
    <t>CTCA</t>
  </si>
  <si>
    <t>rs2686588</t>
  </si>
  <si>
    <t>rs1496653</t>
  </si>
  <si>
    <t>rs149300040</t>
  </si>
  <si>
    <t>CA</t>
  </si>
  <si>
    <t>rs5854382</t>
  </si>
  <si>
    <t>rs76505278</t>
  </si>
  <si>
    <t>rs34811474</t>
  </si>
  <si>
    <t>rs6840504</t>
  </si>
  <si>
    <t>rs13125518</t>
  </si>
  <si>
    <t>rs9994509</t>
  </si>
  <si>
    <t>rs146302237</t>
  </si>
  <si>
    <t>AT</t>
  </si>
  <si>
    <t>rs1481012</t>
  </si>
  <si>
    <t>rs17508261</t>
  </si>
  <si>
    <t>rs4689394</t>
  </si>
  <si>
    <t>rs9990955</t>
  </si>
  <si>
    <t>rs75636043</t>
  </si>
  <si>
    <t>rs6844176</t>
  </si>
  <si>
    <t>rs2044341</t>
  </si>
  <si>
    <t>rs34733097</t>
  </si>
  <si>
    <t>CTT</t>
  </si>
  <si>
    <t>rs13167071</t>
  </si>
  <si>
    <t>rs7720275</t>
  </si>
  <si>
    <t>rs2270927</t>
  </si>
  <si>
    <t>rs10053046</t>
  </si>
  <si>
    <t>rs11392438</t>
  </si>
  <si>
    <t>TA</t>
  </si>
  <si>
    <t>rs2546197</t>
  </si>
  <si>
    <t>rs35188965</t>
  </si>
  <si>
    <t>rs35018839</t>
  </si>
  <si>
    <t>rs3857286</t>
  </si>
  <si>
    <t>rs17419291</t>
  </si>
  <si>
    <t>rs56395926</t>
  </si>
  <si>
    <t>rs6878122</t>
  </si>
  <si>
    <t>rs6885132</t>
  </si>
  <si>
    <t>rs469753</t>
  </si>
  <si>
    <t>rs6893283</t>
  </si>
  <si>
    <t>rs145381182</t>
  </si>
  <si>
    <t>rs13192435</t>
  </si>
  <si>
    <t>rs2294856</t>
  </si>
  <si>
    <t>rs9268469</t>
  </si>
  <si>
    <t>rs78588343</t>
  </si>
  <si>
    <t>rs9264277</t>
  </si>
  <si>
    <t>rs592423</t>
  </si>
  <si>
    <t>rs57876318</t>
  </si>
  <si>
    <t>rs262813</t>
  </si>
  <si>
    <t>rs1171105</t>
  </si>
  <si>
    <t>rs998584</t>
  </si>
  <si>
    <t>rs11431780</t>
  </si>
  <si>
    <t>TG</t>
  </si>
  <si>
    <t>rs72986458</t>
  </si>
  <si>
    <t>rs9398642</t>
  </si>
  <si>
    <t>rs9376091</t>
  </si>
  <si>
    <t>rs72939920</t>
  </si>
  <si>
    <t>rs1490384</t>
  </si>
  <si>
    <t>rs373698690</t>
  </si>
  <si>
    <t>GAAATAAATAAAT</t>
  </si>
  <si>
    <t>rs67131976</t>
  </si>
  <si>
    <t>rs148570357</t>
  </si>
  <si>
    <t>rs9271374</t>
  </si>
  <si>
    <t>rs2665357</t>
  </si>
  <si>
    <t>rs3748059</t>
  </si>
  <si>
    <t>rs17168486</t>
  </si>
  <si>
    <t>rs201989772</t>
  </si>
  <si>
    <t>rs8176059</t>
  </si>
  <si>
    <t>rs1708302</t>
  </si>
  <si>
    <t>rs76323047</t>
  </si>
  <si>
    <t>rs4473913</t>
  </si>
  <si>
    <t>rs60238952</t>
  </si>
  <si>
    <t>rs4729561</t>
  </si>
  <si>
    <t>rs117370443</t>
  </si>
  <si>
    <t>rs10678811</t>
  </si>
  <si>
    <t>AAG</t>
  </si>
  <si>
    <t>rs6953344</t>
  </si>
  <si>
    <t>rs836472</t>
  </si>
  <si>
    <t>rs1004558</t>
  </si>
  <si>
    <t>rs10487796</t>
  </si>
  <si>
    <t>rs12667932</t>
  </si>
  <si>
    <t>rs3211821</t>
  </si>
  <si>
    <t>rs34518086</t>
  </si>
  <si>
    <t>rs2737263</t>
  </si>
  <si>
    <t>rs2060985</t>
  </si>
  <si>
    <t>rs62523081</t>
  </si>
  <si>
    <t>rs28708563</t>
  </si>
  <si>
    <t>rs4737010</t>
  </si>
  <si>
    <t>rs3757971</t>
  </si>
  <si>
    <t>rs636089</t>
  </si>
  <si>
    <t>rs66593272</t>
  </si>
  <si>
    <t>rs7820334</t>
  </si>
  <si>
    <t>rs192095068</t>
  </si>
  <si>
    <t>rs13266634</t>
  </si>
  <si>
    <t>rs77258375</t>
  </si>
  <si>
    <t>rs2954031</t>
  </si>
  <si>
    <t>rs1967604</t>
  </si>
  <si>
    <t>rs28641468</t>
  </si>
  <si>
    <t>rs11145347</t>
  </si>
  <si>
    <t>rs2236496</t>
  </si>
  <si>
    <t>rs1560980</t>
  </si>
  <si>
    <t>rs34541460</t>
  </si>
  <si>
    <t>rs2596703</t>
  </si>
  <si>
    <t>rs550057</t>
  </si>
  <si>
    <t>rs10758593</t>
  </si>
  <si>
    <t>rs10811660</t>
  </si>
  <si>
    <t>rs4744346</t>
  </si>
  <si>
    <t>rs17476364</t>
  </si>
  <si>
    <t>rs34872471</t>
  </si>
  <si>
    <t>rs11812380</t>
  </si>
  <si>
    <t>rs2068888</t>
  </si>
  <si>
    <t>rs10736269</t>
  </si>
  <si>
    <t>rs1106676</t>
  </si>
  <si>
    <t>rs61850681</t>
  </si>
  <si>
    <t>rs7923837</t>
  </si>
  <si>
    <t>rs2305196</t>
  </si>
  <si>
    <t>rs11191561</t>
  </si>
  <si>
    <t>rs10823297</t>
  </si>
  <si>
    <t>rs7904973</t>
  </si>
  <si>
    <t>rs11598987</t>
  </si>
  <si>
    <t>rs3847378</t>
  </si>
  <si>
    <t>rs114322470</t>
  </si>
  <si>
    <t>rs151068478</t>
  </si>
  <si>
    <t>rs11195508</t>
  </si>
  <si>
    <t>rs2237895</t>
  </si>
  <si>
    <t>rs7124355</t>
  </si>
  <si>
    <t>rs3020069</t>
  </si>
  <si>
    <t>rs11602873</t>
  </si>
  <si>
    <t>rs10501320</t>
  </si>
  <si>
    <t>rs12294913</t>
  </si>
  <si>
    <t>rs3802885</t>
  </si>
  <si>
    <t>rs4910498</t>
  </si>
  <si>
    <t>rs12419995</t>
  </si>
  <si>
    <t>rs12365580</t>
  </si>
  <si>
    <t>rs11042852</t>
  </si>
  <si>
    <t>rs689</t>
  </si>
  <si>
    <t>rs6589939</t>
  </si>
  <si>
    <t>rs144897437</t>
  </si>
  <si>
    <t>GAGAGAATT</t>
  </si>
  <si>
    <t>rs689419</t>
  </si>
  <si>
    <t>rs174549</t>
  </si>
  <si>
    <t>rs4755309</t>
  </si>
  <si>
    <t>rs1152620</t>
  </si>
  <si>
    <t>rs11512059</t>
  </si>
  <si>
    <t>rs76895963</t>
  </si>
  <si>
    <t>rs2936839</t>
  </si>
  <si>
    <t>rs12813389</t>
  </si>
  <si>
    <t>rs2137537</t>
  </si>
  <si>
    <t>rs12819124</t>
  </si>
  <si>
    <t>rs7310615</t>
  </si>
  <si>
    <t>rs6580661</t>
  </si>
  <si>
    <t>rs79621919</t>
  </si>
  <si>
    <t>rs4238013</t>
  </si>
  <si>
    <t>rs79755767</t>
  </si>
  <si>
    <t>rs71274822</t>
  </si>
  <si>
    <t>rs11169605</t>
  </si>
  <si>
    <t>rs704168</t>
  </si>
  <si>
    <t>rs765634</t>
  </si>
  <si>
    <t>rs2258238</t>
  </si>
  <si>
    <t>rs4760278</t>
  </si>
  <si>
    <t>rs73226260</t>
  </si>
  <si>
    <t>rs11043299</t>
  </si>
  <si>
    <t>rs7306544</t>
  </si>
  <si>
    <t>rs8000868</t>
  </si>
  <si>
    <t>rs576674</t>
  </si>
  <si>
    <t>rs12585036</t>
  </si>
  <si>
    <t>rs4769580</t>
  </si>
  <si>
    <t>rs1327315</t>
  </si>
  <si>
    <t>rs12876143</t>
  </si>
  <si>
    <t>rs12147688</t>
  </si>
  <si>
    <t>rs2285005</t>
  </si>
  <si>
    <t>rs7151822</t>
  </si>
  <si>
    <t>rs11621337</t>
  </si>
  <si>
    <t>rs35889227</t>
  </si>
  <si>
    <t>rs9324022</t>
  </si>
  <si>
    <t>rs34610862</t>
  </si>
  <si>
    <t>GCC</t>
  </si>
  <si>
    <t>rs72681698</t>
  </si>
  <si>
    <t>rs8013143</t>
  </si>
  <si>
    <t>rs59153558</t>
  </si>
  <si>
    <t>rs7166540</t>
  </si>
  <si>
    <t>rs28526689</t>
  </si>
  <si>
    <t>rs61215894</t>
  </si>
  <si>
    <t>rs1550026</t>
  </si>
  <si>
    <t>rs4516170</t>
  </si>
  <si>
    <t>rs1866476</t>
  </si>
  <si>
    <t>rs34715063</t>
  </si>
  <si>
    <t>rs11638511</t>
  </si>
  <si>
    <t>rs551118</t>
  </si>
  <si>
    <t>rs35591</t>
  </si>
  <si>
    <t>rs181207</t>
  </si>
  <si>
    <t>rs72811487</t>
  </si>
  <si>
    <t>rs4889490</t>
  </si>
  <si>
    <t>rs247826</t>
  </si>
  <si>
    <t>rs112414002</t>
  </si>
  <si>
    <t>rs35158985</t>
  </si>
  <si>
    <t>rs1121980</t>
  </si>
  <si>
    <t>rs2858010</t>
  </si>
  <si>
    <t>rs4451969</t>
  </si>
  <si>
    <t>rs72802365</t>
  </si>
  <si>
    <t>rs7195055</t>
  </si>
  <si>
    <t>rs12600858</t>
  </si>
  <si>
    <t>rs72838857</t>
  </si>
  <si>
    <t>rs7212700</t>
  </si>
  <si>
    <t>rs150325706</t>
  </si>
  <si>
    <t>rs4985997</t>
  </si>
  <si>
    <t>rs10908278</t>
  </si>
  <si>
    <t>rs113668382</t>
  </si>
  <si>
    <t>rs1030097</t>
  </si>
  <si>
    <t>rs12943904</t>
  </si>
  <si>
    <t>rs1641523</t>
  </si>
  <si>
    <t>rs2263122</t>
  </si>
  <si>
    <t>rs375104505</t>
  </si>
  <si>
    <t>rs35895680</t>
  </si>
  <si>
    <t>rs11655029</t>
  </si>
  <si>
    <t>rs12450826</t>
  </si>
  <si>
    <t>rs4791641</t>
  </si>
  <si>
    <t>rs216195</t>
  </si>
  <si>
    <t>rs2854215</t>
  </si>
  <si>
    <t>rs2658747</t>
  </si>
  <si>
    <t>rs8088001</t>
  </si>
  <si>
    <t>rs12607898</t>
  </si>
  <si>
    <t>rs57787629</t>
  </si>
  <si>
    <t>rs3810027</t>
  </si>
  <si>
    <t>rs4808579</t>
  </si>
  <si>
    <t>rs10407429</t>
  </si>
  <si>
    <t>rs34358015</t>
  </si>
  <si>
    <t>rs4808072</t>
  </si>
  <si>
    <t>rs11671760</t>
  </si>
  <si>
    <t>rs72973028</t>
  </si>
  <si>
    <t>rs2278832</t>
  </si>
  <si>
    <t>rs75372982</t>
  </si>
  <si>
    <t>rs12459419</t>
  </si>
  <si>
    <t>rs17561351</t>
  </si>
  <si>
    <t>rs56397034</t>
  </si>
  <si>
    <t>rs351978</t>
  </si>
  <si>
    <t>rs1056441</t>
  </si>
  <si>
    <t>rs13042195</t>
  </si>
  <si>
    <t>rs6077396</t>
  </si>
  <si>
    <t>rs4431018</t>
  </si>
  <si>
    <t>rs55966194</t>
  </si>
  <si>
    <t>rs67897819</t>
  </si>
  <si>
    <t>rs149142833</t>
  </si>
  <si>
    <t>rs6014993</t>
  </si>
  <si>
    <t>rs4809556</t>
  </si>
  <si>
    <t>rs61138219</t>
  </si>
  <si>
    <t>rs35963032</t>
  </si>
  <si>
    <t>rs17850433</t>
  </si>
  <si>
    <t>rs3827181</t>
  </si>
  <si>
    <t>rs12628032</t>
  </si>
  <si>
    <t>rs368511931</t>
  </si>
  <si>
    <t>rs6518681</t>
  </si>
  <si>
    <t>rs2143918</t>
  </si>
  <si>
    <t>Notes: prostate cancer refers to individuals with incident prostate cancer plus those with total prostate specific antigen [PSA] level&gt;10 ng/mL during the follow-up period SGLT2i. PS-matched cohort refers to 1:1 propensity-score matching cohort of 48,310 patients, sodium-glucose cotransporter-2 inhibitor; CI, confidence interval. The unit of the incidence rate was 100,000 person years.</t>
  </si>
  <si>
    <t xml:space="preserve">Appendix Table 1A. Genetic instruments been selected to proxy SGLT2 inhibition and HbA1c levels (data from UK Biobank males). </t>
  </si>
  <si>
    <t xml:space="preserve">Appendix Table 1B. Genetic instruments been selected to proxy SGLT2 inhibition and HbA1c levels (data from UK Biobank males). </t>
  </si>
  <si>
    <t>Appendix Table 2. Selection of genetic instruments that proxying SGLT2.</t>
  </si>
  <si>
    <t xml:space="preserve">Appendix Table 3. Genetic instruments been selected to proxy SGLT2 inhibition and HbA1c levels (data from MAGIC consortium). </t>
  </si>
  <si>
    <t>Appendix Table 4. Characteristics of outcome data been used in this study.</t>
  </si>
  <si>
    <t>Appendix Table 5. Baseline characteristics of users of sodium glucose cotransporter 2 (SGLT2) inhibitors and DPP4 inhibitors, before and after propensity score matching (for the survival anlaysis).</t>
  </si>
  <si>
    <t>Appendix Table 6. Mendelian randomization estimates of SGLT2 on prostate cancer using seven instruments selected from UK Biobank</t>
  </si>
  <si>
    <t>Appendix Table 7. Mendelian randomization estimates of SGLT2 on prostate cancer using the instruments selected using a stringent selection process or using data from MAGIC</t>
  </si>
  <si>
    <t xml:space="preserve">Appendix Table 8. Genetic colocalization estimates of SGLT2 (proxied by HbA1c) on prostate cancer in the SCL5A2 region. </t>
  </si>
  <si>
    <t xml:space="preserve">Appendix Table 9. Phenome-wide association (PheWAS) results of SLGT2 instruments. The PheWAS association with P value &lt; 1e-5 was listed in this table. </t>
  </si>
  <si>
    <t xml:space="preserve">Appendix Table 10A. Genetic instruments for SGLT2 and red blood cell distribution been used in the multivariable Mendelian randomization model. </t>
  </si>
  <si>
    <t>Appendix Table 10B. Multivariable Mendelian randomization estimate of SGLT2 on prostate cancer adjusted for red blood cell distribution.</t>
  </si>
  <si>
    <t xml:space="preserve">Appendix Table 11. Genetic associations of the two SGLT2 instruments on expression level of other genes in nearby gene regions. Genetic variants with genetic association P&lt;1e-4 was listed in this table. </t>
  </si>
  <si>
    <t>Appendix Table 12. Differentrial expression of SGLT2 in prostate cancer tissue versus normal prostate tissue.</t>
  </si>
  <si>
    <t>Appendix Table 13. Association between use of SGLT2i compared with DPP4i and risk of prostate cancer</t>
  </si>
  <si>
    <t>Appendix Table 14. Mendelian randomization estimates of genetically proxied SGLT2 and HBA1c levels on total prostate cancer.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</si>
</sst>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
    <numFmt numFmtId="166" formatCode="0.0000"/>
  </numFmts>
  <fonts count="15" x14ac:knownFonts="1">
    <font>
      <sz val="12"/>
      <color theme="1"/>
      <name val="Calibri"/>
      <family val="2"/>
      <scheme val="minor"/>
    </font>
    <font>
      <sz val="12"/>
      <color theme="1"/>
      <name val="Calibri"/>
      <family val="2"/>
      <scheme val="minor"/>
    </font>
    <font>
      <b/>
      <sz val="12"/>
      <color theme="1"/>
      <name val="Calibri"/>
      <family val="2"/>
      <scheme val="minor"/>
    </font>
    <font>
      <b/>
      <sz val="11"/>
      <color theme="1"/>
      <name val="Calibri"/>
      <family val="3"/>
      <charset val="134"/>
      <scheme val="minor"/>
    </font>
    <font>
      <b/>
      <sz val="12"/>
      <name val="Calibri"/>
      <family val="2"/>
      <scheme val="minor"/>
    </font>
    <font>
      <sz val="12"/>
      <name val="Calibri"/>
      <family val="2"/>
      <scheme val="minor"/>
    </font>
    <font>
      <b/>
      <sz val="11"/>
      <name val="Calibri"/>
      <family val="2"/>
      <scheme val="minor"/>
    </font>
    <font>
      <b/>
      <sz val="11"/>
      <color indexed="8"/>
      <name val="Calibri"/>
      <family val="2"/>
      <scheme val="minor"/>
    </font>
    <font>
      <b/>
      <sz val="10.8"/>
      <name val="Calibri"/>
      <family val="2"/>
      <scheme val="minor"/>
    </font>
    <font>
      <sz val="8"/>
      <name val="Calibri"/>
      <family val="2"/>
      <scheme val="minor"/>
    </font>
    <font>
      <b/>
      <sz val="11"/>
      <color theme="1"/>
      <name val="Calibri"/>
      <family val="2"/>
      <scheme val="minor"/>
    </font>
    <font>
      <sz val="12"/>
      <color rgb="FF000000"/>
      <name val="Calibri"/>
      <family val="2"/>
      <scheme val="minor"/>
    </font>
    <font>
      <b/>
      <i/>
      <sz val="12"/>
      <name val="Calibri"/>
      <family val="2"/>
      <scheme val="minor"/>
    </font>
    <font>
      <i/>
      <sz val="12"/>
      <color theme="1"/>
      <name val="Calibri"/>
      <family val="2"/>
      <scheme val="minor"/>
    </font>
    <font>
      <sz val="12"/>
      <color rgb="FFFF0000"/>
      <name val="Calibri"/>
      <family val="2"/>
      <scheme val="minor"/>
    </font>
  </fonts>
  <fills count="5">
    <fill>
      <patternFill patternType="none"/>
    </fill>
    <fill>
      <patternFill patternType="gray125"/>
    </fill>
    <fill>
      <patternFill patternType="solid">
        <fgColor theme="0" tint="-4.9989318521683403E-2"/>
        <bgColor indexed="64"/>
      </patternFill>
    </fill>
    <fill>
      <patternFill patternType="solid">
        <fgColor theme="6" tint="0.59999389629810485"/>
        <bgColor indexed="64"/>
      </patternFill>
    </fill>
    <fill>
      <patternFill patternType="solid">
        <fgColor theme="0" tint="-0.249977111117893"/>
        <bgColor indexed="64"/>
      </patternFill>
    </fill>
  </fills>
  <borders count="8">
    <border>
      <left/>
      <right/>
      <top/>
      <bottom/>
      <diagonal/>
    </border>
    <border>
      <left/>
      <right/>
      <top style="thin">
        <color indexed="64"/>
      </top>
      <bottom style="thin">
        <color auto="1"/>
      </bottom>
      <diagonal/>
    </border>
    <border>
      <left/>
      <right/>
      <top style="thin">
        <color indexed="64"/>
      </top>
      <bottom/>
      <diagonal/>
    </border>
    <border>
      <left/>
      <right/>
      <top/>
      <bottom style="thin">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top style="medium">
        <color indexed="64"/>
      </top>
      <bottom style="thin">
        <color indexed="64"/>
      </bottom>
      <diagonal/>
    </border>
  </borders>
  <cellStyleXfs count="2">
    <xf numFmtId="0" fontId="0" fillId="0" borderId="0"/>
    <xf numFmtId="9" fontId="1" fillId="0" borderId="0" applyFont="0" applyFill="0" applyBorder="0" applyAlignment="0" applyProtection="0"/>
  </cellStyleXfs>
  <cellXfs count="105">
    <xf numFmtId="0" fontId="0" fillId="0" borderId="0" xfId="0"/>
    <xf numFmtId="164" fontId="0" fillId="0" borderId="0" xfId="0" applyNumberFormat="1"/>
    <xf numFmtId="11" fontId="0" fillId="0" borderId="0" xfId="0" applyNumberFormat="1"/>
    <xf numFmtId="164" fontId="5" fillId="0" borderId="0" xfId="0" applyNumberFormat="1" applyFont="1" applyAlignment="1">
      <alignment horizontal="center"/>
    </xf>
    <xf numFmtId="11" fontId="5" fillId="0" borderId="0" xfId="0" applyNumberFormat="1" applyFont="1" applyAlignment="1">
      <alignment horizontal="center"/>
    </xf>
    <xf numFmtId="0" fontId="0" fillId="0" borderId="3" xfId="0" applyBorder="1"/>
    <xf numFmtId="164" fontId="0" fillId="0" borderId="3" xfId="0" applyNumberFormat="1" applyBorder="1"/>
    <xf numFmtId="11" fontId="0" fillId="0" borderId="3" xfId="0" applyNumberFormat="1" applyBorder="1"/>
    <xf numFmtId="1" fontId="0" fillId="0" borderId="0" xfId="0" applyNumberFormat="1"/>
    <xf numFmtId="1" fontId="5" fillId="0" borderId="0" xfId="0" applyNumberFormat="1" applyFont="1"/>
    <xf numFmtId="0" fontId="5" fillId="0" borderId="0" xfId="0" applyFont="1"/>
    <xf numFmtId="164" fontId="5" fillId="0" borderId="0" xfId="0" applyNumberFormat="1" applyFont="1"/>
    <xf numFmtId="11" fontId="5" fillId="0" borderId="0" xfId="0" applyNumberFormat="1" applyFont="1"/>
    <xf numFmtId="164" fontId="5" fillId="0" borderId="3" xfId="0" applyNumberFormat="1" applyFont="1" applyBorder="1" applyAlignment="1">
      <alignment horizontal="center"/>
    </xf>
    <xf numFmtId="11" fontId="5" fillId="0" borderId="3" xfId="0" applyNumberFormat="1" applyFont="1" applyBorder="1" applyAlignment="1">
      <alignment horizontal="center"/>
    </xf>
    <xf numFmtId="0" fontId="3" fillId="0" borderId="1" xfId="0" applyFont="1" applyBorder="1" applyAlignment="1">
      <alignment horizontal="center"/>
    </xf>
    <xf numFmtId="0" fontId="3" fillId="0" borderId="1" xfId="0" applyFont="1" applyBorder="1" applyAlignment="1">
      <alignment horizontal="left"/>
    </xf>
    <xf numFmtId="10" fontId="0" fillId="0" borderId="0" xfId="0" applyNumberFormat="1"/>
    <xf numFmtId="0" fontId="5" fillId="0" borderId="3" xfId="0" applyFont="1" applyBorder="1"/>
    <xf numFmtId="164" fontId="5" fillId="0" borderId="3" xfId="0" applyNumberFormat="1" applyFont="1" applyBorder="1"/>
    <xf numFmtId="11" fontId="5" fillId="0" borderId="3" xfId="0" applyNumberFormat="1" applyFont="1" applyBorder="1"/>
    <xf numFmtId="1" fontId="0" fillId="0" borderId="3" xfId="0" applyNumberFormat="1" applyBorder="1"/>
    <xf numFmtId="9" fontId="0" fillId="0" borderId="0" xfId="1" applyFont="1"/>
    <xf numFmtId="0" fontId="0" fillId="0" borderId="0" xfId="0" applyAlignment="1">
      <alignment horizontal="right"/>
    </xf>
    <xf numFmtId="9" fontId="0" fillId="0" borderId="0" xfId="1" applyFont="1" applyAlignment="1">
      <alignment horizontal="right"/>
    </xf>
    <xf numFmtId="0" fontId="0" fillId="0" borderId="3" xfId="0" applyBorder="1" applyAlignment="1">
      <alignment horizontal="right"/>
    </xf>
    <xf numFmtId="9" fontId="0" fillId="0" borderId="3" xfId="1" applyFont="1" applyBorder="1" applyAlignment="1">
      <alignment horizontal="right"/>
    </xf>
    <xf numFmtId="0" fontId="6" fillId="2" borderId="3" xfId="0" applyFont="1" applyFill="1" applyBorder="1"/>
    <xf numFmtId="0" fontId="2" fillId="2" borderId="3" xfId="0" applyFont="1" applyFill="1" applyBorder="1"/>
    <xf numFmtId="0" fontId="7" fillId="2" borderId="3" xfId="0" applyFont="1" applyFill="1" applyBorder="1"/>
    <xf numFmtId="0" fontId="2" fillId="3" borderId="3" xfId="0" applyFont="1" applyFill="1" applyBorder="1"/>
    <xf numFmtId="0" fontId="10" fillId="3" borderId="3" xfId="0" applyFont="1" applyFill="1" applyBorder="1" applyAlignment="1">
      <alignment horizontal="center"/>
    </xf>
    <xf numFmtId="0" fontId="10" fillId="3" borderId="3" xfId="0" applyFont="1" applyFill="1" applyBorder="1" applyAlignment="1">
      <alignment horizontal="left"/>
    </xf>
    <xf numFmtId="0" fontId="8" fillId="4" borderId="1" xfId="0" applyFont="1" applyFill="1" applyBorder="1" applyAlignment="1">
      <alignment horizontal="center"/>
    </xf>
    <xf numFmtId="0" fontId="2" fillId="0" borderId="0" xfId="0" applyFont="1"/>
    <xf numFmtId="0" fontId="2" fillId="0" borderId="1" xfId="0" applyFont="1" applyBorder="1"/>
    <xf numFmtId="0" fontId="4" fillId="0" borderId="0" xfId="0" applyFont="1"/>
    <xf numFmtId="0" fontId="0" fillId="0" borderId="0" xfId="0" applyAlignment="1">
      <alignment horizontal="center"/>
    </xf>
    <xf numFmtId="0" fontId="11" fillId="0" borderId="5" xfId="0" applyFont="1" applyBorder="1" applyAlignment="1">
      <alignment horizontal="center" vertical="center" wrapText="1"/>
    </xf>
    <xf numFmtId="0" fontId="11" fillId="0" borderId="0" xfId="0" applyFont="1" applyAlignment="1">
      <alignment horizontal="center" vertical="center" wrapText="1"/>
    </xf>
    <xf numFmtId="0" fontId="11" fillId="0" borderId="6" xfId="0" applyFont="1" applyBorder="1" applyAlignment="1">
      <alignment horizontal="center" vertical="center" wrapText="1"/>
    </xf>
    <xf numFmtId="0" fontId="11" fillId="0" borderId="0" xfId="0" applyFont="1" applyAlignment="1">
      <alignment horizontal="left" vertical="center" wrapText="1"/>
    </xf>
    <xf numFmtId="0" fontId="11" fillId="0" borderId="0" xfId="0" applyFont="1" applyAlignment="1">
      <alignment horizontal="left" vertical="center" wrapText="1" indent="1"/>
    </xf>
    <xf numFmtId="0" fontId="0" fillId="0" borderId="0" xfId="0" applyAlignment="1">
      <alignment horizontal="left" vertical="center" wrapText="1" indent="1"/>
    </xf>
    <xf numFmtId="0" fontId="11" fillId="0" borderId="6" xfId="0" applyFont="1" applyBorder="1" applyAlignment="1">
      <alignment horizontal="left" vertical="center" wrapText="1" indent="1"/>
    </xf>
    <xf numFmtId="0" fontId="0" fillId="0" borderId="5" xfId="0" applyBorder="1" applyAlignment="1">
      <alignment horizontal="center" vertical="center" wrapText="1"/>
    </xf>
    <xf numFmtId="0" fontId="0" fillId="0" borderId="0" xfId="0" applyAlignment="1">
      <alignment horizontal="center" vertical="center" wrapText="1"/>
    </xf>
    <xf numFmtId="0" fontId="0" fillId="0" borderId="6" xfId="0" applyBorder="1" applyAlignment="1">
      <alignment horizontal="center" vertical="center" wrapText="1"/>
    </xf>
    <xf numFmtId="0" fontId="0" fillId="0" borderId="4" xfId="0" applyBorder="1" applyAlignment="1">
      <alignment horizontal="center" vertical="center" wrapText="1"/>
    </xf>
    <xf numFmtId="0" fontId="0" fillId="0" borderId="7" xfId="0" applyBorder="1" applyAlignment="1">
      <alignment horizontal="justify" vertical="center" wrapText="1"/>
    </xf>
    <xf numFmtId="0" fontId="11" fillId="0" borderId="7" xfId="0" applyFont="1" applyBorder="1" applyAlignment="1">
      <alignment horizontal="center" vertical="center" wrapText="1"/>
    </xf>
    <xf numFmtId="0" fontId="11" fillId="0" borderId="0" xfId="0" applyFont="1" applyAlignment="1">
      <alignment horizontal="right" vertical="center" wrapText="1"/>
    </xf>
    <xf numFmtId="0" fontId="0" fillId="0" borderId="7" xfId="0" applyBorder="1" applyAlignment="1">
      <alignment horizontal="center" vertical="center" wrapText="1"/>
    </xf>
    <xf numFmtId="0" fontId="0" fillId="0" borderId="0" xfId="0" applyAlignment="1">
      <alignment horizontal="justify" vertical="center" wrapText="1"/>
    </xf>
    <xf numFmtId="0" fontId="0" fillId="0" borderId="6" xfId="0" applyBorder="1" applyAlignment="1">
      <alignment horizontal="justify" vertical="center" wrapText="1"/>
    </xf>
    <xf numFmtId="0" fontId="11" fillId="0" borderId="6" xfId="0" applyFont="1" applyBorder="1" applyAlignment="1">
      <alignment horizontal="right" vertical="center" wrapText="1"/>
    </xf>
    <xf numFmtId="0" fontId="13" fillId="0" borderId="0" xfId="0" applyFont="1"/>
    <xf numFmtId="0" fontId="13" fillId="0" borderId="3" xfId="0" applyFont="1" applyBorder="1"/>
    <xf numFmtId="0" fontId="8" fillId="4" borderId="1" xfId="0" applyFont="1" applyFill="1" applyBorder="1"/>
    <xf numFmtId="2" fontId="11" fillId="0" borderId="0" xfId="0" applyNumberFormat="1" applyFont="1" applyAlignment="1">
      <alignment horizontal="center" vertical="center" wrapText="1"/>
    </xf>
    <xf numFmtId="2" fontId="11" fillId="0" borderId="0" xfId="0" applyNumberFormat="1" applyFont="1" applyAlignment="1">
      <alignment horizontal="right" vertical="center" wrapText="1"/>
    </xf>
    <xf numFmtId="2" fontId="11" fillId="0" borderId="7" xfId="0" applyNumberFormat="1" applyFont="1" applyBorder="1" applyAlignment="1">
      <alignment horizontal="center" vertical="center" wrapText="1"/>
    </xf>
    <xf numFmtId="2" fontId="11" fillId="0" borderId="6" xfId="0" applyNumberFormat="1" applyFont="1" applyBorder="1" applyAlignment="1">
      <alignment horizontal="center" vertical="center" wrapText="1"/>
    </xf>
    <xf numFmtId="165" fontId="11" fillId="0" borderId="0" xfId="1" applyNumberFormat="1" applyFont="1" applyAlignment="1">
      <alignment horizontal="center" vertical="center" wrapText="1"/>
    </xf>
    <xf numFmtId="165" fontId="11" fillId="0" borderId="6" xfId="1" applyNumberFormat="1" applyFont="1" applyBorder="1" applyAlignment="1">
      <alignment horizontal="center" vertical="center" wrapText="1"/>
    </xf>
    <xf numFmtId="0" fontId="0" fillId="0" borderId="1" xfId="0" applyBorder="1"/>
    <xf numFmtId="10" fontId="0" fillId="0" borderId="1" xfId="0" applyNumberFormat="1" applyBorder="1"/>
    <xf numFmtId="0" fontId="5" fillId="0" borderId="0" xfId="0" applyFont="1" applyAlignment="1">
      <alignment horizontal="center"/>
    </xf>
    <xf numFmtId="0" fontId="0" fillId="0" borderId="3" xfId="0" applyBorder="1" applyAlignment="1">
      <alignment horizontal="center"/>
    </xf>
    <xf numFmtId="0" fontId="0" fillId="0" borderId="1" xfId="0" applyBorder="1" applyAlignment="1">
      <alignment horizontal="center"/>
    </xf>
    <xf numFmtId="164" fontId="14" fillId="0" borderId="0" xfId="0" applyNumberFormat="1" applyFont="1"/>
    <xf numFmtId="164" fontId="0" fillId="0" borderId="1" xfId="0" applyNumberFormat="1" applyBorder="1"/>
    <xf numFmtId="11" fontId="0" fillId="0" borderId="1" xfId="0" applyNumberFormat="1" applyBorder="1"/>
    <xf numFmtId="164" fontId="5" fillId="0" borderId="1" xfId="0" applyNumberFormat="1" applyFont="1" applyBorder="1" applyAlignment="1">
      <alignment horizontal="center"/>
    </xf>
    <xf numFmtId="11" fontId="5" fillId="0" borderId="1" xfId="0" applyNumberFormat="1" applyFont="1" applyBorder="1" applyAlignment="1">
      <alignment horizontal="center"/>
    </xf>
    <xf numFmtId="0" fontId="5" fillId="0" borderId="1" xfId="0" applyFont="1" applyBorder="1" applyAlignment="1">
      <alignment horizontal="center"/>
    </xf>
    <xf numFmtId="11" fontId="3" fillId="0" borderId="3" xfId="0" applyNumberFormat="1" applyFont="1" applyBorder="1" applyAlignment="1">
      <alignment horizontal="center"/>
    </xf>
    <xf numFmtId="0" fontId="3" fillId="0" borderId="3" xfId="0" applyFont="1" applyBorder="1" applyAlignment="1">
      <alignment horizontal="center"/>
    </xf>
    <xf numFmtId="166" fontId="0" fillId="0" borderId="0" xfId="0" applyNumberFormat="1"/>
    <xf numFmtId="0" fontId="3" fillId="0" borderId="0" xfId="0" applyFont="1" applyAlignment="1">
      <alignment horizontal="center"/>
    </xf>
    <xf numFmtId="164" fontId="3" fillId="0" borderId="1" xfId="0" applyNumberFormat="1" applyFont="1" applyBorder="1" applyAlignment="1">
      <alignment horizontal="center"/>
    </xf>
    <xf numFmtId="11" fontId="3" fillId="0" borderId="1" xfId="0" applyNumberFormat="1" applyFont="1" applyBorder="1" applyAlignment="1">
      <alignment horizontal="center"/>
    </xf>
    <xf numFmtId="0" fontId="0" fillId="0" borderId="0" xfId="0" applyAlignment="1">
      <alignment horizontal="left"/>
    </xf>
    <xf numFmtId="0" fontId="5" fillId="0" borderId="0" xfId="0" applyFont="1" applyAlignment="1">
      <alignment horizontal="left"/>
    </xf>
    <xf numFmtId="0" fontId="4" fillId="0" borderId="1" xfId="0" applyFont="1" applyBorder="1"/>
    <xf numFmtId="164" fontId="0" fillId="0" borderId="0" xfId="0" applyNumberFormat="1" applyAlignment="1">
      <alignment horizontal="right"/>
    </xf>
    <xf numFmtId="0" fontId="0" fillId="0" borderId="0" xfId="0" applyAlignment="1">
      <alignment horizontal="left" wrapText="1"/>
    </xf>
    <xf numFmtId="0" fontId="4" fillId="2" borderId="2" xfId="0" applyFont="1" applyFill="1" applyBorder="1" applyAlignment="1">
      <alignment horizontal="center"/>
    </xf>
    <xf numFmtId="0" fontId="4" fillId="3" borderId="2" xfId="0" applyFont="1" applyFill="1" applyBorder="1" applyAlignment="1">
      <alignment horizontal="center"/>
    </xf>
    <xf numFmtId="0" fontId="4" fillId="4" borderId="3" xfId="0" applyFont="1" applyFill="1" applyBorder="1" applyAlignment="1">
      <alignment horizontal="center"/>
    </xf>
    <xf numFmtId="0" fontId="11" fillId="0" borderId="5"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1" xfId="0" applyFont="1" applyBorder="1" applyAlignment="1">
      <alignment horizontal="left" vertical="center" wrapText="1"/>
    </xf>
    <xf numFmtId="0" fontId="2" fillId="0" borderId="6" xfId="0" applyFont="1" applyBorder="1" applyAlignment="1">
      <alignment horizontal="left" wrapText="1"/>
    </xf>
    <xf numFmtId="0" fontId="0" fillId="0" borderId="0" xfId="0" applyAlignment="1">
      <alignment horizontal="left"/>
    </xf>
    <xf numFmtId="0" fontId="0" fillId="0" borderId="5" xfId="0" applyBorder="1" applyAlignment="1">
      <alignment horizontal="left" vertical="center" wrapText="1"/>
    </xf>
    <xf numFmtId="0" fontId="0" fillId="0" borderId="0" xfId="0" applyAlignment="1">
      <alignment horizontal="left" vertical="center" wrapText="1"/>
    </xf>
    <xf numFmtId="0" fontId="0" fillId="0" borderId="6" xfId="0" applyBorder="1" applyAlignment="1">
      <alignment horizontal="left" vertical="center" wrapText="1"/>
    </xf>
    <xf numFmtId="0" fontId="11" fillId="0" borderId="4" xfId="0" applyFont="1" applyBorder="1" applyAlignment="1">
      <alignment horizontal="center" vertical="center" wrapText="1"/>
    </xf>
    <xf numFmtId="0" fontId="11" fillId="0" borderId="0" xfId="0" applyFont="1" applyAlignment="1">
      <alignment horizontal="center" vertical="center" wrapText="1"/>
    </xf>
    <xf numFmtId="0" fontId="0" fillId="0" borderId="1" xfId="0" applyBorder="1" applyAlignment="1">
      <alignment horizontal="left" vertical="center" wrapText="1"/>
    </xf>
    <xf numFmtId="0" fontId="0" fillId="0" borderId="5" xfId="0" applyBorder="1" applyAlignment="1">
      <alignment horizontal="center" vertical="center" wrapText="1"/>
    </xf>
    <xf numFmtId="0" fontId="0" fillId="0" borderId="0" xfId="0" applyAlignment="1">
      <alignment horizontal="center" vertical="center" wrapText="1"/>
    </xf>
    <xf numFmtId="0" fontId="0" fillId="0" borderId="6" xfId="0" applyBorder="1" applyAlignment="1">
      <alignment horizontal="center" vertical="center" wrapText="1"/>
    </xf>
    <xf numFmtId="0" fontId="0" fillId="0" borderId="4" xfId="0" applyBorder="1" applyAlignment="1">
      <alignment horizontal="center" vertical="center" wrapText="1"/>
    </xf>
  </cellXfs>
  <cellStyles count="2">
    <cellStyle name="Normal" xfId="0" builtinId="0"/>
    <cellStyle name="Per cent" xfId="1" builtinId="5"/>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35C8F-CC32-D243-BDAE-55B43A8E14CA}">
  <dimension ref="A1:N335"/>
  <sheetViews>
    <sheetView zoomScale="82" zoomScaleNormal="82" workbookViewId="0">
      <pane ySplit="2" topLeftCell="A3" activePane="bottomLeft" state="frozen"/>
      <selection pane="bottomLeft" activeCell="A15" sqref="A15"/>
    </sheetView>
  </sheetViews>
  <sheetFormatPr baseColWidth="10" defaultRowHeight="16" x14ac:dyDescent="0.2"/>
  <cols>
    <col min="1" max="1" width="26.6640625" bestFit="1" customWidth="1"/>
    <col min="2" max="2" width="18.1640625" bestFit="1" customWidth="1"/>
    <col min="18" max="18" width="12.1640625" bestFit="1" customWidth="1"/>
  </cols>
  <sheetData>
    <row r="1" spans="1:14" x14ac:dyDescent="0.2">
      <c r="A1" s="34" t="s">
        <v>911</v>
      </c>
    </row>
    <row r="2" spans="1:14" x14ac:dyDescent="0.2">
      <c r="A2" s="15" t="s">
        <v>0</v>
      </c>
      <c r="B2" s="15" t="s">
        <v>447</v>
      </c>
      <c r="C2" s="15" t="s">
        <v>1</v>
      </c>
      <c r="D2" s="15" t="s">
        <v>2</v>
      </c>
      <c r="E2" s="15" t="s">
        <v>3</v>
      </c>
      <c r="F2" s="15" t="s">
        <v>4</v>
      </c>
      <c r="G2" s="15" t="s">
        <v>5</v>
      </c>
      <c r="H2" s="15" t="s">
        <v>6</v>
      </c>
      <c r="I2" s="15" t="s">
        <v>7</v>
      </c>
      <c r="J2" s="15" t="s">
        <v>8</v>
      </c>
      <c r="K2" s="16" t="s">
        <v>9</v>
      </c>
      <c r="L2" s="15" t="s">
        <v>10</v>
      </c>
      <c r="M2" s="15" t="s">
        <v>11</v>
      </c>
      <c r="N2" s="15" t="s">
        <v>12</v>
      </c>
    </row>
    <row r="3" spans="1:14" x14ac:dyDescent="0.2">
      <c r="A3" s="10" t="s">
        <v>427</v>
      </c>
      <c r="B3" s="10" t="s">
        <v>168</v>
      </c>
      <c r="C3" s="10" t="s">
        <v>19</v>
      </c>
      <c r="D3" s="10" t="s">
        <v>20</v>
      </c>
      <c r="E3" s="11">
        <v>0.28005400000000003</v>
      </c>
      <c r="F3" s="11">
        <v>1.6598000000000002E-2</v>
      </c>
      <c r="G3" s="11">
        <v>3.8395999999999999E-3</v>
      </c>
      <c r="H3" s="12">
        <v>1.5407999999999999E-5</v>
      </c>
      <c r="I3" s="10">
        <v>159160</v>
      </c>
      <c r="J3" s="3">
        <f t="shared" ref="J3:J9" si="0">IF(E3&gt;0.5,1-E3,E3)</f>
        <v>0.28005400000000003</v>
      </c>
      <c r="K3" s="4">
        <f t="shared" ref="K3:K9" si="1">2*F3^2*J3*(1-J3)</f>
        <v>1.110921109821834E-4</v>
      </c>
      <c r="L3" t="s">
        <v>17</v>
      </c>
      <c r="M3" t="s">
        <v>17</v>
      </c>
      <c r="N3" t="s">
        <v>17</v>
      </c>
    </row>
    <row r="4" spans="1:14" x14ac:dyDescent="0.2">
      <c r="A4" s="10" t="s">
        <v>427</v>
      </c>
      <c r="B4" s="10" t="s">
        <v>150</v>
      </c>
      <c r="C4" s="10" t="s">
        <v>20</v>
      </c>
      <c r="D4" s="10" t="s">
        <v>19</v>
      </c>
      <c r="E4" s="11">
        <v>0.44605699999999998</v>
      </c>
      <c r="F4" s="11">
        <v>-2.9472000000000002E-2</v>
      </c>
      <c r="G4" s="11">
        <v>3.4702000000000001E-3</v>
      </c>
      <c r="H4" s="12">
        <v>2.0329999999999999E-17</v>
      </c>
      <c r="I4" s="10">
        <v>159160</v>
      </c>
      <c r="J4" s="3">
        <f t="shared" si="0"/>
        <v>0.44605699999999998</v>
      </c>
      <c r="K4" s="4">
        <f t="shared" si="1"/>
        <v>4.2924441243578579E-4</v>
      </c>
      <c r="L4" t="s">
        <v>17</v>
      </c>
      <c r="M4" t="s">
        <v>17</v>
      </c>
      <c r="N4" t="s">
        <v>17</v>
      </c>
    </row>
    <row r="5" spans="1:14" x14ac:dyDescent="0.2">
      <c r="A5" s="10" t="s">
        <v>427</v>
      </c>
      <c r="B5" s="10" t="s">
        <v>169</v>
      </c>
      <c r="C5" s="10" t="s">
        <v>19</v>
      </c>
      <c r="D5" s="10" t="s">
        <v>20</v>
      </c>
      <c r="E5" s="11">
        <v>2.9642000000000002E-2</v>
      </c>
      <c r="F5" s="11">
        <v>3.0872E-2</v>
      </c>
      <c r="G5" s="11">
        <v>1.0191E-2</v>
      </c>
      <c r="H5" s="12">
        <v>2.4509000000000002E-3</v>
      </c>
      <c r="I5" s="10">
        <v>159160</v>
      </c>
      <c r="J5" s="3">
        <f t="shared" si="0"/>
        <v>2.9642000000000002E-2</v>
      </c>
      <c r="K5" s="4">
        <f t="shared" si="1"/>
        <v>5.4827572825963972E-5</v>
      </c>
      <c r="L5" t="s">
        <v>17</v>
      </c>
      <c r="M5" t="s">
        <v>17</v>
      </c>
      <c r="N5" t="s">
        <v>17</v>
      </c>
    </row>
    <row r="6" spans="1:14" x14ac:dyDescent="0.2">
      <c r="A6" s="10" t="s">
        <v>427</v>
      </c>
      <c r="B6" s="10" t="s">
        <v>170</v>
      </c>
      <c r="C6" s="10" t="s">
        <v>19</v>
      </c>
      <c r="D6" s="10" t="s">
        <v>20</v>
      </c>
      <c r="E6" s="11">
        <v>4.44984E-2</v>
      </c>
      <c r="F6" s="11">
        <v>-3.9782999999999999E-2</v>
      </c>
      <c r="G6" s="11">
        <v>8.4720000000000004E-3</v>
      </c>
      <c r="H6" s="12">
        <v>2.6581999999999998E-6</v>
      </c>
      <c r="I6" s="10">
        <v>159160</v>
      </c>
      <c r="J6" s="3">
        <f t="shared" si="0"/>
        <v>4.44984E-2</v>
      </c>
      <c r="K6" s="4">
        <f t="shared" si="1"/>
        <v>1.3458630484751029E-4</v>
      </c>
      <c r="L6" t="s">
        <v>17</v>
      </c>
      <c r="M6" t="s">
        <v>17</v>
      </c>
      <c r="N6" t="s">
        <v>17</v>
      </c>
    </row>
    <row r="7" spans="1:14" x14ac:dyDescent="0.2">
      <c r="A7" s="10" t="s">
        <v>427</v>
      </c>
      <c r="B7" s="10" t="s">
        <v>171</v>
      </c>
      <c r="C7" s="10" t="s">
        <v>16</v>
      </c>
      <c r="D7" s="10" t="s">
        <v>20</v>
      </c>
      <c r="E7" s="11">
        <v>0.507351</v>
      </c>
      <c r="F7" s="11">
        <v>-1.7677999999999999E-2</v>
      </c>
      <c r="G7" s="11">
        <v>3.4567000000000001E-3</v>
      </c>
      <c r="H7" s="12">
        <v>3.1562000000000002E-7</v>
      </c>
      <c r="I7" s="10">
        <v>159160</v>
      </c>
      <c r="J7" s="3">
        <f t="shared" si="0"/>
        <v>0.492649</v>
      </c>
      <c r="K7" s="4">
        <f t="shared" si="1"/>
        <v>1.5622206748663368E-4</v>
      </c>
      <c r="L7" t="s">
        <v>17</v>
      </c>
      <c r="M7" t="s">
        <v>17</v>
      </c>
      <c r="N7" t="s">
        <v>17</v>
      </c>
    </row>
    <row r="8" spans="1:14" x14ac:dyDescent="0.2">
      <c r="A8" s="10" t="s">
        <v>427</v>
      </c>
      <c r="B8" s="10" t="s">
        <v>172</v>
      </c>
      <c r="C8" s="10" t="s">
        <v>19</v>
      </c>
      <c r="D8" s="10" t="s">
        <v>15</v>
      </c>
      <c r="E8" s="11">
        <v>0.27335199999999998</v>
      </c>
      <c r="F8" s="11">
        <v>1.1088000000000001E-2</v>
      </c>
      <c r="G8" s="11">
        <v>3.8733000000000001E-3</v>
      </c>
      <c r="H8" s="12">
        <v>4.2004E-3</v>
      </c>
      <c r="I8" s="10">
        <v>159160</v>
      </c>
      <c r="J8" s="3">
        <f t="shared" si="0"/>
        <v>0.27335199999999998</v>
      </c>
      <c r="K8" s="4">
        <f t="shared" si="1"/>
        <v>4.8840799952086987E-5</v>
      </c>
      <c r="L8" t="s">
        <v>17</v>
      </c>
      <c r="M8" t="s">
        <v>17</v>
      </c>
      <c r="N8" t="s">
        <v>17</v>
      </c>
    </row>
    <row r="9" spans="1:14" x14ac:dyDescent="0.2">
      <c r="A9" s="18" t="s">
        <v>427</v>
      </c>
      <c r="B9" s="18" t="s">
        <v>173</v>
      </c>
      <c r="C9" s="18" t="s">
        <v>19</v>
      </c>
      <c r="D9" s="18" t="s">
        <v>20</v>
      </c>
      <c r="E9" s="19">
        <v>5.4399000000000003E-2</v>
      </c>
      <c r="F9" s="19">
        <v>2.9375999999999999E-2</v>
      </c>
      <c r="G9" s="19">
        <v>7.9395000000000004E-3</v>
      </c>
      <c r="H9" s="20">
        <v>2.1568999999999999E-4</v>
      </c>
      <c r="I9" s="18">
        <v>159160</v>
      </c>
      <c r="J9" s="13">
        <f t="shared" si="0"/>
        <v>5.4399000000000003E-2</v>
      </c>
      <c r="K9" s="14">
        <f t="shared" si="1"/>
        <v>8.8779798255387597E-5</v>
      </c>
      <c r="L9" s="76">
        <f>SUM(K3:K9)</f>
        <v>1.0235930667855519E-3</v>
      </c>
      <c r="M9" s="77">
        <v>7</v>
      </c>
      <c r="N9" s="6">
        <f>(L9/M9)/((1-L9)/(I9-M9-1))</f>
        <v>23.29625785445818</v>
      </c>
    </row>
    <row r="10" spans="1:14" x14ac:dyDescent="0.2">
      <c r="A10" t="s">
        <v>460</v>
      </c>
      <c r="B10" t="s">
        <v>14</v>
      </c>
      <c r="C10" t="s">
        <v>15</v>
      </c>
      <c r="D10" t="s">
        <v>16</v>
      </c>
      <c r="E10" s="1">
        <v>0.365448</v>
      </c>
      <c r="F10" s="1">
        <v>-1.7783E-2</v>
      </c>
      <c r="G10" s="1">
        <v>3.5798000000000002E-3</v>
      </c>
      <c r="H10" s="2">
        <v>6.7886000000000003E-7</v>
      </c>
      <c r="I10">
        <v>159160</v>
      </c>
      <c r="J10" s="3">
        <f t="shared" ref="J10:J11" si="2">IF(E10&gt;0.5,1-E10,E10)</f>
        <v>0.365448</v>
      </c>
      <c r="K10" s="4">
        <f t="shared" ref="K10:K11" si="3">2*F10^2*J10*(1-J10)</f>
        <v>1.4666715215938628E-4</v>
      </c>
      <c r="L10" t="s">
        <v>17</v>
      </c>
      <c r="M10" t="s">
        <v>17</v>
      </c>
      <c r="N10" t="s">
        <v>17</v>
      </c>
    </row>
    <row r="11" spans="1:14" x14ac:dyDescent="0.2">
      <c r="A11" s="5" t="s">
        <v>460</v>
      </c>
      <c r="B11" s="5" t="s">
        <v>18</v>
      </c>
      <c r="C11" s="5" t="s">
        <v>19</v>
      </c>
      <c r="D11" s="5" t="s">
        <v>20</v>
      </c>
      <c r="E11" s="6">
        <v>0.344802</v>
      </c>
      <c r="F11" s="6">
        <v>-1.3165E-2</v>
      </c>
      <c r="G11" s="6">
        <v>3.6330999999999998E-3</v>
      </c>
      <c r="H11" s="7">
        <v>2.9075999999999999E-4</v>
      </c>
      <c r="I11" s="5">
        <v>159160</v>
      </c>
      <c r="J11" s="13">
        <f t="shared" si="2"/>
        <v>0.344802</v>
      </c>
      <c r="K11" s="14">
        <f t="shared" si="3"/>
        <v>7.8309429826752016E-5</v>
      </c>
      <c r="L11" s="7">
        <f>SUM(K10:K11)</f>
        <v>2.2497658198613831E-4</v>
      </c>
      <c r="M11" s="5">
        <v>2</v>
      </c>
      <c r="N11" s="6">
        <f>(L11/M11)/((1-L11)/(I11-M11-1))</f>
        <v>17.907327658953125</v>
      </c>
    </row>
    <row r="12" spans="1:14" x14ac:dyDescent="0.2">
      <c r="E12" s="1"/>
      <c r="F12" s="1"/>
      <c r="G12" s="1"/>
      <c r="H12" s="2"/>
      <c r="J12" s="3"/>
      <c r="K12" s="4"/>
      <c r="L12" s="2"/>
      <c r="N12" s="1"/>
    </row>
    <row r="13" spans="1:14" ht="31" customHeight="1" x14ac:dyDescent="0.2">
      <c r="A13" s="86" t="s">
        <v>440</v>
      </c>
      <c r="B13" s="86"/>
      <c r="C13" s="86"/>
      <c r="D13" s="86"/>
      <c r="E13" s="86"/>
      <c r="F13" s="86"/>
      <c r="G13" s="86"/>
      <c r="H13" s="86"/>
      <c r="I13" s="86"/>
      <c r="J13" s="86"/>
      <c r="K13" s="86"/>
      <c r="L13" s="86"/>
      <c r="M13" s="86"/>
      <c r="N13" s="86"/>
    </row>
    <row r="14" spans="1:14" x14ac:dyDescent="0.2">
      <c r="E14" s="1"/>
      <c r="F14" s="1"/>
      <c r="G14" s="1"/>
      <c r="H14" s="2"/>
      <c r="J14" s="3"/>
      <c r="K14" s="4"/>
      <c r="L14" s="2"/>
      <c r="N14" s="1"/>
    </row>
    <row r="15" spans="1:14" x14ac:dyDescent="0.2">
      <c r="A15" s="34" t="s">
        <v>912</v>
      </c>
    </row>
    <row r="16" spans="1:14" x14ac:dyDescent="0.2">
      <c r="A16" s="15" t="s">
        <v>0</v>
      </c>
      <c r="B16" s="15" t="s">
        <v>447</v>
      </c>
      <c r="C16" s="15" t="s">
        <v>1</v>
      </c>
      <c r="D16" s="15" t="s">
        <v>2</v>
      </c>
      <c r="E16" s="15" t="s">
        <v>3</v>
      </c>
      <c r="F16" s="15" t="s">
        <v>4</v>
      </c>
      <c r="G16" s="15" t="s">
        <v>5</v>
      </c>
      <c r="H16" s="15" t="s">
        <v>6</v>
      </c>
      <c r="I16" s="15" t="s">
        <v>7</v>
      </c>
      <c r="J16" s="15" t="s">
        <v>8</v>
      </c>
      <c r="K16" s="16" t="s">
        <v>9</v>
      </c>
      <c r="L16" s="15" t="s">
        <v>10</v>
      </c>
      <c r="M16" s="15" t="s">
        <v>11</v>
      </c>
      <c r="N16" s="15" t="s">
        <v>12</v>
      </c>
    </row>
    <row r="17" spans="1:14" x14ac:dyDescent="0.2">
      <c r="A17" t="s">
        <v>591</v>
      </c>
      <c r="B17" t="s">
        <v>14</v>
      </c>
      <c r="C17" t="s">
        <v>15</v>
      </c>
      <c r="D17" t="s">
        <v>16</v>
      </c>
      <c r="E17" s="1">
        <v>0.365448</v>
      </c>
      <c r="F17" s="1">
        <v>-1.7783E-2</v>
      </c>
      <c r="G17" s="1">
        <v>3.5798000000000002E-3</v>
      </c>
      <c r="H17" s="2">
        <v>6.7886000000000003E-7</v>
      </c>
      <c r="I17">
        <v>159160</v>
      </c>
      <c r="J17" s="3">
        <f t="shared" ref="J17:J80" si="4">IF(E17&gt;0.5,1-E17,E17)</f>
        <v>0.365448</v>
      </c>
      <c r="K17" s="4">
        <f t="shared" ref="K17:K80" si="5">2*F17^2*J17*(1-J17)</f>
        <v>1.4666715215938628E-4</v>
      </c>
      <c r="L17" t="s">
        <v>17</v>
      </c>
      <c r="M17" t="s">
        <v>17</v>
      </c>
      <c r="N17" t="s">
        <v>17</v>
      </c>
    </row>
    <row r="18" spans="1:14" x14ac:dyDescent="0.2">
      <c r="A18" s="5" t="s">
        <v>591</v>
      </c>
      <c r="B18" s="5" t="s">
        <v>18</v>
      </c>
      <c r="C18" s="5" t="s">
        <v>19</v>
      </c>
      <c r="D18" s="5" t="s">
        <v>20</v>
      </c>
      <c r="E18" s="6">
        <v>0.344802</v>
      </c>
      <c r="F18" s="6">
        <v>-1.3165E-2</v>
      </c>
      <c r="G18" s="6">
        <v>3.6330999999999998E-3</v>
      </c>
      <c r="H18" s="7">
        <v>2.9075999999999999E-4</v>
      </c>
      <c r="I18" s="5">
        <v>159160</v>
      </c>
      <c r="J18" s="13">
        <f t="shared" si="4"/>
        <v>0.344802</v>
      </c>
      <c r="K18" s="14">
        <f t="shared" si="5"/>
        <v>7.8309429826752016E-5</v>
      </c>
      <c r="L18" s="7">
        <f>SUM(K17:K18)</f>
        <v>2.2497658198613831E-4</v>
      </c>
      <c r="M18" s="5">
        <v>2</v>
      </c>
      <c r="N18" s="6">
        <f>(L18/M18)/((1-L18)/(I18-M18-1))</f>
        <v>17.907327658953125</v>
      </c>
    </row>
    <row r="19" spans="1:14" x14ac:dyDescent="0.2">
      <c r="A19" t="s">
        <v>592</v>
      </c>
      <c r="B19" t="s">
        <v>593</v>
      </c>
      <c r="C19" t="s">
        <v>20</v>
      </c>
      <c r="D19" t="s">
        <v>16</v>
      </c>
      <c r="E19" s="1">
        <v>0.68543500000000002</v>
      </c>
      <c r="F19" s="1">
        <v>-2.4285000000000001E-2</v>
      </c>
      <c r="G19" s="1">
        <v>3.7185999999999999E-3</v>
      </c>
      <c r="H19" s="2">
        <v>6.5680999999999995E-11</v>
      </c>
      <c r="I19">
        <v>159160</v>
      </c>
      <c r="J19" s="3">
        <f t="shared" si="4"/>
        <v>0.31456499999999998</v>
      </c>
      <c r="K19" s="4">
        <f t="shared" si="5"/>
        <v>2.5432138931528688E-4</v>
      </c>
      <c r="L19" t="s">
        <v>17</v>
      </c>
      <c r="M19" t="s">
        <v>17</v>
      </c>
      <c r="N19" t="s">
        <v>17</v>
      </c>
    </row>
    <row r="20" spans="1:14" x14ac:dyDescent="0.2">
      <c r="A20" t="s">
        <v>592</v>
      </c>
      <c r="B20" t="s">
        <v>594</v>
      </c>
      <c r="C20" t="s">
        <v>20</v>
      </c>
      <c r="D20" t="s">
        <v>19</v>
      </c>
      <c r="E20" s="1">
        <v>0.35850399999999999</v>
      </c>
      <c r="F20" s="1">
        <v>-1.4168999999999999E-2</v>
      </c>
      <c r="G20" s="1">
        <v>3.6064999999999999E-3</v>
      </c>
      <c r="H20" s="2">
        <v>8.5450000000000003E-5</v>
      </c>
      <c r="I20">
        <v>159160</v>
      </c>
      <c r="J20" s="3">
        <f t="shared" si="4"/>
        <v>0.35850399999999999</v>
      </c>
      <c r="K20" s="4">
        <f t="shared" si="5"/>
        <v>9.2341378730521258E-5</v>
      </c>
      <c r="L20" t="s">
        <v>17</v>
      </c>
      <c r="M20" t="s">
        <v>17</v>
      </c>
      <c r="N20" t="s">
        <v>17</v>
      </c>
    </row>
    <row r="21" spans="1:14" x14ac:dyDescent="0.2">
      <c r="A21" t="s">
        <v>592</v>
      </c>
      <c r="B21" t="s">
        <v>595</v>
      </c>
      <c r="C21" t="s">
        <v>15</v>
      </c>
      <c r="D21" t="s">
        <v>16</v>
      </c>
      <c r="E21" s="1">
        <v>0.230044</v>
      </c>
      <c r="F21" s="1">
        <v>-4.4997000000000002E-2</v>
      </c>
      <c r="G21" s="1">
        <v>4.1530999999999998E-3</v>
      </c>
      <c r="H21" s="2">
        <v>2.4104999999999999E-27</v>
      </c>
      <c r="I21">
        <v>159160</v>
      </c>
      <c r="J21" s="3">
        <f t="shared" si="4"/>
        <v>0.230044</v>
      </c>
      <c r="K21" s="4">
        <f t="shared" si="5"/>
        <v>7.1725557651807317E-4</v>
      </c>
      <c r="L21" t="s">
        <v>17</v>
      </c>
      <c r="M21" t="s">
        <v>17</v>
      </c>
      <c r="N21" t="s">
        <v>17</v>
      </c>
    </row>
    <row r="22" spans="1:14" x14ac:dyDescent="0.2">
      <c r="A22" t="s">
        <v>592</v>
      </c>
      <c r="B22" t="s">
        <v>596</v>
      </c>
      <c r="C22" t="s">
        <v>19</v>
      </c>
      <c r="D22" t="s">
        <v>16</v>
      </c>
      <c r="E22" s="1">
        <v>0.54186500000000004</v>
      </c>
      <c r="F22" s="1">
        <v>2.0323999999999998E-2</v>
      </c>
      <c r="G22" s="1">
        <v>3.4635E-3</v>
      </c>
      <c r="H22" s="2">
        <v>4.4178000000000002E-9</v>
      </c>
      <c r="I22">
        <v>159160</v>
      </c>
      <c r="J22" s="3">
        <f t="shared" si="4"/>
        <v>0.45813499999999996</v>
      </c>
      <c r="K22" s="4">
        <f t="shared" si="5"/>
        <v>2.0508454802210926E-4</v>
      </c>
      <c r="L22" t="s">
        <v>17</v>
      </c>
      <c r="M22" t="s">
        <v>17</v>
      </c>
      <c r="N22" t="s">
        <v>17</v>
      </c>
    </row>
    <row r="23" spans="1:14" x14ac:dyDescent="0.2">
      <c r="A23" t="s">
        <v>592</v>
      </c>
      <c r="B23" t="s">
        <v>597</v>
      </c>
      <c r="C23" t="s">
        <v>19</v>
      </c>
      <c r="D23" t="s">
        <v>15</v>
      </c>
      <c r="E23" s="1">
        <v>0.19692599999999999</v>
      </c>
      <c r="F23" s="1">
        <v>3.1397000000000001E-2</v>
      </c>
      <c r="G23" s="1">
        <v>4.339E-3</v>
      </c>
      <c r="H23" s="2">
        <v>4.6419999999999998E-13</v>
      </c>
      <c r="I23">
        <v>159160</v>
      </c>
      <c r="J23" s="3">
        <f t="shared" si="4"/>
        <v>0.19692599999999999</v>
      </c>
      <c r="K23" s="4">
        <f t="shared" si="5"/>
        <v>3.1179197051839938E-4</v>
      </c>
      <c r="L23" t="s">
        <v>17</v>
      </c>
      <c r="M23" t="s">
        <v>17</v>
      </c>
      <c r="N23" t="s">
        <v>17</v>
      </c>
    </row>
    <row r="24" spans="1:14" x14ac:dyDescent="0.2">
      <c r="A24" t="s">
        <v>592</v>
      </c>
      <c r="B24" t="s">
        <v>598</v>
      </c>
      <c r="C24" t="s">
        <v>16</v>
      </c>
      <c r="D24" t="s">
        <v>15</v>
      </c>
      <c r="E24" s="1">
        <v>0.36070400000000002</v>
      </c>
      <c r="F24" s="1">
        <v>2.2040000000000001E-2</v>
      </c>
      <c r="G24" s="1">
        <v>3.6002E-3</v>
      </c>
      <c r="H24" s="2">
        <v>9.2660999999999997E-10</v>
      </c>
      <c r="I24">
        <v>159160</v>
      </c>
      <c r="J24" s="3">
        <f t="shared" si="4"/>
        <v>0.36070400000000002</v>
      </c>
      <c r="K24" s="4">
        <f t="shared" si="5"/>
        <v>2.2402997043074172E-4</v>
      </c>
      <c r="L24" t="s">
        <v>17</v>
      </c>
      <c r="M24" t="s">
        <v>17</v>
      </c>
      <c r="N24" t="s">
        <v>17</v>
      </c>
    </row>
    <row r="25" spans="1:14" x14ac:dyDescent="0.2">
      <c r="A25" t="s">
        <v>592</v>
      </c>
      <c r="B25" t="s">
        <v>599</v>
      </c>
      <c r="C25" t="s">
        <v>20</v>
      </c>
      <c r="D25" t="s">
        <v>16</v>
      </c>
      <c r="E25" s="1">
        <v>0.72748699999999999</v>
      </c>
      <c r="F25" s="1">
        <v>-1.984E-2</v>
      </c>
      <c r="G25" s="1">
        <v>3.8788999999999998E-3</v>
      </c>
      <c r="H25" s="2">
        <v>3.1422999999999998E-7</v>
      </c>
      <c r="I25">
        <v>159160</v>
      </c>
      <c r="J25" s="3">
        <f t="shared" si="4"/>
        <v>0.27251300000000001</v>
      </c>
      <c r="K25" s="4">
        <f t="shared" si="5"/>
        <v>1.5607228653780254E-4</v>
      </c>
      <c r="L25" t="s">
        <v>17</v>
      </c>
      <c r="M25" t="s">
        <v>17</v>
      </c>
      <c r="N25" t="s">
        <v>17</v>
      </c>
    </row>
    <row r="26" spans="1:14" x14ac:dyDescent="0.2">
      <c r="A26" t="s">
        <v>592</v>
      </c>
      <c r="B26" t="s">
        <v>600</v>
      </c>
      <c r="C26" t="s">
        <v>15</v>
      </c>
      <c r="D26" t="s">
        <v>20</v>
      </c>
      <c r="E26" s="1">
        <v>0.77571199999999996</v>
      </c>
      <c r="F26" s="1">
        <v>2.0551E-2</v>
      </c>
      <c r="G26" s="1">
        <v>4.1304000000000002E-3</v>
      </c>
      <c r="H26" s="2">
        <v>6.5143E-7</v>
      </c>
      <c r="I26">
        <v>159160</v>
      </c>
      <c r="J26" s="3">
        <f t="shared" si="4"/>
        <v>0.22428800000000004</v>
      </c>
      <c r="K26" s="4">
        <f t="shared" si="5"/>
        <v>1.4696112313133789E-4</v>
      </c>
      <c r="L26" t="s">
        <v>17</v>
      </c>
      <c r="M26" t="s">
        <v>17</v>
      </c>
      <c r="N26" t="s">
        <v>17</v>
      </c>
    </row>
    <row r="27" spans="1:14" x14ac:dyDescent="0.2">
      <c r="A27" t="s">
        <v>592</v>
      </c>
      <c r="B27" t="s">
        <v>601</v>
      </c>
      <c r="C27" t="s">
        <v>15</v>
      </c>
      <c r="D27" t="s">
        <v>16</v>
      </c>
      <c r="E27" s="1">
        <v>0.50324199999999997</v>
      </c>
      <c r="F27" s="1">
        <v>-1.5292999999999999E-2</v>
      </c>
      <c r="G27" s="1">
        <v>3.7006000000000001E-3</v>
      </c>
      <c r="H27" s="2">
        <v>3.5898000000000001E-5</v>
      </c>
      <c r="I27">
        <v>159160</v>
      </c>
      <c r="J27" s="3">
        <f t="shared" si="4"/>
        <v>0.49675800000000003</v>
      </c>
      <c r="K27" s="4">
        <f t="shared" si="5"/>
        <v>1.1693300816584204E-4</v>
      </c>
      <c r="L27" t="s">
        <v>17</v>
      </c>
      <c r="M27" t="s">
        <v>17</v>
      </c>
      <c r="N27" t="s">
        <v>17</v>
      </c>
    </row>
    <row r="28" spans="1:14" x14ac:dyDescent="0.2">
      <c r="A28" t="s">
        <v>592</v>
      </c>
      <c r="B28" t="s">
        <v>602</v>
      </c>
      <c r="C28" t="s">
        <v>19</v>
      </c>
      <c r="D28" t="s">
        <v>16</v>
      </c>
      <c r="E28" s="1">
        <v>0.111291</v>
      </c>
      <c r="F28" s="1">
        <v>2.4757999999999999E-2</v>
      </c>
      <c r="G28" s="1">
        <v>5.5398000000000001E-3</v>
      </c>
      <c r="H28" s="2">
        <v>7.8565000000000001E-6</v>
      </c>
      <c r="I28">
        <v>159160</v>
      </c>
      <c r="J28" s="3">
        <f t="shared" si="4"/>
        <v>0.111291</v>
      </c>
      <c r="K28" s="4">
        <f t="shared" si="5"/>
        <v>1.2124971764796862E-4</v>
      </c>
      <c r="L28" t="s">
        <v>17</v>
      </c>
      <c r="M28" t="s">
        <v>17</v>
      </c>
      <c r="N28" t="s">
        <v>17</v>
      </c>
    </row>
    <row r="29" spans="1:14" x14ac:dyDescent="0.2">
      <c r="A29" t="s">
        <v>592</v>
      </c>
      <c r="B29" t="s">
        <v>584</v>
      </c>
      <c r="C29" t="s">
        <v>15</v>
      </c>
      <c r="D29" t="s">
        <v>19</v>
      </c>
      <c r="E29" s="1">
        <v>0.26678000000000002</v>
      </c>
      <c r="F29" s="1">
        <v>8.7442000000000006E-2</v>
      </c>
      <c r="G29" s="1">
        <v>3.8858999999999999E-3</v>
      </c>
      <c r="H29" s="2">
        <v>5.9246000000000003E-112</v>
      </c>
      <c r="I29">
        <v>159160</v>
      </c>
      <c r="J29" s="3">
        <f t="shared" si="4"/>
        <v>0.26678000000000002</v>
      </c>
      <c r="K29" s="4">
        <f t="shared" si="5"/>
        <v>2.9912845737670485E-3</v>
      </c>
      <c r="L29" t="s">
        <v>17</v>
      </c>
      <c r="M29" t="s">
        <v>17</v>
      </c>
      <c r="N29" t="s">
        <v>17</v>
      </c>
    </row>
    <row r="30" spans="1:14" x14ac:dyDescent="0.2">
      <c r="A30" t="s">
        <v>592</v>
      </c>
      <c r="B30" t="s">
        <v>585</v>
      </c>
      <c r="C30" t="s">
        <v>15</v>
      </c>
      <c r="D30" t="s">
        <v>20</v>
      </c>
      <c r="E30" s="1">
        <v>0.62134800000000001</v>
      </c>
      <c r="F30" s="1">
        <v>3.3235000000000001E-2</v>
      </c>
      <c r="G30" s="1">
        <v>3.5634999999999998E-3</v>
      </c>
      <c r="H30" s="2">
        <v>1.1063E-20</v>
      </c>
      <c r="I30">
        <v>159160</v>
      </c>
      <c r="J30" s="3">
        <f t="shared" si="4"/>
        <v>0.37865199999999999</v>
      </c>
      <c r="K30" s="4">
        <f t="shared" si="5"/>
        <v>5.197524219170388E-4</v>
      </c>
      <c r="L30" t="s">
        <v>17</v>
      </c>
      <c r="M30" t="s">
        <v>17</v>
      </c>
      <c r="N30" t="s">
        <v>17</v>
      </c>
    </row>
    <row r="31" spans="1:14" x14ac:dyDescent="0.2">
      <c r="A31" t="s">
        <v>592</v>
      </c>
      <c r="B31" t="s">
        <v>603</v>
      </c>
      <c r="C31" t="s">
        <v>19</v>
      </c>
      <c r="D31" t="s">
        <v>16</v>
      </c>
      <c r="E31" s="1">
        <v>0.87838799999999995</v>
      </c>
      <c r="F31" s="1">
        <v>-4.1403000000000002E-2</v>
      </c>
      <c r="G31" s="1">
        <v>5.3422000000000001E-3</v>
      </c>
      <c r="H31" s="2">
        <v>9.2269000000000001E-15</v>
      </c>
      <c r="I31">
        <v>159160</v>
      </c>
      <c r="J31" s="3">
        <f t="shared" si="4"/>
        <v>0.12161200000000005</v>
      </c>
      <c r="K31" s="4">
        <f t="shared" si="5"/>
        <v>3.662321291009164E-4</v>
      </c>
      <c r="L31" t="s">
        <v>17</v>
      </c>
      <c r="M31" t="s">
        <v>17</v>
      </c>
      <c r="N31" t="s">
        <v>17</v>
      </c>
    </row>
    <row r="32" spans="1:14" x14ac:dyDescent="0.2">
      <c r="A32" t="s">
        <v>592</v>
      </c>
      <c r="B32" t="s">
        <v>604</v>
      </c>
      <c r="C32" t="s">
        <v>16</v>
      </c>
      <c r="D32" t="s">
        <v>15</v>
      </c>
      <c r="E32" s="1">
        <v>0.63487099999999996</v>
      </c>
      <c r="F32" s="1">
        <v>-2.4201E-2</v>
      </c>
      <c r="G32" s="1">
        <v>3.5864E-3</v>
      </c>
      <c r="H32" s="2">
        <v>1.5028000000000001E-11</v>
      </c>
      <c r="I32">
        <v>159160</v>
      </c>
      <c r="J32" s="3">
        <f t="shared" si="4"/>
        <v>0.36512900000000004</v>
      </c>
      <c r="K32" s="4">
        <f t="shared" si="5"/>
        <v>2.715366378446823E-4</v>
      </c>
      <c r="L32" t="s">
        <v>17</v>
      </c>
      <c r="M32" t="s">
        <v>17</v>
      </c>
      <c r="N32" t="s">
        <v>17</v>
      </c>
    </row>
    <row r="33" spans="1:14" x14ac:dyDescent="0.2">
      <c r="A33" t="s">
        <v>592</v>
      </c>
      <c r="B33" t="s">
        <v>605</v>
      </c>
      <c r="C33" t="s">
        <v>20</v>
      </c>
      <c r="D33" t="s">
        <v>19</v>
      </c>
      <c r="E33" s="1">
        <v>0.38599099999999997</v>
      </c>
      <c r="F33" s="1">
        <v>-1.3627999999999999E-2</v>
      </c>
      <c r="G33" s="1">
        <v>3.5547999999999999E-3</v>
      </c>
      <c r="H33" s="2">
        <v>1.2626E-4</v>
      </c>
      <c r="I33">
        <v>159160</v>
      </c>
      <c r="J33" s="3">
        <f t="shared" si="4"/>
        <v>0.38599099999999997</v>
      </c>
      <c r="K33" s="4">
        <f t="shared" si="5"/>
        <v>8.8033133560321022E-5</v>
      </c>
      <c r="L33" t="s">
        <v>17</v>
      </c>
      <c r="M33" t="s">
        <v>17</v>
      </c>
      <c r="N33" t="s">
        <v>17</v>
      </c>
    </row>
    <row r="34" spans="1:14" x14ac:dyDescent="0.2">
      <c r="A34" t="s">
        <v>592</v>
      </c>
      <c r="B34" t="s">
        <v>606</v>
      </c>
      <c r="C34" t="s">
        <v>19</v>
      </c>
      <c r="D34" t="s">
        <v>20</v>
      </c>
      <c r="E34" s="1">
        <v>8.5334999999999994E-2</v>
      </c>
      <c r="F34" s="1">
        <v>3.2758000000000002E-2</v>
      </c>
      <c r="G34" s="1">
        <v>6.1599000000000003E-3</v>
      </c>
      <c r="H34" s="2">
        <v>1.0508E-7</v>
      </c>
      <c r="I34">
        <v>159160</v>
      </c>
      <c r="J34" s="3">
        <f t="shared" si="4"/>
        <v>8.5334999999999994E-2</v>
      </c>
      <c r="K34" s="4">
        <f t="shared" si="5"/>
        <v>1.6751511761416111E-4</v>
      </c>
      <c r="L34" t="s">
        <v>17</v>
      </c>
      <c r="M34" t="s">
        <v>17</v>
      </c>
      <c r="N34" t="s">
        <v>17</v>
      </c>
    </row>
    <row r="35" spans="1:14" x14ac:dyDescent="0.2">
      <c r="A35" t="s">
        <v>592</v>
      </c>
      <c r="B35" t="s">
        <v>607</v>
      </c>
      <c r="C35" t="s">
        <v>20</v>
      </c>
      <c r="D35" t="s">
        <v>15</v>
      </c>
      <c r="E35" s="1">
        <v>0.57672699999999999</v>
      </c>
      <c r="F35" s="1">
        <v>1.5108E-2</v>
      </c>
      <c r="G35" s="1">
        <v>3.4949E-3</v>
      </c>
      <c r="H35" s="2">
        <v>1.5418E-5</v>
      </c>
      <c r="I35">
        <v>159160</v>
      </c>
      <c r="J35" s="3">
        <f t="shared" si="4"/>
        <v>0.42327300000000001</v>
      </c>
      <c r="K35" s="4">
        <f t="shared" si="5"/>
        <v>1.1143838205846726E-4</v>
      </c>
      <c r="L35" t="s">
        <v>17</v>
      </c>
      <c r="M35" t="s">
        <v>17</v>
      </c>
      <c r="N35" t="s">
        <v>17</v>
      </c>
    </row>
    <row r="36" spans="1:14" x14ac:dyDescent="0.2">
      <c r="A36" t="s">
        <v>592</v>
      </c>
      <c r="B36" t="s">
        <v>608</v>
      </c>
      <c r="C36" t="s">
        <v>16</v>
      </c>
      <c r="D36" t="s">
        <v>15</v>
      </c>
      <c r="E36" s="1">
        <v>5.63271E-3</v>
      </c>
      <c r="F36" s="1">
        <v>-0.20343</v>
      </c>
      <c r="G36" s="1">
        <v>2.3512999999999999E-2</v>
      </c>
      <c r="H36" s="2">
        <v>5.1241000000000003E-18</v>
      </c>
      <c r="I36">
        <v>159160</v>
      </c>
      <c r="J36" s="3">
        <f t="shared" si="4"/>
        <v>5.63271E-3</v>
      </c>
      <c r="K36" s="4">
        <f t="shared" si="5"/>
        <v>4.6357949243852251E-4</v>
      </c>
      <c r="L36" t="s">
        <v>17</v>
      </c>
      <c r="M36" t="s">
        <v>17</v>
      </c>
      <c r="N36" t="s">
        <v>17</v>
      </c>
    </row>
    <row r="37" spans="1:14" x14ac:dyDescent="0.2">
      <c r="A37" t="s">
        <v>592</v>
      </c>
      <c r="B37" t="s">
        <v>609</v>
      </c>
      <c r="C37" t="s">
        <v>19</v>
      </c>
      <c r="D37" t="s">
        <v>20</v>
      </c>
      <c r="E37" s="1">
        <v>0.22156200000000001</v>
      </c>
      <c r="F37" s="1">
        <v>-2.5026E-2</v>
      </c>
      <c r="G37" s="1">
        <v>4.1616999999999999E-3</v>
      </c>
      <c r="H37" s="2">
        <v>1.8219000000000001E-9</v>
      </c>
      <c r="I37">
        <v>159160</v>
      </c>
      <c r="J37" s="3">
        <f t="shared" si="4"/>
        <v>0.22156200000000001</v>
      </c>
      <c r="K37" s="4">
        <f t="shared" si="5"/>
        <v>2.1603901130592837E-4</v>
      </c>
      <c r="L37" t="s">
        <v>17</v>
      </c>
      <c r="M37" t="s">
        <v>17</v>
      </c>
      <c r="N37" t="s">
        <v>17</v>
      </c>
    </row>
    <row r="38" spans="1:14" x14ac:dyDescent="0.2">
      <c r="A38" t="s">
        <v>592</v>
      </c>
      <c r="B38" t="s">
        <v>610</v>
      </c>
      <c r="C38" t="s">
        <v>20</v>
      </c>
      <c r="D38" t="s">
        <v>19</v>
      </c>
      <c r="E38" s="1">
        <v>8.9339799999999997E-2</v>
      </c>
      <c r="F38" s="1">
        <v>-4.5103999999999998E-2</v>
      </c>
      <c r="G38" s="1">
        <v>6.0330999999999996E-3</v>
      </c>
      <c r="H38" s="2">
        <v>7.6885000000000005E-14</v>
      </c>
      <c r="I38">
        <v>159160</v>
      </c>
      <c r="J38" s="3">
        <f t="shared" si="4"/>
        <v>8.9339799999999997E-2</v>
      </c>
      <c r="K38" s="4">
        <f t="shared" si="5"/>
        <v>3.310254959977685E-4</v>
      </c>
      <c r="L38" t="s">
        <v>17</v>
      </c>
      <c r="M38" t="s">
        <v>17</v>
      </c>
      <c r="N38" t="s">
        <v>17</v>
      </c>
    </row>
    <row r="39" spans="1:14" x14ac:dyDescent="0.2">
      <c r="A39" t="s">
        <v>592</v>
      </c>
      <c r="B39" t="s">
        <v>611</v>
      </c>
      <c r="C39" t="s">
        <v>15</v>
      </c>
      <c r="D39" t="s">
        <v>16</v>
      </c>
      <c r="E39" s="1">
        <v>0.72436299999999998</v>
      </c>
      <c r="F39" s="1">
        <v>-1.6997999999999999E-2</v>
      </c>
      <c r="G39" s="1">
        <v>3.8532000000000002E-3</v>
      </c>
      <c r="H39" s="2">
        <v>1.0278000000000001E-5</v>
      </c>
      <c r="I39">
        <v>159160</v>
      </c>
      <c r="J39" s="3">
        <f t="shared" si="4"/>
        <v>0.27563700000000002</v>
      </c>
      <c r="K39" s="4">
        <f t="shared" si="5"/>
        <v>1.1537704683359254E-4</v>
      </c>
      <c r="L39" t="s">
        <v>17</v>
      </c>
      <c r="M39" t="s">
        <v>17</v>
      </c>
      <c r="N39" t="s">
        <v>17</v>
      </c>
    </row>
    <row r="40" spans="1:14" x14ac:dyDescent="0.2">
      <c r="A40" t="s">
        <v>592</v>
      </c>
      <c r="B40" t="s">
        <v>612</v>
      </c>
      <c r="C40" t="s">
        <v>19</v>
      </c>
      <c r="D40" t="s">
        <v>20</v>
      </c>
      <c r="E40" s="1">
        <v>0.33419399999999999</v>
      </c>
      <c r="F40" s="1">
        <v>2.8409E-2</v>
      </c>
      <c r="G40" s="1">
        <v>3.6380000000000002E-3</v>
      </c>
      <c r="H40" s="2">
        <v>5.8000999999999997E-15</v>
      </c>
      <c r="I40">
        <v>159160</v>
      </c>
      <c r="J40" s="3">
        <f t="shared" si="4"/>
        <v>0.33419399999999999</v>
      </c>
      <c r="K40" s="4">
        <f t="shared" si="5"/>
        <v>3.5916023100579183E-4</v>
      </c>
      <c r="L40" t="s">
        <v>17</v>
      </c>
      <c r="M40" t="s">
        <v>17</v>
      </c>
      <c r="N40" t="s">
        <v>17</v>
      </c>
    </row>
    <row r="41" spans="1:14" x14ac:dyDescent="0.2">
      <c r="A41" t="s">
        <v>592</v>
      </c>
      <c r="B41" t="s">
        <v>613</v>
      </c>
      <c r="C41" t="s">
        <v>15</v>
      </c>
      <c r="D41" t="s">
        <v>20</v>
      </c>
      <c r="E41" s="1">
        <v>0.30049900000000002</v>
      </c>
      <c r="F41" s="1">
        <v>-2.0583000000000001E-2</v>
      </c>
      <c r="G41" s="1">
        <v>3.7707999999999999E-3</v>
      </c>
      <c r="H41" s="2">
        <v>4.8061000000000003E-8</v>
      </c>
      <c r="I41">
        <v>159160</v>
      </c>
      <c r="J41" s="3">
        <f t="shared" si="4"/>
        <v>0.30049900000000002</v>
      </c>
      <c r="K41" s="4">
        <f t="shared" si="5"/>
        <v>1.7810606742421674E-4</v>
      </c>
      <c r="L41" t="s">
        <v>17</v>
      </c>
      <c r="M41" t="s">
        <v>17</v>
      </c>
      <c r="N41" t="s">
        <v>17</v>
      </c>
    </row>
    <row r="42" spans="1:14" x14ac:dyDescent="0.2">
      <c r="A42" t="s">
        <v>592</v>
      </c>
      <c r="B42" t="s">
        <v>614</v>
      </c>
      <c r="C42" t="s">
        <v>16</v>
      </c>
      <c r="D42" t="s">
        <v>15</v>
      </c>
      <c r="E42" s="1">
        <v>0.21231900000000001</v>
      </c>
      <c r="F42" s="1">
        <v>-2.0462000000000001E-2</v>
      </c>
      <c r="G42" s="1">
        <v>4.2113999999999997E-3</v>
      </c>
      <c r="H42" s="2">
        <v>1.1824999999999999E-6</v>
      </c>
      <c r="I42">
        <v>159160</v>
      </c>
      <c r="J42" s="3">
        <f t="shared" si="4"/>
        <v>0.21231900000000001</v>
      </c>
      <c r="K42" s="4">
        <f t="shared" si="5"/>
        <v>1.4004428356474959E-4</v>
      </c>
      <c r="L42" t="s">
        <v>17</v>
      </c>
      <c r="M42" t="s">
        <v>17</v>
      </c>
      <c r="N42" t="s">
        <v>17</v>
      </c>
    </row>
    <row r="43" spans="1:14" x14ac:dyDescent="0.2">
      <c r="A43" t="s">
        <v>592</v>
      </c>
      <c r="B43" t="s">
        <v>615</v>
      </c>
      <c r="C43" t="s">
        <v>20</v>
      </c>
      <c r="D43" t="s">
        <v>19</v>
      </c>
      <c r="E43" s="1">
        <v>5.5171199999999997E-2</v>
      </c>
      <c r="F43" s="1">
        <v>2.7435999999999999E-2</v>
      </c>
      <c r="G43" s="1">
        <v>7.6121000000000001E-3</v>
      </c>
      <c r="H43" s="2">
        <v>3.1307999999999998E-4</v>
      </c>
      <c r="I43">
        <v>159160</v>
      </c>
      <c r="J43" s="3">
        <f t="shared" si="4"/>
        <v>5.5171199999999997E-2</v>
      </c>
      <c r="K43" s="4">
        <f t="shared" si="5"/>
        <v>7.8476050332249001E-5</v>
      </c>
      <c r="L43" t="s">
        <v>17</v>
      </c>
      <c r="M43" t="s">
        <v>17</v>
      </c>
      <c r="N43" t="s">
        <v>17</v>
      </c>
    </row>
    <row r="44" spans="1:14" x14ac:dyDescent="0.2">
      <c r="A44" t="s">
        <v>592</v>
      </c>
      <c r="B44" t="s">
        <v>616</v>
      </c>
      <c r="C44" t="s">
        <v>15</v>
      </c>
      <c r="D44" t="s">
        <v>16</v>
      </c>
      <c r="E44" s="1">
        <v>0.72924199999999995</v>
      </c>
      <c r="F44" s="1">
        <v>-1.4007E-2</v>
      </c>
      <c r="G44" s="1">
        <v>3.9006000000000002E-3</v>
      </c>
      <c r="H44" s="2">
        <v>3.2958999999999999E-4</v>
      </c>
      <c r="I44">
        <v>159160</v>
      </c>
      <c r="J44" s="3">
        <f t="shared" si="4"/>
        <v>0.27075800000000005</v>
      </c>
      <c r="K44" s="4">
        <f t="shared" si="5"/>
        <v>7.7477076338157262E-5</v>
      </c>
      <c r="L44" t="s">
        <v>17</v>
      </c>
      <c r="M44" t="s">
        <v>17</v>
      </c>
      <c r="N44" t="s">
        <v>17</v>
      </c>
    </row>
    <row r="45" spans="1:14" x14ac:dyDescent="0.2">
      <c r="A45" t="s">
        <v>592</v>
      </c>
      <c r="B45" t="s">
        <v>617</v>
      </c>
      <c r="C45" t="s">
        <v>19</v>
      </c>
      <c r="D45" t="s">
        <v>20</v>
      </c>
      <c r="E45" s="1">
        <v>7.6421500000000003E-2</v>
      </c>
      <c r="F45" s="1">
        <v>-8.5209999999999994E-2</v>
      </c>
      <c r="G45" s="1">
        <v>6.5106000000000001E-3</v>
      </c>
      <c r="H45" s="2">
        <v>4.0498999999999998E-39</v>
      </c>
      <c r="I45">
        <v>159160</v>
      </c>
      <c r="J45" s="3">
        <f t="shared" si="4"/>
        <v>7.6421500000000003E-2</v>
      </c>
      <c r="K45" s="4">
        <f t="shared" si="5"/>
        <v>1.0249448520068352E-3</v>
      </c>
      <c r="L45" t="s">
        <v>17</v>
      </c>
      <c r="M45" t="s">
        <v>17</v>
      </c>
      <c r="N45" t="s">
        <v>17</v>
      </c>
    </row>
    <row r="46" spans="1:14" x14ac:dyDescent="0.2">
      <c r="A46" t="s">
        <v>592</v>
      </c>
      <c r="B46" t="s">
        <v>618</v>
      </c>
      <c r="C46" t="s">
        <v>20</v>
      </c>
      <c r="D46" t="s">
        <v>16</v>
      </c>
      <c r="E46" s="1">
        <v>0.69739799999999996</v>
      </c>
      <c r="F46" s="1">
        <v>-2.2686000000000001E-2</v>
      </c>
      <c r="G46" s="1">
        <v>3.7678999999999998E-3</v>
      </c>
      <c r="H46" s="2">
        <v>1.7375E-9</v>
      </c>
      <c r="I46">
        <v>159160</v>
      </c>
      <c r="J46" s="3">
        <f t="shared" si="4"/>
        <v>0.30260200000000004</v>
      </c>
      <c r="K46" s="4">
        <f t="shared" si="5"/>
        <v>2.1721926648796288E-4</v>
      </c>
      <c r="L46" t="s">
        <v>17</v>
      </c>
      <c r="M46" t="s">
        <v>17</v>
      </c>
      <c r="N46" t="s">
        <v>17</v>
      </c>
    </row>
    <row r="47" spans="1:14" x14ac:dyDescent="0.2">
      <c r="A47" t="s">
        <v>592</v>
      </c>
      <c r="B47" t="s">
        <v>619</v>
      </c>
      <c r="C47" t="s">
        <v>16</v>
      </c>
      <c r="D47" t="s">
        <v>15</v>
      </c>
      <c r="E47" s="1">
        <v>1.5254999999999999E-2</v>
      </c>
      <c r="F47" s="1">
        <v>-6.0934000000000002E-2</v>
      </c>
      <c r="G47" s="1">
        <v>1.4362E-2</v>
      </c>
      <c r="H47" s="2">
        <v>2.2086000000000002E-5</v>
      </c>
      <c r="I47">
        <v>159160</v>
      </c>
      <c r="J47" s="3">
        <f t="shared" si="4"/>
        <v>1.5254999999999999E-2</v>
      </c>
      <c r="K47" s="4">
        <f t="shared" si="5"/>
        <v>1.1155405678085929E-4</v>
      </c>
      <c r="L47" t="s">
        <v>17</v>
      </c>
      <c r="M47" t="s">
        <v>17</v>
      </c>
      <c r="N47" t="s">
        <v>17</v>
      </c>
    </row>
    <row r="48" spans="1:14" x14ac:dyDescent="0.2">
      <c r="A48" t="s">
        <v>592</v>
      </c>
      <c r="B48" t="s">
        <v>620</v>
      </c>
      <c r="C48" t="s">
        <v>16</v>
      </c>
      <c r="D48" t="s">
        <v>15</v>
      </c>
      <c r="E48" s="1">
        <v>0.56574199999999997</v>
      </c>
      <c r="F48" s="1">
        <v>1.9769999999999999E-2</v>
      </c>
      <c r="G48" s="1">
        <v>3.4776E-3</v>
      </c>
      <c r="H48" s="2">
        <v>1.31E-8</v>
      </c>
      <c r="I48">
        <v>159160</v>
      </c>
      <c r="J48" s="3">
        <f t="shared" si="4"/>
        <v>0.43425800000000003</v>
      </c>
      <c r="K48" s="4">
        <f t="shared" si="5"/>
        <v>1.9204790927445994E-4</v>
      </c>
      <c r="L48" t="s">
        <v>17</v>
      </c>
      <c r="M48" t="s">
        <v>17</v>
      </c>
      <c r="N48" t="s">
        <v>17</v>
      </c>
    </row>
    <row r="49" spans="1:14" x14ac:dyDescent="0.2">
      <c r="A49" t="s">
        <v>592</v>
      </c>
      <c r="B49" t="s">
        <v>621</v>
      </c>
      <c r="C49" t="s">
        <v>19</v>
      </c>
      <c r="D49" t="s">
        <v>15</v>
      </c>
      <c r="E49" s="1">
        <v>0.51393299999999997</v>
      </c>
      <c r="F49" s="1">
        <v>-1.3772E-2</v>
      </c>
      <c r="G49" s="1">
        <v>3.4589999999999998E-3</v>
      </c>
      <c r="H49" s="2">
        <v>6.8496000000000003E-5</v>
      </c>
      <c r="I49">
        <v>159160</v>
      </c>
      <c r="J49" s="3">
        <f t="shared" si="4"/>
        <v>0.48606700000000003</v>
      </c>
      <c r="K49" s="4">
        <f t="shared" si="5"/>
        <v>9.4760352081708807E-5</v>
      </c>
      <c r="L49" t="s">
        <v>17</v>
      </c>
      <c r="M49" t="s">
        <v>17</v>
      </c>
      <c r="N49" t="s">
        <v>17</v>
      </c>
    </row>
    <row r="50" spans="1:14" x14ac:dyDescent="0.2">
      <c r="A50" t="s">
        <v>592</v>
      </c>
      <c r="B50" t="s">
        <v>622</v>
      </c>
      <c r="C50" t="s">
        <v>15</v>
      </c>
      <c r="D50" t="s">
        <v>16</v>
      </c>
      <c r="E50" s="1">
        <v>0.182147</v>
      </c>
      <c r="F50" s="1">
        <v>-1.8696999999999998E-2</v>
      </c>
      <c r="G50" s="1">
        <v>4.4603999999999998E-3</v>
      </c>
      <c r="H50" s="2">
        <v>2.7682999999999999E-5</v>
      </c>
      <c r="I50">
        <v>159160</v>
      </c>
      <c r="J50" s="3">
        <f t="shared" si="4"/>
        <v>0.182147</v>
      </c>
      <c r="K50" s="4">
        <f t="shared" si="5"/>
        <v>1.0415284213435227E-4</v>
      </c>
      <c r="L50" t="s">
        <v>17</v>
      </c>
      <c r="M50" t="s">
        <v>17</v>
      </c>
      <c r="N50" t="s">
        <v>17</v>
      </c>
    </row>
    <row r="51" spans="1:14" x14ac:dyDescent="0.2">
      <c r="A51" t="s">
        <v>592</v>
      </c>
      <c r="B51" t="s">
        <v>623</v>
      </c>
      <c r="C51" t="s">
        <v>20</v>
      </c>
      <c r="D51" t="s">
        <v>19</v>
      </c>
      <c r="E51" s="1">
        <v>0.22001999999999999</v>
      </c>
      <c r="F51" s="1">
        <v>-2.8733000000000002E-2</v>
      </c>
      <c r="G51" s="1">
        <v>4.1570000000000001E-3</v>
      </c>
      <c r="H51" s="2">
        <v>4.8005E-12</v>
      </c>
      <c r="I51">
        <v>159160</v>
      </c>
      <c r="J51" s="3">
        <f t="shared" si="4"/>
        <v>0.22001999999999999</v>
      </c>
      <c r="K51" s="4">
        <f t="shared" si="5"/>
        <v>2.8335936363480538E-4</v>
      </c>
      <c r="L51" t="s">
        <v>17</v>
      </c>
      <c r="M51" t="s">
        <v>17</v>
      </c>
      <c r="N51" t="s">
        <v>17</v>
      </c>
    </row>
    <row r="52" spans="1:14" x14ac:dyDescent="0.2">
      <c r="A52" t="s">
        <v>592</v>
      </c>
      <c r="B52" t="s">
        <v>624</v>
      </c>
      <c r="C52" t="s">
        <v>15</v>
      </c>
      <c r="D52" t="s">
        <v>16</v>
      </c>
      <c r="E52" s="1">
        <v>0.58101499999999995</v>
      </c>
      <c r="F52" s="1">
        <v>-1.6278999999999998E-2</v>
      </c>
      <c r="G52" s="1">
        <v>3.4997000000000001E-3</v>
      </c>
      <c r="H52" s="2">
        <v>3.2965000000000001E-6</v>
      </c>
      <c r="I52">
        <v>159160</v>
      </c>
      <c r="J52" s="3">
        <f t="shared" si="4"/>
        <v>0.41898500000000005</v>
      </c>
      <c r="K52" s="4">
        <f t="shared" si="5"/>
        <v>1.290242258067581E-4</v>
      </c>
      <c r="L52" t="s">
        <v>17</v>
      </c>
      <c r="M52" t="s">
        <v>17</v>
      </c>
      <c r="N52" t="s">
        <v>17</v>
      </c>
    </row>
    <row r="53" spans="1:14" x14ac:dyDescent="0.2">
      <c r="A53" t="s">
        <v>592</v>
      </c>
      <c r="B53" t="s">
        <v>625</v>
      </c>
      <c r="C53" t="s">
        <v>16</v>
      </c>
      <c r="D53" t="s">
        <v>19</v>
      </c>
      <c r="E53" s="1">
        <v>0.62585400000000002</v>
      </c>
      <c r="F53" s="1">
        <v>1.643E-2</v>
      </c>
      <c r="G53" s="1">
        <v>3.6183000000000001E-3</v>
      </c>
      <c r="H53" s="2">
        <v>5.6076999999999997E-6</v>
      </c>
      <c r="I53">
        <v>159160</v>
      </c>
      <c r="J53" s="3">
        <f t="shared" si="4"/>
        <v>0.37414599999999998</v>
      </c>
      <c r="K53" s="4">
        <f t="shared" si="5"/>
        <v>1.2642101165243064E-4</v>
      </c>
      <c r="L53" t="s">
        <v>17</v>
      </c>
      <c r="M53" t="s">
        <v>17</v>
      </c>
      <c r="N53" t="s">
        <v>17</v>
      </c>
    </row>
    <row r="54" spans="1:14" x14ac:dyDescent="0.2">
      <c r="A54" t="s">
        <v>592</v>
      </c>
      <c r="B54" t="s">
        <v>626</v>
      </c>
      <c r="C54" t="s">
        <v>20</v>
      </c>
      <c r="D54" t="s">
        <v>19</v>
      </c>
      <c r="E54" s="1">
        <v>0.61811000000000005</v>
      </c>
      <c r="F54" s="1">
        <v>3.5129000000000001E-2</v>
      </c>
      <c r="G54" s="1">
        <v>3.5381000000000002E-3</v>
      </c>
      <c r="H54" s="2">
        <v>3.1649999999999999E-23</v>
      </c>
      <c r="I54">
        <v>159160</v>
      </c>
      <c r="J54" s="3">
        <f t="shared" si="4"/>
        <v>0.38188999999999995</v>
      </c>
      <c r="K54" s="4">
        <f t="shared" si="5"/>
        <v>5.8259348807590257E-4</v>
      </c>
      <c r="L54" t="s">
        <v>17</v>
      </c>
      <c r="M54" t="s">
        <v>17</v>
      </c>
      <c r="N54" t="s">
        <v>17</v>
      </c>
    </row>
    <row r="55" spans="1:14" x14ac:dyDescent="0.2">
      <c r="A55" t="s">
        <v>592</v>
      </c>
      <c r="B55" t="s">
        <v>627</v>
      </c>
      <c r="C55" t="s">
        <v>20</v>
      </c>
      <c r="D55" t="s">
        <v>15</v>
      </c>
      <c r="E55" s="1">
        <v>0.43118499999999998</v>
      </c>
      <c r="F55" s="1">
        <v>-2.6945E-2</v>
      </c>
      <c r="G55" s="1">
        <v>3.4689E-3</v>
      </c>
      <c r="H55" s="2">
        <v>8.0565999999999992E-15</v>
      </c>
      <c r="I55">
        <v>159160</v>
      </c>
      <c r="J55" s="3">
        <f t="shared" si="4"/>
        <v>0.43118499999999998</v>
      </c>
      <c r="K55" s="4">
        <f t="shared" si="5"/>
        <v>3.5614024758524594E-4</v>
      </c>
      <c r="L55" t="s">
        <v>17</v>
      </c>
      <c r="M55" t="s">
        <v>17</v>
      </c>
      <c r="N55" t="s">
        <v>17</v>
      </c>
    </row>
    <row r="56" spans="1:14" x14ac:dyDescent="0.2">
      <c r="A56" t="s">
        <v>592</v>
      </c>
      <c r="B56" t="s">
        <v>628</v>
      </c>
      <c r="C56" t="s">
        <v>15</v>
      </c>
      <c r="D56" t="s">
        <v>16</v>
      </c>
      <c r="E56" s="1">
        <v>0.65285700000000002</v>
      </c>
      <c r="F56" s="1">
        <v>2.7732E-2</v>
      </c>
      <c r="G56" s="1">
        <v>3.627E-3</v>
      </c>
      <c r="H56" s="2">
        <v>2.0875999999999999E-14</v>
      </c>
      <c r="I56">
        <v>159160</v>
      </c>
      <c r="J56" s="3">
        <f t="shared" si="4"/>
        <v>0.34714299999999998</v>
      </c>
      <c r="K56" s="4">
        <f t="shared" si="5"/>
        <v>3.4859315582441686E-4</v>
      </c>
      <c r="L56" t="s">
        <v>17</v>
      </c>
      <c r="M56" t="s">
        <v>17</v>
      </c>
      <c r="N56" t="s">
        <v>17</v>
      </c>
    </row>
    <row r="57" spans="1:14" x14ac:dyDescent="0.2">
      <c r="A57" t="s">
        <v>592</v>
      </c>
      <c r="B57" t="s">
        <v>629</v>
      </c>
      <c r="C57" t="s">
        <v>19</v>
      </c>
      <c r="D57" t="s">
        <v>15</v>
      </c>
      <c r="E57" s="1">
        <v>0.13161</v>
      </c>
      <c r="F57" s="1">
        <v>2.7508000000000001E-2</v>
      </c>
      <c r="G57" s="1">
        <v>5.2442000000000001E-3</v>
      </c>
      <c r="H57" s="2">
        <v>1.5622000000000001E-7</v>
      </c>
      <c r="I57">
        <v>159160</v>
      </c>
      <c r="J57" s="3">
        <f t="shared" si="4"/>
        <v>0.13161</v>
      </c>
      <c r="K57" s="4">
        <f t="shared" si="5"/>
        <v>1.7296241072866945E-4</v>
      </c>
      <c r="L57" t="s">
        <v>17</v>
      </c>
      <c r="M57" t="s">
        <v>17</v>
      </c>
      <c r="N57" t="s">
        <v>17</v>
      </c>
    </row>
    <row r="58" spans="1:14" x14ac:dyDescent="0.2">
      <c r="A58" t="s">
        <v>592</v>
      </c>
      <c r="B58" t="s">
        <v>630</v>
      </c>
      <c r="C58" t="s">
        <v>16</v>
      </c>
      <c r="D58" t="s">
        <v>15</v>
      </c>
      <c r="E58" s="1">
        <v>0.27513199999999999</v>
      </c>
      <c r="F58" s="1">
        <v>1.2329E-2</v>
      </c>
      <c r="G58" s="1">
        <v>3.8733999999999999E-3</v>
      </c>
      <c r="H58" s="2">
        <v>1.4576999999999999E-3</v>
      </c>
      <c r="I58">
        <v>159160</v>
      </c>
      <c r="J58" s="3">
        <f t="shared" si="4"/>
        <v>0.27513199999999999</v>
      </c>
      <c r="K58" s="4">
        <f t="shared" si="5"/>
        <v>6.0629743905537009E-5</v>
      </c>
      <c r="L58" t="s">
        <v>17</v>
      </c>
      <c r="M58" t="s">
        <v>17</v>
      </c>
      <c r="N58" t="s">
        <v>17</v>
      </c>
    </row>
    <row r="59" spans="1:14" x14ac:dyDescent="0.2">
      <c r="A59" t="s">
        <v>592</v>
      </c>
      <c r="B59" t="s">
        <v>631</v>
      </c>
      <c r="C59" t="s">
        <v>20</v>
      </c>
      <c r="D59" t="s">
        <v>15</v>
      </c>
      <c r="E59" s="1">
        <v>0.14014199999999999</v>
      </c>
      <c r="F59" s="1">
        <v>3.4804000000000002E-2</v>
      </c>
      <c r="G59" s="1">
        <v>4.9718000000000002E-3</v>
      </c>
      <c r="H59" s="2">
        <v>2.5642999999999999E-12</v>
      </c>
      <c r="I59">
        <v>159160</v>
      </c>
      <c r="J59" s="3">
        <f t="shared" si="4"/>
        <v>0.14014199999999999</v>
      </c>
      <c r="K59" s="4">
        <f t="shared" si="5"/>
        <v>2.9193311611245458E-4</v>
      </c>
      <c r="L59" t="s">
        <v>17</v>
      </c>
      <c r="M59" t="s">
        <v>17</v>
      </c>
      <c r="N59" t="s">
        <v>17</v>
      </c>
    </row>
    <row r="60" spans="1:14" x14ac:dyDescent="0.2">
      <c r="A60" t="s">
        <v>592</v>
      </c>
      <c r="B60" t="s">
        <v>632</v>
      </c>
      <c r="C60" t="s">
        <v>19</v>
      </c>
      <c r="D60" t="s">
        <v>633</v>
      </c>
      <c r="E60" s="1">
        <v>0.195603</v>
      </c>
      <c r="F60" s="1">
        <v>2.3497000000000001E-2</v>
      </c>
      <c r="G60" s="1">
        <v>4.3902000000000004E-3</v>
      </c>
      <c r="H60" s="2">
        <v>8.7086000000000003E-8</v>
      </c>
      <c r="I60">
        <v>159160</v>
      </c>
      <c r="J60" s="3">
        <f t="shared" si="4"/>
        <v>0.195603</v>
      </c>
      <c r="K60" s="4">
        <f t="shared" si="5"/>
        <v>1.7374038638550166E-4</v>
      </c>
      <c r="L60" t="s">
        <v>17</v>
      </c>
      <c r="M60" t="s">
        <v>17</v>
      </c>
      <c r="N60" t="s">
        <v>17</v>
      </c>
    </row>
    <row r="61" spans="1:14" x14ac:dyDescent="0.2">
      <c r="A61" t="s">
        <v>592</v>
      </c>
      <c r="B61" t="s">
        <v>587</v>
      </c>
      <c r="C61" t="s">
        <v>20</v>
      </c>
      <c r="D61" t="s">
        <v>19</v>
      </c>
      <c r="E61" s="1">
        <v>0.70124200000000003</v>
      </c>
      <c r="F61" s="1">
        <v>0.10154000000000001</v>
      </c>
      <c r="G61" s="1">
        <v>3.7431999999999999E-3</v>
      </c>
      <c r="H61" s="2">
        <v>1.1007999999999999E-161</v>
      </c>
      <c r="I61">
        <v>159160</v>
      </c>
      <c r="J61" s="3">
        <f t="shared" si="4"/>
        <v>0.29875799999999997</v>
      </c>
      <c r="K61" s="4">
        <f t="shared" si="5"/>
        <v>4.3200798779621267E-3</v>
      </c>
      <c r="L61" t="s">
        <v>17</v>
      </c>
      <c r="M61" t="s">
        <v>17</v>
      </c>
      <c r="N61" t="s">
        <v>17</v>
      </c>
    </row>
    <row r="62" spans="1:14" x14ac:dyDescent="0.2">
      <c r="A62" t="s">
        <v>592</v>
      </c>
      <c r="B62" t="s">
        <v>634</v>
      </c>
      <c r="C62" t="s">
        <v>19</v>
      </c>
      <c r="D62" t="s">
        <v>20</v>
      </c>
      <c r="E62" s="1">
        <v>0.13462399999999999</v>
      </c>
      <c r="F62" s="1">
        <v>3.9697000000000003E-2</v>
      </c>
      <c r="G62" s="1">
        <v>5.0601999999999999E-3</v>
      </c>
      <c r="H62" s="2">
        <v>4.3582999999999998E-15</v>
      </c>
      <c r="I62">
        <v>159160</v>
      </c>
      <c r="J62" s="3">
        <f t="shared" si="4"/>
        <v>0.13462399999999999</v>
      </c>
      <c r="K62" s="4">
        <f t="shared" si="5"/>
        <v>3.6717466480763072E-4</v>
      </c>
      <c r="L62" t="s">
        <v>17</v>
      </c>
      <c r="M62" t="s">
        <v>17</v>
      </c>
      <c r="N62" t="s">
        <v>17</v>
      </c>
    </row>
    <row r="63" spans="1:14" x14ac:dyDescent="0.2">
      <c r="A63" t="s">
        <v>592</v>
      </c>
      <c r="B63" t="s">
        <v>635</v>
      </c>
      <c r="C63" t="s">
        <v>16</v>
      </c>
      <c r="D63" t="s">
        <v>19</v>
      </c>
      <c r="E63" s="1">
        <v>0.20375199999999999</v>
      </c>
      <c r="F63" s="1">
        <v>3.1782999999999999E-2</v>
      </c>
      <c r="G63" s="1">
        <v>4.2762E-3</v>
      </c>
      <c r="H63" s="2">
        <v>1.0693E-13</v>
      </c>
      <c r="I63">
        <v>159160</v>
      </c>
      <c r="J63" s="3">
        <f t="shared" si="4"/>
        <v>0.20375199999999999</v>
      </c>
      <c r="K63" s="4">
        <f t="shared" si="5"/>
        <v>3.2777060772508148E-4</v>
      </c>
      <c r="L63" t="s">
        <v>17</v>
      </c>
      <c r="M63" t="s">
        <v>17</v>
      </c>
      <c r="N63" t="s">
        <v>17</v>
      </c>
    </row>
    <row r="64" spans="1:14" x14ac:dyDescent="0.2">
      <c r="A64" t="s">
        <v>592</v>
      </c>
      <c r="B64" t="s">
        <v>636</v>
      </c>
      <c r="C64" t="s">
        <v>19</v>
      </c>
      <c r="D64" t="s">
        <v>20</v>
      </c>
      <c r="E64" s="1">
        <v>0.56228900000000004</v>
      </c>
      <c r="F64" s="1">
        <v>1.4579999999999999E-2</v>
      </c>
      <c r="G64" s="1">
        <v>3.4819999999999999E-3</v>
      </c>
      <c r="H64" s="2">
        <v>2.8231000000000001E-5</v>
      </c>
      <c r="I64">
        <v>159160</v>
      </c>
      <c r="J64" s="3">
        <f t="shared" si="4"/>
        <v>0.43771099999999996</v>
      </c>
      <c r="K64" s="4">
        <f t="shared" si="5"/>
        <v>1.0463864135187217E-4</v>
      </c>
      <c r="L64" t="s">
        <v>17</v>
      </c>
      <c r="M64" t="s">
        <v>17</v>
      </c>
      <c r="N64" t="s">
        <v>17</v>
      </c>
    </row>
    <row r="65" spans="1:14" x14ac:dyDescent="0.2">
      <c r="A65" t="s">
        <v>592</v>
      </c>
      <c r="B65" t="s">
        <v>637</v>
      </c>
      <c r="C65" t="s">
        <v>20</v>
      </c>
      <c r="D65" t="s">
        <v>16</v>
      </c>
      <c r="E65" s="1">
        <v>0.10845299999999999</v>
      </c>
      <c r="F65" s="1">
        <v>2.6245000000000001E-2</v>
      </c>
      <c r="G65" s="1">
        <v>5.7291E-3</v>
      </c>
      <c r="H65" s="2">
        <v>4.6314999999999996E-6</v>
      </c>
      <c r="I65">
        <v>159160</v>
      </c>
      <c r="J65" s="3">
        <f t="shared" si="4"/>
        <v>0.10845299999999999</v>
      </c>
      <c r="K65" s="4">
        <f t="shared" si="5"/>
        <v>1.3320145313382894E-4</v>
      </c>
      <c r="L65" t="s">
        <v>17</v>
      </c>
      <c r="M65" t="s">
        <v>17</v>
      </c>
      <c r="N65" t="s">
        <v>17</v>
      </c>
    </row>
    <row r="66" spans="1:14" x14ac:dyDescent="0.2">
      <c r="A66" t="s">
        <v>592</v>
      </c>
      <c r="B66" t="s">
        <v>638</v>
      </c>
      <c r="C66" t="s">
        <v>639</v>
      </c>
      <c r="D66" t="s">
        <v>16</v>
      </c>
      <c r="E66" s="1">
        <v>0.41872500000000001</v>
      </c>
      <c r="F66" s="1">
        <v>-3.9362000000000001E-2</v>
      </c>
      <c r="G66" s="1">
        <v>3.4952E-3</v>
      </c>
      <c r="H66" s="2">
        <v>2.0788000000000001E-29</v>
      </c>
      <c r="I66">
        <v>159160</v>
      </c>
      <c r="J66" s="3">
        <f t="shared" si="4"/>
        <v>0.41872500000000001</v>
      </c>
      <c r="K66" s="4">
        <f t="shared" si="5"/>
        <v>7.5421444470324625E-4</v>
      </c>
      <c r="L66" t="s">
        <v>17</v>
      </c>
      <c r="M66" t="s">
        <v>17</v>
      </c>
      <c r="N66" t="s">
        <v>17</v>
      </c>
    </row>
    <row r="67" spans="1:14" x14ac:dyDescent="0.2">
      <c r="A67" t="s">
        <v>592</v>
      </c>
      <c r="B67" t="s">
        <v>640</v>
      </c>
      <c r="C67" t="s">
        <v>19</v>
      </c>
      <c r="D67" t="s">
        <v>20</v>
      </c>
      <c r="E67" s="1">
        <v>0.13739299999999999</v>
      </c>
      <c r="F67" s="1">
        <v>2.8368000000000001E-2</v>
      </c>
      <c r="G67" s="1">
        <v>4.9975000000000002E-3</v>
      </c>
      <c r="H67" s="2">
        <v>1.3777999999999999E-8</v>
      </c>
      <c r="I67">
        <v>159160</v>
      </c>
      <c r="J67" s="3">
        <f t="shared" si="4"/>
        <v>0.13739299999999999</v>
      </c>
      <c r="K67" s="4">
        <f t="shared" si="5"/>
        <v>1.9075020651075148E-4</v>
      </c>
      <c r="L67" t="s">
        <v>17</v>
      </c>
      <c r="M67" t="s">
        <v>17</v>
      </c>
      <c r="N67" t="s">
        <v>17</v>
      </c>
    </row>
    <row r="68" spans="1:14" x14ac:dyDescent="0.2">
      <c r="A68" t="s">
        <v>592</v>
      </c>
      <c r="B68" t="s">
        <v>641</v>
      </c>
      <c r="C68" t="s">
        <v>15</v>
      </c>
      <c r="D68" t="s">
        <v>20</v>
      </c>
      <c r="E68" s="1">
        <v>0.17566899999999999</v>
      </c>
      <c r="F68" s="1">
        <v>-1.5821000000000002E-2</v>
      </c>
      <c r="G68" s="1">
        <v>4.5163E-3</v>
      </c>
      <c r="H68" s="2">
        <v>4.5984999999999998E-4</v>
      </c>
      <c r="I68">
        <v>159160</v>
      </c>
      <c r="J68" s="3">
        <f t="shared" si="4"/>
        <v>0.17566899999999999</v>
      </c>
      <c r="K68" s="4">
        <f t="shared" si="5"/>
        <v>7.249275721055394E-5</v>
      </c>
      <c r="L68" t="s">
        <v>17</v>
      </c>
      <c r="M68" t="s">
        <v>17</v>
      </c>
      <c r="N68" t="s">
        <v>17</v>
      </c>
    </row>
    <row r="69" spans="1:14" x14ac:dyDescent="0.2">
      <c r="A69" t="s">
        <v>592</v>
      </c>
      <c r="B69" t="s">
        <v>642</v>
      </c>
      <c r="C69" t="s">
        <v>16</v>
      </c>
      <c r="D69" t="s">
        <v>15</v>
      </c>
      <c r="E69" s="1">
        <v>0.170649</v>
      </c>
      <c r="F69" s="1">
        <v>3.9442999999999999E-2</v>
      </c>
      <c r="G69" s="1">
        <v>4.5963999999999996E-3</v>
      </c>
      <c r="H69" s="2">
        <v>9.4642999999999998E-18</v>
      </c>
      <c r="I69">
        <v>159160</v>
      </c>
      <c r="J69" s="3">
        <f t="shared" si="4"/>
        <v>0.170649</v>
      </c>
      <c r="K69" s="4">
        <f t="shared" si="5"/>
        <v>4.4036418982399203E-4</v>
      </c>
      <c r="L69" t="s">
        <v>17</v>
      </c>
      <c r="M69" t="s">
        <v>17</v>
      </c>
      <c r="N69" t="s">
        <v>17</v>
      </c>
    </row>
    <row r="70" spans="1:14" x14ac:dyDescent="0.2">
      <c r="A70" t="s">
        <v>592</v>
      </c>
      <c r="B70" t="s">
        <v>643</v>
      </c>
      <c r="C70" t="s">
        <v>16</v>
      </c>
      <c r="D70" t="s">
        <v>15</v>
      </c>
      <c r="E70" s="1">
        <v>0.57578600000000002</v>
      </c>
      <c r="F70" s="1">
        <v>2.6827E-2</v>
      </c>
      <c r="G70" s="1">
        <v>3.4908000000000001E-3</v>
      </c>
      <c r="H70" s="2">
        <v>1.5383999999999999E-14</v>
      </c>
      <c r="I70">
        <v>159160</v>
      </c>
      <c r="J70" s="3">
        <f t="shared" si="4"/>
        <v>0.42421399999999998</v>
      </c>
      <c r="K70" s="4">
        <f t="shared" si="5"/>
        <v>3.5157688364444422E-4</v>
      </c>
      <c r="L70" t="s">
        <v>17</v>
      </c>
      <c r="M70" t="s">
        <v>17</v>
      </c>
      <c r="N70" t="s">
        <v>17</v>
      </c>
    </row>
    <row r="71" spans="1:14" x14ac:dyDescent="0.2">
      <c r="A71" t="s">
        <v>592</v>
      </c>
      <c r="B71" t="s">
        <v>644</v>
      </c>
      <c r="C71" t="s">
        <v>15</v>
      </c>
      <c r="D71" t="s">
        <v>16</v>
      </c>
      <c r="E71" s="1">
        <v>0.60957499999999998</v>
      </c>
      <c r="F71" s="1">
        <v>2.6327E-2</v>
      </c>
      <c r="G71" s="1">
        <v>3.5495000000000001E-3</v>
      </c>
      <c r="H71" s="2">
        <v>1.2027999999999999E-13</v>
      </c>
      <c r="I71">
        <v>159160</v>
      </c>
      <c r="J71" s="3">
        <f t="shared" si="4"/>
        <v>0.39042500000000002</v>
      </c>
      <c r="K71" s="4">
        <f t="shared" si="5"/>
        <v>3.299115413755999E-4</v>
      </c>
      <c r="L71" t="s">
        <v>17</v>
      </c>
      <c r="M71" t="s">
        <v>17</v>
      </c>
      <c r="N71" t="s">
        <v>17</v>
      </c>
    </row>
    <row r="72" spans="1:14" x14ac:dyDescent="0.2">
      <c r="A72" t="s">
        <v>592</v>
      </c>
      <c r="B72" t="s">
        <v>645</v>
      </c>
      <c r="C72" t="s">
        <v>20</v>
      </c>
      <c r="D72" t="s">
        <v>16</v>
      </c>
      <c r="E72" s="1">
        <v>0.20072499999999999</v>
      </c>
      <c r="F72" s="1">
        <v>-1.8304000000000001E-2</v>
      </c>
      <c r="G72" s="1">
        <v>4.3290999999999998E-3</v>
      </c>
      <c r="H72" s="2">
        <v>2.3580000000000001E-5</v>
      </c>
      <c r="I72">
        <v>159160</v>
      </c>
      <c r="J72" s="3">
        <f t="shared" si="4"/>
        <v>0.20072499999999999</v>
      </c>
      <c r="K72" s="4">
        <f t="shared" si="5"/>
        <v>1.0750278259488769E-4</v>
      </c>
      <c r="L72" t="s">
        <v>17</v>
      </c>
      <c r="M72" t="s">
        <v>17</v>
      </c>
      <c r="N72" t="s">
        <v>17</v>
      </c>
    </row>
    <row r="73" spans="1:14" x14ac:dyDescent="0.2">
      <c r="A73" t="s">
        <v>592</v>
      </c>
      <c r="B73" t="s">
        <v>646</v>
      </c>
      <c r="C73" t="s">
        <v>20</v>
      </c>
      <c r="D73" t="s">
        <v>19</v>
      </c>
      <c r="E73" s="1">
        <v>0.104672</v>
      </c>
      <c r="F73" s="1">
        <v>-2.1783E-2</v>
      </c>
      <c r="G73" s="1">
        <v>5.7241000000000002E-3</v>
      </c>
      <c r="H73" s="2">
        <v>1.416E-4</v>
      </c>
      <c r="I73">
        <v>159160</v>
      </c>
      <c r="J73" s="3">
        <f t="shared" si="4"/>
        <v>0.104672</v>
      </c>
      <c r="K73" s="4">
        <f t="shared" si="5"/>
        <v>8.893609727264666E-5</v>
      </c>
      <c r="L73" t="s">
        <v>17</v>
      </c>
      <c r="M73" t="s">
        <v>17</v>
      </c>
      <c r="N73" t="s">
        <v>17</v>
      </c>
    </row>
    <row r="74" spans="1:14" x14ac:dyDescent="0.2">
      <c r="A74" t="s">
        <v>592</v>
      </c>
      <c r="B74" t="s">
        <v>647</v>
      </c>
      <c r="C74" t="s">
        <v>15</v>
      </c>
      <c r="D74" t="s">
        <v>16</v>
      </c>
      <c r="E74" s="1">
        <v>0.24543899999999999</v>
      </c>
      <c r="F74" s="1">
        <v>-4.6323999999999997E-2</v>
      </c>
      <c r="G74" s="1">
        <v>4.0036000000000004E-3</v>
      </c>
      <c r="H74" s="2">
        <v>5.9690999999999999E-31</v>
      </c>
      <c r="I74">
        <v>159160</v>
      </c>
      <c r="J74" s="3">
        <f t="shared" si="4"/>
        <v>0.24543899999999999</v>
      </c>
      <c r="K74" s="4">
        <f t="shared" si="5"/>
        <v>7.9484057525860399E-4</v>
      </c>
      <c r="L74" t="s">
        <v>17</v>
      </c>
      <c r="M74" t="s">
        <v>17</v>
      </c>
      <c r="N74" t="s">
        <v>17</v>
      </c>
    </row>
    <row r="75" spans="1:14" x14ac:dyDescent="0.2">
      <c r="A75" t="s">
        <v>592</v>
      </c>
      <c r="B75" t="s">
        <v>648</v>
      </c>
      <c r="C75" t="s">
        <v>65</v>
      </c>
      <c r="D75" t="s">
        <v>15</v>
      </c>
      <c r="E75" s="1">
        <v>0.31216899999999997</v>
      </c>
      <c r="F75" s="1">
        <v>3.1418000000000001E-2</v>
      </c>
      <c r="G75" s="1">
        <v>3.7493000000000001E-3</v>
      </c>
      <c r="H75" s="2">
        <v>5.3458E-17</v>
      </c>
      <c r="I75">
        <v>159160</v>
      </c>
      <c r="J75" s="3">
        <f t="shared" si="4"/>
        <v>0.31216899999999997</v>
      </c>
      <c r="K75" s="4">
        <f t="shared" si="5"/>
        <v>4.2389528390322339E-4</v>
      </c>
      <c r="L75" t="s">
        <v>17</v>
      </c>
      <c r="M75" t="s">
        <v>17</v>
      </c>
      <c r="N75" t="s">
        <v>17</v>
      </c>
    </row>
    <row r="76" spans="1:14" x14ac:dyDescent="0.2">
      <c r="A76" t="s">
        <v>592</v>
      </c>
      <c r="B76" t="s">
        <v>649</v>
      </c>
      <c r="C76" t="s">
        <v>16</v>
      </c>
      <c r="D76" t="s">
        <v>15</v>
      </c>
      <c r="E76" s="1">
        <v>0.16373299999999999</v>
      </c>
      <c r="F76" s="1">
        <v>2.0140999999999999E-2</v>
      </c>
      <c r="G76" s="1">
        <v>4.6597000000000001E-3</v>
      </c>
      <c r="H76" s="2">
        <v>1.5444E-5</v>
      </c>
      <c r="I76">
        <v>159160</v>
      </c>
      <c r="J76" s="3">
        <f t="shared" si="4"/>
        <v>0.16373299999999999</v>
      </c>
      <c r="K76" s="4">
        <f t="shared" si="5"/>
        <v>1.1108955657409637E-4</v>
      </c>
      <c r="L76" t="s">
        <v>17</v>
      </c>
      <c r="M76" t="s">
        <v>17</v>
      </c>
      <c r="N76" t="s">
        <v>17</v>
      </c>
    </row>
    <row r="77" spans="1:14" x14ac:dyDescent="0.2">
      <c r="A77" t="s">
        <v>592</v>
      </c>
      <c r="B77" t="s">
        <v>650</v>
      </c>
      <c r="C77" t="s">
        <v>16</v>
      </c>
      <c r="D77" t="s">
        <v>15</v>
      </c>
      <c r="E77" s="1">
        <v>0.53346300000000002</v>
      </c>
      <c r="F77" s="1">
        <v>2.1967E-2</v>
      </c>
      <c r="G77" s="1">
        <v>3.4762999999999999E-3</v>
      </c>
      <c r="H77" s="2">
        <v>2.6350000000000002E-10</v>
      </c>
      <c r="I77">
        <v>159160</v>
      </c>
      <c r="J77" s="3">
        <f t="shared" si="4"/>
        <v>0.46653699999999998</v>
      </c>
      <c r="K77" s="4">
        <f t="shared" si="5"/>
        <v>2.4019385422690336E-4</v>
      </c>
      <c r="L77" t="s">
        <v>17</v>
      </c>
      <c r="M77" t="s">
        <v>17</v>
      </c>
      <c r="N77" t="s">
        <v>17</v>
      </c>
    </row>
    <row r="78" spans="1:14" x14ac:dyDescent="0.2">
      <c r="A78" t="s">
        <v>592</v>
      </c>
      <c r="B78" t="s">
        <v>651</v>
      </c>
      <c r="C78" t="s">
        <v>15</v>
      </c>
      <c r="D78" t="s">
        <v>19</v>
      </c>
      <c r="E78" s="1">
        <v>0.71142499999999997</v>
      </c>
      <c r="F78" s="1">
        <v>5.6496000000000003E-3</v>
      </c>
      <c r="G78" s="1">
        <v>3.8143000000000001E-3</v>
      </c>
      <c r="H78" s="2">
        <v>0.13855999999999999</v>
      </c>
      <c r="I78">
        <v>159160</v>
      </c>
      <c r="J78" s="3">
        <f t="shared" si="4"/>
        <v>0.28857500000000003</v>
      </c>
      <c r="K78" s="4">
        <f t="shared" si="5"/>
        <v>1.3105488780739559E-5</v>
      </c>
      <c r="L78" t="s">
        <v>17</v>
      </c>
      <c r="M78" t="s">
        <v>17</v>
      </c>
      <c r="N78" t="s">
        <v>17</v>
      </c>
    </row>
    <row r="79" spans="1:14" x14ac:dyDescent="0.2">
      <c r="A79" t="s">
        <v>592</v>
      </c>
      <c r="B79" t="s">
        <v>652</v>
      </c>
      <c r="C79" t="s">
        <v>19</v>
      </c>
      <c r="D79" t="s">
        <v>20</v>
      </c>
      <c r="E79" s="1">
        <v>0.38206499999999999</v>
      </c>
      <c r="F79" s="1">
        <v>-1.5788E-2</v>
      </c>
      <c r="G79" s="1">
        <v>3.5534E-3</v>
      </c>
      <c r="H79" s="2">
        <v>8.8702000000000002E-6</v>
      </c>
      <c r="I79">
        <v>159160</v>
      </c>
      <c r="J79" s="3">
        <f t="shared" si="4"/>
        <v>0.38206499999999999</v>
      </c>
      <c r="K79" s="4">
        <f t="shared" si="5"/>
        <v>1.1769669845099494E-4</v>
      </c>
      <c r="L79" t="s">
        <v>17</v>
      </c>
      <c r="M79" t="s">
        <v>17</v>
      </c>
      <c r="N79" t="s">
        <v>17</v>
      </c>
    </row>
    <row r="80" spans="1:14" x14ac:dyDescent="0.2">
      <c r="A80" t="s">
        <v>592</v>
      </c>
      <c r="B80" t="s">
        <v>653</v>
      </c>
      <c r="C80" t="s">
        <v>20</v>
      </c>
      <c r="D80" t="s">
        <v>19</v>
      </c>
      <c r="E80" s="1">
        <v>3.7068700000000003E-2</v>
      </c>
      <c r="F80" s="1">
        <v>-3.7357000000000001E-2</v>
      </c>
      <c r="G80" s="1">
        <v>9.3048999999999996E-3</v>
      </c>
      <c r="H80" s="2">
        <v>5.9527000000000001E-5</v>
      </c>
      <c r="I80">
        <v>159160</v>
      </c>
      <c r="J80" s="3">
        <f t="shared" si="4"/>
        <v>3.7068700000000003E-2</v>
      </c>
      <c r="K80" s="4">
        <f t="shared" si="5"/>
        <v>9.9626905210339558E-5</v>
      </c>
      <c r="L80" t="s">
        <v>17</v>
      </c>
      <c r="M80" t="s">
        <v>17</v>
      </c>
      <c r="N80" t="s">
        <v>17</v>
      </c>
    </row>
    <row r="81" spans="1:14" x14ac:dyDescent="0.2">
      <c r="A81" t="s">
        <v>592</v>
      </c>
      <c r="B81" t="s">
        <v>654</v>
      </c>
      <c r="C81" t="s">
        <v>16</v>
      </c>
      <c r="D81" t="s">
        <v>15</v>
      </c>
      <c r="E81" s="1">
        <v>0.28351399999999999</v>
      </c>
      <c r="F81" s="1">
        <v>-4.1998000000000001E-2</v>
      </c>
      <c r="G81" s="1">
        <v>3.8270999999999999E-3</v>
      </c>
      <c r="H81" s="2">
        <v>5.2254000000000001E-28</v>
      </c>
      <c r="I81">
        <v>159160</v>
      </c>
      <c r="J81" s="3">
        <f t="shared" ref="J81:J144" si="6">IF(E81&gt;0.5,1-E81,E81)</f>
        <v>0.28351399999999999</v>
      </c>
      <c r="K81" s="4">
        <f t="shared" ref="K81:K144" si="7">2*F81^2*J81*(1-J81)</f>
        <v>7.1658783670881636E-4</v>
      </c>
      <c r="L81" t="s">
        <v>17</v>
      </c>
      <c r="M81" t="s">
        <v>17</v>
      </c>
      <c r="N81" t="s">
        <v>17</v>
      </c>
    </row>
    <row r="82" spans="1:14" x14ac:dyDescent="0.2">
      <c r="A82" t="s">
        <v>592</v>
      </c>
      <c r="B82" t="s">
        <v>588</v>
      </c>
      <c r="C82" t="s">
        <v>16</v>
      </c>
      <c r="D82" t="s">
        <v>19</v>
      </c>
      <c r="E82" s="1">
        <v>0.43971500000000002</v>
      </c>
      <c r="F82" s="1">
        <v>-1.6524E-2</v>
      </c>
      <c r="G82" s="1">
        <v>3.4710000000000001E-3</v>
      </c>
      <c r="H82" s="2">
        <v>1.9317000000000001E-6</v>
      </c>
      <c r="I82">
        <v>159160</v>
      </c>
      <c r="J82" s="3">
        <f t="shared" si="6"/>
        <v>0.43971500000000002</v>
      </c>
      <c r="K82" s="4">
        <f t="shared" si="7"/>
        <v>1.3453666098483513E-4</v>
      </c>
      <c r="L82" t="s">
        <v>17</v>
      </c>
      <c r="M82" t="s">
        <v>17</v>
      </c>
      <c r="N82" t="s">
        <v>17</v>
      </c>
    </row>
    <row r="83" spans="1:14" x14ac:dyDescent="0.2">
      <c r="A83" t="s">
        <v>592</v>
      </c>
      <c r="B83" t="s">
        <v>655</v>
      </c>
      <c r="C83" t="s">
        <v>20</v>
      </c>
      <c r="D83" t="s">
        <v>15</v>
      </c>
      <c r="E83" s="1">
        <v>4.6781000000000003E-2</v>
      </c>
      <c r="F83" s="1">
        <v>-4.0011999999999999E-2</v>
      </c>
      <c r="G83" s="1">
        <v>8.2074000000000001E-3</v>
      </c>
      <c r="H83" s="2">
        <v>1.0885E-6</v>
      </c>
      <c r="I83">
        <v>159160</v>
      </c>
      <c r="J83" s="3">
        <f t="shared" si="6"/>
        <v>4.6781000000000003E-2</v>
      </c>
      <c r="K83" s="4">
        <f t="shared" si="7"/>
        <v>1.4278175224048583E-4</v>
      </c>
      <c r="L83" t="s">
        <v>17</v>
      </c>
      <c r="M83" t="s">
        <v>17</v>
      </c>
      <c r="N83" t="s">
        <v>17</v>
      </c>
    </row>
    <row r="84" spans="1:14" x14ac:dyDescent="0.2">
      <c r="A84" t="s">
        <v>592</v>
      </c>
      <c r="B84" t="s">
        <v>656</v>
      </c>
      <c r="C84" t="s">
        <v>15</v>
      </c>
      <c r="D84" t="s">
        <v>16</v>
      </c>
      <c r="E84" s="1">
        <v>0.36297800000000002</v>
      </c>
      <c r="F84" s="1">
        <v>1.3440000000000001E-2</v>
      </c>
      <c r="G84" s="1">
        <v>3.5758999999999999E-3</v>
      </c>
      <c r="H84" s="2">
        <v>1.7098999999999999E-4</v>
      </c>
      <c r="I84">
        <v>159160</v>
      </c>
      <c r="J84" s="3">
        <f t="shared" si="6"/>
        <v>0.36297800000000002</v>
      </c>
      <c r="K84" s="4">
        <f t="shared" si="7"/>
        <v>8.3533998029665084E-5</v>
      </c>
      <c r="L84" t="s">
        <v>17</v>
      </c>
      <c r="M84" t="s">
        <v>17</v>
      </c>
      <c r="N84" t="s">
        <v>17</v>
      </c>
    </row>
    <row r="85" spans="1:14" x14ac:dyDescent="0.2">
      <c r="A85" t="s">
        <v>592</v>
      </c>
      <c r="B85" t="s">
        <v>657</v>
      </c>
      <c r="C85" t="s">
        <v>19</v>
      </c>
      <c r="D85" t="s">
        <v>20</v>
      </c>
      <c r="E85" s="1">
        <v>0.481186</v>
      </c>
      <c r="F85" s="1">
        <v>-2.2613000000000001E-2</v>
      </c>
      <c r="G85" s="1">
        <v>3.4524999999999998E-3</v>
      </c>
      <c r="H85" s="2">
        <v>5.782E-11</v>
      </c>
      <c r="I85">
        <v>159160</v>
      </c>
      <c r="J85" s="3">
        <f t="shared" si="6"/>
        <v>0.481186</v>
      </c>
      <c r="K85" s="4">
        <f t="shared" si="7"/>
        <v>2.5531188444166979E-4</v>
      </c>
      <c r="L85" t="s">
        <v>17</v>
      </c>
      <c r="M85" t="s">
        <v>17</v>
      </c>
      <c r="N85" t="s">
        <v>17</v>
      </c>
    </row>
    <row r="86" spans="1:14" x14ac:dyDescent="0.2">
      <c r="A86" t="s">
        <v>592</v>
      </c>
      <c r="B86" t="s">
        <v>658</v>
      </c>
      <c r="C86" t="s">
        <v>659</v>
      </c>
      <c r="D86" t="s">
        <v>20</v>
      </c>
      <c r="E86" s="1">
        <v>0.185949</v>
      </c>
      <c r="F86" s="1">
        <v>2.3432000000000001E-2</v>
      </c>
      <c r="G86" s="1">
        <v>4.4539999999999996E-3</v>
      </c>
      <c r="H86" s="2">
        <v>1.4352999999999999E-7</v>
      </c>
      <c r="I86">
        <v>159160</v>
      </c>
      <c r="J86" s="3">
        <f t="shared" si="6"/>
        <v>0.185949</v>
      </c>
      <c r="K86" s="4">
        <f t="shared" si="7"/>
        <v>1.6622417046077009E-4</v>
      </c>
      <c r="L86" t="s">
        <v>17</v>
      </c>
      <c r="M86" t="s">
        <v>17</v>
      </c>
      <c r="N86" t="s">
        <v>17</v>
      </c>
    </row>
    <row r="87" spans="1:14" x14ac:dyDescent="0.2">
      <c r="A87" t="s">
        <v>592</v>
      </c>
      <c r="B87" t="s">
        <v>660</v>
      </c>
      <c r="C87" t="s">
        <v>15</v>
      </c>
      <c r="D87" t="s">
        <v>20</v>
      </c>
      <c r="E87" s="1">
        <v>0.56473399999999996</v>
      </c>
      <c r="F87" s="1">
        <v>-2.0346E-2</v>
      </c>
      <c r="G87" s="1">
        <v>3.4715000000000002E-3</v>
      </c>
      <c r="H87" s="2">
        <v>4.6140999999999996E-9</v>
      </c>
      <c r="I87">
        <v>159160</v>
      </c>
      <c r="J87" s="3">
        <f t="shared" si="6"/>
        <v>0.43526600000000004</v>
      </c>
      <c r="K87" s="4">
        <f t="shared" si="7"/>
        <v>2.0351046927349125E-4</v>
      </c>
      <c r="L87" t="s">
        <v>17</v>
      </c>
      <c r="M87" t="s">
        <v>17</v>
      </c>
      <c r="N87" t="s">
        <v>17</v>
      </c>
    </row>
    <row r="88" spans="1:14" x14ac:dyDescent="0.2">
      <c r="A88" t="s">
        <v>592</v>
      </c>
      <c r="B88" t="s">
        <v>661</v>
      </c>
      <c r="C88" t="s">
        <v>15</v>
      </c>
      <c r="D88" t="s">
        <v>16</v>
      </c>
      <c r="E88" s="1">
        <v>0.20441599999999999</v>
      </c>
      <c r="F88" s="1">
        <v>-2.3514E-2</v>
      </c>
      <c r="G88" s="1">
        <v>4.2648E-3</v>
      </c>
      <c r="H88" s="2">
        <v>3.5216000000000002E-8</v>
      </c>
      <c r="I88">
        <v>159160</v>
      </c>
      <c r="J88" s="3">
        <f t="shared" si="6"/>
        <v>0.20441599999999999</v>
      </c>
      <c r="K88" s="4">
        <f t="shared" si="7"/>
        <v>1.7983902924485713E-4</v>
      </c>
      <c r="L88" t="s">
        <v>17</v>
      </c>
      <c r="M88" t="s">
        <v>17</v>
      </c>
      <c r="N88" t="s">
        <v>17</v>
      </c>
    </row>
    <row r="89" spans="1:14" x14ac:dyDescent="0.2">
      <c r="A89" t="s">
        <v>592</v>
      </c>
      <c r="B89" t="s">
        <v>662</v>
      </c>
      <c r="C89" t="s">
        <v>663</v>
      </c>
      <c r="D89" t="s">
        <v>20</v>
      </c>
      <c r="E89" s="1">
        <v>0.69473700000000005</v>
      </c>
      <c r="F89" s="1">
        <v>1.6004999999999998E-2</v>
      </c>
      <c r="G89" s="1">
        <v>3.8443000000000001E-3</v>
      </c>
      <c r="H89" s="2">
        <v>3.1378999999999999E-5</v>
      </c>
      <c r="I89">
        <v>159160</v>
      </c>
      <c r="J89" s="3">
        <f t="shared" si="6"/>
        <v>0.30526299999999995</v>
      </c>
      <c r="K89" s="4">
        <f t="shared" si="7"/>
        <v>1.0865155582961294E-4</v>
      </c>
      <c r="L89" t="s">
        <v>17</v>
      </c>
      <c r="M89" t="s">
        <v>17</v>
      </c>
      <c r="N89" t="s">
        <v>17</v>
      </c>
    </row>
    <row r="90" spans="1:14" x14ac:dyDescent="0.2">
      <c r="A90" t="s">
        <v>592</v>
      </c>
      <c r="B90" t="s">
        <v>664</v>
      </c>
      <c r="C90" t="s">
        <v>65</v>
      </c>
      <c r="D90" t="s">
        <v>15</v>
      </c>
      <c r="E90" s="1">
        <v>0.165801</v>
      </c>
      <c r="F90" s="1">
        <v>2.1818000000000001E-2</v>
      </c>
      <c r="G90" s="1">
        <v>4.7523000000000001E-3</v>
      </c>
      <c r="H90" s="2">
        <v>4.4121999999999999E-6</v>
      </c>
      <c r="I90">
        <v>159160</v>
      </c>
      <c r="J90" s="3">
        <f t="shared" si="6"/>
        <v>0.165801</v>
      </c>
      <c r="K90" s="4">
        <f t="shared" si="7"/>
        <v>1.3167904888840301E-4</v>
      </c>
      <c r="L90" t="s">
        <v>17</v>
      </c>
      <c r="M90" t="s">
        <v>17</v>
      </c>
      <c r="N90" t="s">
        <v>17</v>
      </c>
    </row>
    <row r="91" spans="1:14" x14ac:dyDescent="0.2">
      <c r="A91" t="s">
        <v>592</v>
      </c>
      <c r="B91" t="s">
        <v>665</v>
      </c>
      <c r="C91" t="s">
        <v>20</v>
      </c>
      <c r="D91" t="s">
        <v>19</v>
      </c>
      <c r="E91" s="1">
        <v>0.10328</v>
      </c>
      <c r="F91" s="1">
        <v>-2.0778000000000001E-2</v>
      </c>
      <c r="G91" s="1">
        <v>5.6598999999999998E-3</v>
      </c>
      <c r="H91" s="2">
        <v>2.4164E-4</v>
      </c>
      <c r="I91">
        <v>159160</v>
      </c>
      <c r="J91" s="3">
        <f t="shared" si="6"/>
        <v>0.10328</v>
      </c>
      <c r="K91" s="4">
        <f t="shared" si="7"/>
        <v>7.9966956063841227E-5</v>
      </c>
      <c r="L91" t="s">
        <v>17</v>
      </c>
      <c r="M91" t="s">
        <v>17</v>
      </c>
      <c r="N91" t="s">
        <v>17</v>
      </c>
    </row>
    <row r="92" spans="1:14" x14ac:dyDescent="0.2">
      <c r="A92" t="s">
        <v>592</v>
      </c>
      <c r="B92" t="s">
        <v>666</v>
      </c>
      <c r="C92" t="s">
        <v>16</v>
      </c>
      <c r="D92" t="s">
        <v>15</v>
      </c>
      <c r="E92" s="1">
        <v>0.23200799999999999</v>
      </c>
      <c r="F92" s="1">
        <v>-1.2789999999999999E-2</v>
      </c>
      <c r="G92" s="1">
        <v>4.0726E-3</v>
      </c>
      <c r="H92" s="2">
        <v>1.6864E-3</v>
      </c>
      <c r="I92">
        <v>159160</v>
      </c>
      <c r="J92" s="3">
        <f t="shared" si="6"/>
        <v>0.23200799999999999</v>
      </c>
      <c r="K92" s="4">
        <f t="shared" si="7"/>
        <v>5.8294924079502826E-5</v>
      </c>
      <c r="L92" t="s">
        <v>17</v>
      </c>
      <c r="M92" t="s">
        <v>17</v>
      </c>
      <c r="N92" t="s">
        <v>17</v>
      </c>
    </row>
    <row r="93" spans="1:14" x14ac:dyDescent="0.2">
      <c r="A93" t="s">
        <v>592</v>
      </c>
      <c r="B93" t="s">
        <v>667</v>
      </c>
      <c r="C93" t="s">
        <v>19</v>
      </c>
      <c r="D93" t="s">
        <v>20</v>
      </c>
      <c r="E93" s="1">
        <v>0.44265500000000002</v>
      </c>
      <c r="F93" s="1">
        <v>1.4659999999999999E-2</v>
      </c>
      <c r="G93" s="1">
        <v>3.4789999999999999E-3</v>
      </c>
      <c r="H93" s="2">
        <v>2.512E-5</v>
      </c>
      <c r="I93">
        <v>159160</v>
      </c>
      <c r="J93" s="3">
        <f t="shared" si="6"/>
        <v>0.44265500000000002</v>
      </c>
      <c r="K93" s="4">
        <f t="shared" si="7"/>
        <v>1.0604432200944541E-4</v>
      </c>
      <c r="L93" t="s">
        <v>17</v>
      </c>
      <c r="M93" t="s">
        <v>17</v>
      </c>
      <c r="N93" t="s">
        <v>17</v>
      </c>
    </row>
    <row r="94" spans="1:14" x14ac:dyDescent="0.2">
      <c r="A94" t="s">
        <v>592</v>
      </c>
      <c r="B94" t="s">
        <v>668</v>
      </c>
      <c r="C94" t="s">
        <v>15</v>
      </c>
      <c r="D94" t="s">
        <v>16</v>
      </c>
      <c r="E94" s="1">
        <v>0.45889999999999997</v>
      </c>
      <c r="F94" s="1">
        <v>-1.2713E-2</v>
      </c>
      <c r="G94" s="1">
        <v>3.4921000000000002E-3</v>
      </c>
      <c r="H94" s="2">
        <v>2.7212999999999998E-4</v>
      </c>
      <c r="I94">
        <v>159160</v>
      </c>
      <c r="J94" s="3">
        <f t="shared" si="6"/>
        <v>0.45889999999999997</v>
      </c>
      <c r="K94" s="4">
        <f t="shared" si="7"/>
        <v>8.0264163012963021E-5</v>
      </c>
      <c r="L94" t="s">
        <v>17</v>
      </c>
      <c r="M94" t="s">
        <v>17</v>
      </c>
      <c r="N94" t="s">
        <v>17</v>
      </c>
    </row>
    <row r="95" spans="1:14" x14ac:dyDescent="0.2">
      <c r="A95" t="s">
        <v>592</v>
      </c>
      <c r="B95" t="s">
        <v>669</v>
      </c>
      <c r="C95" t="s">
        <v>15</v>
      </c>
      <c r="D95" t="s">
        <v>16</v>
      </c>
      <c r="E95" s="1">
        <v>0.39292300000000002</v>
      </c>
      <c r="F95" s="1">
        <v>-1.9897999999999999E-2</v>
      </c>
      <c r="G95" s="1">
        <v>3.5373000000000002E-3</v>
      </c>
      <c r="H95" s="2">
        <v>1.8571999999999999E-8</v>
      </c>
      <c r="I95">
        <v>159160</v>
      </c>
      <c r="J95" s="3">
        <f t="shared" si="6"/>
        <v>0.39292300000000002</v>
      </c>
      <c r="K95" s="4">
        <f t="shared" si="7"/>
        <v>1.8888613463187103E-4</v>
      </c>
      <c r="L95" t="s">
        <v>17</v>
      </c>
      <c r="M95" t="s">
        <v>17</v>
      </c>
      <c r="N95" t="s">
        <v>17</v>
      </c>
    </row>
    <row r="96" spans="1:14" x14ac:dyDescent="0.2">
      <c r="A96" t="s">
        <v>592</v>
      </c>
      <c r="B96" t="s">
        <v>670</v>
      </c>
      <c r="C96" t="s">
        <v>671</v>
      </c>
      <c r="D96" t="s">
        <v>16</v>
      </c>
      <c r="E96" s="1">
        <v>0.13605800000000001</v>
      </c>
      <c r="F96" s="1">
        <v>-3.3272000000000003E-2</v>
      </c>
      <c r="G96" s="1">
        <v>5.1523999999999997E-3</v>
      </c>
      <c r="H96" s="2">
        <v>1.0668E-10</v>
      </c>
      <c r="I96">
        <v>159160</v>
      </c>
      <c r="J96" s="3">
        <f t="shared" si="6"/>
        <v>0.13605800000000001</v>
      </c>
      <c r="K96" s="4">
        <f t="shared" si="7"/>
        <v>2.6025344113009806E-4</v>
      </c>
      <c r="L96" t="s">
        <v>17</v>
      </c>
      <c r="M96" t="s">
        <v>17</v>
      </c>
      <c r="N96" t="s">
        <v>17</v>
      </c>
    </row>
    <row r="97" spans="1:14" x14ac:dyDescent="0.2">
      <c r="A97" t="s">
        <v>592</v>
      </c>
      <c r="B97" t="s">
        <v>672</v>
      </c>
      <c r="C97" t="s">
        <v>15</v>
      </c>
      <c r="D97" t="s">
        <v>16</v>
      </c>
      <c r="E97" s="1">
        <v>0.113134</v>
      </c>
      <c r="F97" s="1">
        <v>2.469E-2</v>
      </c>
      <c r="G97" s="1">
        <v>5.4289999999999998E-3</v>
      </c>
      <c r="H97" s="2">
        <v>5.4253999999999998E-6</v>
      </c>
      <c r="I97">
        <v>159160</v>
      </c>
      <c r="J97" s="3">
        <f t="shared" si="6"/>
        <v>0.113134</v>
      </c>
      <c r="K97" s="4">
        <f t="shared" si="7"/>
        <v>1.2232728124460007E-4</v>
      </c>
      <c r="L97" t="s">
        <v>17</v>
      </c>
      <c r="M97" t="s">
        <v>17</v>
      </c>
      <c r="N97" t="s">
        <v>17</v>
      </c>
    </row>
    <row r="98" spans="1:14" x14ac:dyDescent="0.2">
      <c r="A98" t="s">
        <v>592</v>
      </c>
      <c r="B98" t="s">
        <v>673</v>
      </c>
      <c r="C98" t="s">
        <v>20</v>
      </c>
      <c r="D98" t="s">
        <v>19</v>
      </c>
      <c r="E98" s="1">
        <v>0.1215</v>
      </c>
      <c r="F98" s="1">
        <v>2.9437000000000001E-2</v>
      </c>
      <c r="G98" s="1">
        <v>5.2675999999999999E-3</v>
      </c>
      <c r="H98" s="2">
        <v>2.2965999999999999E-8</v>
      </c>
      <c r="I98">
        <v>159160</v>
      </c>
      <c r="J98" s="3">
        <f t="shared" si="6"/>
        <v>0.1215</v>
      </c>
      <c r="K98" s="4">
        <f t="shared" si="7"/>
        <v>1.8498441272575951E-4</v>
      </c>
      <c r="L98" t="s">
        <v>17</v>
      </c>
      <c r="M98" t="s">
        <v>17</v>
      </c>
      <c r="N98" t="s">
        <v>17</v>
      </c>
    </row>
    <row r="99" spans="1:14" x14ac:dyDescent="0.2">
      <c r="A99" t="s">
        <v>592</v>
      </c>
      <c r="B99" t="s">
        <v>674</v>
      </c>
      <c r="C99" t="s">
        <v>15</v>
      </c>
      <c r="D99" t="s">
        <v>20</v>
      </c>
      <c r="E99" s="1">
        <v>0.59866200000000003</v>
      </c>
      <c r="F99" s="1">
        <v>1.7975000000000001E-2</v>
      </c>
      <c r="G99" s="1">
        <v>3.5140000000000002E-3</v>
      </c>
      <c r="H99" s="2">
        <v>3.1338999999999998E-7</v>
      </c>
      <c r="I99">
        <v>159160</v>
      </c>
      <c r="J99" s="3">
        <f t="shared" si="6"/>
        <v>0.40133799999999997</v>
      </c>
      <c r="K99" s="4">
        <f t="shared" si="7"/>
        <v>1.5526006659658941E-4</v>
      </c>
      <c r="L99" t="s">
        <v>17</v>
      </c>
      <c r="M99" t="s">
        <v>17</v>
      </c>
      <c r="N99" t="s">
        <v>17</v>
      </c>
    </row>
    <row r="100" spans="1:14" x14ac:dyDescent="0.2">
      <c r="A100" t="s">
        <v>592</v>
      </c>
      <c r="B100" t="s">
        <v>675</v>
      </c>
      <c r="C100" t="s">
        <v>19</v>
      </c>
      <c r="D100" t="s">
        <v>20</v>
      </c>
      <c r="E100" s="1">
        <v>0.28423199999999998</v>
      </c>
      <c r="F100" s="1">
        <v>2.1600000000000001E-2</v>
      </c>
      <c r="G100" s="1">
        <v>3.8241E-3</v>
      </c>
      <c r="H100" s="2">
        <v>1.6225000000000001E-8</v>
      </c>
      <c r="I100">
        <v>159160</v>
      </c>
      <c r="J100" s="3">
        <f t="shared" si="6"/>
        <v>0.28423199999999998</v>
      </c>
      <c r="K100" s="4">
        <f t="shared" si="7"/>
        <v>1.8983782407462911E-4</v>
      </c>
      <c r="L100" t="s">
        <v>17</v>
      </c>
      <c r="M100" t="s">
        <v>17</v>
      </c>
      <c r="N100" t="s">
        <v>17</v>
      </c>
    </row>
    <row r="101" spans="1:14" x14ac:dyDescent="0.2">
      <c r="A101" t="s">
        <v>592</v>
      </c>
      <c r="B101" t="s">
        <v>676</v>
      </c>
      <c r="C101" t="s">
        <v>16</v>
      </c>
      <c r="D101" t="s">
        <v>15</v>
      </c>
      <c r="E101" s="1">
        <v>7.8293100000000004E-2</v>
      </c>
      <c r="F101" s="1">
        <v>-3.4860000000000002E-2</v>
      </c>
      <c r="G101" s="1">
        <v>6.4469000000000002E-3</v>
      </c>
      <c r="H101" s="2">
        <v>6.4093000000000004E-8</v>
      </c>
      <c r="I101">
        <v>159160</v>
      </c>
      <c r="J101" s="3">
        <f t="shared" si="6"/>
        <v>7.8293100000000004E-2</v>
      </c>
      <c r="K101" s="4">
        <f t="shared" si="7"/>
        <v>1.7538849001369201E-4</v>
      </c>
      <c r="L101" t="s">
        <v>17</v>
      </c>
      <c r="M101" t="s">
        <v>17</v>
      </c>
      <c r="N101" t="s">
        <v>17</v>
      </c>
    </row>
    <row r="102" spans="1:14" x14ac:dyDescent="0.2">
      <c r="A102" t="s">
        <v>592</v>
      </c>
      <c r="B102" t="s">
        <v>677</v>
      </c>
      <c r="C102" t="s">
        <v>20</v>
      </c>
      <c r="D102" t="s">
        <v>19</v>
      </c>
      <c r="E102" s="1">
        <v>0.45521800000000001</v>
      </c>
      <c r="F102" s="1">
        <v>1.3099E-2</v>
      </c>
      <c r="G102" s="1">
        <v>3.4811E-3</v>
      </c>
      <c r="H102" s="2">
        <v>1.6801000000000001E-4</v>
      </c>
      <c r="I102">
        <v>159160</v>
      </c>
      <c r="J102" s="3">
        <f t="shared" si="6"/>
        <v>0.45521800000000001</v>
      </c>
      <c r="K102" s="4">
        <f t="shared" si="7"/>
        <v>8.5103702745604128E-5</v>
      </c>
      <c r="L102" t="s">
        <v>17</v>
      </c>
      <c r="M102" t="s">
        <v>17</v>
      </c>
      <c r="N102" t="s">
        <v>17</v>
      </c>
    </row>
    <row r="103" spans="1:14" x14ac:dyDescent="0.2">
      <c r="A103" t="s">
        <v>592</v>
      </c>
      <c r="B103" t="s">
        <v>678</v>
      </c>
      <c r="C103" t="s">
        <v>20</v>
      </c>
      <c r="D103" t="s">
        <v>19</v>
      </c>
      <c r="E103" s="1">
        <v>0.68431399999999998</v>
      </c>
      <c r="F103" s="1">
        <v>-5.3107000000000001E-2</v>
      </c>
      <c r="G103" s="1">
        <v>3.7149000000000001E-3</v>
      </c>
      <c r="H103" s="2">
        <v>2.4839000000000002E-46</v>
      </c>
      <c r="I103">
        <v>159160</v>
      </c>
      <c r="J103" s="3">
        <f t="shared" si="6"/>
        <v>0.31568600000000002</v>
      </c>
      <c r="K103" s="4">
        <f t="shared" si="7"/>
        <v>1.218552600646697E-3</v>
      </c>
      <c r="L103" t="s">
        <v>17</v>
      </c>
      <c r="M103" t="s">
        <v>17</v>
      </c>
      <c r="N103" t="s">
        <v>17</v>
      </c>
    </row>
    <row r="104" spans="1:14" x14ac:dyDescent="0.2">
      <c r="A104" t="s">
        <v>592</v>
      </c>
      <c r="B104" t="s">
        <v>679</v>
      </c>
      <c r="C104" t="s">
        <v>680</v>
      </c>
      <c r="D104" t="s">
        <v>20</v>
      </c>
      <c r="E104" s="1">
        <v>0.34591499999999997</v>
      </c>
      <c r="F104" s="1">
        <v>-1.1571E-2</v>
      </c>
      <c r="G104" s="1">
        <v>3.7889E-3</v>
      </c>
      <c r="H104" s="2">
        <v>2.2594E-3</v>
      </c>
      <c r="I104">
        <v>159160</v>
      </c>
      <c r="J104" s="3">
        <f t="shared" si="6"/>
        <v>0.34591499999999997</v>
      </c>
      <c r="K104" s="4">
        <f t="shared" si="7"/>
        <v>6.0586430626779046E-5</v>
      </c>
      <c r="L104" t="s">
        <v>17</v>
      </c>
      <c r="M104" t="s">
        <v>17</v>
      </c>
      <c r="N104" t="s">
        <v>17</v>
      </c>
    </row>
    <row r="105" spans="1:14" x14ac:dyDescent="0.2">
      <c r="A105" t="s">
        <v>592</v>
      </c>
      <c r="B105" t="s">
        <v>681</v>
      </c>
      <c r="C105" t="s">
        <v>20</v>
      </c>
      <c r="D105" t="s">
        <v>15</v>
      </c>
      <c r="E105" s="1">
        <v>0.63984300000000005</v>
      </c>
      <c r="F105" s="1">
        <v>1.4461999999999999E-2</v>
      </c>
      <c r="G105" s="1">
        <v>3.5937E-3</v>
      </c>
      <c r="H105" s="2">
        <v>5.7163000000000001E-5</v>
      </c>
      <c r="I105">
        <v>159160</v>
      </c>
      <c r="J105" s="3">
        <f t="shared" si="6"/>
        <v>0.36015699999999995</v>
      </c>
      <c r="K105" s="4">
        <f t="shared" si="7"/>
        <v>9.6394441903667182E-5</v>
      </c>
      <c r="L105" t="s">
        <v>17</v>
      </c>
      <c r="M105" t="s">
        <v>17</v>
      </c>
      <c r="N105" t="s">
        <v>17</v>
      </c>
    </row>
    <row r="106" spans="1:14" x14ac:dyDescent="0.2">
      <c r="A106" t="s">
        <v>592</v>
      </c>
      <c r="B106" t="s">
        <v>682</v>
      </c>
      <c r="C106" t="s">
        <v>20</v>
      </c>
      <c r="D106" t="s">
        <v>19</v>
      </c>
      <c r="E106" s="1">
        <v>0.170125</v>
      </c>
      <c r="F106" s="1">
        <v>2.6616999999999998E-2</v>
      </c>
      <c r="G106" s="1">
        <v>4.5938000000000003E-3</v>
      </c>
      <c r="H106" s="2">
        <v>6.8789000000000003E-9</v>
      </c>
      <c r="I106">
        <v>159160</v>
      </c>
      <c r="J106" s="3">
        <f t="shared" si="6"/>
        <v>0.170125</v>
      </c>
      <c r="K106" s="4">
        <f t="shared" si="7"/>
        <v>2.0004560976996343E-4</v>
      </c>
      <c r="L106" t="s">
        <v>17</v>
      </c>
      <c r="M106" t="s">
        <v>17</v>
      </c>
      <c r="N106" t="s">
        <v>17</v>
      </c>
    </row>
    <row r="107" spans="1:14" x14ac:dyDescent="0.2">
      <c r="A107" t="s">
        <v>592</v>
      </c>
      <c r="B107" t="s">
        <v>683</v>
      </c>
      <c r="C107" t="s">
        <v>15</v>
      </c>
      <c r="D107" t="s">
        <v>20</v>
      </c>
      <c r="E107" s="1">
        <v>9.3905199999999994E-2</v>
      </c>
      <c r="F107" s="1">
        <v>2.4584000000000002E-2</v>
      </c>
      <c r="G107" s="1">
        <v>5.9135000000000004E-3</v>
      </c>
      <c r="H107" s="2">
        <v>3.2224999999999997E-5</v>
      </c>
      <c r="I107">
        <v>159160</v>
      </c>
      <c r="J107" s="3">
        <f t="shared" si="6"/>
        <v>9.3905199999999994E-2</v>
      </c>
      <c r="K107" s="4">
        <f t="shared" si="7"/>
        <v>1.0284859664460724E-4</v>
      </c>
      <c r="L107" t="s">
        <v>17</v>
      </c>
      <c r="M107" t="s">
        <v>17</v>
      </c>
      <c r="N107" t="s">
        <v>17</v>
      </c>
    </row>
    <row r="108" spans="1:14" x14ac:dyDescent="0.2">
      <c r="A108" t="s">
        <v>592</v>
      </c>
      <c r="B108" t="s">
        <v>684</v>
      </c>
      <c r="C108" t="s">
        <v>15</v>
      </c>
      <c r="D108" t="s">
        <v>16</v>
      </c>
      <c r="E108" s="1">
        <v>0.32942900000000003</v>
      </c>
      <c r="F108" s="1">
        <v>1.8915999999999999E-2</v>
      </c>
      <c r="G108" s="1">
        <v>3.7125000000000001E-3</v>
      </c>
      <c r="H108" s="2">
        <v>3.4877999999999998E-7</v>
      </c>
      <c r="I108">
        <v>159160</v>
      </c>
      <c r="J108" s="3">
        <f t="shared" si="6"/>
        <v>0.32942900000000003</v>
      </c>
      <c r="K108" s="4">
        <f t="shared" si="7"/>
        <v>1.5808665200849897E-4</v>
      </c>
      <c r="L108" t="s">
        <v>17</v>
      </c>
      <c r="M108" t="s">
        <v>17</v>
      </c>
      <c r="N108" t="s">
        <v>17</v>
      </c>
    </row>
    <row r="109" spans="1:14" x14ac:dyDescent="0.2">
      <c r="A109" t="s">
        <v>592</v>
      </c>
      <c r="B109" t="s">
        <v>685</v>
      </c>
      <c r="C109" t="s">
        <v>686</v>
      </c>
      <c r="D109" t="s">
        <v>19</v>
      </c>
      <c r="E109" s="1">
        <v>0.26920500000000003</v>
      </c>
      <c r="F109" s="1">
        <v>-1.2428E-2</v>
      </c>
      <c r="G109" s="1">
        <v>4.0866000000000001E-3</v>
      </c>
      <c r="H109" s="2">
        <v>2.3563999999999998E-3</v>
      </c>
      <c r="I109">
        <v>159160</v>
      </c>
      <c r="J109" s="3">
        <f t="shared" si="6"/>
        <v>0.26920500000000003</v>
      </c>
      <c r="K109" s="4">
        <f t="shared" si="7"/>
        <v>6.0773069772147067E-5</v>
      </c>
      <c r="L109" t="s">
        <v>17</v>
      </c>
      <c r="M109" t="s">
        <v>17</v>
      </c>
      <c r="N109" t="s">
        <v>17</v>
      </c>
    </row>
    <row r="110" spans="1:14" x14ac:dyDescent="0.2">
      <c r="A110" t="s">
        <v>592</v>
      </c>
      <c r="B110" t="s">
        <v>687</v>
      </c>
      <c r="C110" t="s">
        <v>15</v>
      </c>
      <c r="D110" t="s">
        <v>19</v>
      </c>
      <c r="E110" s="1">
        <v>7.7656299999999998E-2</v>
      </c>
      <c r="F110" s="1">
        <v>1.8062999999999999E-2</v>
      </c>
      <c r="G110" s="1">
        <v>6.4668E-3</v>
      </c>
      <c r="H110" s="2">
        <v>5.2205999999999997E-3</v>
      </c>
      <c r="I110">
        <v>159160</v>
      </c>
      <c r="J110" s="3">
        <f t="shared" si="6"/>
        <v>7.7656299999999998E-2</v>
      </c>
      <c r="K110" s="4">
        <f t="shared" si="7"/>
        <v>4.6738980987736822E-5</v>
      </c>
      <c r="L110" t="s">
        <v>17</v>
      </c>
      <c r="M110" t="s">
        <v>17</v>
      </c>
      <c r="N110" t="s">
        <v>17</v>
      </c>
    </row>
    <row r="111" spans="1:14" x14ac:dyDescent="0.2">
      <c r="A111" t="s">
        <v>592</v>
      </c>
      <c r="B111" t="s">
        <v>688</v>
      </c>
      <c r="C111" t="s">
        <v>19</v>
      </c>
      <c r="D111" t="s">
        <v>20</v>
      </c>
      <c r="E111" s="1">
        <v>0.58169199999999999</v>
      </c>
      <c r="F111" s="1">
        <v>1.7826999999999999E-2</v>
      </c>
      <c r="G111" s="1">
        <v>3.4924999999999999E-3</v>
      </c>
      <c r="H111" s="2">
        <v>3.3233000000000001E-7</v>
      </c>
      <c r="I111">
        <v>159160</v>
      </c>
      <c r="J111" s="3">
        <f t="shared" si="6"/>
        <v>0.41830800000000001</v>
      </c>
      <c r="K111" s="4">
        <f t="shared" si="7"/>
        <v>1.5465920948495889E-4</v>
      </c>
      <c r="L111" t="s">
        <v>17</v>
      </c>
      <c r="M111" t="s">
        <v>17</v>
      </c>
      <c r="N111" t="s">
        <v>17</v>
      </c>
    </row>
    <row r="112" spans="1:14" x14ac:dyDescent="0.2">
      <c r="A112" t="s">
        <v>592</v>
      </c>
      <c r="B112" t="s">
        <v>689</v>
      </c>
      <c r="C112" t="s">
        <v>15</v>
      </c>
      <c r="D112" t="s">
        <v>16</v>
      </c>
      <c r="E112" s="1">
        <v>9.4944799999999996E-2</v>
      </c>
      <c r="F112" s="1">
        <v>-2.9322999999999998E-2</v>
      </c>
      <c r="G112" s="1">
        <v>5.9186000000000004E-3</v>
      </c>
      <c r="H112" s="2">
        <v>7.2631E-7</v>
      </c>
      <c r="I112">
        <v>159160</v>
      </c>
      <c r="J112" s="3">
        <f t="shared" si="6"/>
        <v>9.4944799999999996E-2</v>
      </c>
      <c r="K112" s="4">
        <f t="shared" si="7"/>
        <v>1.4777230524889393E-4</v>
      </c>
      <c r="L112" t="s">
        <v>17</v>
      </c>
      <c r="M112" t="s">
        <v>17</v>
      </c>
      <c r="N112" t="s">
        <v>17</v>
      </c>
    </row>
    <row r="113" spans="1:14" x14ac:dyDescent="0.2">
      <c r="A113" t="s">
        <v>592</v>
      </c>
      <c r="B113" t="s">
        <v>690</v>
      </c>
      <c r="C113" t="s">
        <v>19</v>
      </c>
      <c r="D113" t="s">
        <v>20</v>
      </c>
      <c r="E113" s="1">
        <v>0.69536600000000004</v>
      </c>
      <c r="F113" s="1">
        <v>-1.3416000000000001E-2</v>
      </c>
      <c r="G113" s="1">
        <v>3.7642999999999999E-3</v>
      </c>
      <c r="H113" s="2">
        <v>3.6544000000000002E-4</v>
      </c>
      <c r="I113">
        <v>159160</v>
      </c>
      <c r="J113" s="3">
        <f t="shared" si="6"/>
        <v>0.30463399999999996</v>
      </c>
      <c r="K113" s="4">
        <f t="shared" si="7"/>
        <v>7.625492879426515E-5</v>
      </c>
      <c r="L113" t="s">
        <v>17</v>
      </c>
      <c r="M113" t="s">
        <v>17</v>
      </c>
      <c r="N113" t="s">
        <v>17</v>
      </c>
    </row>
    <row r="114" spans="1:14" x14ac:dyDescent="0.2">
      <c r="A114" t="s">
        <v>592</v>
      </c>
      <c r="B114" t="s">
        <v>691</v>
      </c>
      <c r="C114" t="s">
        <v>20</v>
      </c>
      <c r="D114" t="s">
        <v>19</v>
      </c>
      <c r="E114" s="1">
        <v>8.7098599999999998E-2</v>
      </c>
      <c r="F114" s="1">
        <v>-1.711E-2</v>
      </c>
      <c r="G114" s="1">
        <v>6.1013999999999999E-3</v>
      </c>
      <c r="H114" s="2">
        <v>5.0439999999999999E-3</v>
      </c>
      <c r="I114">
        <v>159160</v>
      </c>
      <c r="J114" s="3">
        <f t="shared" si="6"/>
        <v>8.7098599999999998E-2</v>
      </c>
      <c r="K114" s="4">
        <f t="shared" si="7"/>
        <v>4.6554863987814705E-5</v>
      </c>
      <c r="L114" t="s">
        <v>17</v>
      </c>
      <c r="M114" t="s">
        <v>17</v>
      </c>
      <c r="N114" t="s">
        <v>17</v>
      </c>
    </row>
    <row r="115" spans="1:14" x14ac:dyDescent="0.2">
      <c r="A115" t="s">
        <v>592</v>
      </c>
      <c r="B115" t="s">
        <v>692</v>
      </c>
      <c r="C115" t="s">
        <v>16</v>
      </c>
      <c r="D115" t="s">
        <v>15</v>
      </c>
      <c r="E115" s="1">
        <v>0.229014</v>
      </c>
      <c r="F115" s="1">
        <v>-1.6655E-2</v>
      </c>
      <c r="G115" s="1">
        <v>4.1066999999999996E-3</v>
      </c>
      <c r="H115" s="2">
        <v>5.0046999999999997E-5</v>
      </c>
      <c r="I115">
        <v>159160</v>
      </c>
      <c r="J115" s="3">
        <f t="shared" si="6"/>
        <v>0.229014</v>
      </c>
      <c r="K115" s="4">
        <f t="shared" si="7"/>
        <v>9.7955267277056884E-5</v>
      </c>
      <c r="L115" t="s">
        <v>17</v>
      </c>
      <c r="M115" t="s">
        <v>17</v>
      </c>
      <c r="N115" t="s">
        <v>17</v>
      </c>
    </row>
    <row r="116" spans="1:14" x14ac:dyDescent="0.2">
      <c r="A116" t="s">
        <v>592</v>
      </c>
      <c r="B116" t="s">
        <v>693</v>
      </c>
      <c r="C116" t="s">
        <v>16</v>
      </c>
      <c r="D116" t="s">
        <v>15</v>
      </c>
      <c r="E116" s="1">
        <v>0.680446</v>
      </c>
      <c r="F116" s="1">
        <v>-3.6868999999999999E-2</v>
      </c>
      <c r="G116" s="1">
        <v>3.6863999999999998E-3</v>
      </c>
      <c r="H116" s="2">
        <v>1.5302999999999999E-23</v>
      </c>
      <c r="I116">
        <v>159160</v>
      </c>
      <c r="J116" s="3">
        <f t="shared" si="6"/>
        <v>0.319554</v>
      </c>
      <c r="K116" s="4">
        <f t="shared" si="7"/>
        <v>5.9114039303148787E-4</v>
      </c>
      <c r="L116" t="s">
        <v>17</v>
      </c>
      <c r="M116" t="s">
        <v>17</v>
      </c>
      <c r="N116" t="s">
        <v>17</v>
      </c>
    </row>
    <row r="117" spans="1:14" x14ac:dyDescent="0.2">
      <c r="A117" t="s">
        <v>592</v>
      </c>
      <c r="B117" t="s">
        <v>694</v>
      </c>
      <c r="C117" t="s">
        <v>15</v>
      </c>
      <c r="D117" t="s">
        <v>20</v>
      </c>
      <c r="E117" s="1">
        <v>9.9434400000000006E-2</v>
      </c>
      <c r="F117" s="1">
        <v>-3.1454999999999997E-2</v>
      </c>
      <c r="G117" s="1">
        <v>5.8370999999999996E-3</v>
      </c>
      <c r="H117" s="2">
        <v>7.1028000000000006E-8</v>
      </c>
      <c r="I117">
        <v>159160</v>
      </c>
      <c r="J117" s="3">
        <f t="shared" si="6"/>
        <v>9.9434400000000006E-2</v>
      </c>
      <c r="K117" s="4">
        <f t="shared" si="7"/>
        <v>1.7719904863339449E-4</v>
      </c>
      <c r="L117" t="s">
        <v>17</v>
      </c>
      <c r="M117" t="s">
        <v>17</v>
      </c>
      <c r="N117" t="s">
        <v>17</v>
      </c>
    </row>
    <row r="118" spans="1:14" x14ac:dyDescent="0.2">
      <c r="A118" t="s">
        <v>592</v>
      </c>
      <c r="B118" t="s">
        <v>695</v>
      </c>
      <c r="C118" t="s">
        <v>19</v>
      </c>
      <c r="D118" t="s">
        <v>15</v>
      </c>
      <c r="E118" s="1">
        <v>0.47545900000000002</v>
      </c>
      <c r="F118" s="1">
        <v>1.1325999999999999E-2</v>
      </c>
      <c r="G118" s="1">
        <v>3.4746E-3</v>
      </c>
      <c r="H118" s="2">
        <v>1.1153000000000001E-3</v>
      </c>
      <c r="I118">
        <v>159160</v>
      </c>
      <c r="J118" s="3">
        <f t="shared" si="6"/>
        <v>0.47545900000000002</v>
      </c>
      <c r="K118" s="4">
        <f t="shared" si="7"/>
        <v>6.3984624076277448E-5</v>
      </c>
      <c r="L118" t="s">
        <v>17</v>
      </c>
      <c r="M118" t="s">
        <v>17</v>
      </c>
      <c r="N118" t="s">
        <v>17</v>
      </c>
    </row>
    <row r="119" spans="1:14" x14ac:dyDescent="0.2">
      <c r="A119" t="s">
        <v>592</v>
      </c>
      <c r="B119" t="s">
        <v>696</v>
      </c>
      <c r="C119" t="s">
        <v>19</v>
      </c>
      <c r="D119" t="s">
        <v>20</v>
      </c>
      <c r="E119" s="1">
        <v>1.4510199999999999E-2</v>
      </c>
      <c r="F119" s="1">
        <v>-5.1547000000000003E-2</v>
      </c>
      <c r="G119" s="1">
        <v>1.44E-2</v>
      </c>
      <c r="H119" s="2">
        <v>3.4409000000000002E-4</v>
      </c>
      <c r="I119">
        <v>159160</v>
      </c>
      <c r="J119" s="3">
        <f t="shared" si="6"/>
        <v>1.4510199999999999E-2</v>
      </c>
      <c r="K119" s="4">
        <f t="shared" si="7"/>
        <v>7.5991027578848694E-5</v>
      </c>
      <c r="L119" t="s">
        <v>17</v>
      </c>
      <c r="M119" t="s">
        <v>17</v>
      </c>
      <c r="N119" t="s">
        <v>17</v>
      </c>
    </row>
    <row r="120" spans="1:14" x14ac:dyDescent="0.2">
      <c r="A120" t="s">
        <v>592</v>
      </c>
      <c r="B120" t="s">
        <v>697</v>
      </c>
      <c r="C120" t="s">
        <v>16</v>
      </c>
      <c r="D120" t="s">
        <v>15</v>
      </c>
      <c r="E120" s="1">
        <v>9.0147099999999994E-2</v>
      </c>
      <c r="F120" s="1">
        <v>2.5406999999999999E-2</v>
      </c>
      <c r="G120" s="1">
        <v>6.0908999999999998E-3</v>
      </c>
      <c r="H120" s="2">
        <v>3.0297000000000001E-5</v>
      </c>
      <c r="I120">
        <v>159160</v>
      </c>
      <c r="J120" s="3">
        <f t="shared" si="6"/>
        <v>9.0147099999999994E-2</v>
      </c>
      <c r="K120" s="4">
        <f t="shared" si="7"/>
        <v>1.0589116214756278E-4</v>
      </c>
      <c r="L120" t="s">
        <v>17</v>
      </c>
      <c r="M120" t="s">
        <v>17</v>
      </c>
      <c r="N120" t="s">
        <v>17</v>
      </c>
    </row>
    <row r="121" spans="1:14" x14ac:dyDescent="0.2">
      <c r="A121" t="s">
        <v>592</v>
      </c>
      <c r="B121" t="s">
        <v>698</v>
      </c>
      <c r="C121" t="s">
        <v>20</v>
      </c>
      <c r="D121" t="s">
        <v>19</v>
      </c>
      <c r="E121" s="1">
        <v>2.5408799999999999E-2</v>
      </c>
      <c r="F121" s="1">
        <v>5.4712999999999998E-2</v>
      </c>
      <c r="G121" s="1">
        <v>1.0897E-2</v>
      </c>
      <c r="H121" s="2">
        <v>5.1445999999999996E-7</v>
      </c>
      <c r="I121">
        <v>159160</v>
      </c>
      <c r="J121" s="3">
        <f t="shared" si="6"/>
        <v>2.5408799999999999E-2</v>
      </c>
      <c r="K121" s="4">
        <f t="shared" si="7"/>
        <v>1.4825784837975222E-4</v>
      </c>
      <c r="L121" t="s">
        <v>17</v>
      </c>
      <c r="M121" t="s">
        <v>17</v>
      </c>
      <c r="N121" t="s">
        <v>17</v>
      </c>
    </row>
    <row r="122" spans="1:14" x14ac:dyDescent="0.2">
      <c r="A122" t="s">
        <v>592</v>
      </c>
      <c r="B122" t="s">
        <v>699</v>
      </c>
      <c r="C122" t="s">
        <v>20</v>
      </c>
      <c r="D122" t="s">
        <v>15</v>
      </c>
      <c r="E122" s="1">
        <v>0.35482900000000001</v>
      </c>
      <c r="F122" s="1">
        <v>1.3436999999999999E-2</v>
      </c>
      <c r="G122" s="1">
        <v>3.5988000000000001E-3</v>
      </c>
      <c r="H122" s="2">
        <v>1.8874000000000001E-4</v>
      </c>
      <c r="I122">
        <v>159160</v>
      </c>
      <c r="J122" s="3">
        <f t="shared" si="6"/>
        <v>0.35482900000000001</v>
      </c>
      <c r="K122" s="4">
        <f t="shared" si="7"/>
        <v>8.2666314350985832E-5</v>
      </c>
      <c r="L122" t="s">
        <v>17</v>
      </c>
      <c r="M122" t="s">
        <v>17</v>
      </c>
      <c r="N122" t="s">
        <v>17</v>
      </c>
    </row>
    <row r="123" spans="1:14" x14ac:dyDescent="0.2">
      <c r="A123" t="s">
        <v>592</v>
      </c>
      <c r="B123" t="s">
        <v>700</v>
      </c>
      <c r="C123" t="s">
        <v>16</v>
      </c>
      <c r="D123" t="s">
        <v>15</v>
      </c>
      <c r="E123" s="1">
        <v>0.154554</v>
      </c>
      <c r="F123" s="1">
        <v>4.2131000000000002E-2</v>
      </c>
      <c r="G123" s="1">
        <v>4.7565999999999997E-3</v>
      </c>
      <c r="H123" s="2">
        <v>8.2727000000000003E-19</v>
      </c>
      <c r="I123">
        <v>159160</v>
      </c>
      <c r="J123" s="3">
        <f t="shared" si="6"/>
        <v>0.154554</v>
      </c>
      <c r="K123" s="4">
        <f t="shared" si="7"/>
        <v>4.6387359693955926E-4</v>
      </c>
      <c r="L123" t="s">
        <v>17</v>
      </c>
      <c r="M123" t="s">
        <v>17</v>
      </c>
      <c r="N123" t="s">
        <v>17</v>
      </c>
    </row>
    <row r="124" spans="1:14" x14ac:dyDescent="0.2">
      <c r="A124" t="s">
        <v>592</v>
      </c>
      <c r="B124" t="s">
        <v>701</v>
      </c>
      <c r="C124" t="s">
        <v>16</v>
      </c>
      <c r="D124" t="s">
        <v>15</v>
      </c>
      <c r="E124" s="1">
        <v>0.179258</v>
      </c>
      <c r="F124" s="1">
        <v>-2.674E-2</v>
      </c>
      <c r="G124" s="1">
        <v>4.4993000000000003E-3</v>
      </c>
      <c r="H124" s="2">
        <v>2.8008000000000001E-9</v>
      </c>
      <c r="I124">
        <v>159160</v>
      </c>
      <c r="J124" s="3">
        <f t="shared" si="6"/>
        <v>0.179258</v>
      </c>
      <c r="K124" s="4">
        <f t="shared" si="7"/>
        <v>2.1039625556971284E-4</v>
      </c>
      <c r="L124" t="s">
        <v>17</v>
      </c>
      <c r="M124" t="s">
        <v>17</v>
      </c>
      <c r="N124" t="s">
        <v>17</v>
      </c>
    </row>
    <row r="125" spans="1:14" x14ac:dyDescent="0.2">
      <c r="A125" t="s">
        <v>592</v>
      </c>
      <c r="B125" t="s">
        <v>702</v>
      </c>
      <c r="C125" t="s">
        <v>20</v>
      </c>
      <c r="D125" t="s">
        <v>19</v>
      </c>
      <c r="E125" s="1">
        <v>0.63267099999999998</v>
      </c>
      <c r="F125" s="1">
        <v>2.2456E-2</v>
      </c>
      <c r="G125" s="1">
        <v>3.5871000000000002E-3</v>
      </c>
      <c r="H125" s="2">
        <v>3.8554999999999998E-10</v>
      </c>
      <c r="I125">
        <v>159160</v>
      </c>
      <c r="J125" s="3">
        <f t="shared" si="6"/>
        <v>0.36732900000000002</v>
      </c>
      <c r="K125" s="4">
        <f t="shared" si="7"/>
        <v>2.3438398799080897E-4</v>
      </c>
      <c r="L125" t="s">
        <v>17</v>
      </c>
      <c r="M125" t="s">
        <v>17</v>
      </c>
      <c r="N125" t="s">
        <v>17</v>
      </c>
    </row>
    <row r="126" spans="1:14" x14ac:dyDescent="0.2">
      <c r="A126" t="s">
        <v>592</v>
      </c>
      <c r="B126" t="s">
        <v>703</v>
      </c>
      <c r="C126" t="s">
        <v>20</v>
      </c>
      <c r="D126" t="s">
        <v>16</v>
      </c>
      <c r="E126" s="1">
        <v>0.55350600000000005</v>
      </c>
      <c r="F126" s="1">
        <v>-2.2372E-2</v>
      </c>
      <c r="G126" s="1">
        <v>3.4600999999999998E-3</v>
      </c>
      <c r="H126" s="2">
        <v>1.0103999999999999E-10</v>
      </c>
      <c r="I126">
        <v>159160</v>
      </c>
      <c r="J126" s="3">
        <f t="shared" si="6"/>
        <v>0.44649399999999995</v>
      </c>
      <c r="K126" s="4">
        <f t="shared" si="7"/>
        <v>2.4738740051855843E-4</v>
      </c>
      <c r="L126" t="s">
        <v>17</v>
      </c>
      <c r="M126" t="s">
        <v>17</v>
      </c>
      <c r="N126" t="s">
        <v>17</v>
      </c>
    </row>
    <row r="127" spans="1:14" x14ac:dyDescent="0.2">
      <c r="A127" t="s">
        <v>592</v>
      </c>
      <c r="B127" t="s">
        <v>704</v>
      </c>
      <c r="C127" t="s">
        <v>20</v>
      </c>
      <c r="D127" t="s">
        <v>19</v>
      </c>
      <c r="E127" s="1">
        <v>4.3414300000000003E-2</v>
      </c>
      <c r="F127" s="1">
        <v>-4.8411999999999997E-2</v>
      </c>
      <c r="G127" s="1">
        <v>8.4950000000000008E-3</v>
      </c>
      <c r="H127" s="2">
        <v>1.2082E-8</v>
      </c>
      <c r="I127">
        <v>159160</v>
      </c>
      <c r="J127" s="3">
        <f t="shared" si="6"/>
        <v>4.3414300000000003E-2</v>
      </c>
      <c r="K127" s="4">
        <f t="shared" si="7"/>
        <v>1.9466717756393072E-4</v>
      </c>
      <c r="L127" t="s">
        <v>17</v>
      </c>
      <c r="M127" t="s">
        <v>17</v>
      </c>
      <c r="N127" t="s">
        <v>17</v>
      </c>
    </row>
    <row r="128" spans="1:14" x14ac:dyDescent="0.2">
      <c r="A128" t="s">
        <v>592</v>
      </c>
      <c r="B128" t="s">
        <v>705</v>
      </c>
      <c r="C128" t="s">
        <v>20</v>
      </c>
      <c r="D128" t="s">
        <v>19</v>
      </c>
      <c r="E128" s="1">
        <v>0.47831499999999999</v>
      </c>
      <c r="F128" s="1">
        <v>1.8561000000000001E-2</v>
      </c>
      <c r="G128" s="1">
        <v>3.4480999999999999E-3</v>
      </c>
      <c r="H128" s="2">
        <v>7.3327000000000005E-8</v>
      </c>
      <c r="I128">
        <v>159160</v>
      </c>
      <c r="J128" s="3">
        <f t="shared" si="6"/>
        <v>0.47831499999999999</v>
      </c>
      <c r="K128" s="4">
        <f t="shared" si="7"/>
        <v>1.7193135559110556E-4</v>
      </c>
      <c r="L128" t="s">
        <v>17</v>
      </c>
      <c r="M128" t="s">
        <v>17</v>
      </c>
      <c r="N128" t="s">
        <v>17</v>
      </c>
    </row>
    <row r="129" spans="1:14" x14ac:dyDescent="0.2">
      <c r="A129" t="s">
        <v>592</v>
      </c>
      <c r="B129" t="s">
        <v>706</v>
      </c>
      <c r="C129" t="s">
        <v>20</v>
      </c>
      <c r="D129" t="s">
        <v>19</v>
      </c>
      <c r="E129" s="1">
        <v>0.69517200000000001</v>
      </c>
      <c r="F129" s="1">
        <v>1.9425999999999999E-2</v>
      </c>
      <c r="G129" s="1">
        <v>3.8189999999999999E-3</v>
      </c>
      <c r="H129" s="2">
        <v>3.6516999999999998E-7</v>
      </c>
      <c r="I129">
        <v>159160</v>
      </c>
      <c r="J129" s="3">
        <f t="shared" si="6"/>
        <v>0.30482799999999999</v>
      </c>
      <c r="K129" s="4">
        <f t="shared" si="7"/>
        <v>1.5993513913310268E-4</v>
      </c>
      <c r="L129" t="s">
        <v>17</v>
      </c>
      <c r="M129" t="s">
        <v>17</v>
      </c>
      <c r="N129" t="s">
        <v>17</v>
      </c>
    </row>
    <row r="130" spans="1:14" x14ac:dyDescent="0.2">
      <c r="A130" t="s">
        <v>592</v>
      </c>
      <c r="B130" t="s">
        <v>589</v>
      </c>
      <c r="C130" t="s">
        <v>16</v>
      </c>
      <c r="D130" t="s">
        <v>15</v>
      </c>
      <c r="E130" s="1">
        <v>7.87582E-2</v>
      </c>
      <c r="F130" s="1">
        <v>-0.12069000000000001</v>
      </c>
      <c r="G130" s="1">
        <v>6.3974000000000001E-3</v>
      </c>
      <c r="H130" s="2">
        <v>2.7144999999999998E-79</v>
      </c>
      <c r="I130">
        <v>159160</v>
      </c>
      <c r="J130" s="3">
        <f t="shared" si="6"/>
        <v>7.87582E-2</v>
      </c>
      <c r="K130" s="4">
        <f t="shared" si="7"/>
        <v>2.1136933806368157E-3</v>
      </c>
      <c r="L130" t="s">
        <v>17</v>
      </c>
      <c r="M130" t="s">
        <v>17</v>
      </c>
      <c r="N130" t="s">
        <v>17</v>
      </c>
    </row>
    <row r="131" spans="1:14" x14ac:dyDescent="0.2">
      <c r="A131" t="s">
        <v>592</v>
      </c>
      <c r="B131" t="s">
        <v>707</v>
      </c>
      <c r="C131" t="s">
        <v>16</v>
      </c>
      <c r="D131" t="s">
        <v>20</v>
      </c>
      <c r="E131" s="1">
        <v>0.48194199999999998</v>
      </c>
      <c r="F131" s="1">
        <v>1.7576999999999999E-2</v>
      </c>
      <c r="G131" s="1">
        <v>3.4505E-3</v>
      </c>
      <c r="H131" s="2">
        <v>3.5109E-7</v>
      </c>
      <c r="I131">
        <v>159160</v>
      </c>
      <c r="J131" s="3">
        <f t="shared" si="6"/>
        <v>0.48194199999999998</v>
      </c>
      <c r="K131" s="4">
        <f t="shared" si="7"/>
        <v>1.5427397204030664E-4</v>
      </c>
      <c r="L131" t="s">
        <v>17</v>
      </c>
      <c r="M131" t="s">
        <v>17</v>
      </c>
      <c r="N131" t="s">
        <v>17</v>
      </c>
    </row>
    <row r="132" spans="1:14" x14ac:dyDescent="0.2">
      <c r="A132" t="s">
        <v>592</v>
      </c>
      <c r="B132" t="s">
        <v>708</v>
      </c>
      <c r="C132" t="s">
        <v>709</v>
      </c>
      <c r="D132" t="s">
        <v>19</v>
      </c>
      <c r="E132" s="1">
        <v>0.30598700000000001</v>
      </c>
      <c r="F132" s="1">
        <v>1.3899999999999999E-2</v>
      </c>
      <c r="G132" s="1">
        <v>3.7436000000000001E-3</v>
      </c>
      <c r="H132" s="2">
        <v>2.0487000000000001E-4</v>
      </c>
      <c r="I132">
        <v>159160</v>
      </c>
      <c r="J132" s="3">
        <f t="shared" si="6"/>
        <v>0.30598700000000001</v>
      </c>
      <c r="K132" s="4">
        <f t="shared" si="7"/>
        <v>8.2059747712215014E-5</v>
      </c>
      <c r="L132" t="s">
        <v>17</v>
      </c>
      <c r="M132" t="s">
        <v>17</v>
      </c>
      <c r="N132" t="s">
        <v>17</v>
      </c>
    </row>
    <row r="133" spans="1:14" x14ac:dyDescent="0.2">
      <c r="A133" t="s">
        <v>592</v>
      </c>
      <c r="B133" t="s">
        <v>710</v>
      </c>
      <c r="C133" t="s">
        <v>19</v>
      </c>
      <c r="D133" t="s">
        <v>16</v>
      </c>
      <c r="E133" s="1">
        <v>0.22514100000000001</v>
      </c>
      <c r="F133" s="1">
        <v>1.9563000000000001E-2</v>
      </c>
      <c r="G133" s="1">
        <v>4.1913999999999996E-3</v>
      </c>
      <c r="H133" s="2">
        <v>3.0533999999999999E-6</v>
      </c>
      <c r="I133">
        <v>159160</v>
      </c>
      <c r="J133" s="3">
        <f t="shared" si="6"/>
        <v>0.22514100000000001</v>
      </c>
      <c r="K133" s="4">
        <f t="shared" si="7"/>
        <v>1.3352979369268833E-4</v>
      </c>
      <c r="L133" t="s">
        <v>17</v>
      </c>
      <c r="M133" t="s">
        <v>17</v>
      </c>
      <c r="N133" t="s">
        <v>17</v>
      </c>
    </row>
    <row r="134" spans="1:14" x14ac:dyDescent="0.2">
      <c r="A134" t="s">
        <v>592</v>
      </c>
      <c r="B134" t="s">
        <v>711</v>
      </c>
      <c r="C134" t="s">
        <v>19</v>
      </c>
      <c r="D134" t="s">
        <v>20</v>
      </c>
      <c r="E134" s="1">
        <v>0.14498900000000001</v>
      </c>
      <c r="F134" s="1">
        <v>-2.0278999999999998E-2</v>
      </c>
      <c r="G134" s="1">
        <v>4.8932999999999997E-3</v>
      </c>
      <c r="H134" s="2">
        <v>3.4105E-5</v>
      </c>
      <c r="I134">
        <v>159160</v>
      </c>
      <c r="J134" s="3">
        <f t="shared" si="6"/>
        <v>0.14498900000000001</v>
      </c>
      <c r="K134" s="4">
        <f t="shared" si="7"/>
        <v>1.0195999904135402E-4</v>
      </c>
      <c r="L134" t="s">
        <v>17</v>
      </c>
      <c r="M134" t="s">
        <v>17</v>
      </c>
      <c r="N134" t="s">
        <v>17</v>
      </c>
    </row>
    <row r="135" spans="1:14" x14ac:dyDescent="0.2">
      <c r="A135" t="s">
        <v>592</v>
      </c>
      <c r="B135" t="s">
        <v>712</v>
      </c>
      <c r="C135" t="s">
        <v>19</v>
      </c>
      <c r="D135" t="s">
        <v>20</v>
      </c>
      <c r="E135" s="1">
        <v>0.26159100000000002</v>
      </c>
      <c r="F135" s="1">
        <v>-4.4913000000000002E-2</v>
      </c>
      <c r="G135" s="1">
        <v>3.9413E-3</v>
      </c>
      <c r="H135" s="2">
        <v>4.5152E-30</v>
      </c>
      <c r="I135">
        <v>159160</v>
      </c>
      <c r="J135" s="3">
        <f t="shared" si="6"/>
        <v>0.26159100000000002</v>
      </c>
      <c r="K135" s="4">
        <f t="shared" si="7"/>
        <v>7.792806727964798E-4</v>
      </c>
      <c r="L135" t="s">
        <v>17</v>
      </c>
      <c r="M135" t="s">
        <v>17</v>
      </c>
      <c r="N135" t="s">
        <v>17</v>
      </c>
    </row>
    <row r="136" spans="1:14" x14ac:dyDescent="0.2">
      <c r="A136" t="s">
        <v>592</v>
      </c>
      <c r="B136" t="s">
        <v>713</v>
      </c>
      <c r="C136" t="s">
        <v>19</v>
      </c>
      <c r="D136" t="s">
        <v>16</v>
      </c>
      <c r="E136" s="1">
        <v>0.23538500000000001</v>
      </c>
      <c r="F136" s="1">
        <v>-2.7023999999999999E-2</v>
      </c>
      <c r="G136" s="1">
        <v>4.0699000000000004E-3</v>
      </c>
      <c r="H136" s="2">
        <v>3.1454000000000001E-11</v>
      </c>
      <c r="I136">
        <v>159160</v>
      </c>
      <c r="J136" s="3">
        <f t="shared" si="6"/>
        <v>0.23538500000000001</v>
      </c>
      <c r="K136" s="4">
        <f t="shared" si="7"/>
        <v>2.6287595143704561E-4</v>
      </c>
      <c r="L136" t="s">
        <v>17</v>
      </c>
      <c r="M136" t="s">
        <v>17</v>
      </c>
      <c r="N136" t="s">
        <v>17</v>
      </c>
    </row>
    <row r="137" spans="1:14" x14ac:dyDescent="0.2">
      <c r="A137" t="s">
        <v>592</v>
      </c>
      <c r="B137" t="s">
        <v>714</v>
      </c>
      <c r="C137" t="s">
        <v>19</v>
      </c>
      <c r="D137" t="s">
        <v>20</v>
      </c>
      <c r="E137" s="1">
        <v>0.49820199999999998</v>
      </c>
      <c r="F137" s="1">
        <v>1.2220999999999999E-2</v>
      </c>
      <c r="G137" s="1">
        <v>3.4424999999999998E-3</v>
      </c>
      <c r="H137" s="2">
        <v>3.8528999999999999E-4</v>
      </c>
      <c r="I137">
        <v>159160</v>
      </c>
      <c r="J137" s="3">
        <f t="shared" si="6"/>
        <v>0.49820199999999998</v>
      </c>
      <c r="K137" s="4">
        <f t="shared" si="7"/>
        <v>7.4675454843076383E-5</v>
      </c>
      <c r="L137" t="s">
        <v>17</v>
      </c>
      <c r="M137" t="s">
        <v>17</v>
      </c>
      <c r="N137" t="s">
        <v>17</v>
      </c>
    </row>
    <row r="138" spans="1:14" x14ac:dyDescent="0.2">
      <c r="A138" t="s">
        <v>592</v>
      </c>
      <c r="B138" t="s">
        <v>715</v>
      </c>
      <c r="C138" t="s">
        <v>716</v>
      </c>
      <c r="D138" t="s">
        <v>15</v>
      </c>
      <c r="E138" s="1">
        <v>1.13443E-2</v>
      </c>
      <c r="F138" s="1">
        <v>1.6274E-2</v>
      </c>
      <c r="G138" s="1">
        <v>1.61E-2</v>
      </c>
      <c r="H138" s="2">
        <v>0.31211</v>
      </c>
      <c r="I138">
        <v>159160</v>
      </c>
      <c r="J138" s="3">
        <f t="shared" si="6"/>
        <v>1.13443E-2</v>
      </c>
      <c r="K138" s="4">
        <f t="shared" si="7"/>
        <v>5.940751638699285E-6</v>
      </c>
      <c r="L138" t="s">
        <v>17</v>
      </c>
      <c r="M138" t="s">
        <v>17</v>
      </c>
      <c r="N138" t="s">
        <v>17</v>
      </c>
    </row>
    <row r="139" spans="1:14" x14ac:dyDescent="0.2">
      <c r="A139" t="s">
        <v>592</v>
      </c>
      <c r="B139" t="s">
        <v>717</v>
      </c>
      <c r="C139" t="s">
        <v>19</v>
      </c>
      <c r="D139" t="s">
        <v>20</v>
      </c>
      <c r="E139" s="1">
        <v>0.172398</v>
      </c>
      <c r="F139" s="1">
        <v>5.2535999999999999E-2</v>
      </c>
      <c r="G139" s="1">
        <v>4.5547000000000001E-3</v>
      </c>
      <c r="H139" s="2">
        <v>9.1078000000000008E-31</v>
      </c>
      <c r="I139">
        <v>159160</v>
      </c>
      <c r="J139" s="3">
        <f t="shared" si="6"/>
        <v>0.172398</v>
      </c>
      <c r="K139" s="4">
        <f t="shared" si="7"/>
        <v>7.8758558180429727E-4</v>
      </c>
      <c r="L139" t="s">
        <v>17</v>
      </c>
      <c r="M139" t="s">
        <v>17</v>
      </c>
      <c r="N139" t="s">
        <v>17</v>
      </c>
    </row>
    <row r="140" spans="1:14" x14ac:dyDescent="0.2">
      <c r="A140" t="s">
        <v>592</v>
      </c>
      <c r="B140" t="s">
        <v>718</v>
      </c>
      <c r="C140" t="s">
        <v>19</v>
      </c>
      <c r="D140" t="s">
        <v>20</v>
      </c>
      <c r="E140" s="1">
        <v>0.29516799999999999</v>
      </c>
      <c r="F140" s="1">
        <v>-2.1026E-2</v>
      </c>
      <c r="G140" s="1">
        <v>3.8013000000000001E-3</v>
      </c>
      <c r="H140" s="2">
        <v>3.1850999999999998E-8</v>
      </c>
      <c r="I140">
        <v>159160</v>
      </c>
      <c r="J140" s="3">
        <f t="shared" si="6"/>
        <v>0.29516799999999999</v>
      </c>
      <c r="K140" s="4">
        <f t="shared" si="7"/>
        <v>1.8394932631399837E-4</v>
      </c>
      <c r="L140" t="s">
        <v>17</v>
      </c>
      <c r="M140" t="s">
        <v>17</v>
      </c>
      <c r="N140" t="s">
        <v>17</v>
      </c>
    </row>
    <row r="141" spans="1:14" x14ac:dyDescent="0.2">
      <c r="A141" t="s">
        <v>592</v>
      </c>
      <c r="B141" t="s">
        <v>719</v>
      </c>
      <c r="C141" t="s">
        <v>16</v>
      </c>
      <c r="D141" t="s">
        <v>15</v>
      </c>
      <c r="E141" s="1">
        <v>0.80462900000000004</v>
      </c>
      <c r="F141" s="1">
        <v>2.6379E-2</v>
      </c>
      <c r="G141" s="1">
        <v>4.3436999999999998E-3</v>
      </c>
      <c r="H141" s="2">
        <v>1.26E-9</v>
      </c>
      <c r="I141">
        <v>159160</v>
      </c>
      <c r="J141" s="3">
        <f t="shared" si="6"/>
        <v>0.19537099999999996</v>
      </c>
      <c r="K141" s="4">
        <f t="shared" si="7"/>
        <v>2.1877738750626793E-4</v>
      </c>
      <c r="L141" t="s">
        <v>17</v>
      </c>
      <c r="M141" t="s">
        <v>17</v>
      </c>
      <c r="N141" t="s">
        <v>17</v>
      </c>
    </row>
    <row r="142" spans="1:14" x14ac:dyDescent="0.2">
      <c r="A142" t="s">
        <v>592</v>
      </c>
      <c r="B142" t="s">
        <v>720</v>
      </c>
      <c r="C142" t="s">
        <v>20</v>
      </c>
      <c r="D142" t="s">
        <v>16</v>
      </c>
      <c r="E142" s="1">
        <v>0.51725500000000002</v>
      </c>
      <c r="F142" s="1">
        <v>2.1031999999999999E-2</v>
      </c>
      <c r="G142" s="1">
        <v>3.4510999999999999E-3</v>
      </c>
      <c r="H142" s="2">
        <v>1.1005000000000001E-9</v>
      </c>
      <c r="I142">
        <v>159160</v>
      </c>
      <c r="J142" s="3">
        <f t="shared" si="6"/>
        <v>0.48274499999999998</v>
      </c>
      <c r="K142" s="4">
        <f t="shared" si="7"/>
        <v>2.2090910878644143E-4</v>
      </c>
      <c r="L142" t="s">
        <v>17</v>
      </c>
      <c r="M142" t="s">
        <v>17</v>
      </c>
      <c r="N142" t="s">
        <v>17</v>
      </c>
    </row>
    <row r="143" spans="1:14" x14ac:dyDescent="0.2">
      <c r="A143" t="s">
        <v>592</v>
      </c>
      <c r="B143" t="s">
        <v>721</v>
      </c>
      <c r="C143" t="s">
        <v>15</v>
      </c>
      <c r="D143" t="s">
        <v>16</v>
      </c>
      <c r="E143" s="1">
        <v>0.79853600000000002</v>
      </c>
      <c r="F143" s="1">
        <v>-1.9226E-2</v>
      </c>
      <c r="G143" s="1">
        <v>4.3189999999999999E-3</v>
      </c>
      <c r="H143" s="2">
        <v>8.5272000000000003E-6</v>
      </c>
      <c r="I143">
        <v>159160</v>
      </c>
      <c r="J143" s="3">
        <f t="shared" si="6"/>
        <v>0.20146399999999998</v>
      </c>
      <c r="K143" s="4">
        <f t="shared" si="7"/>
        <v>1.1893230175681073E-4</v>
      </c>
      <c r="L143" t="s">
        <v>17</v>
      </c>
      <c r="M143" t="s">
        <v>17</v>
      </c>
      <c r="N143" t="s">
        <v>17</v>
      </c>
    </row>
    <row r="144" spans="1:14" x14ac:dyDescent="0.2">
      <c r="A144" t="s">
        <v>592</v>
      </c>
      <c r="B144" t="s">
        <v>722</v>
      </c>
      <c r="C144" t="s">
        <v>19</v>
      </c>
      <c r="D144" t="s">
        <v>20</v>
      </c>
      <c r="E144" s="1">
        <v>0.17338899999999999</v>
      </c>
      <c r="F144" s="1">
        <v>3.0669999999999999E-2</v>
      </c>
      <c r="G144" s="1">
        <v>4.5592999999999996E-3</v>
      </c>
      <c r="H144" s="2">
        <v>1.7379999999999999E-11</v>
      </c>
      <c r="I144">
        <v>159160</v>
      </c>
      <c r="J144" s="3">
        <f t="shared" si="6"/>
        <v>0.17338899999999999</v>
      </c>
      <c r="K144" s="4">
        <f t="shared" si="7"/>
        <v>2.6963748631204237E-4</v>
      </c>
      <c r="L144" t="s">
        <v>17</v>
      </c>
      <c r="M144" t="s">
        <v>17</v>
      </c>
      <c r="N144" t="s">
        <v>17</v>
      </c>
    </row>
    <row r="145" spans="1:14" x14ac:dyDescent="0.2">
      <c r="A145" t="s">
        <v>592</v>
      </c>
      <c r="B145" t="s">
        <v>723</v>
      </c>
      <c r="C145" t="s">
        <v>671</v>
      </c>
      <c r="D145" t="s">
        <v>16</v>
      </c>
      <c r="E145" s="1">
        <v>2.0263300000000001E-2</v>
      </c>
      <c r="F145" s="1">
        <v>1.4652E-2</v>
      </c>
      <c r="G145" s="1">
        <v>1.2971E-2</v>
      </c>
      <c r="H145" s="2">
        <v>0.25863999999999998</v>
      </c>
      <c r="I145">
        <v>159160</v>
      </c>
      <c r="J145" s="3">
        <f t="shared" ref="J145:J208" si="8">IF(E145&gt;0.5,1-E145,E145)</f>
        <v>2.0263300000000001E-2</v>
      </c>
      <c r="K145" s="4">
        <f t="shared" ref="K145:K208" si="9">2*F145^2*J145*(1-J145)</f>
        <v>8.52399853704518E-6</v>
      </c>
      <c r="L145" t="s">
        <v>17</v>
      </c>
      <c r="M145" t="s">
        <v>17</v>
      </c>
      <c r="N145" t="s">
        <v>17</v>
      </c>
    </row>
    <row r="146" spans="1:14" x14ac:dyDescent="0.2">
      <c r="A146" t="s">
        <v>592</v>
      </c>
      <c r="B146" t="s">
        <v>724</v>
      </c>
      <c r="C146" t="s">
        <v>16</v>
      </c>
      <c r="D146" t="s">
        <v>15</v>
      </c>
      <c r="E146" s="1">
        <v>1.1288899999999999E-2</v>
      </c>
      <c r="F146" s="1">
        <v>-5.7775E-2</v>
      </c>
      <c r="G146" s="1">
        <v>1.6317000000000002E-2</v>
      </c>
      <c r="H146" s="2">
        <v>3.992E-4</v>
      </c>
      <c r="I146">
        <v>159160</v>
      </c>
      <c r="J146" s="3">
        <f t="shared" si="8"/>
        <v>1.1288899999999999E-2</v>
      </c>
      <c r="K146" s="4">
        <f t="shared" si="9"/>
        <v>7.4512809684562271E-5</v>
      </c>
      <c r="L146" t="s">
        <v>17</v>
      </c>
      <c r="M146" t="s">
        <v>17</v>
      </c>
      <c r="N146" t="s">
        <v>17</v>
      </c>
    </row>
    <row r="147" spans="1:14" x14ac:dyDescent="0.2">
      <c r="A147" t="s">
        <v>592</v>
      </c>
      <c r="B147" t="s">
        <v>725</v>
      </c>
      <c r="C147" t="s">
        <v>19</v>
      </c>
      <c r="D147" t="s">
        <v>20</v>
      </c>
      <c r="E147" s="1">
        <v>0.50114999999999998</v>
      </c>
      <c r="F147" s="1">
        <v>-2.8407999999999999E-2</v>
      </c>
      <c r="G147" s="1">
        <v>3.4448E-3</v>
      </c>
      <c r="H147" s="2">
        <v>1.6418000000000001E-16</v>
      </c>
      <c r="I147">
        <v>159160</v>
      </c>
      <c r="J147" s="3">
        <f t="shared" si="8"/>
        <v>0.49885000000000002</v>
      </c>
      <c r="K147" s="4">
        <f t="shared" si="9"/>
        <v>4.035050974467427E-4</v>
      </c>
      <c r="L147" t="s">
        <v>17</v>
      </c>
      <c r="M147" t="s">
        <v>17</v>
      </c>
      <c r="N147" t="s">
        <v>17</v>
      </c>
    </row>
    <row r="148" spans="1:14" x14ac:dyDescent="0.2">
      <c r="A148" t="s">
        <v>592</v>
      </c>
      <c r="B148" t="s">
        <v>726</v>
      </c>
      <c r="C148" t="s">
        <v>15</v>
      </c>
      <c r="D148" t="s">
        <v>16</v>
      </c>
      <c r="E148" s="1">
        <v>0.118351</v>
      </c>
      <c r="F148" s="1">
        <v>4.9750999999999997E-2</v>
      </c>
      <c r="G148" s="1">
        <v>5.3356999999999996E-3</v>
      </c>
      <c r="H148" s="2">
        <v>1.1311E-20</v>
      </c>
      <c r="I148">
        <v>159160</v>
      </c>
      <c r="J148" s="3">
        <f t="shared" si="8"/>
        <v>0.118351</v>
      </c>
      <c r="K148" s="4">
        <f t="shared" si="9"/>
        <v>5.1653680963295687E-4</v>
      </c>
      <c r="L148" t="s">
        <v>17</v>
      </c>
      <c r="M148" t="s">
        <v>17</v>
      </c>
      <c r="N148" t="s">
        <v>17</v>
      </c>
    </row>
    <row r="149" spans="1:14" x14ac:dyDescent="0.2">
      <c r="A149" t="s">
        <v>592</v>
      </c>
      <c r="B149" t="s">
        <v>727</v>
      </c>
      <c r="C149" t="s">
        <v>19</v>
      </c>
      <c r="D149" t="s">
        <v>20</v>
      </c>
      <c r="E149" s="1">
        <v>0.50099099999999996</v>
      </c>
      <c r="F149" s="1">
        <v>-1.8492999999999999E-2</v>
      </c>
      <c r="G149" s="1">
        <v>3.4375999999999999E-3</v>
      </c>
      <c r="H149" s="2">
        <v>7.4708999999999998E-8</v>
      </c>
      <c r="I149">
        <v>159160</v>
      </c>
      <c r="J149" s="3">
        <f t="shared" si="8"/>
        <v>0.49900900000000004</v>
      </c>
      <c r="K149" s="4">
        <f t="shared" si="9"/>
        <v>1.709948527741772E-4</v>
      </c>
      <c r="L149" t="s">
        <v>17</v>
      </c>
      <c r="M149" t="s">
        <v>17</v>
      </c>
      <c r="N149" t="s">
        <v>17</v>
      </c>
    </row>
    <row r="150" spans="1:14" x14ac:dyDescent="0.2">
      <c r="A150" t="s">
        <v>592</v>
      </c>
      <c r="B150" t="s">
        <v>728</v>
      </c>
      <c r="C150" t="s">
        <v>15</v>
      </c>
      <c r="D150" t="s">
        <v>16</v>
      </c>
      <c r="E150" s="1">
        <v>0.219032</v>
      </c>
      <c r="F150" s="1">
        <v>-2.1939E-2</v>
      </c>
      <c r="G150" s="1">
        <v>4.1875000000000002E-3</v>
      </c>
      <c r="H150" s="2">
        <v>1.6138999999999999E-7</v>
      </c>
      <c r="I150">
        <v>159160</v>
      </c>
      <c r="J150" s="3">
        <f t="shared" si="8"/>
        <v>0.219032</v>
      </c>
      <c r="K150" s="4">
        <f t="shared" si="9"/>
        <v>1.6466619864222013E-4</v>
      </c>
      <c r="L150" t="s">
        <v>17</v>
      </c>
      <c r="M150" t="s">
        <v>17</v>
      </c>
      <c r="N150" t="s">
        <v>17</v>
      </c>
    </row>
    <row r="151" spans="1:14" x14ac:dyDescent="0.2">
      <c r="A151" t="s">
        <v>592</v>
      </c>
      <c r="B151" t="s">
        <v>729</v>
      </c>
      <c r="C151" t="s">
        <v>20</v>
      </c>
      <c r="D151" t="s">
        <v>19</v>
      </c>
      <c r="E151" s="1">
        <v>0.66434199999999999</v>
      </c>
      <c r="F151" s="1">
        <v>1.4286E-2</v>
      </c>
      <c r="G151" s="1">
        <v>3.6370999999999999E-3</v>
      </c>
      <c r="H151" s="2">
        <v>8.5760000000000006E-5</v>
      </c>
      <c r="I151">
        <v>159160</v>
      </c>
      <c r="J151" s="3">
        <f t="shared" si="8"/>
        <v>0.33565800000000001</v>
      </c>
      <c r="K151" s="4">
        <f t="shared" si="9"/>
        <v>9.1020663997338008E-5</v>
      </c>
      <c r="L151" t="s">
        <v>17</v>
      </c>
      <c r="M151" t="s">
        <v>17</v>
      </c>
      <c r="N151" t="s">
        <v>17</v>
      </c>
    </row>
    <row r="152" spans="1:14" x14ac:dyDescent="0.2">
      <c r="A152" t="s">
        <v>592</v>
      </c>
      <c r="B152" t="s">
        <v>730</v>
      </c>
      <c r="C152" t="s">
        <v>20</v>
      </c>
      <c r="D152" t="s">
        <v>19</v>
      </c>
      <c r="E152" s="1">
        <v>3.9008099999999997E-2</v>
      </c>
      <c r="F152" s="1">
        <v>6.2157999999999998E-2</v>
      </c>
      <c r="G152" s="1">
        <v>8.9125999999999997E-3</v>
      </c>
      <c r="H152" s="2">
        <v>3.0907000000000001E-12</v>
      </c>
      <c r="I152">
        <v>159160</v>
      </c>
      <c r="J152" s="3">
        <f t="shared" si="8"/>
        <v>3.9008099999999997E-2</v>
      </c>
      <c r="K152" s="4">
        <f t="shared" si="9"/>
        <v>2.8966670840894923E-4</v>
      </c>
      <c r="L152" t="s">
        <v>17</v>
      </c>
      <c r="M152" t="s">
        <v>17</v>
      </c>
      <c r="N152" t="s">
        <v>17</v>
      </c>
    </row>
    <row r="153" spans="1:14" x14ac:dyDescent="0.2">
      <c r="A153" t="s">
        <v>592</v>
      </c>
      <c r="B153" t="s">
        <v>731</v>
      </c>
      <c r="C153" t="s">
        <v>732</v>
      </c>
      <c r="D153" t="s">
        <v>16</v>
      </c>
      <c r="E153" s="1">
        <v>0.347306</v>
      </c>
      <c r="F153" s="1">
        <v>-1.6053999999999999E-2</v>
      </c>
      <c r="G153" s="1">
        <v>3.6224999999999999E-3</v>
      </c>
      <c r="H153" s="2">
        <v>9.3542999999999995E-6</v>
      </c>
      <c r="I153">
        <v>159160</v>
      </c>
      <c r="J153" s="3">
        <f t="shared" si="8"/>
        <v>0.347306</v>
      </c>
      <c r="K153" s="4">
        <f t="shared" si="9"/>
        <v>1.1684722949302905E-4</v>
      </c>
      <c r="L153" t="s">
        <v>17</v>
      </c>
      <c r="M153" t="s">
        <v>17</v>
      </c>
      <c r="N153" t="s">
        <v>17</v>
      </c>
    </row>
    <row r="154" spans="1:14" x14ac:dyDescent="0.2">
      <c r="A154" t="s">
        <v>592</v>
      </c>
      <c r="B154" t="s">
        <v>733</v>
      </c>
      <c r="C154" t="s">
        <v>15</v>
      </c>
      <c r="D154" t="s">
        <v>16</v>
      </c>
      <c r="E154" s="1">
        <v>0.24649199999999999</v>
      </c>
      <c r="F154" s="1">
        <v>1.8877999999999999E-2</v>
      </c>
      <c r="G154" s="1">
        <v>3.9940000000000002E-3</v>
      </c>
      <c r="H154" s="2">
        <v>2.2844999999999999E-6</v>
      </c>
      <c r="I154">
        <v>159160</v>
      </c>
      <c r="J154" s="3">
        <f t="shared" si="8"/>
        <v>0.24649199999999999</v>
      </c>
      <c r="K154" s="4">
        <f t="shared" si="9"/>
        <v>1.3238313313221849E-4</v>
      </c>
      <c r="L154" t="s">
        <v>17</v>
      </c>
      <c r="M154" t="s">
        <v>17</v>
      </c>
      <c r="N154" t="s">
        <v>17</v>
      </c>
    </row>
    <row r="155" spans="1:14" x14ac:dyDescent="0.2">
      <c r="A155" t="s">
        <v>592</v>
      </c>
      <c r="B155" t="s">
        <v>734</v>
      </c>
      <c r="C155" t="s">
        <v>16</v>
      </c>
      <c r="D155" t="s">
        <v>15</v>
      </c>
      <c r="E155" s="1">
        <v>0.26634999999999998</v>
      </c>
      <c r="F155" s="1">
        <v>-1.5984000000000002E-2</v>
      </c>
      <c r="G155" s="1">
        <v>3.9007999999999998E-3</v>
      </c>
      <c r="H155" s="2">
        <v>4.1748000000000001E-5</v>
      </c>
      <c r="I155">
        <v>159160</v>
      </c>
      <c r="J155" s="3">
        <f t="shared" si="8"/>
        <v>0.26634999999999998</v>
      </c>
      <c r="K155" s="4">
        <f t="shared" si="9"/>
        <v>9.9848733466970899E-5</v>
      </c>
      <c r="L155" t="s">
        <v>17</v>
      </c>
      <c r="M155" t="s">
        <v>17</v>
      </c>
      <c r="N155" t="s">
        <v>17</v>
      </c>
    </row>
    <row r="156" spans="1:14" x14ac:dyDescent="0.2">
      <c r="A156" t="s">
        <v>592</v>
      </c>
      <c r="B156" t="s">
        <v>735</v>
      </c>
      <c r="C156" t="s">
        <v>19</v>
      </c>
      <c r="D156" t="s">
        <v>20</v>
      </c>
      <c r="E156" s="1">
        <v>0.178781</v>
      </c>
      <c r="F156" s="1">
        <v>0.10145999999999999</v>
      </c>
      <c r="G156" s="1">
        <v>4.4932000000000001E-3</v>
      </c>
      <c r="H156" s="2">
        <v>1.0071E-112</v>
      </c>
      <c r="I156">
        <v>159160</v>
      </c>
      <c r="J156" s="3">
        <f t="shared" si="8"/>
        <v>0.178781</v>
      </c>
      <c r="K156" s="4">
        <f t="shared" si="9"/>
        <v>3.0227349155457148E-3</v>
      </c>
      <c r="L156" t="s">
        <v>17</v>
      </c>
      <c r="M156" t="s">
        <v>17</v>
      </c>
      <c r="N156" t="s">
        <v>17</v>
      </c>
    </row>
    <row r="157" spans="1:14" x14ac:dyDescent="0.2">
      <c r="A157" t="s">
        <v>592</v>
      </c>
      <c r="B157" t="s">
        <v>736</v>
      </c>
      <c r="C157" t="s">
        <v>16</v>
      </c>
      <c r="D157" t="s">
        <v>19</v>
      </c>
      <c r="E157" s="1">
        <v>0.450409</v>
      </c>
      <c r="F157" s="1">
        <v>-3.2309999999999998E-2</v>
      </c>
      <c r="G157" s="1">
        <v>3.4592999999999998E-3</v>
      </c>
      <c r="H157" s="2">
        <v>9.7443999999999998E-21</v>
      </c>
      <c r="I157">
        <v>159160</v>
      </c>
      <c r="J157" s="3">
        <f t="shared" si="8"/>
        <v>0.450409</v>
      </c>
      <c r="K157" s="4">
        <f t="shared" si="9"/>
        <v>5.1683341421163045E-4</v>
      </c>
      <c r="L157" t="s">
        <v>17</v>
      </c>
      <c r="M157" t="s">
        <v>17</v>
      </c>
      <c r="N157" t="s">
        <v>17</v>
      </c>
    </row>
    <row r="158" spans="1:14" x14ac:dyDescent="0.2">
      <c r="A158" t="s">
        <v>592</v>
      </c>
      <c r="B158" t="s">
        <v>737</v>
      </c>
      <c r="C158" t="s">
        <v>16</v>
      </c>
      <c r="D158" t="s">
        <v>15</v>
      </c>
      <c r="E158" s="1">
        <v>8.0227000000000007E-2</v>
      </c>
      <c r="F158" s="1">
        <v>-5.1392E-2</v>
      </c>
      <c r="G158" s="1">
        <v>6.3667999999999997E-3</v>
      </c>
      <c r="H158" s="2">
        <v>6.9692999999999997E-16</v>
      </c>
      <c r="I158">
        <v>159160</v>
      </c>
      <c r="J158" s="3">
        <f t="shared" si="8"/>
        <v>8.0227000000000007E-2</v>
      </c>
      <c r="K158" s="4">
        <f t="shared" si="9"/>
        <v>3.8978241620997765E-4</v>
      </c>
      <c r="L158" t="s">
        <v>17</v>
      </c>
      <c r="M158" t="s">
        <v>17</v>
      </c>
      <c r="N158" t="s">
        <v>17</v>
      </c>
    </row>
    <row r="159" spans="1:14" x14ac:dyDescent="0.2">
      <c r="A159" t="s">
        <v>592</v>
      </c>
      <c r="B159" t="s">
        <v>738</v>
      </c>
      <c r="C159" t="s">
        <v>15</v>
      </c>
      <c r="D159" t="s">
        <v>16</v>
      </c>
      <c r="E159" s="1">
        <v>0.56151399999999996</v>
      </c>
      <c r="F159" s="1">
        <v>-1.8096999999999999E-2</v>
      </c>
      <c r="G159" s="1">
        <v>3.4819999999999999E-3</v>
      </c>
      <c r="H159" s="2">
        <v>2.0239E-7</v>
      </c>
      <c r="I159">
        <v>159160</v>
      </c>
      <c r="J159" s="3">
        <f t="shared" si="8"/>
        <v>0.43848600000000004</v>
      </c>
      <c r="K159" s="4">
        <f t="shared" si="9"/>
        <v>1.6127219204838635E-4</v>
      </c>
      <c r="L159" t="s">
        <v>17</v>
      </c>
      <c r="M159" t="s">
        <v>17</v>
      </c>
      <c r="N159" t="s">
        <v>17</v>
      </c>
    </row>
    <row r="160" spans="1:14" x14ac:dyDescent="0.2">
      <c r="A160" t="s">
        <v>592</v>
      </c>
      <c r="B160" t="s">
        <v>739</v>
      </c>
      <c r="C160" t="s">
        <v>86</v>
      </c>
      <c r="D160" t="s">
        <v>20</v>
      </c>
      <c r="E160" s="1">
        <v>0.53747</v>
      </c>
      <c r="F160" s="1">
        <v>-1.0392E-2</v>
      </c>
      <c r="G160" s="1">
        <v>3.5151000000000002E-3</v>
      </c>
      <c r="H160" s="2">
        <v>3.1129999999999999E-3</v>
      </c>
      <c r="I160">
        <v>159160</v>
      </c>
      <c r="J160" s="3">
        <f t="shared" si="8"/>
        <v>0.46253</v>
      </c>
      <c r="K160" s="4">
        <f t="shared" si="9"/>
        <v>5.3693585597099406E-5</v>
      </c>
      <c r="L160" t="s">
        <v>17</v>
      </c>
      <c r="M160" t="s">
        <v>17</v>
      </c>
      <c r="N160" t="s">
        <v>17</v>
      </c>
    </row>
    <row r="161" spans="1:14" x14ac:dyDescent="0.2">
      <c r="A161" t="s">
        <v>592</v>
      </c>
      <c r="B161" t="s">
        <v>740</v>
      </c>
      <c r="C161" t="s">
        <v>19</v>
      </c>
      <c r="D161" t="s">
        <v>15</v>
      </c>
      <c r="E161" s="1">
        <v>0.284221</v>
      </c>
      <c r="F161" s="1">
        <v>-1.7795999999999999E-2</v>
      </c>
      <c r="G161" s="1">
        <v>3.8213000000000001E-3</v>
      </c>
      <c r="H161" s="2">
        <v>3.2109E-6</v>
      </c>
      <c r="I161">
        <v>159160</v>
      </c>
      <c r="J161" s="3">
        <f t="shared" si="8"/>
        <v>0.284221</v>
      </c>
      <c r="K161" s="4">
        <f t="shared" si="9"/>
        <v>1.2885756062974097E-4</v>
      </c>
      <c r="L161" t="s">
        <v>17</v>
      </c>
      <c r="M161" t="s">
        <v>17</v>
      </c>
      <c r="N161" t="s">
        <v>17</v>
      </c>
    </row>
    <row r="162" spans="1:14" x14ac:dyDescent="0.2">
      <c r="A162" t="s">
        <v>592</v>
      </c>
      <c r="B162" t="s">
        <v>741</v>
      </c>
      <c r="C162" t="s">
        <v>15</v>
      </c>
      <c r="D162" t="s">
        <v>16</v>
      </c>
      <c r="E162" s="1">
        <v>0.53696100000000002</v>
      </c>
      <c r="F162" s="1">
        <v>-1.9310999999999998E-2</v>
      </c>
      <c r="G162" s="1">
        <v>3.4529000000000001E-3</v>
      </c>
      <c r="H162" s="2">
        <v>2.2387000000000001E-8</v>
      </c>
      <c r="I162">
        <v>159160</v>
      </c>
      <c r="J162" s="3">
        <f t="shared" si="8"/>
        <v>0.46303899999999998</v>
      </c>
      <c r="K162" s="4">
        <f t="shared" si="9"/>
        <v>1.8543847132326501E-4</v>
      </c>
      <c r="L162" t="s">
        <v>17</v>
      </c>
      <c r="M162" t="s">
        <v>17</v>
      </c>
      <c r="N162" t="s">
        <v>17</v>
      </c>
    </row>
    <row r="163" spans="1:14" x14ac:dyDescent="0.2">
      <c r="A163" t="s">
        <v>592</v>
      </c>
      <c r="B163" t="s">
        <v>742</v>
      </c>
      <c r="C163" t="s">
        <v>16</v>
      </c>
      <c r="D163" t="s">
        <v>15</v>
      </c>
      <c r="E163" s="1">
        <v>0.36233599999999999</v>
      </c>
      <c r="F163" s="1">
        <v>1.2374E-2</v>
      </c>
      <c r="G163" s="1">
        <v>3.5863000000000002E-3</v>
      </c>
      <c r="H163" s="2">
        <v>5.6008000000000002E-4</v>
      </c>
      <c r="I163">
        <v>159160</v>
      </c>
      <c r="J163" s="3">
        <f t="shared" si="8"/>
        <v>0.36233599999999999</v>
      </c>
      <c r="K163" s="4">
        <f t="shared" si="9"/>
        <v>7.0754424650325599E-5</v>
      </c>
      <c r="L163" t="s">
        <v>17</v>
      </c>
      <c r="M163" t="s">
        <v>17</v>
      </c>
      <c r="N163" t="s">
        <v>17</v>
      </c>
    </row>
    <row r="164" spans="1:14" x14ac:dyDescent="0.2">
      <c r="A164" t="s">
        <v>592</v>
      </c>
      <c r="B164" t="s">
        <v>743</v>
      </c>
      <c r="C164" t="s">
        <v>16</v>
      </c>
      <c r="D164" t="s">
        <v>15</v>
      </c>
      <c r="E164" s="1">
        <v>4.2168499999999998E-2</v>
      </c>
      <c r="F164" s="1">
        <v>3.8618E-2</v>
      </c>
      <c r="G164" s="1">
        <v>8.7439000000000006E-3</v>
      </c>
      <c r="H164" s="2">
        <v>1.0035E-5</v>
      </c>
      <c r="I164">
        <v>159160</v>
      </c>
      <c r="J164" s="3">
        <f t="shared" si="8"/>
        <v>4.2168499999999998E-2</v>
      </c>
      <c r="K164" s="4">
        <f t="shared" si="9"/>
        <v>1.2047219418930764E-4</v>
      </c>
      <c r="L164" t="s">
        <v>17</v>
      </c>
      <c r="M164" t="s">
        <v>17</v>
      </c>
      <c r="N164" t="s">
        <v>17</v>
      </c>
    </row>
    <row r="165" spans="1:14" x14ac:dyDescent="0.2">
      <c r="A165" t="s">
        <v>592</v>
      </c>
      <c r="B165" t="s">
        <v>744</v>
      </c>
      <c r="C165" t="s">
        <v>16</v>
      </c>
      <c r="D165" t="s">
        <v>15</v>
      </c>
      <c r="E165" s="1">
        <v>0.227991</v>
      </c>
      <c r="F165" s="1">
        <v>8.9297000000000001E-2</v>
      </c>
      <c r="G165" s="1">
        <v>4.1089999999999998E-3</v>
      </c>
      <c r="H165" s="2">
        <v>1.4544000000000001E-104</v>
      </c>
      <c r="I165">
        <v>159160</v>
      </c>
      <c r="J165" s="3">
        <f t="shared" si="8"/>
        <v>0.227991</v>
      </c>
      <c r="K165" s="4">
        <f t="shared" si="9"/>
        <v>2.8070089658512928E-3</v>
      </c>
      <c r="L165" t="s">
        <v>17</v>
      </c>
      <c r="M165" t="s">
        <v>17</v>
      </c>
      <c r="N165" t="s">
        <v>17</v>
      </c>
    </row>
    <row r="166" spans="1:14" x14ac:dyDescent="0.2">
      <c r="A166" t="s">
        <v>592</v>
      </c>
      <c r="B166" t="s">
        <v>745</v>
      </c>
      <c r="C166" t="s">
        <v>20</v>
      </c>
      <c r="D166" t="s">
        <v>19</v>
      </c>
      <c r="E166" s="1">
        <v>0.37959399999999999</v>
      </c>
      <c r="F166" s="1">
        <v>2.1852E-2</v>
      </c>
      <c r="G166" s="1">
        <v>3.5449000000000001E-3</v>
      </c>
      <c r="H166" s="2">
        <v>7.0971000000000002E-10</v>
      </c>
      <c r="I166">
        <v>159160</v>
      </c>
      <c r="J166" s="3">
        <f t="shared" si="8"/>
        <v>0.37959399999999999</v>
      </c>
      <c r="K166" s="4">
        <f t="shared" si="9"/>
        <v>2.2490945221306341E-4</v>
      </c>
      <c r="L166" t="s">
        <v>17</v>
      </c>
      <c r="M166" t="s">
        <v>17</v>
      </c>
      <c r="N166" t="s">
        <v>17</v>
      </c>
    </row>
    <row r="167" spans="1:14" x14ac:dyDescent="0.2">
      <c r="A167" t="s">
        <v>592</v>
      </c>
      <c r="B167" t="s">
        <v>746</v>
      </c>
      <c r="C167" t="s">
        <v>20</v>
      </c>
      <c r="D167" t="s">
        <v>19</v>
      </c>
      <c r="E167" s="1">
        <v>0.385685</v>
      </c>
      <c r="F167" s="1">
        <v>1.9133000000000001E-2</v>
      </c>
      <c r="G167" s="1">
        <v>3.5458999999999998E-3</v>
      </c>
      <c r="H167" s="2">
        <v>6.8312999999999998E-8</v>
      </c>
      <c r="I167">
        <v>159160</v>
      </c>
      <c r="J167" s="3">
        <f t="shared" si="8"/>
        <v>0.385685</v>
      </c>
      <c r="K167" s="4">
        <f t="shared" si="9"/>
        <v>1.7346825397517737E-4</v>
      </c>
      <c r="L167" t="s">
        <v>17</v>
      </c>
      <c r="M167" t="s">
        <v>17</v>
      </c>
      <c r="N167" t="s">
        <v>17</v>
      </c>
    </row>
    <row r="168" spans="1:14" x14ac:dyDescent="0.2">
      <c r="A168" t="s">
        <v>592</v>
      </c>
      <c r="B168" t="s">
        <v>747</v>
      </c>
      <c r="C168" t="s">
        <v>19</v>
      </c>
      <c r="D168" t="s">
        <v>16</v>
      </c>
      <c r="E168" s="1">
        <v>3.7558800000000003E-2</v>
      </c>
      <c r="F168" s="1">
        <v>-0.14554</v>
      </c>
      <c r="G168" s="1">
        <v>9.0404999999999999E-3</v>
      </c>
      <c r="H168" s="2">
        <v>2.9147999999999998E-58</v>
      </c>
      <c r="I168">
        <v>159160</v>
      </c>
      <c r="J168" s="3">
        <f t="shared" si="8"/>
        <v>3.7558800000000003E-2</v>
      </c>
      <c r="K168" s="4">
        <f t="shared" si="9"/>
        <v>1.5313718195730098E-3</v>
      </c>
      <c r="L168" t="s">
        <v>17</v>
      </c>
      <c r="M168" t="s">
        <v>17</v>
      </c>
      <c r="N168" t="s">
        <v>17</v>
      </c>
    </row>
    <row r="169" spans="1:14" x14ac:dyDescent="0.2">
      <c r="A169" t="s">
        <v>592</v>
      </c>
      <c r="B169" t="s">
        <v>748</v>
      </c>
      <c r="C169" t="s">
        <v>19</v>
      </c>
      <c r="D169" t="s">
        <v>20</v>
      </c>
      <c r="E169" s="1">
        <v>0.31109599999999998</v>
      </c>
      <c r="F169" s="1">
        <v>-2.1998E-2</v>
      </c>
      <c r="G169" s="1">
        <v>3.7287000000000002E-3</v>
      </c>
      <c r="H169" s="2">
        <v>3.6477000000000001E-9</v>
      </c>
      <c r="I169">
        <v>159160</v>
      </c>
      <c r="J169" s="3">
        <f t="shared" si="8"/>
        <v>0.31109599999999998</v>
      </c>
      <c r="K169" s="4">
        <f t="shared" si="9"/>
        <v>2.0741947208836824E-4</v>
      </c>
      <c r="L169" t="s">
        <v>17</v>
      </c>
      <c r="M169" t="s">
        <v>17</v>
      </c>
      <c r="N169" t="s">
        <v>17</v>
      </c>
    </row>
    <row r="170" spans="1:14" x14ac:dyDescent="0.2">
      <c r="A170" t="s">
        <v>592</v>
      </c>
      <c r="B170" t="s">
        <v>749</v>
      </c>
      <c r="C170" t="s">
        <v>16</v>
      </c>
      <c r="D170" t="s">
        <v>15</v>
      </c>
      <c r="E170" s="1">
        <v>0.17155200000000001</v>
      </c>
      <c r="F170" s="1">
        <v>-1.7246999999999998E-2</v>
      </c>
      <c r="G170" s="1">
        <v>4.6413000000000001E-3</v>
      </c>
      <c r="H170" s="2">
        <v>2.0244999999999999E-4</v>
      </c>
      <c r="I170">
        <v>159160</v>
      </c>
      <c r="J170" s="3">
        <f t="shared" si="8"/>
        <v>0.17155200000000001</v>
      </c>
      <c r="K170" s="4">
        <f t="shared" si="9"/>
        <v>8.4550885782588115E-5</v>
      </c>
      <c r="L170" t="s">
        <v>17</v>
      </c>
      <c r="M170" t="s">
        <v>17</v>
      </c>
      <c r="N170" t="s">
        <v>17</v>
      </c>
    </row>
    <row r="171" spans="1:14" x14ac:dyDescent="0.2">
      <c r="A171" t="s">
        <v>592</v>
      </c>
      <c r="B171" t="s">
        <v>750</v>
      </c>
      <c r="C171" t="s">
        <v>19</v>
      </c>
      <c r="D171" t="s">
        <v>20</v>
      </c>
      <c r="E171" s="1">
        <v>0.31073899999999999</v>
      </c>
      <c r="F171" s="1">
        <v>-5.8047000000000001E-2</v>
      </c>
      <c r="G171" s="1">
        <v>3.7171999999999999E-3</v>
      </c>
      <c r="H171" s="2">
        <v>6.2549999999999998E-55</v>
      </c>
      <c r="I171">
        <v>159160</v>
      </c>
      <c r="J171" s="3">
        <f t="shared" si="8"/>
        <v>0.31073899999999999</v>
      </c>
      <c r="K171" s="4">
        <f t="shared" si="9"/>
        <v>1.4433412506127386E-3</v>
      </c>
      <c r="L171" t="s">
        <v>17</v>
      </c>
      <c r="M171" t="s">
        <v>17</v>
      </c>
      <c r="N171" t="s">
        <v>17</v>
      </c>
    </row>
    <row r="172" spans="1:14" x14ac:dyDescent="0.2">
      <c r="A172" t="s">
        <v>592</v>
      </c>
      <c r="B172" t="s">
        <v>751</v>
      </c>
      <c r="C172" t="s">
        <v>86</v>
      </c>
      <c r="D172" t="s">
        <v>20</v>
      </c>
      <c r="E172" s="1">
        <v>0.35883700000000002</v>
      </c>
      <c r="F172" s="1">
        <v>2.5982000000000002E-2</v>
      </c>
      <c r="G172" s="1">
        <v>3.6264000000000001E-3</v>
      </c>
      <c r="H172" s="2">
        <v>7.8290000000000003E-13</v>
      </c>
      <c r="I172">
        <v>159160</v>
      </c>
      <c r="J172" s="3">
        <f t="shared" si="8"/>
        <v>0.35883700000000002</v>
      </c>
      <c r="K172" s="4">
        <f t="shared" si="9"/>
        <v>3.1062815846411002E-4</v>
      </c>
      <c r="L172" t="s">
        <v>17</v>
      </c>
      <c r="M172" t="s">
        <v>17</v>
      </c>
      <c r="N172" t="s">
        <v>17</v>
      </c>
    </row>
    <row r="173" spans="1:14" x14ac:dyDescent="0.2">
      <c r="A173" t="s">
        <v>592</v>
      </c>
      <c r="B173" t="s">
        <v>752</v>
      </c>
      <c r="C173" t="s">
        <v>19</v>
      </c>
      <c r="D173" t="s">
        <v>15</v>
      </c>
      <c r="E173" s="1">
        <v>0.446461</v>
      </c>
      <c r="F173" s="1">
        <v>2.9123E-2</v>
      </c>
      <c r="G173" s="1">
        <v>3.4761000000000002E-3</v>
      </c>
      <c r="H173" s="2">
        <v>5.4274999999999998E-17</v>
      </c>
      <c r="I173">
        <v>159160</v>
      </c>
      <c r="J173" s="3">
        <f t="shared" si="8"/>
        <v>0.446461</v>
      </c>
      <c r="K173" s="4">
        <f t="shared" si="9"/>
        <v>4.1921225357833923E-4</v>
      </c>
      <c r="L173" t="s">
        <v>17</v>
      </c>
      <c r="M173" t="s">
        <v>17</v>
      </c>
      <c r="N173" t="s">
        <v>17</v>
      </c>
    </row>
    <row r="174" spans="1:14" x14ac:dyDescent="0.2">
      <c r="A174" t="s">
        <v>592</v>
      </c>
      <c r="B174" t="s">
        <v>590</v>
      </c>
      <c r="C174" t="s">
        <v>19</v>
      </c>
      <c r="D174" t="s">
        <v>20</v>
      </c>
      <c r="E174" s="1">
        <v>5.5197499999999997E-2</v>
      </c>
      <c r="F174" s="1">
        <v>-9.9053000000000002E-2</v>
      </c>
      <c r="G174" s="1">
        <v>7.5519000000000003E-3</v>
      </c>
      <c r="H174" s="2">
        <v>2.7818999999999999E-39</v>
      </c>
      <c r="I174">
        <v>159160</v>
      </c>
      <c r="J174" s="3">
        <f t="shared" si="8"/>
        <v>5.5197499999999997E-2</v>
      </c>
      <c r="K174" s="4">
        <f t="shared" si="9"/>
        <v>1.023353559579359E-3</v>
      </c>
      <c r="L174" t="s">
        <v>17</v>
      </c>
      <c r="M174" t="s">
        <v>17</v>
      </c>
      <c r="N174" t="s">
        <v>17</v>
      </c>
    </row>
    <row r="175" spans="1:14" x14ac:dyDescent="0.2">
      <c r="A175" t="s">
        <v>592</v>
      </c>
      <c r="B175" t="s">
        <v>753</v>
      </c>
      <c r="C175" t="s">
        <v>15</v>
      </c>
      <c r="D175" t="s">
        <v>16</v>
      </c>
      <c r="E175" s="1">
        <v>0.71229699999999996</v>
      </c>
      <c r="F175" s="1">
        <v>-3.1185000000000001E-2</v>
      </c>
      <c r="G175" s="1">
        <v>3.8219999999999999E-3</v>
      </c>
      <c r="H175" s="2">
        <v>3.3979E-16</v>
      </c>
      <c r="I175">
        <v>159160</v>
      </c>
      <c r="J175" s="3">
        <f t="shared" si="8"/>
        <v>0.28770300000000004</v>
      </c>
      <c r="K175" s="4">
        <f t="shared" si="9"/>
        <v>3.9859055013185808E-4</v>
      </c>
      <c r="L175" t="s">
        <v>17</v>
      </c>
      <c r="M175" t="s">
        <v>17</v>
      </c>
      <c r="N175" t="s">
        <v>17</v>
      </c>
    </row>
    <row r="176" spans="1:14" x14ac:dyDescent="0.2">
      <c r="A176" t="s">
        <v>592</v>
      </c>
      <c r="B176" t="s">
        <v>754</v>
      </c>
      <c r="C176" t="s">
        <v>20</v>
      </c>
      <c r="D176" t="s">
        <v>19</v>
      </c>
      <c r="E176" s="1">
        <v>0.75596200000000002</v>
      </c>
      <c r="F176" s="1">
        <v>3.1237000000000001E-2</v>
      </c>
      <c r="G176" s="1">
        <v>4.0001000000000004E-3</v>
      </c>
      <c r="H176" s="2">
        <v>5.7945999999999999E-15</v>
      </c>
      <c r="I176">
        <v>159160</v>
      </c>
      <c r="J176" s="3">
        <f t="shared" si="8"/>
        <v>0.24403799999999998</v>
      </c>
      <c r="K176" s="4">
        <f t="shared" si="9"/>
        <v>3.600195239214416E-4</v>
      </c>
      <c r="L176" t="s">
        <v>17</v>
      </c>
      <c r="M176" t="s">
        <v>17</v>
      </c>
      <c r="N176" t="s">
        <v>17</v>
      </c>
    </row>
    <row r="177" spans="1:14" x14ac:dyDescent="0.2">
      <c r="A177" t="s">
        <v>592</v>
      </c>
      <c r="B177" t="s">
        <v>755</v>
      </c>
      <c r="C177" t="s">
        <v>20</v>
      </c>
      <c r="D177" t="s">
        <v>19</v>
      </c>
      <c r="E177" s="1">
        <v>0.196552</v>
      </c>
      <c r="F177" s="1">
        <v>3.8143999999999997E-2</v>
      </c>
      <c r="G177" s="1">
        <v>4.3302000000000002E-3</v>
      </c>
      <c r="H177" s="2">
        <v>1.2770999999999999E-18</v>
      </c>
      <c r="I177">
        <v>159160</v>
      </c>
      <c r="J177" s="3">
        <f t="shared" si="8"/>
        <v>0.196552</v>
      </c>
      <c r="K177" s="4">
        <f t="shared" si="9"/>
        <v>4.5953405813817287E-4</v>
      </c>
      <c r="L177" t="s">
        <v>17</v>
      </c>
      <c r="M177" t="s">
        <v>17</v>
      </c>
      <c r="N177" t="s">
        <v>17</v>
      </c>
    </row>
    <row r="178" spans="1:14" x14ac:dyDescent="0.2">
      <c r="A178" t="s">
        <v>592</v>
      </c>
      <c r="B178" t="s">
        <v>756</v>
      </c>
      <c r="C178" t="s">
        <v>20</v>
      </c>
      <c r="D178" t="s">
        <v>19</v>
      </c>
      <c r="E178" s="1">
        <v>0.20787600000000001</v>
      </c>
      <c r="F178" s="1">
        <v>-2.5215000000000001E-2</v>
      </c>
      <c r="G178" s="1">
        <v>4.2472999999999999E-3</v>
      </c>
      <c r="H178" s="2">
        <v>2.9153000000000001E-9</v>
      </c>
      <c r="I178">
        <v>159160</v>
      </c>
      <c r="J178" s="3">
        <f t="shared" si="8"/>
        <v>0.20787600000000001</v>
      </c>
      <c r="K178" s="4">
        <f t="shared" si="9"/>
        <v>2.0938495065233535E-4</v>
      </c>
      <c r="L178" t="s">
        <v>17</v>
      </c>
      <c r="M178" t="s">
        <v>17</v>
      </c>
      <c r="N178" t="s">
        <v>17</v>
      </c>
    </row>
    <row r="179" spans="1:14" x14ac:dyDescent="0.2">
      <c r="A179" t="s">
        <v>592</v>
      </c>
      <c r="B179" t="s">
        <v>757</v>
      </c>
      <c r="C179" t="s">
        <v>20</v>
      </c>
      <c r="D179" t="s">
        <v>15</v>
      </c>
      <c r="E179" s="1">
        <v>4.1419600000000001E-2</v>
      </c>
      <c r="F179" s="1">
        <v>4.6346999999999999E-2</v>
      </c>
      <c r="G179" s="1">
        <v>8.6315999999999997E-3</v>
      </c>
      <c r="H179" s="2">
        <v>7.9077000000000001E-8</v>
      </c>
      <c r="I179">
        <v>159160</v>
      </c>
      <c r="J179" s="3">
        <f t="shared" si="8"/>
        <v>4.1419600000000001E-2</v>
      </c>
      <c r="K179" s="4">
        <f t="shared" si="9"/>
        <v>1.7057198232852709E-4</v>
      </c>
      <c r="L179" t="s">
        <v>17</v>
      </c>
      <c r="M179" t="s">
        <v>17</v>
      </c>
      <c r="N179" t="s">
        <v>17</v>
      </c>
    </row>
    <row r="180" spans="1:14" x14ac:dyDescent="0.2">
      <c r="A180" t="s">
        <v>592</v>
      </c>
      <c r="B180" t="s">
        <v>758</v>
      </c>
      <c r="C180" t="s">
        <v>86</v>
      </c>
      <c r="D180" t="s">
        <v>20</v>
      </c>
      <c r="E180" s="1">
        <v>0.68995300000000004</v>
      </c>
      <c r="F180" s="1">
        <v>1.9848999999999999E-2</v>
      </c>
      <c r="G180" s="1">
        <v>3.7448E-3</v>
      </c>
      <c r="H180" s="2">
        <v>1.1569E-7</v>
      </c>
      <c r="I180">
        <v>159160</v>
      </c>
      <c r="J180" s="3">
        <f t="shared" si="8"/>
        <v>0.31004699999999996</v>
      </c>
      <c r="K180" s="4">
        <f t="shared" si="9"/>
        <v>1.685599135928357E-4</v>
      </c>
      <c r="L180" t="s">
        <v>17</v>
      </c>
      <c r="M180" t="s">
        <v>17</v>
      </c>
      <c r="N180" t="s">
        <v>17</v>
      </c>
    </row>
    <row r="181" spans="1:14" x14ac:dyDescent="0.2">
      <c r="A181" t="s">
        <v>592</v>
      </c>
      <c r="B181" t="s">
        <v>759</v>
      </c>
      <c r="C181" t="s">
        <v>19</v>
      </c>
      <c r="D181" t="s">
        <v>16</v>
      </c>
      <c r="E181" s="1">
        <v>0.874108</v>
      </c>
      <c r="F181" s="1">
        <v>2.4677999999999999E-2</v>
      </c>
      <c r="G181" s="1">
        <v>5.1808000000000002E-3</v>
      </c>
      <c r="H181" s="2">
        <v>1.9061000000000001E-6</v>
      </c>
      <c r="I181">
        <v>159160</v>
      </c>
      <c r="J181" s="3">
        <f t="shared" si="8"/>
        <v>0.125892</v>
      </c>
      <c r="K181" s="4">
        <f t="shared" si="9"/>
        <v>1.3403343367957753E-4</v>
      </c>
      <c r="L181" t="s">
        <v>17</v>
      </c>
      <c r="M181" t="s">
        <v>17</v>
      </c>
      <c r="N181" t="s">
        <v>17</v>
      </c>
    </row>
    <row r="182" spans="1:14" x14ac:dyDescent="0.2">
      <c r="A182" t="s">
        <v>592</v>
      </c>
      <c r="B182" t="s">
        <v>760</v>
      </c>
      <c r="C182" t="s">
        <v>19</v>
      </c>
      <c r="D182" t="s">
        <v>20</v>
      </c>
      <c r="E182" s="1">
        <v>0.25482700000000003</v>
      </c>
      <c r="F182" s="1">
        <v>5.4496000000000003E-2</v>
      </c>
      <c r="G182" s="1">
        <v>3.9534000000000001E-3</v>
      </c>
      <c r="H182" s="2">
        <v>3.3379999999999999E-43</v>
      </c>
      <c r="I182">
        <v>159160</v>
      </c>
      <c r="J182" s="3">
        <f t="shared" si="8"/>
        <v>0.25482700000000003</v>
      </c>
      <c r="K182" s="4">
        <f t="shared" si="9"/>
        <v>1.1278771553438001E-3</v>
      </c>
      <c r="L182" t="s">
        <v>17</v>
      </c>
      <c r="M182" t="s">
        <v>17</v>
      </c>
      <c r="N182" t="s">
        <v>17</v>
      </c>
    </row>
    <row r="183" spans="1:14" x14ac:dyDescent="0.2">
      <c r="A183" t="s">
        <v>592</v>
      </c>
      <c r="B183" t="s">
        <v>761</v>
      </c>
      <c r="C183" t="s">
        <v>16</v>
      </c>
      <c r="D183" t="s">
        <v>15</v>
      </c>
      <c r="E183" s="1">
        <v>0.396874</v>
      </c>
      <c r="F183" s="1">
        <v>2.0898E-2</v>
      </c>
      <c r="G183" s="1">
        <v>3.5149000000000001E-3</v>
      </c>
      <c r="H183" s="2">
        <v>2.7599E-9</v>
      </c>
      <c r="I183">
        <v>159160</v>
      </c>
      <c r="J183" s="3">
        <f t="shared" si="8"/>
        <v>0.396874</v>
      </c>
      <c r="K183" s="4">
        <f t="shared" si="9"/>
        <v>2.0907405595190677E-4</v>
      </c>
      <c r="L183" t="s">
        <v>17</v>
      </c>
      <c r="M183" t="s">
        <v>17</v>
      </c>
      <c r="N183" t="s">
        <v>17</v>
      </c>
    </row>
    <row r="184" spans="1:14" x14ac:dyDescent="0.2">
      <c r="A184" t="s">
        <v>592</v>
      </c>
      <c r="B184" t="s">
        <v>762</v>
      </c>
      <c r="C184" t="s">
        <v>16</v>
      </c>
      <c r="D184" t="s">
        <v>15</v>
      </c>
      <c r="E184" s="1">
        <v>0.17325599999999999</v>
      </c>
      <c r="F184" s="1">
        <v>-5.7393E-2</v>
      </c>
      <c r="G184" s="1">
        <v>4.5604E-3</v>
      </c>
      <c r="H184" s="2">
        <v>2.6521E-36</v>
      </c>
      <c r="I184">
        <v>159160</v>
      </c>
      <c r="J184" s="3">
        <f t="shared" si="8"/>
        <v>0.17325599999999999</v>
      </c>
      <c r="K184" s="4">
        <f t="shared" si="9"/>
        <v>9.4364182921333303E-4</v>
      </c>
      <c r="L184" t="s">
        <v>17</v>
      </c>
      <c r="M184" t="s">
        <v>17</v>
      </c>
      <c r="N184" t="s">
        <v>17</v>
      </c>
    </row>
    <row r="185" spans="1:14" x14ac:dyDescent="0.2">
      <c r="A185" t="s">
        <v>592</v>
      </c>
      <c r="B185" t="s">
        <v>763</v>
      </c>
      <c r="C185" t="s">
        <v>19</v>
      </c>
      <c r="D185" t="s">
        <v>20</v>
      </c>
      <c r="E185" s="1">
        <v>0.60061200000000003</v>
      </c>
      <c r="F185" s="1">
        <v>-2.188E-2</v>
      </c>
      <c r="G185" s="1">
        <v>3.5222000000000001E-3</v>
      </c>
      <c r="H185" s="2">
        <v>5.2432999999999999E-10</v>
      </c>
      <c r="I185">
        <v>159160</v>
      </c>
      <c r="J185" s="3">
        <f t="shared" si="8"/>
        <v>0.39938799999999997</v>
      </c>
      <c r="K185" s="4">
        <f t="shared" si="9"/>
        <v>2.2967495920468578E-4</v>
      </c>
      <c r="L185" t="s">
        <v>17</v>
      </c>
      <c r="M185" t="s">
        <v>17</v>
      </c>
      <c r="N185" t="s">
        <v>17</v>
      </c>
    </row>
    <row r="186" spans="1:14" x14ac:dyDescent="0.2">
      <c r="A186" t="s">
        <v>592</v>
      </c>
      <c r="B186" t="s">
        <v>764</v>
      </c>
      <c r="C186" t="s">
        <v>20</v>
      </c>
      <c r="D186" t="s">
        <v>19</v>
      </c>
      <c r="E186" s="1">
        <v>0.10979800000000001</v>
      </c>
      <c r="F186" s="1">
        <v>-0.34559000000000001</v>
      </c>
      <c r="G186" s="1">
        <v>5.4371999999999997E-3</v>
      </c>
      <c r="H186" s="2">
        <v>0</v>
      </c>
      <c r="I186">
        <v>159160</v>
      </c>
      <c r="J186" s="3">
        <f t="shared" si="8"/>
        <v>0.10979800000000001</v>
      </c>
      <c r="K186" s="4">
        <f t="shared" si="9"/>
        <v>2.3347228038291503E-2</v>
      </c>
      <c r="L186" t="s">
        <v>17</v>
      </c>
      <c r="M186" t="s">
        <v>17</v>
      </c>
      <c r="N186" t="s">
        <v>17</v>
      </c>
    </row>
    <row r="187" spans="1:14" x14ac:dyDescent="0.2">
      <c r="A187" t="s">
        <v>592</v>
      </c>
      <c r="B187" t="s">
        <v>765</v>
      </c>
      <c r="C187" t="s">
        <v>20</v>
      </c>
      <c r="D187" t="s">
        <v>19</v>
      </c>
      <c r="E187" s="1">
        <v>0.291184</v>
      </c>
      <c r="F187" s="1">
        <v>8.2282999999999995E-2</v>
      </c>
      <c r="G187" s="1">
        <v>3.7848000000000001E-3</v>
      </c>
      <c r="H187" s="2">
        <v>1.2068E-104</v>
      </c>
      <c r="I187">
        <v>159160</v>
      </c>
      <c r="J187" s="3">
        <f t="shared" si="8"/>
        <v>0.291184</v>
      </c>
      <c r="K187" s="4">
        <f t="shared" si="9"/>
        <v>2.79480332035232E-3</v>
      </c>
      <c r="L187" t="s">
        <v>17</v>
      </c>
      <c r="M187" t="s">
        <v>17</v>
      </c>
      <c r="N187" t="s">
        <v>17</v>
      </c>
    </row>
    <row r="188" spans="1:14" x14ac:dyDescent="0.2">
      <c r="A188" t="s">
        <v>592</v>
      </c>
      <c r="B188" t="s">
        <v>766</v>
      </c>
      <c r="C188" t="s">
        <v>20</v>
      </c>
      <c r="D188" t="s">
        <v>19</v>
      </c>
      <c r="E188" s="1">
        <v>1.16419E-2</v>
      </c>
      <c r="F188" s="1">
        <v>0.11212</v>
      </c>
      <c r="G188" s="1">
        <v>1.6389999999999998E-2</v>
      </c>
      <c r="H188" s="2">
        <v>7.9044999999999997E-12</v>
      </c>
      <c r="I188">
        <v>159160</v>
      </c>
      <c r="J188" s="3">
        <f t="shared" si="8"/>
        <v>1.16419E-2</v>
      </c>
      <c r="K188" s="4">
        <f t="shared" si="9"/>
        <v>2.8929062796055946E-4</v>
      </c>
      <c r="L188" t="s">
        <v>17</v>
      </c>
      <c r="M188" t="s">
        <v>17</v>
      </c>
      <c r="N188" t="s">
        <v>17</v>
      </c>
    </row>
    <row r="189" spans="1:14" x14ac:dyDescent="0.2">
      <c r="A189" t="s">
        <v>592</v>
      </c>
      <c r="B189" t="s">
        <v>767</v>
      </c>
      <c r="C189" t="s">
        <v>16</v>
      </c>
      <c r="D189" t="s">
        <v>15</v>
      </c>
      <c r="E189" s="1">
        <v>0.44868999999999998</v>
      </c>
      <c r="F189" s="1">
        <v>-1.124E-2</v>
      </c>
      <c r="G189" s="1">
        <v>3.4604000000000002E-3</v>
      </c>
      <c r="H189" s="2">
        <v>1.1620000000000001E-3</v>
      </c>
      <c r="I189">
        <v>159160</v>
      </c>
      <c r="J189" s="3">
        <f t="shared" si="8"/>
        <v>0.44868999999999998</v>
      </c>
      <c r="K189" s="4">
        <f t="shared" si="9"/>
        <v>6.2503577932889284E-5</v>
      </c>
      <c r="L189" t="s">
        <v>17</v>
      </c>
      <c r="M189" t="s">
        <v>17</v>
      </c>
      <c r="N189" t="s">
        <v>17</v>
      </c>
    </row>
    <row r="190" spans="1:14" x14ac:dyDescent="0.2">
      <c r="A190" t="s">
        <v>592</v>
      </c>
      <c r="B190" t="s">
        <v>768</v>
      </c>
      <c r="C190" t="s">
        <v>20</v>
      </c>
      <c r="D190" t="s">
        <v>19</v>
      </c>
      <c r="E190" s="1">
        <v>0.47119</v>
      </c>
      <c r="F190" s="1">
        <v>-1.6104E-2</v>
      </c>
      <c r="G190" s="1">
        <v>3.4696000000000002E-3</v>
      </c>
      <c r="H190" s="2">
        <v>3.4595999999999999E-6</v>
      </c>
      <c r="I190">
        <v>159160</v>
      </c>
      <c r="J190" s="3">
        <f t="shared" si="8"/>
        <v>0.47119</v>
      </c>
      <c r="K190" s="4">
        <f t="shared" si="9"/>
        <v>1.2923889721473011E-4</v>
      </c>
      <c r="L190" t="s">
        <v>17</v>
      </c>
      <c r="M190" t="s">
        <v>17</v>
      </c>
      <c r="N190" t="s">
        <v>17</v>
      </c>
    </row>
    <row r="191" spans="1:14" x14ac:dyDescent="0.2">
      <c r="A191" t="s">
        <v>592</v>
      </c>
      <c r="B191" t="s">
        <v>769</v>
      </c>
      <c r="C191" t="s">
        <v>15</v>
      </c>
      <c r="D191" t="s">
        <v>19</v>
      </c>
      <c r="E191" s="1">
        <v>0.65620000000000001</v>
      </c>
      <c r="F191" s="1">
        <v>4.2978000000000002E-2</v>
      </c>
      <c r="G191" s="1">
        <v>3.6242000000000002E-3</v>
      </c>
      <c r="H191" s="2">
        <v>2.0033000000000001E-32</v>
      </c>
      <c r="I191">
        <v>159160</v>
      </c>
      <c r="J191" s="3">
        <f t="shared" si="8"/>
        <v>0.34379999999999999</v>
      </c>
      <c r="K191" s="4">
        <f t="shared" si="9"/>
        <v>8.3342111095927019E-4</v>
      </c>
      <c r="L191" t="s">
        <v>17</v>
      </c>
      <c r="M191" t="s">
        <v>17</v>
      </c>
      <c r="N191" t="s">
        <v>17</v>
      </c>
    </row>
    <row r="192" spans="1:14" x14ac:dyDescent="0.2">
      <c r="A192" t="s">
        <v>592</v>
      </c>
      <c r="B192" t="s">
        <v>770</v>
      </c>
      <c r="C192" t="s">
        <v>16</v>
      </c>
      <c r="D192" t="s">
        <v>15</v>
      </c>
      <c r="E192" s="1">
        <v>0.238539</v>
      </c>
      <c r="F192" s="1">
        <v>-3.5154999999999999E-2</v>
      </c>
      <c r="G192" s="1">
        <v>4.0581000000000002E-3</v>
      </c>
      <c r="H192" s="2">
        <v>4.6381999999999997E-18</v>
      </c>
      <c r="I192">
        <v>159160</v>
      </c>
      <c r="J192" s="3">
        <f t="shared" si="8"/>
        <v>0.238539</v>
      </c>
      <c r="K192" s="4">
        <f t="shared" si="9"/>
        <v>4.4896373189333454E-4</v>
      </c>
      <c r="L192" t="s">
        <v>17</v>
      </c>
      <c r="M192" t="s">
        <v>17</v>
      </c>
      <c r="N192" t="s">
        <v>17</v>
      </c>
    </row>
    <row r="193" spans="1:14" x14ac:dyDescent="0.2">
      <c r="A193" t="s">
        <v>592</v>
      </c>
      <c r="B193" t="s">
        <v>771</v>
      </c>
      <c r="C193" t="s">
        <v>16</v>
      </c>
      <c r="D193" t="s">
        <v>15</v>
      </c>
      <c r="E193" s="1">
        <v>0.38031599999999999</v>
      </c>
      <c r="F193" s="1">
        <v>-3.0251E-2</v>
      </c>
      <c r="G193" s="1">
        <v>3.5452999999999999E-3</v>
      </c>
      <c r="H193" s="2">
        <v>1.4414999999999999E-17</v>
      </c>
      <c r="I193">
        <v>159160</v>
      </c>
      <c r="J193" s="3">
        <f t="shared" si="8"/>
        <v>0.38031599999999999</v>
      </c>
      <c r="K193" s="4">
        <f t="shared" si="9"/>
        <v>4.3134458116694688E-4</v>
      </c>
      <c r="L193" t="s">
        <v>17</v>
      </c>
      <c r="M193" t="s">
        <v>17</v>
      </c>
      <c r="N193" t="s">
        <v>17</v>
      </c>
    </row>
    <row r="194" spans="1:14" x14ac:dyDescent="0.2">
      <c r="A194" t="s">
        <v>592</v>
      </c>
      <c r="B194" t="s">
        <v>772</v>
      </c>
      <c r="C194" t="s">
        <v>16</v>
      </c>
      <c r="D194" t="s">
        <v>15</v>
      </c>
      <c r="E194" s="1">
        <v>0.264654</v>
      </c>
      <c r="F194" s="1">
        <v>-3.0533999999999999E-2</v>
      </c>
      <c r="G194" s="1">
        <v>3.9096000000000001E-3</v>
      </c>
      <c r="H194" s="2">
        <v>5.7549999999999998E-15</v>
      </c>
      <c r="I194">
        <v>159160</v>
      </c>
      <c r="J194" s="3">
        <f t="shared" si="8"/>
        <v>0.264654</v>
      </c>
      <c r="K194" s="4">
        <f t="shared" si="9"/>
        <v>3.6288381185758581E-4</v>
      </c>
      <c r="L194" t="s">
        <v>17</v>
      </c>
      <c r="M194" t="s">
        <v>17</v>
      </c>
      <c r="N194" t="s">
        <v>17</v>
      </c>
    </row>
    <row r="195" spans="1:14" x14ac:dyDescent="0.2">
      <c r="A195" t="s">
        <v>592</v>
      </c>
      <c r="B195" t="s">
        <v>773</v>
      </c>
      <c r="C195" t="s">
        <v>15</v>
      </c>
      <c r="D195" t="s">
        <v>20</v>
      </c>
      <c r="E195" s="1">
        <v>0.15002499999999999</v>
      </c>
      <c r="F195" s="1">
        <v>1.8775E-2</v>
      </c>
      <c r="G195" s="1">
        <v>4.8368999999999999E-3</v>
      </c>
      <c r="H195" s="2">
        <v>1.0385E-4</v>
      </c>
      <c r="I195">
        <v>159160</v>
      </c>
      <c r="J195" s="3">
        <f t="shared" si="8"/>
        <v>0.15002499999999999</v>
      </c>
      <c r="K195" s="4">
        <f t="shared" si="9"/>
        <v>8.9899996456249221E-5</v>
      </c>
      <c r="L195" t="s">
        <v>17</v>
      </c>
      <c r="M195" t="s">
        <v>17</v>
      </c>
      <c r="N195" t="s">
        <v>17</v>
      </c>
    </row>
    <row r="196" spans="1:14" x14ac:dyDescent="0.2">
      <c r="A196" t="s">
        <v>592</v>
      </c>
      <c r="B196" t="s">
        <v>774</v>
      </c>
      <c r="C196" t="s">
        <v>20</v>
      </c>
      <c r="D196" t="s">
        <v>19</v>
      </c>
      <c r="E196" s="1">
        <v>3.1703200000000001E-2</v>
      </c>
      <c r="F196" s="1">
        <v>-4.7166E-2</v>
      </c>
      <c r="G196" s="1">
        <v>9.8051000000000006E-3</v>
      </c>
      <c r="H196" s="2">
        <v>1.508E-6</v>
      </c>
      <c r="I196">
        <v>159160</v>
      </c>
      <c r="J196" s="3">
        <f t="shared" si="8"/>
        <v>3.1703200000000001E-2</v>
      </c>
      <c r="K196" s="4">
        <f t="shared" si="9"/>
        <v>1.365839555716801E-4</v>
      </c>
      <c r="L196" t="s">
        <v>17</v>
      </c>
      <c r="M196" t="s">
        <v>17</v>
      </c>
      <c r="N196" t="s">
        <v>17</v>
      </c>
    </row>
    <row r="197" spans="1:14" x14ac:dyDescent="0.2">
      <c r="A197" t="s">
        <v>592</v>
      </c>
      <c r="B197" t="s">
        <v>775</v>
      </c>
      <c r="C197" t="s">
        <v>19</v>
      </c>
      <c r="D197" t="s">
        <v>15</v>
      </c>
      <c r="E197" s="1">
        <v>0.57614900000000002</v>
      </c>
      <c r="F197" s="1">
        <v>1.993E-2</v>
      </c>
      <c r="G197" s="1">
        <v>3.4803999999999998E-3</v>
      </c>
      <c r="H197" s="2">
        <v>1.0274999999999999E-8</v>
      </c>
      <c r="I197">
        <v>159160</v>
      </c>
      <c r="J197" s="3">
        <f t="shared" si="8"/>
        <v>0.42385099999999998</v>
      </c>
      <c r="K197" s="4">
        <f t="shared" si="9"/>
        <v>1.9399592956535763E-4</v>
      </c>
      <c r="L197" t="s">
        <v>17</v>
      </c>
      <c r="M197" t="s">
        <v>17</v>
      </c>
      <c r="N197" t="s">
        <v>17</v>
      </c>
    </row>
    <row r="198" spans="1:14" x14ac:dyDescent="0.2">
      <c r="A198" t="s">
        <v>592</v>
      </c>
      <c r="B198" t="s">
        <v>776</v>
      </c>
      <c r="C198" t="s">
        <v>15</v>
      </c>
      <c r="D198" t="s">
        <v>20</v>
      </c>
      <c r="E198" s="1">
        <v>0.52655799999999997</v>
      </c>
      <c r="F198" s="1">
        <v>1.8273999999999999E-2</v>
      </c>
      <c r="G198" s="1">
        <v>3.4684E-3</v>
      </c>
      <c r="H198" s="2">
        <v>1.3763E-7</v>
      </c>
      <c r="I198">
        <v>159160</v>
      </c>
      <c r="J198" s="3">
        <f t="shared" si="8"/>
        <v>0.47344200000000003</v>
      </c>
      <c r="K198" s="4">
        <f t="shared" si="9"/>
        <v>1.6649846526357664E-4</v>
      </c>
      <c r="L198" t="s">
        <v>17</v>
      </c>
      <c r="M198" t="s">
        <v>17</v>
      </c>
      <c r="N198" t="s">
        <v>17</v>
      </c>
    </row>
    <row r="199" spans="1:14" x14ac:dyDescent="0.2">
      <c r="A199" t="s">
        <v>592</v>
      </c>
      <c r="B199" t="s">
        <v>582</v>
      </c>
      <c r="C199" t="s">
        <v>19</v>
      </c>
      <c r="D199" t="s">
        <v>20</v>
      </c>
      <c r="E199" s="1">
        <v>0.20834800000000001</v>
      </c>
      <c r="F199" s="1">
        <v>3.7985999999999999E-2</v>
      </c>
      <c r="G199" s="1">
        <v>4.2348999999999998E-3</v>
      </c>
      <c r="H199" s="2">
        <v>3.0058E-19</v>
      </c>
      <c r="I199">
        <v>159160</v>
      </c>
      <c r="J199" s="3">
        <f t="shared" si="8"/>
        <v>0.20834800000000001</v>
      </c>
      <c r="K199" s="4">
        <f t="shared" si="9"/>
        <v>4.7599322649579285E-4</v>
      </c>
      <c r="L199" t="s">
        <v>17</v>
      </c>
      <c r="M199" t="s">
        <v>17</v>
      </c>
      <c r="N199" t="s">
        <v>17</v>
      </c>
    </row>
    <row r="200" spans="1:14" x14ac:dyDescent="0.2">
      <c r="A200" t="s">
        <v>592</v>
      </c>
      <c r="B200" t="s">
        <v>777</v>
      </c>
      <c r="C200" t="s">
        <v>15</v>
      </c>
      <c r="D200" t="s">
        <v>16</v>
      </c>
      <c r="E200" s="1">
        <v>0.26428600000000002</v>
      </c>
      <c r="F200" s="1">
        <v>-1.5781E-2</v>
      </c>
      <c r="G200" s="1">
        <v>3.9150000000000001E-3</v>
      </c>
      <c r="H200" s="2">
        <v>5.5590000000000001E-5</v>
      </c>
      <c r="I200">
        <v>159160</v>
      </c>
      <c r="J200" s="3">
        <f t="shared" si="8"/>
        <v>0.26428600000000002</v>
      </c>
      <c r="K200" s="4">
        <f t="shared" si="9"/>
        <v>9.6846117228173336E-5</v>
      </c>
      <c r="L200" t="s">
        <v>17</v>
      </c>
      <c r="M200" t="s">
        <v>17</v>
      </c>
      <c r="N200" t="s">
        <v>17</v>
      </c>
    </row>
    <row r="201" spans="1:14" x14ac:dyDescent="0.2">
      <c r="A201" t="s">
        <v>592</v>
      </c>
      <c r="B201" t="s">
        <v>778</v>
      </c>
      <c r="C201" t="s">
        <v>15</v>
      </c>
      <c r="D201" t="s">
        <v>19</v>
      </c>
      <c r="E201" s="1">
        <v>1.9147600000000001E-2</v>
      </c>
      <c r="F201" s="1">
        <v>-8.3710000000000007E-2</v>
      </c>
      <c r="G201" s="1">
        <v>1.2747E-2</v>
      </c>
      <c r="H201" s="2">
        <v>5.1462E-11</v>
      </c>
      <c r="I201">
        <v>159160</v>
      </c>
      <c r="J201" s="3">
        <f t="shared" si="8"/>
        <v>1.9147600000000001E-2</v>
      </c>
      <c r="K201" s="4">
        <f t="shared" si="9"/>
        <v>2.6321018167308683E-4</v>
      </c>
      <c r="L201" t="s">
        <v>17</v>
      </c>
      <c r="M201" t="s">
        <v>17</v>
      </c>
      <c r="N201" t="s">
        <v>17</v>
      </c>
    </row>
    <row r="202" spans="1:14" x14ac:dyDescent="0.2">
      <c r="A202" t="s">
        <v>592</v>
      </c>
      <c r="B202" t="s">
        <v>779</v>
      </c>
      <c r="C202" t="s">
        <v>16</v>
      </c>
      <c r="D202" t="s">
        <v>15</v>
      </c>
      <c r="E202" s="1">
        <v>3.2964300000000002E-2</v>
      </c>
      <c r="F202" s="1">
        <v>4.7789999999999999E-2</v>
      </c>
      <c r="G202" s="1">
        <v>9.8557999999999996E-3</v>
      </c>
      <c r="H202" s="2">
        <v>1.2424E-6</v>
      </c>
      <c r="I202">
        <v>159160</v>
      </c>
      <c r="J202" s="3">
        <f t="shared" si="8"/>
        <v>3.2964300000000002E-2</v>
      </c>
      <c r="K202" s="4">
        <f t="shared" si="9"/>
        <v>1.4560973845931797E-4</v>
      </c>
      <c r="L202" t="s">
        <v>17</v>
      </c>
      <c r="M202" t="s">
        <v>17</v>
      </c>
      <c r="N202" t="s">
        <v>17</v>
      </c>
    </row>
    <row r="203" spans="1:14" x14ac:dyDescent="0.2">
      <c r="A203" t="s">
        <v>592</v>
      </c>
      <c r="B203" t="s">
        <v>780</v>
      </c>
      <c r="C203" t="s">
        <v>15</v>
      </c>
      <c r="D203" t="s">
        <v>20</v>
      </c>
      <c r="E203" s="1">
        <v>0.14947099999999999</v>
      </c>
      <c r="F203" s="1">
        <v>-1.2552000000000001E-2</v>
      </c>
      <c r="G203" s="1">
        <v>4.8345000000000003E-3</v>
      </c>
      <c r="H203" s="2">
        <v>9.4228999999999997E-3</v>
      </c>
      <c r="I203">
        <v>159160</v>
      </c>
      <c r="J203" s="3">
        <f t="shared" si="8"/>
        <v>0.14947099999999999</v>
      </c>
      <c r="K203" s="4">
        <f t="shared" si="9"/>
        <v>4.0059167808005119E-5</v>
      </c>
      <c r="L203" t="s">
        <v>17</v>
      </c>
      <c r="M203" t="s">
        <v>17</v>
      </c>
      <c r="N203" t="s">
        <v>17</v>
      </c>
    </row>
    <row r="204" spans="1:14" x14ac:dyDescent="0.2">
      <c r="A204" t="s">
        <v>592</v>
      </c>
      <c r="B204" t="s">
        <v>781</v>
      </c>
      <c r="C204" t="s">
        <v>20</v>
      </c>
      <c r="D204" t="s">
        <v>16</v>
      </c>
      <c r="E204" s="1">
        <v>0.41517599999999999</v>
      </c>
      <c r="F204" s="1">
        <v>3.1260999999999997E-2</v>
      </c>
      <c r="G204" s="1">
        <v>3.4845000000000002E-3</v>
      </c>
      <c r="H204" s="2">
        <v>2.9582000000000001E-19</v>
      </c>
      <c r="I204">
        <v>159160</v>
      </c>
      <c r="J204" s="3">
        <f t="shared" si="8"/>
        <v>0.41517599999999999</v>
      </c>
      <c r="K204" s="4">
        <f t="shared" si="9"/>
        <v>4.7456221435619104E-4</v>
      </c>
      <c r="L204" t="s">
        <v>17</v>
      </c>
      <c r="M204" t="s">
        <v>17</v>
      </c>
      <c r="N204" t="s">
        <v>17</v>
      </c>
    </row>
    <row r="205" spans="1:14" x14ac:dyDescent="0.2">
      <c r="A205" t="s">
        <v>592</v>
      </c>
      <c r="B205" t="s">
        <v>782</v>
      </c>
      <c r="C205" t="s">
        <v>15</v>
      </c>
      <c r="D205" t="s">
        <v>16</v>
      </c>
      <c r="E205" s="1">
        <v>0.67503199999999997</v>
      </c>
      <c r="F205" s="1">
        <v>-2.0448000000000001E-2</v>
      </c>
      <c r="G205" s="1">
        <v>3.6922999999999999E-3</v>
      </c>
      <c r="H205" s="2">
        <v>3.0624999999999998E-8</v>
      </c>
      <c r="I205">
        <v>159160</v>
      </c>
      <c r="J205" s="3">
        <f t="shared" si="8"/>
        <v>0.32496800000000003</v>
      </c>
      <c r="K205" s="4">
        <f t="shared" si="9"/>
        <v>1.8344109211991923E-4</v>
      </c>
      <c r="L205" t="s">
        <v>17</v>
      </c>
      <c r="M205" t="s">
        <v>17</v>
      </c>
      <c r="N205" t="s">
        <v>17</v>
      </c>
    </row>
    <row r="206" spans="1:14" x14ac:dyDescent="0.2">
      <c r="A206" t="s">
        <v>592</v>
      </c>
      <c r="B206" t="s">
        <v>783</v>
      </c>
      <c r="C206" t="s">
        <v>16</v>
      </c>
      <c r="D206" t="s">
        <v>15</v>
      </c>
      <c r="E206" s="1">
        <v>0.68299900000000002</v>
      </c>
      <c r="F206" s="1">
        <v>1.5389999999999999E-2</v>
      </c>
      <c r="G206" s="1">
        <v>3.7063999999999999E-3</v>
      </c>
      <c r="H206" s="2">
        <v>3.2916000000000001E-5</v>
      </c>
      <c r="I206">
        <v>159160</v>
      </c>
      <c r="J206" s="3">
        <f t="shared" si="8"/>
        <v>0.31700099999999998</v>
      </c>
      <c r="K206" s="4">
        <f t="shared" si="9"/>
        <v>1.0256234342146347E-4</v>
      </c>
      <c r="L206" t="s">
        <v>17</v>
      </c>
      <c r="M206" t="s">
        <v>17</v>
      </c>
      <c r="N206" t="s">
        <v>17</v>
      </c>
    </row>
    <row r="207" spans="1:14" x14ac:dyDescent="0.2">
      <c r="A207" t="s">
        <v>592</v>
      </c>
      <c r="B207" t="s">
        <v>784</v>
      </c>
      <c r="C207" t="s">
        <v>19</v>
      </c>
      <c r="D207" t="s">
        <v>16</v>
      </c>
      <c r="E207" s="1">
        <v>0.15737499999999999</v>
      </c>
      <c r="F207" s="1">
        <v>-3.7236999999999999E-2</v>
      </c>
      <c r="G207" s="1">
        <v>4.7092999999999996E-3</v>
      </c>
      <c r="H207" s="2">
        <v>2.6531999999999998E-15</v>
      </c>
      <c r="I207">
        <v>159160</v>
      </c>
      <c r="J207" s="3">
        <f t="shared" si="8"/>
        <v>0.15737499999999999</v>
      </c>
      <c r="K207" s="4">
        <f t="shared" si="9"/>
        <v>3.677472624429784E-4</v>
      </c>
      <c r="L207" t="s">
        <v>17</v>
      </c>
      <c r="M207" t="s">
        <v>17</v>
      </c>
      <c r="N207" t="s">
        <v>17</v>
      </c>
    </row>
    <row r="208" spans="1:14" x14ac:dyDescent="0.2">
      <c r="A208" t="s">
        <v>592</v>
      </c>
      <c r="B208" t="s">
        <v>785</v>
      </c>
      <c r="C208" t="s">
        <v>20</v>
      </c>
      <c r="D208" t="s">
        <v>15</v>
      </c>
      <c r="E208" s="1">
        <v>0.264262</v>
      </c>
      <c r="F208" s="1">
        <v>-2.487E-2</v>
      </c>
      <c r="G208" s="1">
        <v>3.9050999999999999E-3</v>
      </c>
      <c r="H208" s="2">
        <v>1.9136E-10</v>
      </c>
      <c r="I208">
        <v>159160</v>
      </c>
      <c r="J208" s="3">
        <f t="shared" si="8"/>
        <v>0.264262</v>
      </c>
      <c r="K208" s="4">
        <f t="shared" si="9"/>
        <v>2.4051350710809502E-4</v>
      </c>
      <c r="L208" t="s">
        <v>17</v>
      </c>
      <c r="M208" t="s">
        <v>17</v>
      </c>
      <c r="N208" t="s">
        <v>17</v>
      </c>
    </row>
    <row r="209" spans="1:14" x14ac:dyDescent="0.2">
      <c r="A209" t="s">
        <v>592</v>
      </c>
      <c r="B209" t="s">
        <v>786</v>
      </c>
      <c r="C209" t="s">
        <v>15</v>
      </c>
      <c r="D209" t="s">
        <v>20</v>
      </c>
      <c r="E209" s="1">
        <v>4.9903900000000001E-2</v>
      </c>
      <c r="F209" s="1">
        <v>3.8781000000000003E-2</v>
      </c>
      <c r="G209" s="1">
        <v>8.2996000000000007E-3</v>
      </c>
      <c r="H209" s="2">
        <v>2.9763000000000002E-6</v>
      </c>
      <c r="I209">
        <v>159160</v>
      </c>
      <c r="J209" s="3">
        <f t="shared" ref="J209:J272" si="10">IF(E209&gt;0.5,1-E209,E209)</f>
        <v>4.9903900000000001E-2</v>
      </c>
      <c r="K209" s="4">
        <f t="shared" ref="K209:K272" si="11">2*F209^2*J209*(1-J209)</f>
        <v>1.4261658248418329E-4</v>
      </c>
      <c r="L209" t="s">
        <v>17</v>
      </c>
      <c r="M209" t="s">
        <v>17</v>
      </c>
      <c r="N209" t="s">
        <v>17</v>
      </c>
    </row>
    <row r="210" spans="1:14" x14ac:dyDescent="0.2">
      <c r="A210" t="s">
        <v>592</v>
      </c>
      <c r="B210" t="s">
        <v>787</v>
      </c>
      <c r="C210" t="s">
        <v>20</v>
      </c>
      <c r="D210" t="s">
        <v>16</v>
      </c>
      <c r="E210" s="1">
        <v>7.5157699999999994E-2</v>
      </c>
      <c r="F210" s="1">
        <v>-3.3685E-2</v>
      </c>
      <c r="G210" s="1">
        <v>6.5848E-3</v>
      </c>
      <c r="H210" s="2">
        <v>3.1329999999999998E-7</v>
      </c>
      <c r="I210">
        <v>159160</v>
      </c>
      <c r="J210" s="3">
        <f t="shared" si="10"/>
        <v>7.5157699999999994E-2</v>
      </c>
      <c r="K210" s="4">
        <f t="shared" si="11"/>
        <v>1.5774088218484684E-4</v>
      </c>
      <c r="L210" t="s">
        <v>17</v>
      </c>
      <c r="M210" t="s">
        <v>17</v>
      </c>
      <c r="N210" t="s">
        <v>17</v>
      </c>
    </row>
    <row r="211" spans="1:14" x14ac:dyDescent="0.2">
      <c r="A211" t="s">
        <v>592</v>
      </c>
      <c r="B211" t="s">
        <v>788</v>
      </c>
      <c r="C211" t="s">
        <v>19</v>
      </c>
      <c r="D211" t="s">
        <v>16</v>
      </c>
      <c r="E211" s="1">
        <v>0.64335500000000001</v>
      </c>
      <c r="F211" s="1">
        <v>-4.1521000000000002E-2</v>
      </c>
      <c r="G211" s="1">
        <v>3.5915999999999999E-3</v>
      </c>
      <c r="H211" s="2">
        <v>6.7052000000000002E-31</v>
      </c>
      <c r="I211">
        <v>159160</v>
      </c>
      <c r="J211" s="3">
        <f t="shared" si="10"/>
        <v>0.35664499999999999</v>
      </c>
      <c r="K211" s="4">
        <f t="shared" si="11"/>
        <v>7.9113832810930582E-4</v>
      </c>
      <c r="L211" t="s">
        <v>17</v>
      </c>
      <c r="M211" t="s">
        <v>17</v>
      </c>
      <c r="N211" t="s">
        <v>17</v>
      </c>
    </row>
    <row r="212" spans="1:14" x14ac:dyDescent="0.2">
      <c r="A212" t="s">
        <v>592</v>
      </c>
      <c r="B212" t="s">
        <v>789</v>
      </c>
      <c r="C212" t="s">
        <v>19</v>
      </c>
      <c r="D212" t="s">
        <v>16</v>
      </c>
      <c r="E212" s="1">
        <v>0.65608500000000003</v>
      </c>
      <c r="F212" s="1">
        <v>-3.4887000000000001E-2</v>
      </c>
      <c r="G212" s="1">
        <v>3.8092999999999998E-3</v>
      </c>
      <c r="H212" s="2">
        <v>5.3267999999999998E-20</v>
      </c>
      <c r="I212">
        <v>159160</v>
      </c>
      <c r="J212" s="3">
        <f t="shared" si="10"/>
        <v>0.34391499999999997</v>
      </c>
      <c r="K212" s="4">
        <f t="shared" si="11"/>
        <v>5.4924798580922916E-4</v>
      </c>
      <c r="L212" t="s">
        <v>17</v>
      </c>
      <c r="M212" t="s">
        <v>17</v>
      </c>
      <c r="N212" t="s">
        <v>17</v>
      </c>
    </row>
    <row r="213" spans="1:14" x14ac:dyDescent="0.2">
      <c r="A213" t="s">
        <v>592</v>
      </c>
      <c r="B213" t="s">
        <v>790</v>
      </c>
      <c r="C213" t="s">
        <v>16</v>
      </c>
      <c r="D213" t="s">
        <v>15</v>
      </c>
      <c r="E213" s="1">
        <v>0.15065999999999999</v>
      </c>
      <c r="F213" s="1">
        <v>-3.3938999999999997E-2</v>
      </c>
      <c r="G213" s="1">
        <v>4.8449000000000001E-3</v>
      </c>
      <c r="H213" s="2">
        <v>2.4779000000000002E-12</v>
      </c>
      <c r="I213">
        <v>159160</v>
      </c>
      <c r="J213" s="3">
        <f t="shared" si="10"/>
        <v>0.15065999999999999</v>
      </c>
      <c r="K213" s="4">
        <f t="shared" si="11"/>
        <v>2.9478652004449977E-4</v>
      </c>
      <c r="L213" t="s">
        <v>17</v>
      </c>
      <c r="M213" t="s">
        <v>17</v>
      </c>
      <c r="N213" t="s">
        <v>17</v>
      </c>
    </row>
    <row r="214" spans="1:14" x14ac:dyDescent="0.2">
      <c r="A214" t="s">
        <v>592</v>
      </c>
      <c r="B214" t="s">
        <v>791</v>
      </c>
      <c r="C214" t="s">
        <v>15</v>
      </c>
      <c r="D214" t="s">
        <v>16</v>
      </c>
      <c r="E214" s="1">
        <v>8.6870199999999995E-2</v>
      </c>
      <c r="F214" s="1">
        <v>3.7093000000000001E-2</v>
      </c>
      <c r="G214" s="1">
        <v>6.1945999999999998E-3</v>
      </c>
      <c r="H214" s="2">
        <v>2.1297999999999998E-9</v>
      </c>
      <c r="I214">
        <v>159160</v>
      </c>
      <c r="J214" s="3">
        <f t="shared" si="10"/>
        <v>8.6870199999999995E-2</v>
      </c>
      <c r="K214" s="4">
        <f t="shared" si="11"/>
        <v>2.1828166223780782E-4</v>
      </c>
      <c r="L214" t="s">
        <v>17</v>
      </c>
      <c r="M214" t="s">
        <v>17</v>
      </c>
      <c r="N214" t="s">
        <v>17</v>
      </c>
    </row>
    <row r="215" spans="1:14" x14ac:dyDescent="0.2">
      <c r="A215" t="s">
        <v>592</v>
      </c>
      <c r="B215" t="s">
        <v>792</v>
      </c>
      <c r="C215" t="s">
        <v>19</v>
      </c>
      <c r="D215" t="s">
        <v>16</v>
      </c>
      <c r="E215" s="1">
        <v>0.71016100000000004</v>
      </c>
      <c r="F215" s="1">
        <v>-1.8571000000000001E-2</v>
      </c>
      <c r="G215" s="1">
        <v>3.8111E-3</v>
      </c>
      <c r="H215" s="2">
        <v>1.1006999999999999E-6</v>
      </c>
      <c r="I215">
        <v>159160</v>
      </c>
      <c r="J215" s="3">
        <f t="shared" si="10"/>
        <v>0.28983899999999996</v>
      </c>
      <c r="K215" s="4">
        <f t="shared" si="11"/>
        <v>1.4197576475720038E-4</v>
      </c>
      <c r="L215" t="s">
        <v>17</v>
      </c>
      <c r="M215" t="s">
        <v>17</v>
      </c>
      <c r="N215" t="s">
        <v>17</v>
      </c>
    </row>
    <row r="216" spans="1:14" x14ac:dyDescent="0.2">
      <c r="A216" t="s">
        <v>592</v>
      </c>
      <c r="B216" t="s">
        <v>793</v>
      </c>
      <c r="C216" t="s">
        <v>15</v>
      </c>
      <c r="D216" t="s">
        <v>16</v>
      </c>
      <c r="E216" s="1">
        <v>0.37945800000000002</v>
      </c>
      <c r="F216" s="1">
        <v>1.5956999999999999E-2</v>
      </c>
      <c r="G216" s="1">
        <v>3.5409E-3</v>
      </c>
      <c r="H216" s="2">
        <v>6.5957000000000002E-6</v>
      </c>
      <c r="I216">
        <v>159160</v>
      </c>
      <c r="J216" s="3">
        <f t="shared" si="10"/>
        <v>0.37945800000000002</v>
      </c>
      <c r="K216" s="4">
        <f t="shared" si="11"/>
        <v>1.1991330698810833E-4</v>
      </c>
      <c r="L216" t="s">
        <v>17</v>
      </c>
      <c r="M216" t="s">
        <v>17</v>
      </c>
      <c r="N216" t="s">
        <v>17</v>
      </c>
    </row>
    <row r="217" spans="1:14" x14ac:dyDescent="0.2">
      <c r="A217" t="s">
        <v>592</v>
      </c>
      <c r="B217" t="s">
        <v>794</v>
      </c>
      <c r="C217" t="s">
        <v>795</v>
      </c>
      <c r="D217" t="s">
        <v>15</v>
      </c>
      <c r="E217" s="1">
        <v>8.2871E-2</v>
      </c>
      <c r="F217" s="1">
        <v>3.261E-2</v>
      </c>
      <c r="G217" s="1">
        <v>6.3150999999999997E-3</v>
      </c>
      <c r="H217" s="2">
        <v>2.4214999999999998E-7</v>
      </c>
      <c r="I217">
        <v>159160</v>
      </c>
      <c r="J217" s="3">
        <f t="shared" si="10"/>
        <v>8.2871E-2</v>
      </c>
      <c r="K217" s="4">
        <f t="shared" si="11"/>
        <v>1.6164586478533728E-4</v>
      </c>
      <c r="L217" t="s">
        <v>17</v>
      </c>
      <c r="M217" t="s">
        <v>17</v>
      </c>
      <c r="N217" t="s">
        <v>17</v>
      </c>
    </row>
    <row r="218" spans="1:14" x14ac:dyDescent="0.2">
      <c r="A218" t="s">
        <v>592</v>
      </c>
      <c r="B218" t="s">
        <v>796</v>
      </c>
      <c r="C218" t="s">
        <v>15</v>
      </c>
      <c r="D218" t="s">
        <v>19</v>
      </c>
      <c r="E218" s="1">
        <v>0.781976</v>
      </c>
      <c r="F218" s="1">
        <v>1.6122999999999998E-2</v>
      </c>
      <c r="G218" s="1">
        <v>4.2015000000000004E-3</v>
      </c>
      <c r="H218" s="2">
        <v>1.2443999999999999E-4</v>
      </c>
      <c r="I218">
        <v>159160</v>
      </c>
      <c r="J218" s="3">
        <f t="shared" si="10"/>
        <v>0.218024</v>
      </c>
      <c r="K218" s="4">
        <f t="shared" si="11"/>
        <v>8.8637894432308571E-5</v>
      </c>
      <c r="L218" t="s">
        <v>17</v>
      </c>
      <c r="M218" t="s">
        <v>17</v>
      </c>
      <c r="N218" t="s">
        <v>17</v>
      </c>
    </row>
    <row r="219" spans="1:14" x14ac:dyDescent="0.2">
      <c r="A219" t="s">
        <v>592</v>
      </c>
      <c r="B219" t="s">
        <v>583</v>
      </c>
      <c r="C219" t="s">
        <v>15</v>
      </c>
      <c r="D219" t="s">
        <v>20</v>
      </c>
      <c r="E219" s="1">
        <v>0.27505400000000002</v>
      </c>
      <c r="F219" s="1">
        <v>6.4642000000000005E-2</v>
      </c>
      <c r="G219" s="1">
        <v>3.8348000000000002E-3</v>
      </c>
      <c r="H219" s="2">
        <v>1.0612000000000001E-63</v>
      </c>
      <c r="I219">
        <v>159160</v>
      </c>
      <c r="J219" s="3">
        <f t="shared" si="10"/>
        <v>0.27505400000000002</v>
      </c>
      <c r="K219" s="4">
        <f t="shared" si="11"/>
        <v>1.6664150854102447E-3</v>
      </c>
      <c r="L219" t="s">
        <v>17</v>
      </c>
      <c r="M219" t="s">
        <v>17</v>
      </c>
      <c r="N219" t="s">
        <v>17</v>
      </c>
    </row>
    <row r="220" spans="1:14" x14ac:dyDescent="0.2">
      <c r="A220" t="s">
        <v>592</v>
      </c>
      <c r="B220" t="s">
        <v>797</v>
      </c>
      <c r="C220" t="s">
        <v>16</v>
      </c>
      <c r="D220" t="s">
        <v>15</v>
      </c>
      <c r="E220" s="1">
        <v>0.31000800000000001</v>
      </c>
      <c r="F220" s="1">
        <v>-2.9076000000000001E-2</v>
      </c>
      <c r="G220" s="1">
        <v>3.7193E-3</v>
      </c>
      <c r="H220" s="2">
        <v>5.4171999999999998E-15</v>
      </c>
      <c r="I220">
        <v>159160</v>
      </c>
      <c r="J220" s="3">
        <f t="shared" si="10"/>
        <v>0.31000800000000001</v>
      </c>
      <c r="K220" s="4">
        <f t="shared" si="11"/>
        <v>3.6167315338034512E-4</v>
      </c>
      <c r="L220" t="s">
        <v>17</v>
      </c>
      <c r="M220" t="s">
        <v>17</v>
      </c>
      <c r="N220" t="s">
        <v>17</v>
      </c>
    </row>
    <row r="221" spans="1:14" x14ac:dyDescent="0.2">
      <c r="A221" t="s">
        <v>592</v>
      </c>
      <c r="B221" t="s">
        <v>798</v>
      </c>
      <c r="C221" t="s">
        <v>19</v>
      </c>
      <c r="D221" t="s">
        <v>15</v>
      </c>
      <c r="E221" s="1">
        <v>0.113591</v>
      </c>
      <c r="F221" s="1">
        <v>-2.2789E-2</v>
      </c>
      <c r="G221" s="1">
        <v>5.4355000000000002E-3</v>
      </c>
      <c r="H221" s="2">
        <v>2.7577999999999999E-5</v>
      </c>
      <c r="I221">
        <v>159160</v>
      </c>
      <c r="J221" s="3">
        <f t="shared" si="10"/>
        <v>0.113591</v>
      </c>
      <c r="K221" s="4">
        <f t="shared" si="11"/>
        <v>1.0458240200057632E-4</v>
      </c>
      <c r="L221" t="s">
        <v>17</v>
      </c>
      <c r="M221" t="s">
        <v>17</v>
      </c>
      <c r="N221" t="s">
        <v>17</v>
      </c>
    </row>
    <row r="222" spans="1:14" x14ac:dyDescent="0.2">
      <c r="A222" t="s">
        <v>592</v>
      </c>
      <c r="B222" t="s">
        <v>799</v>
      </c>
      <c r="C222" t="s">
        <v>15</v>
      </c>
      <c r="D222" t="s">
        <v>16</v>
      </c>
      <c r="E222" s="1">
        <v>0.262216</v>
      </c>
      <c r="F222" s="1">
        <v>2.1305000000000001E-2</v>
      </c>
      <c r="G222" s="1">
        <v>3.9293000000000002E-3</v>
      </c>
      <c r="H222" s="2">
        <v>5.9015999999999997E-8</v>
      </c>
      <c r="I222">
        <v>159160</v>
      </c>
      <c r="J222" s="3">
        <f t="shared" si="10"/>
        <v>0.262216</v>
      </c>
      <c r="K222" s="4">
        <f t="shared" si="11"/>
        <v>1.7562304123603775E-4</v>
      </c>
      <c r="L222" t="s">
        <v>17</v>
      </c>
      <c r="M222" t="s">
        <v>17</v>
      </c>
      <c r="N222" t="s">
        <v>17</v>
      </c>
    </row>
    <row r="223" spans="1:14" x14ac:dyDescent="0.2">
      <c r="A223" t="s">
        <v>592</v>
      </c>
      <c r="B223" t="s">
        <v>800</v>
      </c>
      <c r="C223" t="s">
        <v>19</v>
      </c>
      <c r="D223" t="s">
        <v>20</v>
      </c>
      <c r="E223" s="1">
        <v>8.3156099999999997E-2</v>
      </c>
      <c r="F223" s="1">
        <v>2.0281E-2</v>
      </c>
      <c r="G223" s="1">
        <v>6.2849000000000004E-3</v>
      </c>
      <c r="H223" s="2">
        <v>1.2511E-3</v>
      </c>
      <c r="I223">
        <v>159160</v>
      </c>
      <c r="J223" s="3">
        <f t="shared" si="10"/>
        <v>8.3156099999999997E-2</v>
      </c>
      <c r="K223" s="4">
        <f t="shared" si="11"/>
        <v>6.2718871928157583E-5</v>
      </c>
      <c r="L223" t="s">
        <v>17</v>
      </c>
      <c r="M223" t="s">
        <v>17</v>
      </c>
      <c r="N223" t="s">
        <v>17</v>
      </c>
    </row>
    <row r="224" spans="1:14" x14ac:dyDescent="0.2">
      <c r="A224" t="s">
        <v>592</v>
      </c>
      <c r="B224" t="s">
        <v>801</v>
      </c>
      <c r="C224" t="s">
        <v>15</v>
      </c>
      <c r="D224" t="s">
        <v>19</v>
      </c>
      <c r="E224" s="1">
        <v>1.95975E-2</v>
      </c>
      <c r="F224" s="1">
        <v>-0.22054000000000001</v>
      </c>
      <c r="G224" s="1">
        <v>1.3226E-2</v>
      </c>
      <c r="H224" s="2">
        <v>2.2723000000000001E-62</v>
      </c>
      <c r="I224">
        <v>159160</v>
      </c>
      <c r="J224" s="3">
        <f t="shared" si="10"/>
        <v>1.95975E-2</v>
      </c>
      <c r="K224" s="4">
        <f t="shared" si="11"/>
        <v>1.8690022288066681E-3</v>
      </c>
      <c r="L224" t="s">
        <v>17</v>
      </c>
      <c r="M224" t="s">
        <v>17</v>
      </c>
      <c r="N224" t="s">
        <v>17</v>
      </c>
    </row>
    <row r="225" spans="1:14" x14ac:dyDescent="0.2">
      <c r="A225" t="s">
        <v>592</v>
      </c>
      <c r="B225" t="s">
        <v>802</v>
      </c>
      <c r="C225" t="s">
        <v>20</v>
      </c>
      <c r="D225" t="s">
        <v>19</v>
      </c>
      <c r="E225" s="1">
        <v>0.61002699999999999</v>
      </c>
      <c r="F225" s="1">
        <v>-1.1717999999999999E-2</v>
      </c>
      <c r="G225" s="1">
        <v>3.5523E-3</v>
      </c>
      <c r="H225" s="2">
        <v>9.7172000000000003E-4</v>
      </c>
      <c r="I225">
        <v>159160</v>
      </c>
      <c r="J225" s="3">
        <f t="shared" si="10"/>
        <v>0.38997300000000001</v>
      </c>
      <c r="K225" s="4">
        <f t="shared" si="11"/>
        <v>6.533119165809467E-5</v>
      </c>
      <c r="L225" t="s">
        <v>17</v>
      </c>
      <c r="M225" t="s">
        <v>17</v>
      </c>
      <c r="N225" t="s">
        <v>17</v>
      </c>
    </row>
    <row r="226" spans="1:14" x14ac:dyDescent="0.2">
      <c r="A226" t="s">
        <v>592</v>
      </c>
      <c r="B226" t="s">
        <v>803</v>
      </c>
      <c r="C226" t="s">
        <v>19</v>
      </c>
      <c r="D226" t="s">
        <v>16</v>
      </c>
      <c r="E226" s="1">
        <v>0.53912199999999999</v>
      </c>
      <c r="F226" s="1">
        <v>1.1054E-2</v>
      </c>
      <c r="G226" s="1">
        <v>3.4602999999999999E-3</v>
      </c>
      <c r="H226" s="2">
        <v>1.4017999999999999E-3</v>
      </c>
      <c r="I226">
        <v>159160</v>
      </c>
      <c r="J226" s="3">
        <f t="shared" si="10"/>
        <v>0.46087800000000001</v>
      </c>
      <c r="K226" s="4">
        <f t="shared" si="11"/>
        <v>6.07214240586355E-5</v>
      </c>
      <c r="L226" t="s">
        <v>17</v>
      </c>
      <c r="M226" t="s">
        <v>17</v>
      </c>
      <c r="N226" t="s">
        <v>17</v>
      </c>
    </row>
    <row r="227" spans="1:14" x14ac:dyDescent="0.2">
      <c r="A227" t="s">
        <v>592</v>
      </c>
      <c r="B227" t="s">
        <v>804</v>
      </c>
      <c r="C227" t="s">
        <v>20</v>
      </c>
      <c r="D227" t="s">
        <v>19</v>
      </c>
      <c r="E227" s="1">
        <v>0.54588400000000004</v>
      </c>
      <c r="F227" s="1">
        <v>1.5034E-2</v>
      </c>
      <c r="G227" s="1">
        <v>3.4688000000000002E-3</v>
      </c>
      <c r="H227" s="2">
        <v>1.4657E-5</v>
      </c>
      <c r="I227">
        <v>159160</v>
      </c>
      <c r="J227" s="3">
        <f t="shared" si="10"/>
        <v>0.45411599999999996</v>
      </c>
      <c r="K227" s="4">
        <f t="shared" si="11"/>
        <v>1.1205887458068031E-4</v>
      </c>
      <c r="L227" t="s">
        <v>17</v>
      </c>
      <c r="M227" t="s">
        <v>17</v>
      </c>
      <c r="N227" t="s">
        <v>17</v>
      </c>
    </row>
    <row r="228" spans="1:14" x14ac:dyDescent="0.2">
      <c r="A228" t="s">
        <v>592</v>
      </c>
      <c r="B228" t="s">
        <v>805</v>
      </c>
      <c r="C228" t="s">
        <v>16</v>
      </c>
      <c r="D228" t="s">
        <v>20</v>
      </c>
      <c r="E228" s="1">
        <v>0.47165499999999999</v>
      </c>
      <c r="F228" s="1">
        <v>-6.6813999999999998E-2</v>
      </c>
      <c r="G228" s="1">
        <v>3.4532E-3</v>
      </c>
      <c r="H228" s="2">
        <v>2.6038E-83</v>
      </c>
      <c r="I228">
        <v>159160</v>
      </c>
      <c r="J228" s="3">
        <f t="shared" si="10"/>
        <v>0.47165499999999999</v>
      </c>
      <c r="K228" s="4">
        <f t="shared" si="11"/>
        <v>2.2248820166705153E-3</v>
      </c>
      <c r="L228" t="s">
        <v>17</v>
      </c>
      <c r="M228" t="s">
        <v>17</v>
      </c>
      <c r="N228" t="s">
        <v>17</v>
      </c>
    </row>
    <row r="229" spans="1:14" x14ac:dyDescent="0.2">
      <c r="A229" t="s">
        <v>592</v>
      </c>
      <c r="B229" t="s">
        <v>806</v>
      </c>
      <c r="C229" t="s">
        <v>15</v>
      </c>
      <c r="D229" t="s">
        <v>20</v>
      </c>
      <c r="E229" s="1">
        <v>0.51690000000000003</v>
      </c>
      <c r="F229" s="1">
        <v>2.9569999999999999E-2</v>
      </c>
      <c r="G229" s="1">
        <v>3.4735E-3</v>
      </c>
      <c r="H229" s="2">
        <v>1.7107999999999999E-17</v>
      </c>
      <c r="I229">
        <v>159160</v>
      </c>
      <c r="J229" s="3">
        <f t="shared" si="10"/>
        <v>0.48309999999999997</v>
      </c>
      <c r="K229" s="4">
        <f t="shared" si="11"/>
        <v>4.3669298385742194E-4</v>
      </c>
      <c r="L229" t="s">
        <v>17</v>
      </c>
      <c r="M229" t="s">
        <v>17</v>
      </c>
      <c r="N229" t="s">
        <v>17</v>
      </c>
    </row>
    <row r="230" spans="1:14" x14ac:dyDescent="0.2">
      <c r="A230" t="s">
        <v>592</v>
      </c>
      <c r="B230" t="s">
        <v>807</v>
      </c>
      <c r="C230" t="s">
        <v>19</v>
      </c>
      <c r="D230" t="s">
        <v>16</v>
      </c>
      <c r="E230" s="1">
        <v>0.223966</v>
      </c>
      <c r="F230" s="1">
        <v>3.1869000000000001E-2</v>
      </c>
      <c r="G230" s="1">
        <v>4.1400999999999999E-3</v>
      </c>
      <c r="H230" s="2">
        <v>1.3926999999999999E-14</v>
      </c>
      <c r="I230">
        <v>159160</v>
      </c>
      <c r="J230" s="3">
        <f t="shared" si="10"/>
        <v>0.223966</v>
      </c>
      <c r="K230" s="4">
        <f t="shared" si="11"/>
        <v>3.5304471200085292E-4</v>
      </c>
      <c r="L230" t="s">
        <v>17</v>
      </c>
      <c r="M230" t="s">
        <v>17</v>
      </c>
      <c r="N230" t="s">
        <v>17</v>
      </c>
    </row>
    <row r="231" spans="1:14" x14ac:dyDescent="0.2">
      <c r="A231" t="s">
        <v>592</v>
      </c>
      <c r="B231" t="s">
        <v>808</v>
      </c>
      <c r="C231" t="s">
        <v>16</v>
      </c>
      <c r="D231" t="s">
        <v>15</v>
      </c>
      <c r="E231" s="1">
        <v>5.8522600000000001E-2</v>
      </c>
      <c r="F231" s="1">
        <v>-4.4325999999999997E-2</v>
      </c>
      <c r="G231" s="1">
        <v>7.3284999999999999E-3</v>
      </c>
      <c r="H231" s="2">
        <v>1.4647999999999999E-9</v>
      </c>
      <c r="I231">
        <v>159160</v>
      </c>
      <c r="J231" s="3">
        <f t="shared" si="10"/>
        <v>5.8522600000000001E-2</v>
      </c>
      <c r="K231" s="4">
        <f t="shared" si="11"/>
        <v>2.1651131194606735E-4</v>
      </c>
      <c r="L231" t="s">
        <v>17</v>
      </c>
      <c r="M231" t="s">
        <v>17</v>
      </c>
      <c r="N231" t="s">
        <v>17</v>
      </c>
    </row>
    <row r="232" spans="1:14" x14ac:dyDescent="0.2">
      <c r="A232" t="s">
        <v>592</v>
      </c>
      <c r="B232" t="s">
        <v>809</v>
      </c>
      <c r="C232" t="s">
        <v>19</v>
      </c>
      <c r="D232" t="s">
        <v>20</v>
      </c>
      <c r="E232" s="1">
        <v>0.79632700000000001</v>
      </c>
      <c r="F232" s="1">
        <v>-2.4492E-2</v>
      </c>
      <c r="G232" s="1">
        <v>4.3261000000000003E-3</v>
      </c>
      <c r="H232" s="2">
        <v>1.5028999999999998E-8</v>
      </c>
      <c r="I232">
        <v>159160</v>
      </c>
      <c r="J232" s="3">
        <f t="shared" si="10"/>
        <v>0.20367299999999999</v>
      </c>
      <c r="K232" s="4">
        <f t="shared" si="11"/>
        <v>1.9458232959778339E-4</v>
      </c>
      <c r="L232" t="s">
        <v>17</v>
      </c>
      <c r="M232" t="s">
        <v>17</v>
      </c>
      <c r="N232" t="s">
        <v>17</v>
      </c>
    </row>
    <row r="233" spans="1:14" x14ac:dyDescent="0.2">
      <c r="A233" t="s">
        <v>592</v>
      </c>
      <c r="B233" t="s">
        <v>810</v>
      </c>
      <c r="C233" t="s">
        <v>16</v>
      </c>
      <c r="D233" t="s">
        <v>15</v>
      </c>
      <c r="E233" s="1">
        <v>9.9757999999999999E-2</v>
      </c>
      <c r="F233" s="1">
        <v>-3.5951999999999998E-2</v>
      </c>
      <c r="G233" s="1">
        <v>5.7962999999999999E-3</v>
      </c>
      <c r="H233" s="2">
        <v>5.5701000000000002E-10</v>
      </c>
      <c r="I233">
        <v>159160</v>
      </c>
      <c r="J233" s="3">
        <f t="shared" si="10"/>
        <v>9.9757999999999999E-2</v>
      </c>
      <c r="K233" s="4">
        <f t="shared" si="11"/>
        <v>2.3215770939772763E-4</v>
      </c>
      <c r="L233" t="s">
        <v>17</v>
      </c>
      <c r="M233" t="s">
        <v>17</v>
      </c>
      <c r="N233" t="s">
        <v>17</v>
      </c>
    </row>
    <row r="234" spans="1:14" x14ac:dyDescent="0.2">
      <c r="A234" t="s">
        <v>592</v>
      </c>
      <c r="B234" t="s">
        <v>811</v>
      </c>
      <c r="C234" t="s">
        <v>86</v>
      </c>
      <c r="D234" t="s">
        <v>20</v>
      </c>
      <c r="E234" s="1">
        <v>0.201628</v>
      </c>
      <c r="F234" s="1">
        <v>-2.9576999999999999E-2</v>
      </c>
      <c r="G234" s="1">
        <v>4.3011000000000004E-3</v>
      </c>
      <c r="H234" s="2">
        <v>6.1485999999999999E-12</v>
      </c>
      <c r="I234">
        <v>159160</v>
      </c>
      <c r="J234" s="3">
        <f t="shared" si="10"/>
        <v>0.201628</v>
      </c>
      <c r="K234" s="4">
        <f t="shared" si="11"/>
        <v>2.8164002736152509E-4</v>
      </c>
      <c r="L234" t="s">
        <v>17</v>
      </c>
      <c r="M234" t="s">
        <v>17</v>
      </c>
      <c r="N234" t="s">
        <v>17</v>
      </c>
    </row>
    <row r="235" spans="1:14" x14ac:dyDescent="0.2">
      <c r="A235" t="s">
        <v>592</v>
      </c>
      <c r="B235" t="s">
        <v>812</v>
      </c>
      <c r="C235" t="s">
        <v>20</v>
      </c>
      <c r="D235" t="s">
        <v>19</v>
      </c>
      <c r="E235" s="1">
        <v>0.358319</v>
      </c>
      <c r="F235" s="1">
        <v>1.7898000000000001E-2</v>
      </c>
      <c r="G235" s="1">
        <v>3.5953000000000001E-3</v>
      </c>
      <c r="H235" s="2">
        <v>6.4308000000000001E-7</v>
      </c>
      <c r="I235">
        <v>159160</v>
      </c>
      <c r="J235" s="3">
        <f t="shared" si="10"/>
        <v>0.358319</v>
      </c>
      <c r="K235" s="4">
        <f t="shared" si="11"/>
        <v>1.4730857240367293E-4</v>
      </c>
      <c r="L235" t="s">
        <v>17</v>
      </c>
      <c r="M235" t="s">
        <v>17</v>
      </c>
      <c r="N235" t="s">
        <v>17</v>
      </c>
    </row>
    <row r="236" spans="1:14" x14ac:dyDescent="0.2">
      <c r="A236" t="s">
        <v>592</v>
      </c>
      <c r="B236" t="s">
        <v>813</v>
      </c>
      <c r="C236" t="s">
        <v>15</v>
      </c>
      <c r="D236" t="s">
        <v>16</v>
      </c>
      <c r="E236" s="1">
        <v>0.18421999999999999</v>
      </c>
      <c r="F236" s="1">
        <v>-1.5276E-2</v>
      </c>
      <c r="G236" s="1">
        <v>4.4558000000000002E-3</v>
      </c>
      <c r="H236" s="2">
        <v>6.0744E-4</v>
      </c>
      <c r="I236">
        <v>159160</v>
      </c>
      <c r="J236" s="3">
        <f t="shared" si="10"/>
        <v>0.18421999999999999</v>
      </c>
      <c r="K236" s="4">
        <f t="shared" si="11"/>
        <v>7.0138928475232243E-5</v>
      </c>
      <c r="L236" t="s">
        <v>17</v>
      </c>
      <c r="M236" t="s">
        <v>17</v>
      </c>
      <c r="N236" t="s">
        <v>17</v>
      </c>
    </row>
    <row r="237" spans="1:14" x14ac:dyDescent="0.2">
      <c r="A237" t="s">
        <v>592</v>
      </c>
      <c r="B237" t="s">
        <v>814</v>
      </c>
      <c r="C237" t="s">
        <v>15</v>
      </c>
      <c r="D237" t="s">
        <v>16</v>
      </c>
      <c r="E237" s="1">
        <v>0.36700500000000003</v>
      </c>
      <c r="F237" s="1">
        <v>-1.1849E-2</v>
      </c>
      <c r="G237" s="1">
        <v>3.6077000000000001E-3</v>
      </c>
      <c r="H237" s="2">
        <v>1.0218E-3</v>
      </c>
      <c r="I237">
        <v>159160</v>
      </c>
      <c r="J237" s="3">
        <f t="shared" si="10"/>
        <v>0.36700500000000003</v>
      </c>
      <c r="K237" s="4">
        <f t="shared" si="11"/>
        <v>6.523274517201272E-5</v>
      </c>
      <c r="L237" t="s">
        <v>17</v>
      </c>
      <c r="M237" t="s">
        <v>17</v>
      </c>
      <c r="N237" t="s">
        <v>17</v>
      </c>
    </row>
    <row r="238" spans="1:14" x14ac:dyDescent="0.2">
      <c r="A238" t="s">
        <v>592</v>
      </c>
      <c r="B238" t="s">
        <v>815</v>
      </c>
      <c r="C238" t="s">
        <v>19</v>
      </c>
      <c r="D238" t="s">
        <v>16</v>
      </c>
      <c r="E238" s="1">
        <v>0.10474600000000001</v>
      </c>
      <c r="F238" s="1">
        <v>3.0887999999999999E-2</v>
      </c>
      <c r="G238" s="1">
        <v>5.6271000000000003E-3</v>
      </c>
      <c r="H238" s="2">
        <v>4.0456000000000002E-8</v>
      </c>
      <c r="I238">
        <v>159160</v>
      </c>
      <c r="J238" s="3">
        <f t="shared" si="10"/>
        <v>0.10474600000000001</v>
      </c>
      <c r="K238" s="4">
        <f t="shared" si="11"/>
        <v>1.7893417295134956E-4</v>
      </c>
      <c r="L238" t="s">
        <v>17</v>
      </c>
      <c r="M238" t="s">
        <v>17</v>
      </c>
      <c r="N238" t="s">
        <v>17</v>
      </c>
    </row>
    <row r="239" spans="1:14" x14ac:dyDescent="0.2">
      <c r="A239" t="s">
        <v>592</v>
      </c>
      <c r="B239" t="s">
        <v>816</v>
      </c>
      <c r="C239" t="s">
        <v>16</v>
      </c>
      <c r="D239" t="s">
        <v>20</v>
      </c>
      <c r="E239" s="1">
        <v>0.226438</v>
      </c>
      <c r="F239" s="1">
        <v>-1.6796999999999999E-2</v>
      </c>
      <c r="G239" s="1">
        <v>4.1206999999999997E-3</v>
      </c>
      <c r="H239" s="2">
        <v>4.5782000000000003E-5</v>
      </c>
      <c r="I239">
        <v>159160</v>
      </c>
      <c r="J239" s="3">
        <f t="shared" si="10"/>
        <v>0.226438</v>
      </c>
      <c r="K239" s="4">
        <f t="shared" si="11"/>
        <v>9.8841170099805197E-5</v>
      </c>
      <c r="L239" t="s">
        <v>17</v>
      </c>
      <c r="M239" t="s">
        <v>17</v>
      </c>
      <c r="N239" t="s">
        <v>17</v>
      </c>
    </row>
    <row r="240" spans="1:14" x14ac:dyDescent="0.2">
      <c r="A240" t="s">
        <v>592</v>
      </c>
      <c r="B240" t="s">
        <v>817</v>
      </c>
      <c r="C240" t="s">
        <v>16</v>
      </c>
      <c r="D240" t="s">
        <v>15</v>
      </c>
      <c r="E240" s="1">
        <v>3.3965099999999998E-2</v>
      </c>
      <c r="F240" s="1">
        <v>-3.5708999999999998E-2</v>
      </c>
      <c r="G240" s="1">
        <v>9.6176000000000005E-3</v>
      </c>
      <c r="H240" s="2">
        <v>2.0499E-4</v>
      </c>
      <c r="I240">
        <v>159160</v>
      </c>
      <c r="J240" s="3">
        <f t="shared" si="10"/>
        <v>3.3965099999999998E-2</v>
      </c>
      <c r="K240" s="4">
        <f t="shared" si="11"/>
        <v>8.3677960471902578E-5</v>
      </c>
      <c r="L240" t="s">
        <v>17</v>
      </c>
      <c r="M240" t="s">
        <v>17</v>
      </c>
      <c r="N240" t="s">
        <v>17</v>
      </c>
    </row>
    <row r="241" spans="1:14" x14ac:dyDescent="0.2">
      <c r="A241" t="s">
        <v>592</v>
      </c>
      <c r="B241" t="s">
        <v>818</v>
      </c>
      <c r="C241" t="s">
        <v>20</v>
      </c>
      <c r="D241" t="s">
        <v>19</v>
      </c>
      <c r="E241" s="1">
        <v>0.62089799999999995</v>
      </c>
      <c r="F241" s="1">
        <v>1.9508999999999999E-2</v>
      </c>
      <c r="G241" s="1">
        <v>3.823E-3</v>
      </c>
      <c r="H241" s="2">
        <v>3.3481999999999998E-7</v>
      </c>
      <c r="I241">
        <v>159160</v>
      </c>
      <c r="J241" s="3">
        <f t="shared" si="10"/>
        <v>0.37910200000000005</v>
      </c>
      <c r="K241" s="4">
        <f t="shared" si="11"/>
        <v>1.791745612407775E-4</v>
      </c>
      <c r="L241" t="s">
        <v>17</v>
      </c>
      <c r="M241" t="s">
        <v>17</v>
      </c>
      <c r="N241" t="s">
        <v>17</v>
      </c>
    </row>
    <row r="242" spans="1:14" x14ac:dyDescent="0.2">
      <c r="A242" t="s">
        <v>592</v>
      </c>
      <c r="B242" t="s">
        <v>819</v>
      </c>
      <c r="C242" t="s">
        <v>20</v>
      </c>
      <c r="D242" t="s">
        <v>19</v>
      </c>
      <c r="E242" s="1">
        <v>0.103689</v>
      </c>
      <c r="F242" s="1">
        <v>2.9211999999999998E-2</v>
      </c>
      <c r="G242" s="1">
        <v>5.6455999999999998E-3</v>
      </c>
      <c r="H242" s="2">
        <v>2.2898E-7</v>
      </c>
      <c r="I242">
        <v>159160</v>
      </c>
      <c r="J242" s="3">
        <f t="shared" si="10"/>
        <v>0.103689</v>
      </c>
      <c r="K242" s="4">
        <f t="shared" si="11"/>
        <v>1.5861490375021603E-4</v>
      </c>
      <c r="L242" t="s">
        <v>17</v>
      </c>
      <c r="M242" t="s">
        <v>17</v>
      </c>
      <c r="N242" t="s">
        <v>17</v>
      </c>
    </row>
    <row r="243" spans="1:14" x14ac:dyDescent="0.2">
      <c r="A243" t="s">
        <v>592</v>
      </c>
      <c r="B243" t="s">
        <v>820</v>
      </c>
      <c r="C243" t="s">
        <v>19</v>
      </c>
      <c r="D243" t="s">
        <v>20</v>
      </c>
      <c r="E243" s="1">
        <v>0.158304</v>
      </c>
      <c r="F243" s="1">
        <v>3.5366000000000002E-2</v>
      </c>
      <c r="G243" s="1">
        <v>4.7026999999999998E-3</v>
      </c>
      <c r="H243" s="2">
        <v>5.4897999999999999E-14</v>
      </c>
      <c r="I243">
        <v>159160</v>
      </c>
      <c r="J243" s="3">
        <f t="shared" si="10"/>
        <v>0.158304</v>
      </c>
      <c r="K243" s="4">
        <f t="shared" si="11"/>
        <v>3.3331052895066649E-4</v>
      </c>
      <c r="L243" t="s">
        <v>17</v>
      </c>
      <c r="M243" t="s">
        <v>17</v>
      </c>
      <c r="N243" t="s">
        <v>17</v>
      </c>
    </row>
    <row r="244" spans="1:14" x14ac:dyDescent="0.2">
      <c r="A244" t="s">
        <v>592</v>
      </c>
      <c r="B244" t="s">
        <v>821</v>
      </c>
      <c r="C244" t="s">
        <v>16</v>
      </c>
      <c r="D244" t="s">
        <v>15</v>
      </c>
      <c r="E244" s="1">
        <v>0.83283499999999999</v>
      </c>
      <c r="F244" s="1">
        <v>-3.9142000000000003E-2</v>
      </c>
      <c r="G244" s="1">
        <v>4.6157000000000004E-3</v>
      </c>
      <c r="H244" s="2">
        <v>2.2672000000000001E-17</v>
      </c>
      <c r="I244">
        <v>159160</v>
      </c>
      <c r="J244" s="3">
        <f t="shared" si="10"/>
        <v>0.16716500000000001</v>
      </c>
      <c r="K244" s="4">
        <f t="shared" si="11"/>
        <v>4.2659949961269583E-4</v>
      </c>
      <c r="L244" t="s">
        <v>17</v>
      </c>
      <c r="M244" t="s">
        <v>17</v>
      </c>
      <c r="N244" t="s">
        <v>17</v>
      </c>
    </row>
    <row r="245" spans="1:14" x14ac:dyDescent="0.2">
      <c r="A245" t="s">
        <v>592</v>
      </c>
      <c r="B245" t="s">
        <v>822</v>
      </c>
      <c r="C245" t="s">
        <v>19</v>
      </c>
      <c r="D245" t="s">
        <v>20</v>
      </c>
      <c r="E245" s="1">
        <v>0.20672099999999999</v>
      </c>
      <c r="F245" s="1">
        <v>-1.7346E-2</v>
      </c>
      <c r="G245" s="1">
        <v>4.2453999999999999E-3</v>
      </c>
      <c r="H245" s="2">
        <v>4.3940000000000003E-5</v>
      </c>
      <c r="I245">
        <v>159160</v>
      </c>
      <c r="J245" s="3">
        <f t="shared" si="10"/>
        <v>0.20672099999999999</v>
      </c>
      <c r="K245" s="4">
        <f t="shared" si="11"/>
        <v>9.8682293523525921E-5</v>
      </c>
      <c r="L245" t="s">
        <v>17</v>
      </c>
      <c r="M245" t="s">
        <v>17</v>
      </c>
      <c r="N245" t="s">
        <v>17</v>
      </c>
    </row>
    <row r="246" spans="1:14" x14ac:dyDescent="0.2">
      <c r="A246" t="s">
        <v>592</v>
      </c>
      <c r="B246" t="s">
        <v>823</v>
      </c>
      <c r="C246" t="s">
        <v>16</v>
      </c>
      <c r="D246" t="s">
        <v>19</v>
      </c>
      <c r="E246" s="1">
        <v>0.21935399999999999</v>
      </c>
      <c r="F246" s="1">
        <v>3.2432000000000002E-2</v>
      </c>
      <c r="G246" s="1">
        <v>4.1901999999999998E-3</v>
      </c>
      <c r="H246" s="2">
        <v>9.9932E-15</v>
      </c>
      <c r="I246">
        <v>159160</v>
      </c>
      <c r="J246" s="3">
        <f t="shared" si="10"/>
        <v>0.21935399999999999</v>
      </c>
      <c r="K246" s="4">
        <f t="shared" si="11"/>
        <v>3.6022774167480758E-4</v>
      </c>
      <c r="L246" t="s">
        <v>17</v>
      </c>
      <c r="M246" t="s">
        <v>17</v>
      </c>
      <c r="N246" t="s">
        <v>17</v>
      </c>
    </row>
    <row r="247" spans="1:14" x14ac:dyDescent="0.2">
      <c r="A247" t="s">
        <v>592</v>
      </c>
      <c r="B247" t="s">
        <v>824</v>
      </c>
      <c r="C247" t="s">
        <v>19</v>
      </c>
      <c r="D247" t="s">
        <v>20</v>
      </c>
      <c r="E247" s="1">
        <v>0.28933599999999998</v>
      </c>
      <c r="F247" s="1">
        <v>-2.9387E-2</v>
      </c>
      <c r="G247" s="1">
        <v>3.8116000000000001E-3</v>
      </c>
      <c r="H247" s="2">
        <v>1.2661E-14</v>
      </c>
      <c r="I247">
        <v>159160</v>
      </c>
      <c r="J247" s="3">
        <f t="shared" si="10"/>
        <v>0.28933599999999998</v>
      </c>
      <c r="K247" s="4">
        <f t="shared" si="11"/>
        <v>3.5514629698624216E-4</v>
      </c>
      <c r="L247" t="s">
        <v>17</v>
      </c>
      <c r="M247" t="s">
        <v>17</v>
      </c>
      <c r="N247" t="s">
        <v>17</v>
      </c>
    </row>
    <row r="248" spans="1:14" x14ac:dyDescent="0.2">
      <c r="A248" t="s">
        <v>592</v>
      </c>
      <c r="B248" t="s">
        <v>825</v>
      </c>
      <c r="C248" t="s">
        <v>20</v>
      </c>
      <c r="D248" t="s">
        <v>19</v>
      </c>
      <c r="E248" s="1">
        <v>8.8858099999999995E-2</v>
      </c>
      <c r="F248" s="1">
        <v>8.0921999999999994E-2</v>
      </c>
      <c r="G248" s="1">
        <v>6.0416999999999997E-3</v>
      </c>
      <c r="H248" s="2">
        <v>6.9004999999999997E-41</v>
      </c>
      <c r="I248">
        <v>159160</v>
      </c>
      <c r="J248" s="3">
        <f t="shared" si="10"/>
        <v>8.8858099999999995E-2</v>
      </c>
      <c r="K248" s="4">
        <f t="shared" si="11"/>
        <v>1.0603427050230917E-3</v>
      </c>
      <c r="L248" t="s">
        <v>17</v>
      </c>
      <c r="M248" t="s">
        <v>17</v>
      </c>
      <c r="N248" t="s">
        <v>17</v>
      </c>
    </row>
    <row r="249" spans="1:14" x14ac:dyDescent="0.2">
      <c r="A249" t="s">
        <v>592</v>
      </c>
      <c r="B249" t="s">
        <v>826</v>
      </c>
      <c r="C249" t="s">
        <v>19</v>
      </c>
      <c r="D249" t="s">
        <v>15</v>
      </c>
      <c r="E249" s="1">
        <v>0.25778499999999999</v>
      </c>
      <c r="F249" s="1">
        <v>1.6907999999999999E-2</v>
      </c>
      <c r="G249" s="1">
        <v>3.9620999999999996E-3</v>
      </c>
      <c r="H249" s="2">
        <v>1.98E-5</v>
      </c>
      <c r="I249">
        <v>159160</v>
      </c>
      <c r="J249" s="3">
        <f t="shared" si="10"/>
        <v>0.25778499999999999</v>
      </c>
      <c r="K249" s="4">
        <f t="shared" si="11"/>
        <v>1.0939610114079141E-4</v>
      </c>
      <c r="L249" t="s">
        <v>17</v>
      </c>
      <c r="M249" t="s">
        <v>17</v>
      </c>
      <c r="N249" t="s">
        <v>17</v>
      </c>
    </row>
    <row r="250" spans="1:14" x14ac:dyDescent="0.2">
      <c r="A250" t="s">
        <v>592</v>
      </c>
      <c r="B250" t="s">
        <v>827</v>
      </c>
      <c r="C250" t="s">
        <v>16</v>
      </c>
      <c r="D250" t="s">
        <v>15</v>
      </c>
      <c r="E250" s="1">
        <v>0.34003899999999998</v>
      </c>
      <c r="F250" s="1">
        <v>3.0044999999999999E-2</v>
      </c>
      <c r="G250" s="1">
        <v>3.6419999999999998E-3</v>
      </c>
      <c r="H250" s="2">
        <v>1.6008E-16</v>
      </c>
      <c r="I250">
        <v>159160</v>
      </c>
      <c r="J250" s="3">
        <f t="shared" si="10"/>
        <v>0.34003899999999998</v>
      </c>
      <c r="K250" s="4">
        <f t="shared" si="11"/>
        <v>4.0515519751652438E-4</v>
      </c>
      <c r="L250" t="s">
        <v>17</v>
      </c>
      <c r="M250" t="s">
        <v>17</v>
      </c>
      <c r="N250" t="s">
        <v>17</v>
      </c>
    </row>
    <row r="251" spans="1:14" x14ac:dyDescent="0.2">
      <c r="A251" t="s">
        <v>592</v>
      </c>
      <c r="B251" t="s">
        <v>828</v>
      </c>
      <c r="C251" t="s">
        <v>20</v>
      </c>
      <c r="D251" t="s">
        <v>19</v>
      </c>
      <c r="E251" s="1">
        <v>0.24741099999999999</v>
      </c>
      <c r="F251" s="1">
        <v>-2.6266999999999999E-2</v>
      </c>
      <c r="G251" s="1">
        <v>3.9991999999999996E-3</v>
      </c>
      <c r="H251" s="2">
        <v>5.1136000000000002E-11</v>
      </c>
      <c r="I251">
        <v>159160</v>
      </c>
      <c r="J251" s="3">
        <f t="shared" si="10"/>
        <v>0.24741099999999999</v>
      </c>
      <c r="K251" s="4">
        <f t="shared" si="11"/>
        <v>2.5693768970018758E-4</v>
      </c>
      <c r="L251" t="s">
        <v>17</v>
      </c>
      <c r="M251" t="s">
        <v>17</v>
      </c>
      <c r="N251" t="s">
        <v>17</v>
      </c>
    </row>
    <row r="252" spans="1:14" x14ac:dyDescent="0.2">
      <c r="A252" t="s">
        <v>592</v>
      </c>
      <c r="B252" t="s">
        <v>829</v>
      </c>
      <c r="C252" t="s">
        <v>16</v>
      </c>
      <c r="D252" t="s">
        <v>20</v>
      </c>
      <c r="E252" s="1">
        <v>6.3113199999999994E-2</v>
      </c>
      <c r="F252" s="1">
        <v>-2.3512999999999999E-2</v>
      </c>
      <c r="G252" s="1">
        <v>7.7108000000000003E-3</v>
      </c>
      <c r="H252" s="2">
        <v>2.2935E-3</v>
      </c>
      <c r="I252">
        <v>159160</v>
      </c>
      <c r="J252" s="3">
        <f t="shared" si="10"/>
        <v>6.3113199999999994E-2</v>
      </c>
      <c r="K252" s="4">
        <f t="shared" si="11"/>
        <v>6.5381277795296806E-5</v>
      </c>
      <c r="L252" t="s">
        <v>17</v>
      </c>
      <c r="M252" t="s">
        <v>17</v>
      </c>
      <c r="N252" t="s">
        <v>17</v>
      </c>
    </row>
    <row r="253" spans="1:14" x14ac:dyDescent="0.2">
      <c r="A253" t="s">
        <v>592</v>
      </c>
      <c r="B253" t="s">
        <v>830</v>
      </c>
      <c r="C253" t="s">
        <v>19</v>
      </c>
      <c r="D253" t="s">
        <v>15</v>
      </c>
      <c r="E253" s="1">
        <v>0.63056299999999998</v>
      </c>
      <c r="F253" s="1">
        <v>-2.3418999999999999E-2</v>
      </c>
      <c r="G253" s="1">
        <v>3.5707999999999998E-3</v>
      </c>
      <c r="H253" s="2">
        <v>5.4553000000000002E-11</v>
      </c>
      <c r="I253">
        <v>159160</v>
      </c>
      <c r="J253" s="3">
        <f t="shared" si="10"/>
        <v>0.36943700000000002</v>
      </c>
      <c r="K253" s="4">
        <f t="shared" si="11"/>
        <v>2.5552627356170384E-4</v>
      </c>
      <c r="L253" t="s">
        <v>17</v>
      </c>
      <c r="M253" t="s">
        <v>17</v>
      </c>
      <c r="N253" t="s">
        <v>17</v>
      </c>
    </row>
    <row r="254" spans="1:14" x14ac:dyDescent="0.2">
      <c r="A254" t="s">
        <v>592</v>
      </c>
      <c r="B254" t="s">
        <v>831</v>
      </c>
      <c r="C254" t="s">
        <v>20</v>
      </c>
      <c r="D254" t="s">
        <v>19</v>
      </c>
      <c r="E254" s="1">
        <v>0.205896</v>
      </c>
      <c r="F254" s="1">
        <v>2.4365000000000001E-2</v>
      </c>
      <c r="G254" s="1">
        <v>4.3391999999999997E-3</v>
      </c>
      <c r="H254" s="2">
        <v>1.9665000000000001E-8</v>
      </c>
      <c r="I254">
        <v>159160</v>
      </c>
      <c r="J254" s="3">
        <f t="shared" si="10"/>
        <v>0.205896</v>
      </c>
      <c r="K254" s="4">
        <f t="shared" si="11"/>
        <v>1.9412797318186305E-4</v>
      </c>
      <c r="L254" t="s">
        <v>17</v>
      </c>
      <c r="M254" t="s">
        <v>17</v>
      </c>
      <c r="N254" t="s">
        <v>17</v>
      </c>
    </row>
    <row r="255" spans="1:14" x14ac:dyDescent="0.2">
      <c r="A255" t="s">
        <v>592</v>
      </c>
      <c r="B255" t="s">
        <v>832</v>
      </c>
      <c r="C255" t="s">
        <v>833</v>
      </c>
      <c r="D255" t="s">
        <v>15</v>
      </c>
      <c r="E255" s="1">
        <v>0.223826</v>
      </c>
      <c r="F255" s="1">
        <v>-1.4596E-2</v>
      </c>
      <c r="G255" s="1">
        <v>4.1590000000000004E-3</v>
      </c>
      <c r="H255" s="2">
        <v>4.4913E-4</v>
      </c>
      <c r="I255">
        <v>159160</v>
      </c>
      <c r="J255" s="3">
        <f t="shared" si="10"/>
        <v>0.223826</v>
      </c>
      <c r="K255" s="4">
        <f t="shared" si="11"/>
        <v>7.4023110306154448E-5</v>
      </c>
      <c r="L255" t="s">
        <v>17</v>
      </c>
      <c r="M255" t="s">
        <v>17</v>
      </c>
      <c r="N255" t="s">
        <v>17</v>
      </c>
    </row>
    <row r="256" spans="1:14" x14ac:dyDescent="0.2">
      <c r="A256" t="s">
        <v>592</v>
      </c>
      <c r="B256" t="s">
        <v>834</v>
      </c>
      <c r="C256" t="s">
        <v>20</v>
      </c>
      <c r="D256" t="s">
        <v>19</v>
      </c>
      <c r="E256" s="1">
        <v>1.1013500000000001E-2</v>
      </c>
      <c r="F256" s="1">
        <v>-8.2138000000000003E-2</v>
      </c>
      <c r="G256" s="1">
        <v>1.6722000000000001E-2</v>
      </c>
      <c r="H256" s="2">
        <v>9.0268999999999999E-7</v>
      </c>
      <c r="I256">
        <v>159160</v>
      </c>
      <c r="J256" s="3">
        <f t="shared" si="10"/>
        <v>1.1013500000000001E-2</v>
      </c>
      <c r="K256" s="4">
        <f t="shared" si="11"/>
        <v>1.4697178302366557E-4</v>
      </c>
      <c r="L256" t="s">
        <v>17</v>
      </c>
      <c r="M256" t="s">
        <v>17</v>
      </c>
      <c r="N256" t="s">
        <v>17</v>
      </c>
    </row>
    <row r="257" spans="1:14" x14ac:dyDescent="0.2">
      <c r="A257" t="s">
        <v>592</v>
      </c>
      <c r="B257" t="s">
        <v>835</v>
      </c>
      <c r="C257" t="s">
        <v>15</v>
      </c>
      <c r="D257" t="s">
        <v>16</v>
      </c>
      <c r="E257" s="1">
        <v>0.27821800000000002</v>
      </c>
      <c r="F257" s="1">
        <v>1.8477E-2</v>
      </c>
      <c r="G257" s="1">
        <v>3.8384000000000001E-3</v>
      </c>
      <c r="H257" s="2">
        <v>1.4833000000000001E-6</v>
      </c>
      <c r="I257">
        <v>159160</v>
      </c>
      <c r="J257" s="3">
        <f t="shared" si="10"/>
        <v>0.27821800000000002</v>
      </c>
      <c r="K257" s="4">
        <f t="shared" si="11"/>
        <v>1.3711475276260749E-4</v>
      </c>
      <c r="L257" t="s">
        <v>17</v>
      </c>
      <c r="M257" t="s">
        <v>17</v>
      </c>
      <c r="N257" t="s">
        <v>17</v>
      </c>
    </row>
    <row r="258" spans="1:14" x14ac:dyDescent="0.2">
      <c r="A258" t="s">
        <v>592</v>
      </c>
      <c r="B258" t="s">
        <v>836</v>
      </c>
      <c r="C258" t="s">
        <v>15</v>
      </c>
      <c r="D258" t="s">
        <v>16</v>
      </c>
      <c r="E258" s="1">
        <v>0.72027200000000002</v>
      </c>
      <c r="F258" s="1">
        <v>3.1108E-2</v>
      </c>
      <c r="G258" s="1">
        <v>3.8501E-3</v>
      </c>
      <c r="H258" s="2">
        <v>6.5299999999999996E-16</v>
      </c>
      <c r="I258">
        <v>159160</v>
      </c>
      <c r="J258" s="3">
        <f t="shared" si="10"/>
        <v>0.27972799999999998</v>
      </c>
      <c r="K258" s="4">
        <f t="shared" si="11"/>
        <v>3.8994795642857731E-4</v>
      </c>
      <c r="L258" t="s">
        <v>17</v>
      </c>
      <c r="M258" t="s">
        <v>17</v>
      </c>
      <c r="N258" t="s">
        <v>17</v>
      </c>
    </row>
    <row r="259" spans="1:14" x14ac:dyDescent="0.2">
      <c r="A259" t="s">
        <v>592</v>
      </c>
      <c r="B259" t="s">
        <v>837</v>
      </c>
      <c r="C259" t="s">
        <v>15</v>
      </c>
      <c r="D259" t="s">
        <v>16</v>
      </c>
      <c r="E259" s="1">
        <v>0.237516</v>
      </c>
      <c r="F259" s="1">
        <v>-2.1787000000000001E-2</v>
      </c>
      <c r="G259" s="1">
        <v>4.0803999999999997E-3</v>
      </c>
      <c r="H259" s="2">
        <v>9.3355000000000004E-8</v>
      </c>
      <c r="I259">
        <v>159160</v>
      </c>
      <c r="J259" s="3">
        <f t="shared" si="10"/>
        <v>0.237516</v>
      </c>
      <c r="K259" s="4">
        <f t="shared" si="11"/>
        <v>1.7192873510425393E-4</v>
      </c>
      <c r="L259" t="s">
        <v>17</v>
      </c>
      <c r="M259" t="s">
        <v>17</v>
      </c>
      <c r="N259" t="s">
        <v>17</v>
      </c>
    </row>
    <row r="260" spans="1:14" x14ac:dyDescent="0.2">
      <c r="A260" t="s">
        <v>592</v>
      </c>
      <c r="B260" t="s">
        <v>838</v>
      </c>
      <c r="C260" t="s">
        <v>16</v>
      </c>
      <c r="D260" t="s">
        <v>15</v>
      </c>
      <c r="E260" s="1">
        <v>0.34406900000000001</v>
      </c>
      <c r="F260" s="1">
        <v>1.3884000000000001E-2</v>
      </c>
      <c r="G260" s="1">
        <v>3.6278999999999999E-3</v>
      </c>
      <c r="H260" s="2">
        <v>1.2978999999999999E-4</v>
      </c>
      <c r="I260">
        <v>159160</v>
      </c>
      <c r="J260" s="3">
        <f t="shared" si="10"/>
        <v>0.34406900000000001</v>
      </c>
      <c r="K260" s="4">
        <f t="shared" si="11"/>
        <v>8.7008745599528886E-5</v>
      </c>
      <c r="L260" t="s">
        <v>17</v>
      </c>
      <c r="M260" t="s">
        <v>17</v>
      </c>
      <c r="N260" t="s">
        <v>17</v>
      </c>
    </row>
    <row r="261" spans="1:14" x14ac:dyDescent="0.2">
      <c r="A261" t="s">
        <v>592</v>
      </c>
      <c r="B261" t="s">
        <v>839</v>
      </c>
      <c r="C261" t="s">
        <v>20</v>
      </c>
      <c r="D261" t="s">
        <v>19</v>
      </c>
      <c r="E261" s="1">
        <v>0.55795799999999995</v>
      </c>
      <c r="F261" s="1">
        <v>-1.3448999999999999E-2</v>
      </c>
      <c r="G261" s="1">
        <v>3.5614000000000002E-3</v>
      </c>
      <c r="H261" s="2">
        <v>1.5918E-4</v>
      </c>
      <c r="I261">
        <v>159160</v>
      </c>
      <c r="J261" s="3">
        <f t="shared" si="10"/>
        <v>0.44204200000000005</v>
      </c>
      <c r="K261" s="4">
        <f t="shared" si="11"/>
        <v>8.9222631270199018E-5</v>
      </c>
      <c r="L261" t="s">
        <v>17</v>
      </c>
      <c r="M261" t="s">
        <v>17</v>
      </c>
      <c r="N261" t="s">
        <v>17</v>
      </c>
    </row>
    <row r="262" spans="1:14" x14ac:dyDescent="0.2">
      <c r="A262" t="s">
        <v>592</v>
      </c>
      <c r="B262" t="s">
        <v>840</v>
      </c>
      <c r="C262" t="s">
        <v>19</v>
      </c>
      <c r="D262" t="s">
        <v>16</v>
      </c>
      <c r="E262" s="1">
        <v>0.40764499999999998</v>
      </c>
      <c r="F262" s="1">
        <v>2.2844E-2</v>
      </c>
      <c r="G262" s="1">
        <v>3.5190999999999998E-3</v>
      </c>
      <c r="H262" s="2">
        <v>8.5152999999999998E-11</v>
      </c>
      <c r="I262">
        <v>159160</v>
      </c>
      <c r="J262" s="3">
        <f t="shared" si="10"/>
        <v>0.40764499999999998</v>
      </c>
      <c r="K262" s="4">
        <f t="shared" si="11"/>
        <v>2.5202201356970381E-4</v>
      </c>
      <c r="L262" t="s">
        <v>17</v>
      </c>
      <c r="M262" t="s">
        <v>17</v>
      </c>
      <c r="N262" t="s">
        <v>17</v>
      </c>
    </row>
    <row r="263" spans="1:14" x14ac:dyDescent="0.2">
      <c r="A263" t="s">
        <v>592</v>
      </c>
      <c r="B263" t="s">
        <v>841</v>
      </c>
      <c r="C263" t="s">
        <v>20</v>
      </c>
      <c r="D263" t="s">
        <v>19</v>
      </c>
      <c r="E263" s="1">
        <v>4.9884499999999998E-2</v>
      </c>
      <c r="F263" s="1">
        <v>-4.9933999999999999E-2</v>
      </c>
      <c r="G263" s="1">
        <v>7.8820000000000001E-3</v>
      </c>
      <c r="H263" s="2">
        <v>2.3777999999999998E-10</v>
      </c>
      <c r="I263">
        <v>159160</v>
      </c>
      <c r="J263" s="3">
        <f t="shared" si="10"/>
        <v>4.9884499999999998E-2</v>
      </c>
      <c r="K263" s="4">
        <f t="shared" si="11"/>
        <v>2.3635496852911266E-4</v>
      </c>
      <c r="L263" t="s">
        <v>17</v>
      </c>
      <c r="M263" t="s">
        <v>17</v>
      </c>
      <c r="N263" t="s">
        <v>17</v>
      </c>
    </row>
    <row r="264" spans="1:14" x14ac:dyDescent="0.2">
      <c r="A264" t="s">
        <v>592</v>
      </c>
      <c r="B264" t="s">
        <v>842</v>
      </c>
      <c r="C264" t="s">
        <v>20</v>
      </c>
      <c r="D264" t="s">
        <v>19</v>
      </c>
      <c r="E264" s="1">
        <v>0.73151500000000003</v>
      </c>
      <c r="F264" s="1">
        <v>-2.5125000000000001E-2</v>
      </c>
      <c r="G264" s="1">
        <v>3.8853E-3</v>
      </c>
      <c r="H264" s="2">
        <v>1.0047E-10</v>
      </c>
      <c r="I264">
        <v>159160</v>
      </c>
      <c r="J264" s="3">
        <f t="shared" si="10"/>
        <v>0.26848499999999997</v>
      </c>
      <c r="K264" s="4">
        <f t="shared" si="11"/>
        <v>2.4796215355358674E-4</v>
      </c>
      <c r="L264" t="s">
        <v>17</v>
      </c>
      <c r="M264" t="s">
        <v>17</v>
      </c>
      <c r="N264" t="s">
        <v>17</v>
      </c>
    </row>
    <row r="265" spans="1:14" x14ac:dyDescent="0.2">
      <c r="A265" t="s">
        <v>592</v>
      </c>
      <c r="B265" t="s">
        <v>843</v>
      </c>
      <c r="C265" t="s">
        <v>20</v>
      </c>
      <c r="D265" t="s">
        <v>19</v>
      </c>
      <c r="E265" s="1">
        <v>0.12961300000000001</v>
      </c>
      <c r="F265" s="1">
        <v>2.0062E-2</v>
      </c>
      <c r="G265" s="1">
        <v>5.1700000000000001E-3</v>
      </c>
      <c r="H265" s="2">
        <v>1.0428E-4</v>
      </c>
      <c r="I265">
        <v>159160</v>
      </c>
      <c r="J265" s="3">
        <f t="shared" si="10"/>
        <v>0.12961300000000001</v>
      </c>
      <c r="K265" s="4">
        <f t="shared" si="11"/>
        <v>9.0811198307104917E-5</v>
      </c>
      <c r="L265" t="s">
        <v>17</v>
      </c>
      <c r="M265" t="s">
        <v>17</v>
      </c>
      <c r="N265" t="s">
        <v>17</v>
      </c>
    </row>
    <row r="266" spans="1:14" x14ac:dyDescent="0.2">
      <c r="A266" t="s">
        <v>592</v>
      </c>
      <c r="B266" t="s">
        <v>844</v>
      </c>
      <c r="C266" t="s">
        <v>15</v>
      </c>
      <c r="D266" t="s">
        <v>16</v>
      </c>
      <c r="E266" s="1">
        <v>0.561473</v>
      </c>
      <c r="F266" s="1">
        <v>8.0277999999999999E-3</v>
      </c>
      <c r="G266" s="1">
        <v>3.4808E-3</v>
      </c>
      <c r="H266" s="2">
        <v>2.1096E-2</v>
      </c>
      <c r="I266">
        <v>159160</v>
      </c>
      <c r="J266" s="3">
        <f t="shared" si="10"/>
        <v>0.438527</v>
      </c>
      <c r="K266" s="4">
        <f t="shared" si="11"/>
        <v>3.1735715837784977E-5</v>
      </c>
      <c r="L266" t="s">
        <v>17</v>
      </c>
      <c r="M266" t="s">
        <v>17</v>
      </c>
      <c r="N266" t="s">
        <v>17</v>
      </c>
    </row>
    <row r="267" spans="1:14" x14ac:dyDescent="0.2">
      <c r="A267" t="s">
        <v>592</v>
      </c>
      <c r="B267" t="s">
        <v>845</v>
      </c>
      <c r="C267" t="s">
        <v>15</v>
      </c>
      <c r="D267" t="s">
        <v>20</v>
      </c>
      <c r="E267" s="1">
        <v>0.57768600000000003</v>
      </c>
      <c r="F267" s="1">
        <v>5.8455E-2</v>
      </c>
      <c r="G267" s="1">
        <v>3.5382999999999999E-3</v>
      </c>
      <c r="H267" s="2">
        <v>2.9254E-61</v>
      </c>
      <c r="I267">
        <v>159160</v>
      </c>
      <c r="J267" s="3">
        <f t="shared" si="10"/>
        <v>0.42231399999999997</v>
      </c>
      <c r="K267" s="4">
        <f t="shared" si="11"/>
        <v>1.6672496959621596E-3</v>
      </c>
      <c r="L267" t="s">
        <v>17</v>
      </c>
      <c r="M267" t="s">
        <v>17</v>
      </c>
      <c r="N267" t="s">
        <v>17</v>
      </c>
    </row>
    <row r="268" spans="1:14" x14ac:dyDescent="0.2">
      <c r="A268" t="s">
        <v>592</v>
      </c>
      <c r="B268" t="s">
        <v>846</v>
      </c>
      <c r="C268" t="s">
        <v>15</v>
      </c>
      <c r="D268" t="s">
        <v>20</v>
      </c>
      <c r="E268" s="1">
        <v>0.23344200000000001</v>
      </c>
      <c r="F268" s="1">
        <v>2.5595E-2</v>
      </c>
      <c r="G268" s="1">
        <v>4.0740999999999998E-3</v>
      </c>
      <c r="H268" s="2">
        <v>3.3425000000000001E-10</v>
      </c>
      <c r="I268">
        <v>159160</v>
      </c>
      <c r="J268" s="3">
        <f t="shared" si="10"/>
        <v>0.23344200000000001</v>
      </c>
      <c r="K268" s="4">
        <f t="shared" si="11"/>
        <v>2.3445758064168993E-4</v>
      </c>
      <c r="L268" t="s">
        <v>17</v>
      </c>
      <c r="M268" t="s">
        <v>17</v>
      </c>
      <c r="N268" t="s">
        <v>17</v>
      </c>
    </row>
    <row r="269" spans="1:14" x14ac:dyDescent="0.2">
      <c r="A269" t="s">
        <v>592</v>
      </c>
      <c r="B269" t="s">
        <v>150</v>
      </c>
      <c r="C269" t="s">
        <v>20</v>
      </c>
      <c r="D269" t="s">
        <v>19</v>
      </c>
      <c r="E269" s="1">
        <v>0.44605699999999998</v>
      </c>
      <c r="F269" s="1">
        <v>-2.9472000000000002E-2</v>
      </c>
      <c r="G269" s="1">
        <v>3.4702000000000001E-3</v>
      </c>
      <c r="H269" s="2">
        <v>2.0329999999999999E-17</v>
      </c>
      <c r="I269">
        <v>159160</v>
      </c>
      <c r="J269" s="3">
        <f t="shared" si="10"/>
        <v>0.44605699999999998</v>
      </c>
      <c r="K269" s="4">
        <f t="shared" si="11"/>
        <v>4.2924441243578579E-4</v>
      </c>
      <c r="L269" t="s">
        <v>17</v>
      </c>
      <c r="M269" t="s">
        <v>17</v>
      </c>
      <c r="N269" t="s">
        <v>17</v>
      </c>
    </row>
    <row r="270" spans="1:14" x14ac:dyDescent="0.2">
      <c r="A270" t="s">
        <v>592</v>
      </c>
      <c r="B270" t="s">
        <v>847</v>
      </c>
      <c r="C270" t="s">
        <v>19</v>
      </c>
      <c r="D270" t="s">
        <v>20</v>
      </c>
      <c r="E270" s="1">
        <v>0.33633299999999999</v>
      </c>
      <c r="F270" s="1">
        <v>2.9891999999999998E-2</v>
      </c>
      <c r="G270" s="1">
        <v>3.6592999999999999E-3</v>
      </c>
      <c r="H270" s="2">
        <v>3.1360999999999998E-16</v>
      </c>
      <c r="I270">
        <v>159160</v>
      </c>
      <c r="J270" s="3">
        <f t="shared" si="10"/>
        <v>0.33633299999999999</v>
      </c>
      <c r="K270" s="4">
        <f t="shared" si="11"/>
        <v>3.9889596876938402E-4</v>
      </c>
      <c r="L270" t="s">
        <v>17</v>
      </c>
      <c r="M270" t="s">
        <v>17</v>
      </c>
      <c r="N270" t="s">
        <v>17</v>
      </c>
    </row>
    <row r="271" spans="1:14" x14ac:dyDescent="0.2">
      <c r="A271" t="s">
        <v>592</v>
      </c>
      <c r="B271" t="s">
        <v>848</v>
      </c>
      <c r="C271" t="s">
        <v>16</v>
      </c>
      <c r="D271" t="s">
        <v>15</v>
      </c>
      <c r="E271" s="1">
        <v>3.5098900000000002E-2</v>
      </c>
      <c r="F271" s="1">
        <v>-5.2852000000000003E-2</v>
      </c>
      <c r="G271" s="1">
        <v>9.3821000000000009E-3</v>
      </c>
      <c r="H271" s="2">
        <v>1.7710000000000001E-8</v>
      </c>
      <c r="I271">
        <v>159160</v>
      </c>
      <c r="J271" s="3">
        <f t="shared" si="10"/>
        <v>3.5098900000000002E-2</v>
      </c>
      <c r="K271" s="4">
        <f t="shared" si="11"/>
        <v>1.892034955158054E-4</v>
      </c>
      <c r="L271" t="s">
        <v>17</v>
      </c>
      <c r="M271" t="s">
        <v>17</v>
      </c>
      <c r="N271" t="s">
        <v>17</v>
      </c>
    </row>
    <row r="272" spans="1:14" x14ac:dyDescent="0.2">
      <c r="A272" t="s">
        <v>592</v>
      </c>
      <c r="B272" t="s">
        <v>849</v>
      </c>
      <c r="C272" t="s">
        <v>19</v>
      </c>
      <c r="D272" t="s">
        <v>15</v>
      </c>
      <c r="E272" s="1">
        <v>0.39021699999999998</v>
      </c>
      <c r="F272" s="1">
        <v>-1.4101000000000001E-2</v>
      </c>
      <c r="G272" s="1">
        <v>3.5360000000000001E-3</v>
      </c>
      <c r="H272" s="2">
        <v>6.6750999999999998E-5</v>
      </c>
      <c r="I272">
        <v>159160</v>
      </c>
      <c r="J272" s="3">
        <f t="shared" si="10"/>
        <v>0.39021699999999998</v>
      </c>
      <c r="K272" s="4">
        <f t="shared" si="11"/>
        <v>9.4626182381047383E-5</v>
      </c>
      <c r="L272" t="s">
        <v>17</v>
      </c>
      <c r="M272" t="s">
        <v>17</v>
      </c>
      <c r="N272" t="s">
        <v>17</v>
      </c>
    </row>
    <row r="273" spans="1:14" x14ac:dyDescent="0.2">
      <c r="A273" t="s">
        <v>592</v>
      </c>
      <c r="B273" t="s">
        <v>850</v>
      </c>
      <c r="C273" t="s">
        <v>19</v>
      </c>
      <c r="D273" t="s">
        <v>20</v>
      </c>
      <c r="E273" s="1">
        <v>0.22303000000000001</v>
      </c>
      <c r="F273" s="1">
        <v>3.3864999999999999E-2</v>
      </c>
      <c r="G273" s="1">
        <v>4.1438999999999998E-3</v>
      </c>
      <c r="H273" s="2">
        <v>3.0458000000000001E-16</v>
      </c>
      <c r="I273">
        <v>159160</v>
      </c>
      <c r="J273" s="3">
        <f t="shared" ref="J273:J333" si="12">IF(E273&gt;0.5,1-E273,E273)</f>
        <v>0.22303000000000001</v>
      </c>
      <c r="K273" s="4">
        <f t="shared" ref="K273:K333" si="13">2*F273^2*J273*(1-J273)</f>
        <v>3.9746573100624019E-4</v>
      </c>
      <c r="L273" t="s">
        <v>17</v>
      </c>
      <c r="M273" t="s">
        <v>17</v>
      </c>
      <c r="N273" t="s">
        <v>17</v>
      </c>
    </row>
    <row r="274" spans="1:14" x14ac:dyDescent="0.2">
      <c r="A274" t="s">
        <v>592</v>
      </c>
      <c r="B274" t="s">
        <v>851</v>
      </c>
      <c r="C274" t="s">
        <v>19</v>
      </c>
      <c r="D274" t="s">
        <v>20</v>
      </c>
      <c r="E274" s="1">
        <v>2.5670399999999999E-2</v>
      </c>
      <c r="F274" s="1">
        <v>4.5996000000000002E-2</v>
      </c>
      <c r="G274" s="1">
        <v>1.0943E-2</v>
      </c>
      <c r="H274" s="2">
        <v>2.6347E-5</v>
      </c>
      <c r="I274">
        <v>159160</v>
      </c>
      <c r="J274" s="3">
        <f t="shared" si="12"/>
        <v>2.5670399999999999E-2</v>
      </c>
      <c r="K274" s="4">
        <f t="shared" si="13"/>
        <v>1.0582996653364168E-4</v>
      </c>
      <c r="L274" t="s">
        <v>17</v>
      </c>
      <c r="M274" t="s">
        <v>17</v>
      </c>
      <c r="N274" t="s">
        <v>17</v>
      </c>
    </row>
    <row r="275" spans="1:14" x14ac:dyDescent="0.2">
      <c r="A275" t="s">
        <v>592</v>
      </c>
      <c r="B275" t="s">
        <v>852</v>
      </c>
      <c r="C275" t="s">
        <v>15</v>
      </c>
      <c r="D275" t="s">
        <v>16</v>
      </c>
      <c r="E275" s="1">
        <v>0.307506</v>
      </c>
      <c r="F275" s="1">
        <v>2.4014000000000001E-2</v>
      </c>
      <c r="G275" s="1">
        <v>3.7361999999999999E-3</v>
      </c>
      <c r="H275" s="2">
        <v>1.3008999999999999E-10</v>
      </c>
      <c r="I275">
        <v>159160</v>
      </c>
      <c r="J275" s="3">
        <f t="shared" si="12"/>
        <v>0.307506</v>
      </c>
      <c r="K275" s="4">
        <f t="shared" si="13"/>
        <v>2.4560014405797514E-4</v>
      </c>
      <c r="L275" t="s">
        <v>17</v>
      </c>
      <c r="M275" t="s">
        <v>17</v>
      </c>
      <c r="N275" t="s">
        <v>17</v>
      </c>
    </row>
    <row r="276" spans="1:14" x14ac:dyDescent="0.2">
      <c r="A276" t="s">
        <v>592</v>
      </c>
      <c r="B276" t="s">
        <v>853</v>
      </c>
      <c r="C276" t="s">
        <v>16</v>
      </c>
      <c r="D276" t="s">
        <v>15</v>
      </c>
      <c r="E276" s="1">
        <v>0.422097</v>
      </c>
      <c r="F276" s="1">
        <v>2.5401E-2</v>
      </c>
      <c r="G276" s="1">
        <v>3.4865999999999999E-3</v>
      </c>
      <c r="H276" s="2">
        <v>3.2184999999999999E-13</v>
      </c>
      <c r="I276">
        <v>159160</v>
      </c>
      <c r="J276" s="3">
        <f t="shared" si="12"/>
        <v>0.422097</v>
      </c>
      <c r="K276" s="4">
        <f t="shared" si="13"/>
        <v>3.1477398999153663E-4</v>
      </c>
      <c r="L276" t="s">
        <v>17</v>
      </c>
      <c r="M276" t="s">
        <v>17</v>
      </c>
      <c r="N276" t="s">
        <v>17</v>
      </c>
    </row>
    <row r="277" spans="1:14" x14ac:dyDescent="0.2">
      <c r="A277" t="s">
        <v>592</v>
      </c>
      <c r="B277" t="s">
        <v>854</v>
      </c>
      <c r="C277" t="s">
        <v>20</v>
      </c>
      <c r="D277" t="s">
        <v>19</v>
      </c>
      <c r="E277" s="1">
        <v>0.33951300000000001</v>
      </c>
      <c r="F277" s="1">
        <v>-2.7394000000000002E-2</v>
      </c>
      <c r="G277" s="1">
        <v>3.6461000000000002E-3</v>
      </c>
      <c r="H277" s="2">
        <v>5.7975E-14</v>
      </c>
      <c r="I277">
        <v>159160</v>
      </c>
      <c r="J277" s="3">
        <f t="shared" si="12"/>
        <v>0.33951300000000001</v>
      </c>
      <c r="K277" s="4">
        <f t="shared" si="13"/>
        <v>3.3655928835111198E-4</v>
      </c>
      <c r="L277" t="s">
        <v>17</v>
      </c>
      <c r="M277" t="s">
        <v>17</v>
      </c>
      <c r="N277" t="s">
        <v>17</v>
      </c>
    </row>
    <row r="278" spans="1:14" x14ac:dyDescent="0.2">
      <c r="A278" t="s">
        <v>592</v>
      </c>
      <c r="B278" t="s">
        <v>855</v>
      </c>
      <c r="C278" t="s">
        <v>20</v>
      </c>
      <c r="D278" t="s">
        <v>19</v>
      </c>
      <c r="E278" s="1">
        <v>0.67068700000000003</v>
      </c>
      <c r="F278" s="1">
        <v>-1.9126000000000001E-2</v>
      </c>
      <c r="G278" s="1">
        <v>3.6629000000000002E-3</v>
      </c>
      <c r="H278" s="2">
        <v>1.7777000000000001E-7</v>
      </c>
      <c r="I278">
        <v>159160</v>
      </c>
      <c r="J278" s="3">
        <f t="shared" si="12"/>
        <v>0.32931299999999997</v>
      </c>
      <c r="K278" s="4">
        <f t="shared" si="13"/>
        <v>1.6158723973230872E-4</v>
      </c>
      <c r="L278" t="s">
        <v>17</v>
      </c>
      <c r="M278" t="s">
        <v>17</v>
      </c>
      <c r="N278" t="s">
        <v>17</v>
      </c>
    </row>
    <row r="279" spans="1:14" x14ac:dyDescent="0.2">
      <c r="A279" t="s">
        <v>592</v>
      </c>
      <c r="B279" t="s">
        <v>856</v>
      </c>
      <c r="C279" t="s">
        <v>20</v>
      </c>
      <c r="D279" t="s">
        <v>15</v>
      </c>
      <c r="E279" s="1">
        <v>7.8532599999999994E-2</v>
      </c>
      <c r="F279" s="1">
        <v>-3.3099999999999997E-2</v>
      </c>
      <c r="G279" s="1">
        <v>6.4213999999999999E-3</v>
      </c>
      <c r="H279" s="2">
        <v>2.5436000000000001E-7</v>
      </c>
      <c r="I279">
        <v>159160</v>
      </c>
      <c r="J279" s="3">
        <f t="shared" si="12"/>
        <v>7.8532599999999994E-2</v>
      </c>
      <c r="K279" s="4">
        <f t="shared" si="13"/>
        <v>1.5856814089605501E-4</v>
      </c>
      <c r="L279" t="s">
        <v>17</v>
      </c>
      <c r="M279" t="s">
        <v>17</v>
      </c>
      <c r="N279" t="s">
        <v>17</v>
      </c>
    </row>
    <row r="280" spans="1:14" x14ac:dyDescent="0.2">
      <c r="A280" t="s">
        <v>592</v>
      </c>
      <c r="B280" t="s">
        <v>857</v>
      </c>
      <c r="C280" t="s">
        <v>19</v>
      </c>
      <c r="D280" t="s">
        <v>20</v>
      </c>
      <c r="E280" s="1">
        <v>1.5310300000000001E-2</v>
      </c>
      <c r="F280" s="1">
        <v>-6.1304999999999998E-2</v>
      </c>
      <c r="G280" s="1">
        <v>1.4463999999999999E-2</v>
      </c>
      <c r="H280" s="2">
        <v>2.2527E-5</v>
      </c>
      <c r="I280">
        <v>159160</v>
      </c>
      <c r="J280" s="3">
        <f t="shared" si="12"/>
        <v>1.5310300000000001E-2</v>
      </c>
      <c r="K280" s="4">
        <f t="shared" si="13"/>
        <v>1.1331956141573892E-4</v>
      </c>
      <c r="L280" t="s">
        <v>17</v>
      </c>
      <c r="M280" t="s">
        <v>17</v>
      </c>
      <c r="N280" t="s">
        <v>17</v>
      </c>
    </row>
    <row r="281" spans="1:14" x14ac:dyDescent="0.2">
      <c r="A281" t="s">
        <v>592</v>
      </c>
      <c r="B281" t="s">
        <v>858</v>
      </c>
      <c r="C281" t="s">
        <v>16</v>
      </c>
      <c r="D281" t="s">
        <v>15</v>
      </c>
      <c r="E281" s="1">
        <v>0.224187</v>
      </c>
      <c r="F281" s="1">
        <v>-3.5145000000000003E-2</v>
      </c>
      <c r="G281" s="1">
        <v>4.1431999999999997E-3</v>
      </c>
      <c r="H281" s="2">
        <v>2.2213E-17</v>
      </c>
      <c r="I281">
        <v>159160</v>
      </c>
      <c r="J281" s="3">
        <f t="shared" si="12"/>
        <v>0.224187</v>
      </c>
      <c r="K281" s="4">
        <f t="shared" si="13"/>
        <v>4.2965964870157801E-4</v>
      </c>
      <c r="L281" t="s">
        <v>17</v>
      </c>
      <c r="M281" t="s">
        <v>17</v>
      </c>
      <c r="N281" t="s">
        <v>17</v>
      </c>
    </row>
    <row r="282" spans="1:14" x14ac:dyDescent="0.2">
      <c r="A282" t="s">
        <v>592</v>
      </c>
      <c r="B282" t="s">
        <v>859</v>
      </c>
      <c r="C282" t="s">
        <v>15</v>
      </c>
      <c r="D282" t="s">
        <v>16</v>
      </c>
      <c r="E282" s="1">
        <v>0.21331700000000001</v>
      </c>
      <c r="F282" s="1">
        <v>1.8144E-2</v>
      </c>
      <c r="G282" s="1">
        <v>4.1958999999999998E-3</v>
      </c>
      <c r="H282" s="2">
        <v>1.5321000000000001E-5</v>
      </c>
      <c r="I282">
        <v>159160</v>
      </c>
      <c r="J282" s="3">
        <f t="shared" si="12"/>
        <v>0.21331700000000001</v>
      </c>
      <c r="K282" s="4">
        <f t="shared" si="13"/>
        <v>1.1048957490862875E-4</v>
      </c>
      <c r="L282" t="s">
        <v>17</v>
      </c>
      <c r="M282" t="s">
        <v>17</v>
      </c>
      <c r="N282" t="s">
        <v>17</v>
      </c>
    </row>
    <row r="283" spans="1:14" x14ac:dyDescent="0.2">
      <c r="A283" t="s">
        <v>592</v>
      </c>
      <c r="B283" t="s">
        <v>860</v>
      </c>
      <c r="C283" t="s">
        <v>16</v>
      </c>
      <c r="D283" t="s">
        <v>15</v>
      </c>
      <c r="E283" s="1">
        <v>0.19922799999999999</v>
      </c>
      <c r="F283" s="1">
        <v>-2.4181000000000001E-2</v>
      </c>
      <c r="G283" s="1">
        <v>4.3357999999999999E-3</v>
      </c>
      <c r="H283" s="2">
        <v>2.4506000000000001E-8</v>
      </c>
      <c r="I283">
        <v>159160</v>
      </c>
      <c r="J283" s="3">
        <f t="shared" si="12"/>
        <v>0.19922799999999999</v>
      </c>
      <c r="K283" s="4">
        <f t="shared" si="13"/>
        <v>1.8656826123857357E-4</v>
      </c>
      <c r="L283" t="s">
        <v>17</v>
      </c>
      <c r="M283" t="s">
        <v>17</v>
      </c>
      <c r="N283" t="s">
        <v>17</v>
      </c>
    </row>
    <row r="284" spans="1:14" x14ac:dyDescent="0.2">
      <c r="A284" t="s">
        <v>592</v>
      </c>
      <c r="B284" t="s">
        <v>861</v>
      </c>
      <c r="C284" t="s">
        <v>16</v>
      </c>
      <c r="D284" t="s">
        <v>19</v>
      </c>
      <c r="E284" s="1">
        <v>0.26151799999999997</v>
      </c>
      <c r="F284" s="1">
        <v>2.3798E-2</v>
      </c>
      <c r="G284" s="1">
        <v>4.2735999999999998E-3</v>
      </c>
      <c r="H284" s="2">
        <v>2.5728E-8</v>
      </c>
      <c r="I284">
        <v>159160</v>
      </c>
      <c r="J284" s="3">
        <f t="shared" si="12"/>
        <v>0.26151799999999997</v>
      </c>
      <c r="K284" s="4">
        <f t="shared" si="13"/>
        <v>2.1875219345132487E-4</v>
      </c>
      <c r="L284" t="s">
        <v>17</v>
      </c>
      <c r="M284" t="s">
        <v>17</v>
      </c>
      <c r="N284" t="s">
        <v>17</v>
      </c>
    </row>
    <row r="285" spans="1:14" x14ac:dyDescent="0.2">
      <c r="A285" t="s">
        <v>592</v>
      </c>
      <c r="B285" t="s">
        <v>862</v>
      </c>
      <c r="C285" t="s">
        <v>19</v>
      </c>
      <c r="D285" t="s">
        <v>20</v>
      </c>
      <c r="E285" s="1">
        <v>0.350435</v>
      </c>
      <c r="F285" s="1">
        <v>-2.3168000000000001E-2</v>
      </c>
      <c r="G285" s="1">
        <v>3.6143E-3</v>
      </c>
      <c r="H285" s="2">
        <v>1.4574999999999999E-10</v>
      </c>
      <c r="I285">
        <v>159160</v>
      </c>
      <c r="J285" s="3">
        <f t="shared" si="12"/>
        <v>0.350435</v>
      </c>
      <c r="K285" s="4">
        <f t="shared" si="13"/>
        <v>2.4436397215907101E-4</v>
      </c>
      <c r="L285" t="s">
        <v>17</v>
      </c>
      <c r="M285" t="s">
        <v>17</v>
      </c>
      <c r="N285" t="s">
        <v>17</v>
      </c>
    </row>
    <row r="286" spans="1:14" x14ac:dyDescent="0.2">
      <c r="A286" t="s">
        <v>592</v>
      </c>
      <c r="B286" t="s">
        <v>863</v>
      </c>
      <c r="C286" t="s">
        <v>16</v>
      </c>
      <c r="D286" t="s">
        <v>19</v>
      </c>
      <c r="E286" s="1">
        <v>0.51549699999999998</v>
      </c>
      <c r="F286" s="1">
        <v>-1.6718E-2</v>
      </c>
      <c r="G286" s="1">
        <v>3.4721000000000001E-3</v>
      </c>
      <c r="H286" s="2">
        <v>1.4724000000000001E-6</v>
      </c>
      <c r="I286">
        <v>159160</v>
      </c>
      <c r="J286" s="3">
        <f t="shared" si="12"/>
        <v>0.48450300000000002</v>
      </c>
      <c r="K286" s="4">
        <f t="shared" si="13"/>
        <v>1.3961151830311062E-4</v>
      </c>
      <c r="L286" t="s">
        <v>17</v>
      </c>
      <c r="M286" t="s">
        <v>17</v>
      </c>
      <c r="N286" t="s">
        <v>17</v>
      </c>
    </row>
    <row r="287" spans="1:14" x14ac:dyDescent="0.2">
      <c r="A287" t="s">
        <v>592</v>
      </c>
      <c r="B287" t="s">
        <v>864</v>
      </c>
      <c r="C287" t="s">
        <v>19</v>
      </c>
      <c r="D287" t="s">
        <v>15</v>
      </c>
      <c r="E287" s="1">
        <v>9.4303899999999996E-2</v>
      </c>
      <c r="F287" s="1">
        <v>2.1037E-2</v>
      </c>
      <c r="G287" s="1">
        <v>5.8931000000000001E-3</v>
      </c>
      <c r="H287" s="2">
        <v>3.5735999999999998E-4</v>
      </c>
      <c r="I287">
        <v>159160</v>
      </c>
      <c r="J287" s="3">
        <f t="shared" si="12"/>
        <v>9.4303899999999996E-2</v>
      </c>
      <c r="K287" s="4">
        <f t="shared" si="13"/>
        <v>7.5597905090905816E-5</v>
      </c>
      <c r="L287" t="s">
        <v>17</v>
      </c>
      <c r="M287" t="s">
        <v>17</v>
      </c>
      <c r="N287" t="s">
        <v>17</v>
      </c>
    </row>
    <row r="288" spans="1:14" x14ac:dyDescent="0.2">
      <c r="A288" t="s">
        <v>592</v>
      </c>
      <c r="B288" t="s">
        <v>865</v>
      </c>
      <c r="C288" t="s">
        <v>15</v>
      </c>
      <c r="D288" t="s">
        <v>20</v>
      </c>
      <c r="E288" s="1">
        <v>0.495147</v>
      </c>
      <c r="F288" s="1">
        <v>1.9033999999999999E-2</v>
      </c>
      <c r="G288" s="1">
        <v>3.4691000000000001E-3</v>
      </c>
      <c r="H288" s="2">
        <v>4.1015E-8</v>
      </c>
      <c r="I288">
        <v>159160</v>
      </c>
      <c r="J288" s="3">
        <f t="shared" si="12"/>
        <v>0.495147</v>
      </c>
      <c r="K288" s="4">
        <f t="shared" si="13"/>
        <v>1.81129512826493E-4</v>
      </c>
      <c r="L288" t="s">
        <v>17</v>
      </c>
      <c r="M288" t="s">
        <v>17</v>
      </c>
      <c r="N288" t="s">
        <v>17</v>
      </c>
    </row>
    <row r="289" spans="1:14" x14ac:dyDescent="0.2">
      <c r="A289" t="s">
        <v>592</v>
      </c>
      <c r="B289" t="s">
        <v>866</v>
      </c>
      <c r="C289" t="s">
        <v>20</v>
      </c>
      <c r="D289" t="s">
        <v>15</v>
      </c>
      <c r="E289" s="1">
        <v>0.30575400000000003</v>
      </c>
      <c r="F289" s="1">
        <v>-1.2071E-2</v>
      </c>
      <c r="G289" s="1">
        <v>3.7498000000000002E-3</v>
      </c>
      <c r="H289" s="2">
        <v>1.2856E-3</v>
      </c>
      <c r="I289">
        <v>159160</v>
      </c>
      <c r="J289" s="3">
        <f t="shared" si="12"/>
        <v>0.30575400000000003</v>
      </c>
      <c r="K289" s="4">
        <f t="shared" si="13"/>
        <v>6.1858876657300616E-5</v>
      </c>
      <c r="L289" t="s">
        <v>17</v>
      </c>
      <c r="M289" t="s">
        <v>17</v>
      </c>
      <c r="N289" t="s">
        <v>17</v>
      </c>
    </row>
    <row r="290" spans="1:14" x14ac:dyDescent="0.2">
      <c r="A290" t="s">
        <v>592</v>
      </c>
      <c r="B290" t="s">
        <v>867</v>
      </c>
      <c r="C290" t="s">
        <v>19</v>
      </c>
      <c r="D290" t="s">
        <v>20</v>
      </c>
      <c r="E290" s="1">
        <v>0.566662</v>
      </c>
      <c r="F290" s="1">
        <v>-3.6242999999999997E-2</v>
      </c>
      <c r="G290" s="1">
        <v>3.4978000000000001E-3</v>
      </c>
      <c r="H290" s="2">
        <v>3.7806000000000001E-25</v>
      </c>
      <c r="I290">
        <v>159160</v>
      </c>
      <c r="J290" s="3">
        <f t="shared" si="12"/>
        <v>0.433338</v>
      </c>
      <c r="K290" s="4">
        <f t="shared" si="13"/>
        <v>6.4510311420907054E-4</v>
      </c>
      <c r="L290" t="s">
        <v>17</v>
      </c>
      <c r="M290" t="s">
        <v>17</v>
      </c>
      <c r="N290" t="s">
        <v>17</v>
      </c>
    </row>
    <row r="291" spans="1:14" x14ac:dyDescent="0.2">
      <c r="A291" t="s">
        <v>592</v>
      </c>
      <c r="B291" t="s">
        <v>868</v>
      </c>
      <c r="C291" t="s">
        <v>15</v>
      </c>
      <c r="D291" t="s">
        <v>19</v>
      </c>
      <c r="E291" s="1">
        <v>0.53702899999999998</v>
      </c>
      <c r="F291" s="1">
        <v>-6.0379000000000002E-2</v>
      </c>
      <c r="G291" s="1">
        <v>3.4524E-3</v>
      </c>
      <c r="H291" s="2">
        <v>2.0196E-68</v>
      </c>
      <c r="I291">
        <v>159160</v>
      </c>
      <c r="J291" s="3">
        <f t="shared" si="12"/>
        <v>0.46297100000000002</v>
      </c>
      <c r="K291" s="4">
        <f t="shared" si="13"/>
        <v>1.8128144498223361E-3</v>
      </c>
      <c r="L291" t="s">
        <v>17</v>
      </c>
      <c r="M291" t="s">
        <v>17</v>
      </c>
      <c r="N291" t="s">
        <v>17</v>
      </c>
    </row>
    <row r="292" spans="1:14" x14ac:dyDescent="0.2">
      <c r="A292" t="s">
        <v>592</v>
      </c>
      <c r="B292" t="s">
        <v>869</v>
      </c>
      <c r="C292" t="s">
        <v>20</v>
      </c>
      <c r="D292" t="s">
        <v>680</v>
      </c>
      <c r="E292" s="1">
        <v>0.62314999999999998</v>
      </c>
      <c r="F292" s="1">
        <v>-1.883E-2</v>
      </c>
      <c r="G292" s="1">
        <v>3.5975999999999998E-3</v>
      </c>
      <c r="H292" s="2">
        <v>1.6607999999999999E-7</v>
      </c>
      <c r="I292">
        <v>159160</v>
      </c>
      <c r="J292" s="3">
        <f t="shared" si="12"/>
        <v>0.37685000000000002</v>
      </c>
      <c r="K292" s="4">
        <f t="shared" si="13"/>
        <v>1.6652972108337951E-4</v>
      </c>
      <c r="L292" t="s">
        <v>17</v>
      </c>
      <c r="M292" t="s">
        <v>17</v>
      </c>
      <c r="N292" t="s">
        <v>17</v>
      </c>
    </row>
    <row r="293" spans="1:14" x14ac:dyDescent="0.2">
      <c r="A293" t="s">
        <v>592</v>
      </c>
      <c r="B293" t="s">
        <v>870</v>
      </c>
      <c r="C293" t="s">
        <v>16</v>
      </c>
      <c r="D293" t="s">
        <v>20</v>
      </c>
      <c r="E293" s="1">
        <v>0.32654499999999997</v>
      </c>
      <c r="F293" s="1">
        <v>-1.2938E-2</v>
      </c>
      <c r="G293" s="1">
        <v>3.6954000000000002E-3</v>
      </c>
      <c r="H293" s="2">
        <v>4.6319999999999998E-4</v>
      </c>
      <c r="I293">
        <v>159160</v>
      </c>
      <c r="J293" s="3">
        <f t="shared" si="12"/>
        <v>0.32654499999999997</v>
      </c>
      <c r="K293" s="4">
        <f t="shared" si="13"/>
        <v>7.3623406697253141E-5</v>
      </c>
      <c r="L293" t="s">
        <v>17</v>
      </c>
      <c r="M293" t="s">
        <v>17</v>
      </c>
      <c r="N293" t="s">
        <v>17</v>
      </c>
    </row>
    <row r="294" spans="1:14" x14ac:dyDescent="0.2">
      <c r="A294" t="s">
        <v>592</v>
      </c>
      <c r="B294" t="s">
        <v>871</v>
      </c>
      <c r="C294" t="s">
        <v>20</v>
      </c>
      <c r="D294" t="s">
        <v>19</v>
      </c>
      <c r="E294" s="1">
        <v>0.695102</v>
      </c>
      <c r="F294" s="1">
        <v>-3.5090000000000003E-2</v>
      </c>
      <c r="G294" s="1">
        <v>3.7552000000000002E-3</v>
      </c>
      <c r="H294" s="2">
        <v>9.3549000000000004E-21</v>
      </c>
      <c r="I294">
        <v>159160</v>
      </c>
      <c r="J294" s="3">
        <f t="shared" si="12"/>
        <v>0.304898</v>
      </c>
      <c r="K294" s="4">
        <f t="shared" si="13"/>
        <v>5.2191508050150517E-4</v>
      </c>
      <c r="L294" t="s">
        <v>17</v>
      </c>
      <c r="M294" t="s">
        <v>17</v>
      </c>
      <c r="N294" t="s">
        <v>17</v>
      </c>
    </row>
    <row r="295" spans="1:14" x14ac:dyDescent="0.2">
      <c r="A295" t="s">
        <v>592</v>
      </c>
      <c r="B295" t="s">
        <v>872</v>
      </c>
      <c r="C295" t="s">
        <v>19</v>
      </c>
      <c r="D295" t="s">
        <v>16</v>
      </c>
      <c r="E295" s="1">
        <v>0.29283799999999999</v>
      </c>
      <c r="F295" s="1">
        <v>-2.9860000000000001E-2</v>
      </c>
      <c r="G295" s="1">
        <v>3.8782999999999999E-3</v>
      </c>
      <c r="H295" s="2">
        <v>1.3762000000000001E-14</v>
      </c>
      <c r="I295">
        <v>159160</v>
      </c>
      <c r="J295" s="3">
        <f t="shared" si="12"/>
        <v>0.29283799999999999</v>
      </c>
      <c r="K295" s="4">
        <f t="shared" si="13"/>
        <v>3.6928013843320488E-4</v>
      </c>
      <c r="L295" t="s">
        <v>17</v>
      </c>
      <c r="M295" t="s">
        <v>17</v>
      </c>
      <c r="N295" t="s">
        <v>17</v>
      </c>
    </row>
    <row r="296" spans="1:14" x14ac:dyDescent="0.2">
      <c r="A296" t="s">
        <v>592</v>
      </c>
      <c r="B296" t="s">
        <v>873</v>
      </c>
      <c r="C296" t="s">
        <v>19</v>
      </c>
      <c r="D296" t="s">
        <v>20</v>
      </c>
      <c r="E296" s="1">
        <v>0.50481299999999996</v>
      </c>
      <c r="F296" s="1">
        <v>-2.4948999999999999E-2</v>
      </c>
      <c r="G296" s="1">
        <v>3.4445999999999999E-3</v>
      </c>
      <c r="H296" s="2">
        <v>4.4063999999999998E-13</v>
      </c>
      <c r="I296">
        <v>159160</v>
      </c>
      <c r="J296" s="3">
        <f t="shared" si="12"/>
        <v>0.49518700000000004</v>
      </c>
      <c r="K296" s="4">
        <f t="shared" si="13"/>
        <v>3.1119746230958773E-4</v>
      </c>
      <c r="L296" t="s">
        <v>17</v>
      </c>
      <c r="M296" t="s">
        <v>17</v>
      </c>
      <c r="N296" t="s">
        <v>17</v>
      </c>
    </row>
    <row r="297" spans="1:14" x14ac:dyDescent="0.2">
      <c r="A297" t="s">
        <v>592</v>
      </c>
      <c r="B297" t="s">
        <v>874</v>
      </c>
      <c r="C297" t="s">
        <v>15</v>
      </c>
      <c r="D297" t="s">
        <v>19</v>
      </c>
      <c r="E297" s="1">
        <v>0.30257000000000001</v>
      </c>
      <c r="F297" s="1">
        <v>2.2880999999999999E-2</v>
      </c>
      <c r="G297" s="1">
        <v>3.7444000000000002E-3</v>
      </c>
      <c r="H297" s="2">
        <v>9.9358E-10</v>
      </c>
      <c r="I297">
        <v>159160</v>
      </c>
      <c r="J297" s="3">
        <f t="shared" si="12"/>
        <v>0.30257000000000001</v>
      </c>
      <c r="K297" s="4">
        <f t="shared" si="13"/>
        <v>2.2095635033019724E-4</v>
      </c>
      <c r="L297" t="s">
        <v>17</v>
      </c>
      <c r="M297" t="s">
        <v>17</v>
      </c>
      <c r="N297" t="s">
        <v>17</v>
      </c>
    </row>
    <row r="298" spans="1:14" x14ac:dyDescent="0.2">
      <c r="A298" t="s">
        <v>592</v>
      </c>
      <c r="B298" t="s">
        <v>875</v>
      </c>
      <c r="C298" t="s">
        <v>19</v>
      </c>
      <c r="D298" t="s">
        <v>20</v>
      </c>
      <c r="E298" s="1">
        <v>0.27978500000000001</v>
      </c>
      <c r="F298" s="1">
        <v>-2.2963999999999998E-2</v>
      </c>
      <c r="G298" s="1">
        <v>3.9195000000000002E-3</v>
      </c>
      <c r="H298" s="2">
        <v>4.6686000000000002E-9</v>
      </c>
      <c r="I298">
        <v>159160</v>
      </c>
      <c r="J298" s="3">
        <f t="shared" si="12"/>
        <v>0.27978500000000001</v>
      </c>
      <c r="K298" s="4">
        <f t="shared" si="13"/>
        <v>2.1252580086412415E-4</v>
      </c>
      <c r="L298" t="s">
        <v>17</v>
      </c>
      <c r="M298" t="s">
        <v>17</v>
      </c>
      <c r="N298" t="s">
        <v>17</v>
      </c>
    </row>
    <row r="299" spans="1:14" x14ac:dyDescent="0.2">
      <c r="A299" t="s">
        <v>592</v>
      </c>
      <c r="B299" t="s">
        <v>876</v>
      </c>
      <c r="C299" t="s">
        <v>15</v>
      </c>
      <c r="D299" t="s">
        <v>16</v>
      </c>
      <c r="E299" s="1">
        <v>0.37861</v>
      </c>
      <c r="F299" s="1">
        <v>1.5713999999999999E-2</v>
      </c>
      <c r="G299" s="1">
        <v>3.5444999999999999E-3</v>
      </c>
      <c r="H299" s="2">
        <v>9.2779999999999999E-6</v>
      </c>
      <c r="I299">
        <v>159160</v>
      </c>
      <c r="J299" s="3">
        <f t="shared" si="12"/>
        <v>0.37861</v>
      </c>
      <c r="K299" s="4">
        <f t="shared" si="13"/>
        <v>1.1618761412919108E-4</v>
      </c>
      <c r="L299" t="s">
        <v>17</v>
      </c>
      <c r="M299" t="s">
        <v>17</v>
      </c>
      <c r="N299" t="s">
        <v>17</v>
      </c>
    </row>
    <row r="300" spans="1:14" x14ac:dyDescent="0.2">
      <c r="A300" t="s">
        <v>592</v>
      </c>
      <c r="B300" t="s">
        <v>877</v>
      </c>
      <c r="C300" t="s">
        <v>15</v>
      </c>
      <c r="D300" t="s">
        <v>19</v>
      </c>
      <c r="E300" s="1">
        <v>7.1004800000000007E-2</v>
      </c>
      <c r="F300" s="1">
        <v>-2.6797999999999999E-2</v>
      </c>
      <c r="G300" s="1">
        <v>6.6813999999999997E-3</v>
      </c>
      <c r="H300" s="2">
        <v>6.0538000000000002E-5</v>
      </c>
      <c r="I300">
        <v>159160</v>
      </c>
      <c r="J300" s="3">
        <f t="shared" si="12"/>
        <v>7.1004800000000007E-2</v>
      </c>
      <c r="K300" s="4">
        <f t="shared" si="13"/>
        <v>9.4740558321260431E-5</v>
      </c>
      <c r="L300" t="s">
        <v>17</v>
      </c>
      <c r="M300" t="s">
        <v>17</v>
      </c>
      <c r="N300" t="s">
        <v>17</v>
      </c>
    </row>
    <row r="301" spans="1:14" x14ac:dyDescent="0.2">
      <c r="A301" t="s">
        <v>592</v>
      </c>
      <c r="B301" t="s">
        <v>878</v>
      </c>
      <c r="C301" t="s">
        <v>15</v>
      </c>
      <c r="D301" t="s">
        <v>16</v>
      </c>
      <c r="E301" s="1">
        <v>0.74666500000000002</v>
      </c>
      <c r="F301" s="1">
        <v>2.6561000000000001E-2</v>
      </c>
      <c r="G301" s="1">
        <v>3.9732999999999999E-3</v>
      </c>
      <c r="H301" s="2">
        <v>2.3204E-11</v>
      </c>
      <c r="I301">
        <v>159160</v>
      </c>
      <c r="J301" s="3">
        <f t="shared" si="12"/>
        <v>0.25333499999999998</v>
      </c>
      <c r="K301" s="4">
        <f t="shared" si="13"/>
        <v>2.6689462542544407E-4</v>
      </c>
      <c r="L301" t="s">
        <v>17</v>
      </c>
      <c r="M301" t="s">
        <v>17</v>
      </c>
      <c r="N301" t="s">
        <v>17</v>
      </c>
    </row>
    <row r="302" spans="1:14" x14ac:dyDescent="0.2">
      <c r="A302" t="s">
        <v>592</v>
      </c>
      <c r="B302" t="s">
        <v>879</v>
      </c>
      <c r="C302" t="s">
        <v>20</v>
      </c>
      <c r="D302" t="s">
        <v>19</v>
      </c>
      <c r="E302" s="1">
        <v>0.28286899999999998</v>
      </c>
      <c r="F302" s="1">
        <v>1.9446000000000001E-2</v>
      </c>
      <c r="G302" s="1">
        <v>3.8175000000000001E-3</v>
      </c>
      <c r="H302" s="2">
        <v>3.5125000000000003E-7</v>
      </c>
      <c r="I302">
        <v>159160</v>
      </c>
      <c r="J302" s="3">
        <f t="shared" si="12"/>
        <v>0.28286899999999998</v>
      </c>
      <c r="K302" s="4">
        <f t="shared" si="13"/>
        <v>1.5341732643666902E-4</v>
      </c>
      <c r="L302" t="s">
        <v>17</v>
      </c>
      <c r="M302" t="s">
        <v>17</v>
      </c>
      <c r="N302" t="s">
        <v>17</v>
      </c>
    </row>
    <row r="303" spans="1:14" x14ac:dyDescent="0.2">
      <c r="A303" t="s">
        <v>592</v>
      </c>
      <c r="B303" t="s">
        <v>880</v>
      </c>
      <c r="C303" t="s">
        <v>15</v>
      </c>
      <c r="D303" t="s">
        <v>20</v>
      </c>
      <c r="E303" s="1">
        <v>0.334511</v>
      </c>
      <c r="F303" s="1">
        <v>1.8159999999999999E-2</v>
      </c>
      <c r="G303" s="1">
        <v>3.6568E-3</v>
      </c>
      <c r="H303" s="2">
        <v>6.8355E-7</v>
      </c>
      <c r="I303">
        <v>159160</v>
      </c>
      <c r="J303" s="3">
        <f t="shared" si="12"/>
        <v>0.334511</v>
      </c>
      <c r="K303" s="4">
        <f t="shared" si="13"/>
        <v>1.4682938135813107E-4</v>
      </c>
      <c r="L303" t="s">
        <v>17</v>
      </c>
      <c r="M303" t="s">
        <v>17</v>
      </c>
      <c r="N303" t="s">
        <v>17</v>
      </c>
    </row>
    <row r="304" spans="1:14" x14ac:dyDescent="0.2">
      <c r="A304" t="s">
        <v>592</v>
      </c>
      <c r="B304" t="s">
        <v>881</v>
      </c>
      <c r="C304" t="s">
        <v>20</v>
      </c>
      <c r="D304" t="s">
        <v>19</v>
      </c>
      <c r="E304" s="1">
        <v>0.39174599999999998</v>
      </c>
      <c r="F304" s="1">
        <v>4.9556000000000003E-2</v>
      </c>
      <c r="G304" s="1">
        <v>3.5304999999999998E-3</v>
      </c>
      <c r="H304" s="2">
        <v>9.9389999999999998E-45</v>
      </c>
      <c r="I304">
        <v>159160</v>
      </c>
      <c r="J304" s="3">
        <f t="shared" si="12"/>
        <v>0.39174599999999998</v>
      </c>
      <c r="K304" s="4">
        <f t="shared" si="13"/>
        <v>1.1703399458268373E-3</v>
      </c>
      <c r="L304" t="s">
        <v>17</v>
      </c>
      <c r="M304" t="s">
        <v>17</v>
      </c>
      <c r="N304" t="s">
        <v>17</v>
      </c>
    </row>
    <row r="305" spans="1:14" x14ac:dyDescent="0.2">
      <c r="A305" t="s">
        <v>592</v>
      </c>
      <c r="B305" t="s">
        <v>882</v>
      </c>
      <c r="C305" t="s">
        <v>16</v>
      </c>
      <c r="D305" t="s">
        <v>15</v>
      </c>
      <c r="E305" s="1">
        <v>0.425954</v>
      </c>
      <c r="F305" s="1">
        <v>-2.7422999999999999E-2</v>
      </c>
      <c r="G305" s="1">
        <v>3.4776E-3</v>
      </c>
      <c r="H305" s="2">
        <v>3.1479000000000001E-15</v>
      </c>
      <c r="I305">
        <v>159160</v>
      </c>
      <c r="J305" s="3">
        <f t="shared" si="12"/>
        <v>0.425954</v>
      </c>
      <c r="K305" s="4">
        <f t="shared" si="13"/>
        <v>3.6776408858607014E-4</v>
      </c>
      <c r="L305" t="s">
        <v>17</v>
      </c>
      <c r="M305" t="s">
        <v>17</v>
      </c>
      <c r="N305" t="s">
        <v>17</v>
      </c>
    </row>
    <row r="306" spans="1:14" x14ac:dyDescent="0.2">
      <c r="A306" t="s">
        <v>592</v>
      </c>
      <c r="B306" t="s">
        <v>883</v>
      </c>
      <c r="C306" t="s">
        <v>686</v>
      </c>
      <c r="D306" t="s">
        <v>19</v>
      </c>
      <c r="E306" s="1">
        <v>0.709955</v>
      </c>
      <c r="F306" s="1">
        <v>2.1652000000000001E-2</v>
      </c>
      <c r="G306" s="1">
        <v>3.8162999999999999E-3</v>
      </c>
      <c r="H306" s="2">
        <v>1.3998000000000001E-8</v>
      </c>
      <c r="I306">
        <v>159160</v>
      </c>
      <c r="J306" s="3">
        <f t="shared" si="12"/>
        <v>0.290045</v>
      </c>
      <c r="K306" s="4">
        <f t="shared" si="13"/>
        <v>1.9307330811265435E-4</v>
      </c>
      <c r="L306" t="s">
        <v>17</v>
      </c>
      <c r="M306" t="s">
        <v>17</v>
      </c>
      <c r="N306" t="s">
        <v>17</v>
      </c>
    </row>
    <row r="307" spans="1:14" x14ac:dyDescent="0.2">
      <c r="A307" t="s">
        <v>592</v>
      </c>
      <c r="B307" t="s">
        <v>884</v>
      </c>
      <c r="C307" t="s">
        <v>20</v>
      </c>
      <c r="D307" t="s">
        <v>19</v>
      </c>
      <c r="E307" s="1">
        <v>0.58057400000000003</v>
      </c>
      <c r="F307" s="1">
        <v>1.9734000000000002E-2</v>
      </c>
      <c r="G307" s="1">
        <v>3.4929000000000002E-3</v>
      </c>
      <c r="H307" s="2">
        <v>1.6088999999999999E-8</v>
      </c>
      <c r="I307">
        <v>159160</v>
      </c>
      <c r="J307" s="3">
        <f t="shared" si="12"/>
        <v>0.41942599999999997</v>
      </c>
      <c r="K307" s="4">
        <f t="shared" si="13"/>
        <v>1.8965887706576243E-4</v>
      </c>
      <c r="L307" t="s">
        <v>17</v>
      </c>
      <c r="M307" t="s">
        <v>17</v>
      </c>
      <c r="N307" t="s">
        <v>17</v>
      </c>
    </row>
    <row r="308" spans="1:14" x14ac:dyDescent="0.2">
      <c r="A308" t="s">
        <v>592</v>
      </c>
      <c r="B308" t="s">
        <v>885</v>
      </c>
      <c r="C308" t="s">
        <v>16</v>
      </c>
      <c r="D308" t="s">
        <v>15</v>
      </c>
      <c r="E308" s="1">
        <v>0.20554700000000001</v>
      </c>
      <c r="F308" s="1">
        <v>1.6386999999999999E-2</v>
      </c>
      <c r="G308" s="1">
        <v>4.3227999999999999E-3</v>
      </c>
      <c r="H308" s="2">
        <v>1.5023E-4</v>
      </c>
      <c r="I308">
        <v>159160</v>
      </c>
      <c r="J308" s="3">
        <f t="shared" si="12"/>
        <v>0.20554700000000001</v>
      </c>
      <c r="K308" s="4">
        <f t="shared" si="13"/>
        <v>8.7701749116647748E-5</v>
      </c>
      <c r="L308" t="s">
        <v>17</v>
      </c>
      <c r="M308" t="s">
        <v>17</v>
      </c>
      <c r="N308" t="s">
        <v>17</v>
      </c>
    </row>
    <row r="309" spans="1:14" x14ac:dyDescent="0.2">
      <c r="A309" t="s">
        <v>592</v>
      </c>
      <c r="B309" t="s">
        <v>886</v>
      </c>
      <c r="C309" t="s">
        <v>20</v>
      </c>
      <c r="D309" t="s">
        <v>16</v>
      </c>
      <c r="E309" s="1">
        <v>0.172428</v>
      </c>
      <c r="F309" s="1">
        <v>1.8651000000000001E-2</v>
      </c>
      <c r="G309" s="1">
        <v>4.5865999999999997E-3</v>
      </c>
      <c r="H309" s="2">
        <v>4.7787000000000002E-5</v>
      </c>
      <c r="I309">
        <v>159160</v>
      </c>
      <c r="J309" s="3">
        <f t="shared" si="12"/>
        <v>0.172428</v>
      </c>
      <c r="K309" s="4">
        <f t="shared" si="13"/>
        <v>9.9276811194946775E-5</v>
      </c>
      <c r="L309" t="s">
        <v>17</v>
      </c>
      <c r="M309" t="s">
        <v>17</v>
      </c>
      <c r="N309" t="s">
        <v>17</v>
      </c>
    </row>
    <row r="310" spans="1:14" x14ac:dyDescent="0.2">
      <c r="A310" t="s">
        <v>592</v>
      </c>
      <c r="B310" t="s">
        <v>887</v>
      </c>
      <c r="C310" t="s">
        <v>15</v>
      </c>
      <c r="D310" t="s">
        <v>16</v>
      </c>
      <c r="E310" s="1">
        <v>0.20525199999999999</v>
      </c>
      <c r="F310" s="1">
        <v>1.3934E-2</v>
      </c>
      <c r="G310" s="1">
        <v>4.4476000000000003E-3</v>
      </c>
      <c r="H310" s="2">
        <v>1.7306999999999999E-3</v>
      </c>
      <c r="I310">
        <v>159160</v>
      </c>
      <c r="J310" s="3">
        <f t="shared" si="12"/>
        <v>0.20525199999999999</v>
      </c>
      <c r="K310" s="4">
        <f t="shared" si="13"/>
        <v>6.3342973912809697E-5</v>
      </c>
      <c r="L310" t="s">
        <v>17</v>
      </c>
      <c r="M310" t="s">
        <v>17</v>
      </c>
      <c r="N310" t="s">
        <v>17</v>
      </c>
    </row>
    <row r="311" spans="1:14" x14ac:dyDescent="0.2">
      <c r="A311" t="s">
        <v>592</v>
      </c>
      <c r="B311" t="s">
        <v>888</v>
      </c>
      <c r="C311" t="s">
        <v>15</v>
      </c>
      <c r="D311" t="s">
        <v>16</v>
      </c>
      <c r="E311" s="1">
        <v>0.28914200000000001</v>
      </c>
      <c r="F311" s="1">
        <v>-2.5964999999999998E-2</v>
      </c>
      <c r="G311" s="1">
        <v>3.8538000000000001E-3</v>
      </c>
      <c r="H311" s="2">
        <v>1.6159999999999999E-11</v>
      </c>
      <c r="I311">
        <v>159160</v>
      </c>
      <c r="J311" s="3">
        <f t="shared" si="12"/>
        <v>0.28914200000000001</v>
      </c>
      <c r="K311" s="4">
        <f t="shared" si="13"/>
        <v>2.7714093994662329E-4</v>
      </c>
      <c r="L311" t="s">
        <v>17</v>
      </c>
      <c r="M311" t="s">
        <v>17</v>
      </c>
      <c r="N311" t="s">
        <v>17</v>
      </c>
    </row>
    <row r="312" spans="1:14" x14ac:dyDescent="0.2">
      <c r="A312" t="s">
        <v>592</v>
      </c>
      <c r="B312" t="s">
        <v>889</v>
      </c>
      <c r="C312" t="s">
        <v>19</v>
      </c>
      <c r="D312" t="s">
        <v>20</v>
      </c>
      <c r="E312" s="1">
        <v>0.32552700000000001</v>
      </c>
      <c r="F312" s="1">
        <v>-2.7030999999999999E-2</v>
      </c>
      <c r="G312" s="1">
        <v>3.6768E-3</v>
      </c>
      <c r="H312" s="2">
        <v>1.9658000000000001E-13</v>
      </c>
      <c r="I312">
        <v>159160</v>
      </c>
      <c r="J312" s="3">
        <f t="shared" si="12"/>
        <v>0.32552700000000001</v>
      </c>
      <c r="K312" s="4">
        <f t="shared" si="13"/>
        <v>3.2085277927261041E-4</v>
      </c>
      <c r="L312" t="s">
        <v>17</v>
      </c>
      <c r="M312" t="s">
        <v>17</v>
      </c>
      <c r="N312" t="s">
        <v>17</v>
      </c>
    </row>
    <row r="313" spans="1:14" x14ac:dyDescent="0.2">
      <c r="A313" t="s">
        <v>592</v>
      </c>
      <c r="B313" t="s">
        <v>890</v>
      </c>
      <c r="C313" t="s">
        <v>15</v>
      </c>
      <c r="D313" t="s">
        <v>16</v>
      </c>
      <c r="E313" s="1">
        <v>6.3864599999999994E-2</v>
      </c>
      <c r="F313" s="1">
        <v>3.8059999999999997E-2</v>
      </c>
      <c r="G313" s="1">
        <v>7.0837000000000001E-3</v>
      </c>
      <c r="H313" s="2">
        <v>7.7608000000000002E-8</v>
      </c>
      <c r="I313">
        <v>159160</v>
      </c>
      <c r="J313" s="3">
        <f t="shared" si="12"/>
        <v>6.3864599999999994E-2</v>
      </c>
      <c r="K313" s="4">
        <f t="shared" si="13"/>
        <v>1.7320739434335206E-4</v>
      </c>
      <c r="L313" t="s">
        <v>17</v>
      </c>
      <c r="M313" t="s">
        <v>17</v>
      </c>
      <c r="N313" t="s">
        <v>17</v>
      </c>
    </row>
    <row r="314" spans="1:14" x14ac:dyDescent="0.2">
      <c r="A314" t="s">
        <v>592</v>
      </c>
      <c r="B314" t="s">
        <v>891</v>
      </c>
      <c r="C314" t="s">
        <v>20</v>
      </c>
      <c r="D314" t="s">
        <v>15</v>
      </c>
      <c r="E314" s="1">
        <v>0.39133400000000002</v>
      </c>
      <c r="F314" s="1">
        <v>-1.4175E-2</v>
      </c>
      <c r="G314" s="1">
        <v>3.5192999999999999E-3</v>
      </c>
      <c r="H314" s="2">
        <v>5.6326000000000002E-5</v>
      </c>
      <c r="I314">
        <v>159160</v>
      </c>
      <c r="J314" s="3">
        <f t="shared" si="12"/>
        <v>0.39133400000000002</v>
      </c>
      <c r="K314" s="4">
        <f t="shared" si="13"/>
        <v>9.5720014480051406E-5</v>
      </c>
      <c r="L314" t="s">
        <v>17</v>
      </c>
      <c r="M314" t="s">
        <v>17</v>
      </c>
      <c r="N314" t="s">
        <v>17</v>
      </c>
    </row>
    <row r="315" spans="1:14" x14ac:dyDescent="0.2">
      <c r="A315" t="s">
        <v>592</v>
      </c>
      <c r="B315" t="s">
        <v>892</v>
      </c>
      <c r="C315" t="s">
        <v>15</v>
      </c>
      <c r="D315" t="s">
        <v>16</v>
      </c>
      <c r="E315" s="1">
        <v>0.58058299999999996</v>
      </c>
      <c r="F315" s="1">
        <v>-1.3109000000000001E-2</v>
      </c>
      <c r="G315" s="1">
        <v>3.5447999999999999E-3</v>
      </c>
      <c r="H315" s="2">
        <v>2.1745E-4</v>
      </c>
      <c r="I315">
        <v>159160</v>
      </c>
      <c r="J315" s="3">
        <f t="shared" si="12"/>
        <v>0.41941700000000004</v>
      </c>
      <c r="K315" s="4">
        <f t="shared" si="13"/>
        <v>8.369113683859137E-5</v>
      </c>
      <c r="L315" t="s">
        <v>17</v>
      </c>
      <c r="M315" t="s">
        <v>17</v>
      </c>
      <c r="N315" t="s">
        <v>17</v>
      </c>
    </row>
    <row r="316" spans="1:14" x14ac:dyDescent="0.2">
      <c r="A316" t="s">
        <v>592</v>
      </c>
      <c r="B316" t="s">
        <v>893</v>
      </c>
      <c r="C316" t="s">
        <v>20</v>
      </c>
      <c r="D316" t="s">
        <v>19</v>
      </c>
      <c r="E316" s="1">
        <v>0.67307899999999998</v>
      </c>
      <c r="F316" s="1">
        <v>1.5632E-2</v>
      </c>
      <c r="G316" s="1">
        <v>3.6679E-3</v>
      </c>
      <c r="H316" s="2">
        <v>2.0279E-5</v>
      </c>
      <c r="I316">
        <v>159160</v>
      </c>
      <c r="J316" s="3">
        <f t="shared" si="12"/>
        <v>0.32692100000000002</v>
      </c>
      <c r="K316" s="4">
        <f t="shared" si="13"/>
        <v>1.0753948390712245E-4</v>
      </c>
      <c r="L316" t="s">
        <v>17</v>
      </c>
      <c r="M316" t="s">
        <v>17</v>
      </c>
      <c r="N316" t="s">
        <v>17</v>
      </c>
    </row>
    <row r="317" spans="1:14" x14ac:dyDescent="0.2">
      <c r="A317" t="s">
        <v>592</v>
      </c>
      <c r="B317" t="s">
        <v>894</v>
      </c>
      <c r="C317" t="s">
        <v>15</v>
      </c>
      <c r="D317" t="s">
        <v>16</v>
      </c>
      <c r="E317" s="1">
        <v>0.21283299999999999</v>
      </c>
      <c r="F317" s="1">
        <v>-2.1065E-2</v>
      </c>
      <c r="G317" s="1">
        <v>4.2217000000000001E-3</v>
      </c>
      <c r="H317" s="2">
        <v>6.0498000000000001E-7</v>
      </c>
      <c r="I317">
        <v>159160</v>
      </c>
      <c r="J317" s="3">
        <f t="shared" si="12"/>
        <v>0.21283299999999999</v>
      </c>
      <c r="K317" s="4">
        <f t="shared" si="13"/>
        <v>1.486821280406623E-4</v>
      </c>
      <c r="L317" t="s">
        <v>17</v>
      </c>
      <c r="M317" t="s">
        <v>17</v>
      </c>
      <c r="N317" t="s">
        <v>17</v>
      </c>
    </row>
    <row r="318" spans="1:14" x14ac:dyDescent="0.2">
      <c r="A318" t="s">
        <v>592</v>
      </c>
      <c r="B318" t="s">
        <v>895</v>
      </c>
      <c r="C318" t="s">
        <v>16</v>
      </c>
      <c r="D318" t="s">
        <v>15</v>
      </c>
      <c r="E318" s="1">
        <v>0.50707000000000002</v>
      </c>
      <c r="F318" s="1">
        <v>-2.5464000000000001E-2</v>
      </c>
      <c r="G318" s="1">
        <v>3.4513E-3</v>
      </c>
      <c r="H318" s="2">
        <v>1.6142000000000001E-13</v>
      </c>
      <c r="I318">
        <v>159160</v>
      </c>
      <c r="J318" s="3">
        <f t="shared" si="12"/>
        <v>0.49292999999999998</v>
      </c>
      <c r="K318" s="4">
        <f t="shared" si="13"/>
        <v>3.2414282605254199E-4</v>
      </c>
      <c r="L318" t="s">
        <v>17</v>
      </c>
      <c r="M318" t="s">
        <v>17</v>
      </c>
      <c r="N318" t="s">
        <v>17</v>
      </c>
    </row>
    <row r="319" spans="1:14" x14ac:dyDescent="0.2">
      <c r="A319" t="s">
        <v>592</v>
      </c>
      <c r="B319" t="s">
        <v>896</v>
      </c>
      <c r="C319" t="s">
        <v>15</v>
      </c>
      <c r="D319" t="s">
        <v>16</v>
      </c>
      <c r="E319" s="1">
        <v>0.37870199999999998</v>
      </c>
      <c r="F319" s="1">
        <v>1.0789E-2</v>
      </c>
      <c r="G319" s="1">
        <v>3.5604999999999999E-3</v>
      </c>
      <c r="H319" s="2">
        <v>2.4436000000000002E-3</v>
      </c>
      <c r="I319">
        <v>159160</v>
      </c>
      <c r="J319" s="3">
        <f t="shared" si="12"/>
        <v>0.37870199999999998</v>
      </c>
      <c r="K319" s="4">
        <f t="shared" si="13"/>
        <v>5.4775952237650171E-5</v>
      </c>
      <c r="L319" t="s">
        <v>17</v>
      </c>
      <c r="M319" t="s">
        <v>17</v>
      </c>
      <c r="N319" t="s">
        <v>17</v>
      </c>
    </row>
    <row r="320" spans="1:14" x14ac:dyDescent="0.2">
      <c r="A320" t="s">
        <v>592</v>
      </c>
      <c r="B320" t="s">
        <v>897</v>
      </c>
      <c r="C320" t="s">
        <v>15</v>
      </c>
      <c r="D320" t="s">
        <v>20</v>
      </c>
      <c r="E320" s="1">
        <v>0.28395500000000001</v>
      </c>
      <c r="F320" s="1">
        <v>-2.3677E-2</v>
      </c>
      <c r="G320" s="1">
        <v>3.8270000000000001E-3</v>
      </c>
      <c r="H320" s="2">
        <v>6.1559000000000004E-10</v>
      </c>
      <c r="I320">
        <v>159160</v>
      </c>
      <c r="J320" s="3">
        <f t="shared" si="12"/>
        <v>0.28395500000000001</v>
      </c>
      <c r="K320" s="4">
        <f t="shared" si="13"/>
        <v>2.2796762818912917E-4</v>
      </c>
      <c r="L320" t="s">
        <v>17</v>
      </c>
      <c r="M320" t="s">
        <v>17</v>
      </c>
      <c r="N320" t="s">
        <v>17</v>
      </c>
    </row>
    <row r="321" spans="1:14" x14ac:dyDescent="0.2">
      <c r="A321" t="s">
        <v>592</v>
      </c>
      <c r="B321" t="s">
        <v>898</v>
      </c>
      <c r="C321" t="s">
        <v>16</v>
      </c>
      <c r="D321" t="s">
        <v>15</v>
      </c>
      <c r="E321" s="1">
        <v>0.21230299999999999</v>
      </c>
      <c r="F321" s="1">
        <v>2.3243E-2</v>
      </c>
      <c r="G321" s="1">
        <v>4.3541999999999999E-3</v>
      </c>
      <c r="H321" s="2">
        <v>9.4091000000000005E-8</v>
      </c>
      <c r="I321">
        <v>159160</v>
      </c>
      <c r="J321" s="3">
        <f t="shared" si="12"/>
        <v>0.21230299999999999</v>
      </c>
      <c r="K321" s="4">
        <f t="shared" si="13"/>
        <v>1.8068815470161727E-4</v>
      </c>
      <c r="L321" t="s">
        <v>17</v>
      </c>
      <c r="M321" t="s">
        <v>17</v>
      </c>
      <c r="N321" t="s">
        <v>17</v>
      </c>
    </row>
    <row r="322" spans="1:14" x14ac:dyDescent="0.2">
      <c r="A322" t="s">
        <v>592</v>
      </c>
      <c r="B322" t="s">
        <v>899</v>
      </c>
      <c r="C322" t="s">
        <v>19</v>
      </c>
      <c r="D322" t="s">
        <v>20</v>
      </c>
      <c r="E322" s="1">
        <v>0.155915</v>
      </c>
      <c r="F322" s="1">
        <v>2.6254E-2</v>
      </c>
      <c r="G322" s="1">
        <v>4.7897E-3</v>
      </c>
      <c r="H322" s="2">
        <v>4.2282000000000001E-8</v>
      </c>
      <c r="I322">
        <v>159160</v>
      </c>
      <c r="J322" s="3">
        <f t="shared" si="12"/>
        <v>0.155915</v>
      </c>
      <c r="K322" s="4">
        <f t="shared" si="13"/>
        <v>1.8142412581978877E-4</v>
      </c>
      <c r="L322" t="s">
        <v>17</v>
      </c>
      <c r="M322" t="s">
        <v>17</v>
      </c>
      <c r="N322" t="s">
        <v>17</v>
      </c>
    </row>
    <row r="323" spans="1:14" x14ac:dyDescent="0.2">
      <c r="A323" t="s">
        <v>592</v>
      </c>
      <c r="B323" t="s">
        <v>900</v>
      </c>
      <c r="C323" t="s">
        <v>15</v>
      </c>
      <c r="D323" t="s">
        <v>16</v>
      </c>
      <c r="E323" s="1">
        <v>0.48682399999999998</v>
      </c>
      <c r="F323" s="1">
        <v>2.164E-2</v>
      </c>
      <c r="G323" s="1">
        <v>3.4589999999999998E-3</v>
      </c>
      <c r="H323" s="2">
        <v>3.9522000000000001E-10</v>
      </c>
      <c r="I323">
        <v>159160</v>
      </c>
      <c r="J323" s="3">
        <f t="shared" si="12"/>
        <v>0.48682399999999998</v>
      </c>
      <c r="K323" s="4">
        <f t="shared" si="13"/>
        <v>2.3398220331730351E-4</v>
      </c>
      <c r="L323" t="s">
        <v>17</v>
      </c>
      <c r="M323" t="s">
        <v>17</v>
      </c>
      <c r="N323" t="s">
        <v>17</v>
      </c>
    </row>
    <row r="324" spans="1:14" x14ac:dyDescent="0.2">
      <c r="A324" t="s">
        <v>592</v>
      </c>
      <c r="B324" t="s">
        <v>901</v>
      </c>
      <c r="C324" t="s">
        <v>16</v>
      </c>
      <c r="D324" t="s">
        <v>15</v>
      </c>
      <c r="E324" s="1">
        <v>0.59557599999999999</v>
      </c>
      <c r="F324" s="1">
        <v>-2.0989000000000001E-2</v>
      </c>
      <c r="G324" s="1">
        <v>3.5160999999999999E-3</v>
      </c>
      <c r="H324" s="2">
        <v>2.3842000000000001E-9</v>
      </c>
      <c r="I324">
        <v>159160</v>
      </c>
      <c r="J324" s="3">
        <f t="shared" si="12"/>
        <v>0.40442400000000001</v>
      </c>
      <c r="K324" s="4">
        <f t="shared" si="13"/>
        <v>2.1222063011207428E-4</v>
      </c>
      <c r="L324" t="s">
        <v>17</v>
      </c>
      <c r="M324" t="s">
        <v>17</v>
      </c>
      <c r="N324" t="s">
        <v>17</v>
      </c>
    </row>
    <row r="325" spans="1:14" x14ac:dyDescent="0.2">
      <c r="A325" t="s">
        <v>592</v>
      </c>
      <c r="B325" t="s">
        <v>902</v>
      </c>
      <c r="C325" t="s">
        <v>19</v>
      </c>
      <c r="D325" t="s">
        <v>20</v>
      </c>
      <c r="E325" s="1">
        <v>0.15252299999999999</v>
      </c>
      <c r="F325" s="1">
        <v>-2.2238000000000001E-2</v>
      </c>
      <c r="G325" s="1">
        <v>4.8063000000000003E-3</v>
      </c>
      <c r="H325" s="2">
        <v>3.7156000000000001E-6</v>
      </c>
      <c r="I325">
        <v>159160</v>
      </c>
      <c r="J325" s="3">
        <f t="shared" si="12"/>
        <v>0.15252299999999999</v>
      </c>
      <c r="K325" s="4">
        <f t="shared" si="13"/>
        <v>1.2784528242348739E-4</v>
      </c>
      <c r="L325" t="s">
        <v>17</v>
      </c>
      <c r="M325" t="s">
        <v>17</v>
      </c>
      <c r="N325" t="s">
        <v>17</v>
      </c>
    </row>
    <row r="326" spans="1:14" x14ac:dyDescent="0.2">
      <c r="A326" t="s">
        <v>592</v>
      </c>
      <c r="B326" t="s">
        <v>903</v>
      </c>
      <c r="C326" t="s">
        <v>19</v>
      </c>
      <c r="D326" t="s">
        <v>20</v>
      </c>
      <c r="E326" s="1">
        <v>0.15185999999999999</v>
      </c>
      <c r="F326" s="1">
        <v>-1.5200999999999999E-2</v>
      </c>
      <c r="G326" s="1">
        <v>4.8330999999999999E-3</v>
      </c>
      <c r="H326" s="2">
        <v>1.6595E-3</v>
      </c>
      <c r="I326">
        <v>159160</v>
      </c>
      <c r="J326" s="3">
        <f t="shared" si="12"/>
        <v>0.15185999999999999</v>
      </c>
      <c r="K326" s="4">
        <f t="shared" si="13"/>
        <v>5.9523060756885382E-5</v>
      </c>
      <c r="L326" t="s">
        <v>17</v>
      </c>
      <c r="M326" t="s">
        <v>17</v>
      </c>
      <c r="N326" t="s">
        <v>17</v>
      </c>
    </row>
    <row r="327" spans="1:14" x14ac:dyDescent="0.2">
      <c r="A327" t="s">
        <v>592</v>
      </c>
      <c r="B327" t="s">
        <v>904</v>
      </c>
      <c r="C327" t="s">
        <v>20</v>
      </c>
      <c r="D327" t="s">
        <v>19</v>
      </c>
      <c r="E327" s="1">
        <v>1.19326E-2</v>
      </c>
      <c r="F327" s="1">
        <v>9.5931000000000002E-2</v>
      </c>
      <c r="G327" s="1">
        <v>1.5953999999999999E-2</v>
      </c>
      <c r="H327" s="2">
        <v>1.8240999999999999E-9</v>
      </c>
      <c r="I327">
        <v>159160</v>
      </c>
      <c r="J327" s="3">
        <f t="shared" si="12"/>
        <v>1.19326E-2</v>
      </c>
      <c r="K327" s="4">
        <f t="shared" si="13"/>
        <v>2.1700492585229178E-4</v>
      </c>
      <c r="L327" t="s">
        <v>17</v>
      </c>
      <c r="M327" t="s">
        <v>17</v>
      </c>
      <c r="N327" t="s">
        <v>17</v>
      </c>
    </row>
    <row r="328" spans="1:14" x14ac:dyDescent="0.2">
      <c r="A328" t="s">
        <v>592</v>
      </c>
      <c r="B328" t="s">
        <v>905</v>
      </c>
      <c r="C328" t="s">
        <v>19</v>
      </c>
      <c r="D328" t="s">
        <v>20</v>
      </c>
      <c r="E328" s="1">
        <v>0.34552100000000002</v>
      </c>
      <c r="F328" s="1">
        <v>1.8508E-2</v>
      </c>
      <c r="G328" s="1">
        <v>3.6294999999999999E-3</v>
      </c>
      <c r="H328" s="2">
        <v>3.4112000000000003E-7</v>
      </c>
      <c r="I328">
        <v>159160</v>
      </c>
      <c r="J328" s="3">
        <f t="shared" si="12"/>
        <v>0.34552100000000002</v>
      </c>
      <c r="K328" s="4">
        <f t="shared" si="13"/>
        <v>1.5492415689230099E-4</v>
      </c>
      <c r="L328" t="s">
        <v>17</v>
      </c>
      <c r="M328" t="s">
        <v>17</v>
      </c>
      <c r="N328" t="s">
        <v>17</v>
      </c>
    </row>
    <row r="329" spans="1:14" x14ac:dyDescent="0.2">
      <c r="A329" t="s">
        <v>592</v>
      </c>
      <c r="B329" t="s">
        <v>586</v>
      </c>
      <c r="C329" t="s">
        <v>15</v>
      </c>
      <c r="D329" t="s">
        <v>16</v>
      </c>
      <c r="E329" s="1">
        <v>0.56116699999999997</v>
      </c>
      <c r="F329" s="1">
        <v>-6.3441999999999998E-2</v>
      </c>
      <c r="G329" s="1">
        <v>3.4792999999999998E-3</v>
      </c>
      <c r="H329" s="2">
        <v>3.2935999999999999E-74</v>
      </c>
      <c r="I329">
        <v>159160</v>
      </c>
      <c r="J329" s="3">
        <f t="shared" si="12"/>
        <v>0.43883300000000003</v>
      </c>
      <c r="K329" s="4">
        <f t="shared" si="13"/>
        <v>1.9823262396266362E-3</v>
      </c>
      <c r="L329" t="s">
        <v>17</v>
      </c>
      <c r="M329" t="s">
        <v>17</v>
      </c>
      <c r="N329" t="s">
        <v>17</v>
      </c>
    </row>
    <row r="330" spans="1:14" x14ac:dyDescent="0.2">
      <c r="A330" t="s">
        <v>592</v>
      </c>
      <c r="B330" t="s">
        <v>906</v>
      </c>
      <c r="C330" t="s">
        <v>19</v>
      </c>
      <c r="D330" t="s">
        <v>20</v>
      </c>
      <c r="E330" s="1">
        <v>0.30482599999999999</v>
      </c>
      <c r="F330" s="1">
        <v>1.2614999999999999E-2</v>
      </c>
      <c r="G330" s="1">
        <v>3.7399E-3</v>
      </c>
      <c r="H330" s="2">
        <v>7.4344000000000005E-4</v>
      </c>
      <c r="I330">
        <v>159160</v>
      </c>
      <c r="J330" s="3">
        <f t="shared" si="12"/>
        <v>0.30482599999999999</v>
      </c>
      <c r="K330" s="4">
        <f t="shared" si="13"/>
        <v>6.7445042612715184E-5</v>
      </c>
      <c r="L330" t="s">
        <v>17</v>
      </c>
      <c r="M330" t="s">
        <v>17</v>
      </c>
      <c r="N330" t="s">
        <v>17</v>
      </c>
    </row>
    <row r="331" spans="1:14" x14ac:dyDescent="0.2">
      <c r="A331" t="s">
        <v>592</v>
      </c>
      <c r="B331" t="s">
        <v>907</v>
      </c>
      <c r="C331" t="s">
        <v>671</v>
      </c>
      <c r="D331" t="s">
        <v>16</v>
      </c>
      <c r="E331" s="1">
        <v>8.47271E-2</v>
      </c>
      <c r="F331" s="1">
        <v>-4.1808999999999999E-2</v>
      </c>
      <c r="G331" s="1">
        <v>6.3041E-3</v>
      </c>
      <c r="H331" s="2">
        <v>3.3205000000000003E-11</v>
      </c>
      <c r="I331">
        <v>159160</v>
      </c>
      <c r="J331" s="3">
        <f t="shared" si="12"/>
        <v>8.47271E-2</v>
      </c>
      <c r="K331" s="4">
        <f t="shared" si="13"/>
        <v>2.7110810499234484E-4</v>
      </c>
      <c r="L331" t="s">
        <v>17</v>
      </c>
      <c r="M331" t="s">
        <v>17</v>
      </c>
      <c r="N331" t="s">
        <v>17</v>
      </c>
    </row>
    <row r="332" spans="1:14" x14ac:dyDescent="0.2">
      <c r="A332" t="s">
        <v>592</v>
      </c>
      <c r="B332" t="s">
        <v>908</v>
      </c>
      <c r="C332" t="s">
        <v>15</v>
      </c>
      <c r="D332" t="s">
        <v>16</v>
      </c>
      <c r="E332" s="1">
        <v>0.90717000000000003</v>
      </c>
      <c r="F332" s="1">
        <v>3.5081000000000001E-2</v>
      </c>
      <c r="G332" s="1">
        <v>5.9633000000000004E-3</v>
      </c>
      <c r="H332" s="2">
        <v>4.0404999999999999E-9</v>
      </c>
      <c r="I332">
        <v>159160</v>
      </c>
      <c r="J332" s="3">
        <f t="shared" si="12"/>
        <v>9.2829999999999968E-2</v>
      </c>
      <c r="K332" s="4">
        <f t="shared" si="13"/>
        <v>2.0727692401569436E-4</v>
      </c>
      <c r="L332" t="s">
        <v>17</v>
      </c>
      <c r="M332" t="s">
        <v>17</v>
      </c>
      <c r="N332" t="s">
        <v>17</v>
      </c>
    </row>
    <row r="333" spans="1:14" x14ac:dyDescent="0.2">
      <c r="A333" s="5" t="s">
        <v>592</v>
      </c>
      <c r="B333" s="5" t="s">
        <v>909</v>
      </c>
      <c r="C333" s="5" t="s">
        <v>20</v>
      </c>
      <c r="D333" s="5" t="s">
        <v>16</v>
      </c>
      <c r="E333" s="6">
        <v>0.47086499999999998</v>
      </c>
      <c r="F333" s="6">
        <v>-3.1118E-2</v>
      </c>
      <c r="G333" s="6">
        <v>3.4502999999999999E-3</v>
      </c>
      <c r="H333" s="7">
        <v>1.9189999999999999E-19</v>
      </c>
      <c r="I333" s="5">
        <v>159160</v>
      </c>
      <c r="J333" s="13">
        <f t="shared" si="12"/>
        <v>0.47086499999999998</v>
      </c>
      <c r="K333" s="14">
        <f t="shared" si="13"/>
        <v>4.825210317255964E-4</v>
      </c>
      <c r="L333" s="7">
        <f>SUM(K19:K333)</f>
        <v>0.12613638550179682</v>
      </c>
      <c r="M333" s="5">
        <v>320</v>
      </c>
      <c r="N333" s="6">
        <f>(L333/M333)/((1-L333)/(I333-M333-1))</f>
        <v>71.647970162028571</v>
      </c>
    </row>
    <row r="334" spans="1:14" x14ac:dyDescent="0.2">
      <c r="E334" s="1"/>
      <c r="F334" s="1"/>
      <c r="G334" s="1"/>
      <c r="H334" s="2"/>
      <c r="J334" s="3"/>
      <c r="K334" s="4"/>
      <c r="L334" s="2"/>
      <c r="N334" s="1"/>
    </row>
    <row r="335" spans="1:14" ht="31" customHeight="1" x14ac:dyDescent="0.2">
      <c r="A335" s="86" t="s">
        <v>440</v>
      </c>
      <c r="B335" s="86"/>
      <c r="C335" s="86"/>
      <c r="D335" s="86"/>
      <c r="E335" s="86"/>
      <c r="F335" s="86"/>
      <c r="G335" s="86"/>
      <c r="H335" s="86"/>
      <c r="I335" s="86"/>
      <c r="J335" s="86"/>
      <c r="K335" s="86"/>
      <c r="L335" s="86"/>
      <c r="M335" s="86"/>
      <c r="N335" s="86"/>
    </row>
  </sheetData>
  <autoFilter ref="A2:N107" xr:uid="{92535C8F-CC32-D243-BDAE-55B43A8E14CA}"/>
  <mergeCells count="2">
    <mergeCell ref="A13:N13"/>
    <mergeCell ref="A335:N335"/>
  </mergeCells>
  <phoneticPr fontId="9" type="noConversion"/>
  <pageMargins left="0.7" right="0.7" top="0.75" bottom="0.75" header="0.3" footer="0.3"/>
  <pageSetup paperSize="9" scale="39" orientation="portrait" horizontalDpi="0" verticalDpi="0"/>
  <rowBreaks count="2" manualBreakCount="2">
    <brk id="13" max="14" man="1"/>
    <brk id="55" max="1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D183A8-A7B7-7D44-BB8D-5F42B5975BC1}">
  <dimension ref="A1:S54"/>
  <sheetViews>
    <sheetView zoomScale="101" zoomScaleNormal="101" workbookViewId="0"/>
  </sheetViews>
  <sheetFormatPr baseColWidth="10" defaultRowHeight="16" x14ac:dyDescent="0.2"/>
  <cols>
    <col min="1" max="1" width="36.5" customWidth="1"/>
    <col min="3" max="3" width="19.5" bestFit="1" customWidth="1"/>
    <col min="4" max="4" width="28.83203125" customWidth="1"/>
    <col min="5" max="5" width="15" customWidth="1"/>
    <col min="6" max="6" width="7.33203125" customWidth="1"/>
    <col min="7" max="7" width="6.6640625" customWidth="1"/>
    <col min="8" max="8" width="8.1640625" customWidth="1"/>
    <col min="9" max="9" width="9.6640625" bestFit="1" customWidth="1"/>
    <col min="10" max="10" width="8" bestFit="1" customWidth="1"/>
    <col min="11" max="11" width="8.33203125" bestFit="1" customWidth="1"/>
    <col min="12" max="12" width="7.33203125" bestFit="1" customWidth="1"/>
    <col min="17" max="17" width="20.1640625" customWidth="1"/>
    <col min="18" max="18" width="13.6640625" bestFit="1" customWidth="1"/>
    <col min="19" max="19" width="19" customWidth="1"/>
  </cols>
  <sheetData>
    <row r="1" spans="1:19" x14ac:dyDescent="0.2">
      <c r="A1" s="34" t="s">
        <v>913</v>
      </c>
    </row>
    <row r="2" spans="1:19" x14ac:dyDescent="0.2">
      <c r="A2" s="88" t="s">
        <v>418</v>
      </c>
      <c r="B2" s="88"/>
      <c r="C2" s="88"/>
      <c r="D2" s="88"/>
      <c r="E2" s="88"/>
      <c r="F2" s="88"/>
      <c r="G2" s="88"/>
      <c r="H2" s="88"/>
      <c r="I2" s="88"/>
      <c r="J2" s="88"/>
      <c r="K2" s="88"/>
      <c r="L2" s="88"/>
      <c r="M2" s="87" t="s">
        <v>425</v>
      </c>
      <c r="N2" s="87"/>
      <c r="O2" s="87"/>
      <c r="P2" s="87"/>
      <c r="Q2" s="87"/>
      <c r="R2" s="87"/>
      <c r="S2" s="87"/>
    </row>
    <row r="3" spans="1:19" x14ac:dyDescent="0.2">
      <c r="A3" s="30" t="s">
        <v>21</v>
      </c>
      <c r="B3" s="30" t="s">
        <v>22</v>
      </c>
      <c r="C3" s="31" t="s">
        <v>23</v>
      </c>
      <c r="D3" s="31" t="s">
        <v>0</v>
      </c>
      <c r="E3" s="31" t="s">
        <v>437</v>
      </c>
      <c r="F3" s="32" t="s">
        <v>1</v>
      </c>
      <c r="G3" s="32" t="s">
        <v>2</v>
      </c>
      <c r="H3" s="32" t="s">
        <v>3</v>
      </c>
      <c r="I3" s="31" t="s">
        <v>4</v>
      </c>
      <c r="J3" s="31" t="s">
        <v>5</v>
      </c>
      <c r="K3" s="31" t="s">
        <v>6</v>
      </c>
      <c r="L3" s="31" t="s">
        <v>7</v>
      </c>
      <c r="M3" s="27" t="s">
        <v>419</v>
      </c>
      <c r="N3" s="27" t="s">
        <v>420</v>
      </c>
      <c r="O3" s="27" t="s">
        <v>421</v>
      </c>
      <c r="P3" s="27" t="s">
        <v>422</v>
      </c>
      <c r="Q3" s="28" t="s">
        <v>435</v>
      </c>
      <c r="R3" s="28" t="s">
        <v>423</v>
      </c>
      <c r="S3" s="29" t="s">
        <v>424</v>
      </c>
    </row>
    <row r="4" spans="1:19" x14ac:dyDescent="0.2">
      <c r="A4" t="s">
        <v>24</v>
      </c>
      <c r="B4" s="56" t="s">
        <v>13</v>
      </c>
      <c r="C4" t="s">
        <v>25</v>
      </c>
      <c r="D4" s="10" t="str">
        <f>A4&amp;"_"&amp;B4&amp;"_"&amp;E4</f>
        <v>Lung_SLC5A2_rs9934336</v>
      </c>
      <c r="E4" s="10" t="s">
        <v>26</v>
      </c>
      <c r="F4" t="s">
        <v>16</v>
      </c>
      <c r="G4" t="s">
        <v>15</v>
      </c>
      <c r="H4" s="1">
        <v>0.25242700000000001</v>
      </c>
      <c r="I4" s="1">
        <v>0.52198599999999995</v>
      </c>
      <c r="J4" s="1">
        <v>4.50908E-2</v>
      </c>
      <c r="K4" s="2">
        <v>2.8463400000000001E-27</v>
      </c>
      <c r="L4" s="8">
        <v>515</v>
      </c>
      <c r="M4" s="1">
        <v>-2.0952107279693499E-2</v>
      </c>
      <c r="N4" s="1">
        <v>4.8984674329501897E-3</v>
      </c>
      <c r="O4" s="2">
        <v>1.8919242587210702E-5</v>
      </c>
      <c r="P4" t="b">
        <v>1</v>
      </c>
      <c r="Q4" s="23" t="s">
        <v>27</v>
      </c>
      <c r="R4" s="22">
        <v>0.98815528360000005</v>
      </c>
      <c r="S4" t="b">
        <v>1</v>
      </c>
    </row>
    <row r="5" spans="1:19" x14ac:dyDescent="0.2">
      <c r="A5" t="s">
        <v>28</v>
      </c>
      <c r="B5" s="56" t="s">
        <v>13</v>
      </c>
      <c r="C5" t="s">
        <v>25</v>
      </c>
      <c r="D5" s="10" t="str">
        <f t="shared" ref="D5:D47" si="0">A5&amp;"_"&amp;B5&amp;"_"&amp;E5</f>
        <v>Stomach_SLC5A2_rs34497199</v>
      </c>
      <c r="E5" s="10" t="s">
        <v>29</v>
      </c>
      <c r="F5" t="s">
        <v>19</v>
      </c>
      <c r="G5" t="s">
        <v>20</v>
      </c>
      <c r="H5" s="1">
        <v>0.41512300000000002</v>
      </c>
      <c r="I5" s="1">
        <v>0.55566800000000005</v>
      </c>
      <c r="J5" s="1">
        <v>7.0265300000000003E-2</v>
      </c>
      <c r="K5" s="2">
        <v>6.7921699999999999E-14</v>
      </c>
      <c r="L5" s="8">
        <v>324</v>
      </c>
      <c r="M5" s="1">
        <v>-2.0764388489208599E-2</v>
      </c>
      <c r="N5" s="1">
        <v>4.1595323741007197E-3</v>
      </c>
      <c r="O5" s="2">
        <v>5.9757041105266801E-7</v>
      </c>
      <c r="P5" t="b">
        <v>1</v>
      </c>
      <c r="Q5" s="23" t="s">
        <v>30</v>
      </c>
      <c r="R5" s="22">
        <v>0.991786933225</v>
      </c>
      <c r="S5" t="b">
        <v>1</v>
      </c>
    </row>
    <row r="6" spans="1:19" x14ac:dyDescent="0.2">
      <c r="A6" t="s">
        <v>31</v>
      </c>
      <c r="B6" s="56" t="s">
        <v>13</v>
      </c>
      <c r="C6" t="s">
        <v>25</v>
      </c>
      <c r="D6" s="10" t="str">
        <f t="shared" si="0"/>
        <v>Artery_Tibial_SLC5A2_rs11646054</v>
      </c>
      <c r="E6" s="10" t="s">
        <v>32</v>
      </c>
      <c r="F6" t="s">
        <v>20</v>
      </c>
      <c r="G6" t="s">
        <v>15</v>
      </c>
      <c r="H6" s="1">
        <v>0.41438399999999997</v>
      </c>
      <c r="I6" s="1">
        <v>-0.36838500000000002</v>
      </c>
      <c r="J6" s="1">
        <v>4.8074199999999997E-2</v>
      </c>
      <c r="K6" s="2">
        <v>9.1253300000000002E-14</v>
      </c>
      <c r="L6" s="8">
        <v>584</v>
      </c>
      <c r="M6" s="1">
        <v>-6.4817934782608697E-3</v>
      </c>
      <c r="N6" s="1">
        <v>6.3671195652173903E-3</v>
      </c>
      <c r="O6" s="2">
        <v>0.30867304781837601</v>
      </c>
      <c r="P6" t="b">
        <v>0</v>
      </c>
      <c r="Q6" s="23" t="s">
        <v>146</v>
      </c>
      <c r="R6" s="24" t="s">
        <v>146</v>
      </c>
      <c r="S6" t="b">
        <v>0</v>
      </c>
    </row>
    <row r="7" spans="1:19" x14ac:dyDescent="0.2">
      <c r="A7" t="s">
        <v>33</v>
      </c>
      <c r="B7" s="56" t="s">
        <v>13</v>
      </c>
      <c r="C7" t="s">
        <v>25</v>
      </c>
      <c r="D7" s="10" t="str">
        <f t="shared" si="0"/>
        <v>Pancreas_SLC5A2_rs9934336</v>
      </c>
      <c r="E7" s="10" t="s">
        <v>26</v>
      </c>
      <c r="F7" t="s">
        <v>16</v>
      </c>
      <c r="G7" t="s">
        <v>15</v>
      </c>
      <c r="H7" s="1">
        <v>0.26721299999999998</v>
      </c>
      <c r="I7" s="1">
        <v>0.56602300000000005</v>
      </c>
      <c r="J7" s="1">
        <v>7.3951000000000003E-2</v>
      </c>
      <c r="K7" s="2">
        <v>4.2373E-13</v>
      </c>
      <c r="L7" s="8">
        <v>305</v>
      </c>
      <c r="M7" s="1">
        <v>-2.0952107279693499E-2</v>
      </c>
      <c r="N7" s="1">
        <v>4.8984674329501897E-3</v>
      </c>
      <c r="O7" s="2">
        <v>1.8919242587210702E-5</v>
      </c>
      <c r="P7" t="b">
        <v>1</v>
      </c>
      <c r="Q7" s="23" t="s">
        <v>27</v>
      </c>
      <c r="R7" s="24">
        <v>0.98815528360000005</v>
      </c>
      <c r="S7" t="b">
        <v>1</v>
      </c>
    </row>
    <row r="8" spans="1:19" x14ac:dyDescent="0.2">
      <c r="A8" t="s">
        <v>34</v>
      </c>
      <c r="B8" s="56" t="s">
        <v>13</v>
      </c>
      <c r="C8" t="s">
        <v>25</v>
      </c>
      <c r="D8" s="10" t="str">
        <f t="shared" si="0"/>
        <v>Colon_Sigmoid_SLC5A2_rs11150624</v>
      </c>
      <c r="E8" s="10" t="s">
        <v>35</v>
      </c>
      <c r="F8" t="s">
        <v>19</v>
      </c>
      <c r="G8" t="s">
        <v>20</v>
      </c>
      <c r="H8" s="1">
        <v>0.44182399999999999</v>
      </c>
      <c r="I8" s="1">
        <v>-0.42724000000000001</v>
      </c>
      <c r="J8" s="1">
        <v>6.0248999999999997E-2</v>
      </c>
      <c r="K8" s="2">
        <v>1.22633E-11</v>
      </c>
      <c r="L8" s="8">
        <v>318</v>
      </c>
      <c r="M8" s="1">
        <v>-4.9238875878220099E-3</v>
      </c>
      <c r="N8" s="1">
        <v>5.4852459016393402E-3</v>
      </c>
      <c r="O8" s="2">
        <v>0.36936667041392202</v>
      </c>
      <c r="P8" t="b">
        <v>0</v>
      </c>
      <c r="Q8" s="23" t="s">
        <v>146</v>
      </c>
      <c r="R8" s="24" t="s">
        <v>146</v>
      </c>
      <c r="S8" t="b">
        <v>0</v>
      </c>
    </row>
    <row r="9" spans="1:19" x14ac:dyDescent="0.2">
      <c r="A9" t="s">
        <v>36</v>
      </c>
      <c r="B9" s="56" t="s">
        <v>13</v>
      </c>
      <c r="C9" t="s">
        <v>25</v>
      </c>
      <c r="D9" s="10" t="str">
        <f t="shared" si="0"/>
        <v>Colon_Transverse_SLC5A2_rs11865835</v>
      </c>
      <c r="E9" s="10" t="s">
        <v>37</v>
      </c>
      <c r="F9" t="s">
        <v>20</v>
      </c>
      <c r="G9" t="s">
        <v>19</v>
      </c>
      <c r="H9" s="1">
        <v>0.31521700000000002</v>
      </c>
      <c r="I9" s="1">
        <v>0.43463299999999999</v>
      </c>
      <c r="J9" s="1">
        <v>6.5587400000000004E-2</v>
      </c>
      <c r="K9" s="2">
        <v>1.60459E-10</v>
      </c>
      <c r="L9" s="8">
        <v>368</v>
      </c>
      <c r="M9" s="1">
        <v>-2.5570114942528699E-2</v>
      </c>
      <c r="N9" s="1">
        <v>5.8726436781609201E-3</v>
      </c>
      <c r="O9" s="2">
        <v>1.33610854884455E-5</v>
      </c>
      <c r="P9" t="b">
        <v>1</v>
      </c>
      <c r="Q9" s="23" t="s">
        <v>38</v>
      </c>
      <c r="R9" s="24">
        <v>0.99405286848399999</v>
      </c>
      <c r="S9" t="b">
        <v>1</v>
      </c>
    </row>
    <row r="10" spans="1:19" x14ac:dyDescent="0.2">
      <c r="A10" t="s">
        <v>39</v>
      </c>
      <c r="B10" s="56" t="s">
        <v>13</v>
      </c>
      <c r="C10" t="s">
        <v>40</v>
      </c>
      <c r="D10" s="10" t="str">
        <f t="shared" si="0"/>
        <v>Whole_blood_SLC5A2_rs6565236</v>
      </c>
      <c r="E10" s="10" t="s">
        <v>41</v>
      </c>
      <c r="F10" t="s">
        <v>19</v>
      </c>
      <c r="G10" t="s">
        <v>16</v>
      </c>
      <c r="H10" s="1">
        <v>0.24898074745186899</v>
      </c>
      <c r="I10" s="1">
        <v>8.4008704524160704E-2</v>
      </c>
      <c r="J10" s="1">
        <v>1.37455543505343E-2</v>
      </c>
      <c r="K10" s="2">
        <v>9.8636999999999998E-10</v>
      </c>
      <c r="L10" s="8">
        <v>31191</v>
      </c>
      <c r="M10" s="1">
        <v>-0.12893901887905501</v>
      </c>
      <c r="N10" s="1">
        <v>3.04337508833162E-2</v>
      </c>
      <c r="O10" s="2">
        <v>2.2681738173502801E-5</v>
      </c>
      <c r="P10" t="b">
        <v>1</v>
      </c>
      <c r="Q10" s="23" t="s">
        <v>42</v>
      </c>
      <c r="R10" s="24">
        <v>1</v>
      </c>
      <c r="S10" t="b">
        <v>1</v>
      </c>
    </row>
    <row r="11" spans="1:19" x14ac:dyDescent="0.2">
      <c r="A11" t="s">
        <v>43</v>
      </c>
      <c r="B11" s="56" t="s">
        <v>13</v>
      </c>
      <c r="C11" t="s">
        <v>25</v>
      </c>
      <c r="D11" s="10" t="str">
        <f t="shared" si="0"/>
        <v>Brain_Cerebellum_SLC5A2_rs8057029</v>
      </c>
      <c r="E11" s="10" t="s">
        <v>44</v>
      </c>
      <c r="F11" t="s">
        <v>20</v>
      </c>
      <c r="G11" t="s">
        <v>16</v>
      </c>
      <c r="H11" s="1">
        <v>0.69856499999999999</v>
      </c>
      <c r="I11" s="1">
        <v>-0.42033500000000001</v>
      </c>
      <c r="J11" s="1">
        <v>7.7195799999999995E-2</v>
      </c>
      <c r="K11" s="2">
        <v>1.7994899999999999E-7</v>
      </c>
      <c r="L11" s="8">
        <v>209</v>
      </c>
      <c r="M11" s="1">
        <v>1.85690476190476E-2</v>
      </c>
      <c r="N11" s="1">
        <v>5.7683333333333302E-3</v>
      </c>
      <c r="O11" s="2">
        <v>1.2857763337192801E-3</v>
      </c>
      <c r="P11" t="b">
        <v>1</v>
      </c>
      <c r="Q11" s="23" t="s">
        <v>45</v>
      </c>
      <c r="R11" s="24">
        <v>0.479103461929</v>
      </c>
      <c r="S11" t="b">
        <v>0</v>
      </c>
    </row>
    <row r="12" spans="1:19" x14ac:dyDescent="0.2">
      <c r="A12" t="s">
        <v>46</v>
      </c>
      <c r="B12" s="56" t="s">
        <v>13</v>
      </c>
      <c r="C12" t="s">
        <v>25</v>
      </c>
      <c r="D12" s="10" t="str">
        <f t="shared" si="0"/>
        <v>Brain_Frontal_Cortex_BA9_SLC5A2_rs11150606</v>
      </c>
      <c r="E12" s="10" t="s">
        <v>47</v>
      </c>
      <c r="F12" t="s">
        <v>20</v>
      </c>
      <c r="G12" t="s">
        <v>19</v>
      </c>
      <c r="H12" s="1">
        <v>1.1428600000000001E-2</v>
      </c>
      <c r="I12" s="1">
        <v>-2.25888</v>
      </c>
      <c r="J12" s="1">
        <v>0.49076399999999998</v>
      </c>
      <c r="K12" s="2">
        <v>9.5110799999999997E-6</v>
      </c>
      <c r="L12" s="8">
        <v>175</v>
      </c>
      <c r="M12" s="1">
        <v>-6.2518813634351497E-4</v>
      </c>
      <c r="N12" s="1">
        <v>4.0409030544488701E-3</v>
      </c>
      <c r="O12" s="2">
        <v>0.87704603916356805</v>
      </c>
      <c r="P12" t="b">
        <v>0</v>
      </c>
      <c r="Q12" s="23" t="s">
        <v>146</v>
      </c>
      <c r="R12" s="24" t="s">
        <v>146</v>
      </c>
      <c r="S12" t="b">
        <v>0</v>
      </c>
    </row>
    <row r="13" spans="1:19" x14ac:dyDescent="0.2">
      <c r="A13" t="s">
        <v>48</v>
      </c>
      <c r="B13" s="56" t="s">
        <v>13</v>
      </c>
      <c r="C13" t="s">
        <v>25</v>
      </c>
      <c r="D13" s="10" t="str">
        <f t="shared" si="0"/>
        <v>Artery_Aorta_SLC5A2_rs140791727</v>
      </c>
      <c r="E13" s="10" t="s">
        <v>49</v>
      </c>
      <c r="F13" t="s">
        <v>19</v>
      </c>
      <c r="G13" t="s">
        <v>20</v>
      </c>
      <c r="H13" s="1">
        <v>7.7519399999999997E-3</v>
      </c>
      <c r="I13" s="1">
        <v>1.6609499999999999</v>
      </c>
      <c r="J13" s="1">
        <v>0.37070199999999998</v>
      </c>
      <c r="K13" s="2">
        <v>1.0409599999999999E-5</v>
      </c>
      <c r="L13" s="8">
        <v>387</v>
      </c>
      <c r="M13" s="1">
        <v>-1.2277543648404599E-2</v>
      </c>
      <c r="N13" s="1">
        <v>7.5695364238410603E-3</v>
      </c>
      <c r="O13" s="2">
        <v>0.1048102624521</v>
      </c>
      <c r="P13" t="b">
        <v>0</v>
      </c>
      <c r="Q13" s="23" t="s">
        <v>146</v>
      </c>
      <c r="R13" s="24" t="s">
        <v>146</v>
      </c>
      <c r="S13" t="b">
        <v>0</v>
      </c>
    </row>
    <row r="14" spans="1:19" x14ac:dyDescent="0.2">
      <c r="A14" t="s">
        <v>50</v>
      </c>
      <c r="B14" s="56" t="s">
        <v>13</v>
      </c>
      <c r="C14" t="s">
        <v>25</v>
      </c>
      <c r="D14" s="10" t="str">
        <f t="shared" si="0"/>
        <v>Esophagus_Gastroesophageal_Junction_SLC5A2_rs11643752</v>
      </c>
      <c r="E14" s="10" t="s">
        <v>51</v>
      </c>
      <c r="F14" t="s">
        <v>16</v>
      </c>
      <c r="G14" t="s">
        <v>15</v>
      </c>
      <c r="H14" s="1">
        <v>0.413636</v>
      </c>
      <c r="I14" s="1">
        <v>-0.260519</v>
      </c>
      <c r="J14" s="1">
        <v>5.9144799999999997E-2</v>
      </c>
      <c r="K14" s="2">
        <v>1.51845E-5</v>
      </c>
      <c r="L14" s="8">
        <v>330</v>
      </c>
      <c r="M14" s="1">
        <v>3.3323371647509602E-3</v>
      </c>
      <c r="N14" s="1">
        <v>9.0206896551724095E-3</v>
      </c>
      <c r="O14" s="2">
        <v>0.71182179845022397</v>
      </c>
      <c r="P14" t="b">
        <v>0</v>
      </c>
      <c r="Q14" s="23" t="s">
        <v>146</v>
      </c>
      <c r="R14" s="24" t="s">
        <v>146</v>
      </c>
      <c r="S14" t="b">
        <v>0</v>
      </c>
    </row>
    <row r="15" spans="1:19" x14ac:dyDescent="0.2">
      <c r="A15" t="s">
        <v>52</v>
      </c>
      <c r="B15" s="56" t="s">
        <v>13</v>
      </c>
      <c r="C15" t="s">
        <v>25</v>
      </c>
      <c r="D15" s="10" t="str">
        <f t="shared" si="0"/>
        <v>Brain_Cortex_SLC5A2_rs12448775</v>
      </c>
      <c r="E15" s="10" t="s">
        <v>53</v>
      </c>
      <c r="F15" t="s">
        <v>19</v>
      </c>
      <c r="G15" t="s">
        <v>20</v>
      </c>
      <c r="H15" s="1">
        <v>4.3902400000000001E-2</v>
      </c>
      <c r="I15" s="1">
        <v>0.99585500000000005</v>
      </c>
      <c r="J15" s="1">
        <v>0.22830500000000001</v>
      </c>
      <c r="K15" s="2">
        <v>2.26399E-5</v>
      </c>
      <c r="L15" s="8">
        <v>205</v>
      </c>
      <c r="M15" s="1">
        <v>1.8564257028112499E-2</v>
      </c>
      <c r="N15" s="1">
        <v>5.9084337349397604E-3</v>
      </c>
      <c r="O15" s="2">
        <v>1.67802087157584E-3</v>
      </c>
      <c r="P15" t="b">
        <v>1</v>
      </c>
      <c r="Q15" s="23" t="s">
        <v>54</v>
      </c>
      <c r="R15" s="24">
        <v>5.7480062499999998E-2</v>
      </c>
      <c r="S15" t="b">
        <v>0</v>
      </c>
    </row>
    <row r="16" spans="1:19" x14ac:dyDescent="0.2">
      <c r="A16" t="s">
        <v>55</v>
      </c>
      <c r="B16" s="56" t="s">
        <v>13</v>
      </c>
      <c r="C16" t="s">
        <v>25</v>
      </c>
      <c r="D16" s="10" t="str">
        <f t="shared" si="0"/>
        <v>Brain_Cerebellar_Hemisphere_SLC5A2_rs8054784</v>
      </c>
      <c r="E16" s="10" t="s">
        <v>56</v>
      </c>
      <c r="F16" t="s">
        <v>20</v>
      </c>
      <c r="G16" t="s">
        <v>19</v>
      </c>
      <c r="H16" s="1">
        <v>0.58285699999999996</v>
      </c>
      <c r="I16" s="1">
        <v>-0.33226600000000001</v>
      </c>
      <c r="J16" s="1">
        <v>7.7539399999999994E-2</v>
      </c>
      <c r="K16" s="2">
        <v>3.4480799999999997E-5</v>
      </c>
      <c r="L16" s="8">
        <v>175</v>
      </c>
      <c r="M16" s="1">
        <v>4.8786144578313196E-3</v>
      </c>
      <c r="N16" s="1">
        <v>7.09487951807229E-3</v>
      </c>
      <c r="O16" s="2">
        <v>0.49168914460720498</v>
      </c>
      <c r="P16" t="b">
        <v>0</v>
      </c>
      <c r="Q16" s="23" t="s">
        <v>146</v>
      </c>
      <c r="R16" s="24" t="s">
        <v>146</v>
      </c>
      <c r="S16" t="b">
        <v>0</v>
      </c>
    </row>
    <row r="17" spans="1:19" x14ac:dyDescent="0.2">
      <c r="A17" t="s">
        <v>57</v>
      </c>
      <c r="B17" s="56" t="s">
        <v>13</v>
      </c>
      <c r="C17" t="s">
        <v>25</v>
      </c>
      <c r="D17" s="10" t="str">
        <f t="shared" si="0"/>
        <v>Prostate_SLC5A2_rs4561482</v>
      </c>
      <c r="E17" s="10" t="s">
        <v>58</v>
      </c>
      <c r="F17" t="s">
        <v>15</v>
      </c>
      <c r="G17" t="s">
        <v>16</v>
      </c>
      <c r="H17" s="1">
        <v>0.64253399999999994</v>
      </c>
      <c r="I17" s="1">
        <v>0.35000599999999998</v>
      </c>
      <c r="J17" s="1">
        <v>8.3146100000000001E-2</v>
      </c>
      <c r="K17" s="2">
        <v>4.0256300000000003E-5</v>
      </c>
      <c r="L17" s="8">
        <v>221</v>
      </c>
      <c r="M17" s="1">
        <v>-1.1207428571428601E-2</v>
      </c>
      <c r="N17" s="1">
        <v>6.68828571428571E-3</v>
      </c>
      <c r="O17" s="2">
        <v>9.3800831773366497E-2</v>
      </c>
      <c r="P17" t="b">
        <v>0</v>
      </c>
      <c r="Q17" s="23" t="s">
        <v>146</v>
      </c>
      <c r="R17" s="24" t="s">
        <v>146</v>
      </c>
      <c r="S17" t="b">
        <v>0</v>
      </c>
    </row>
    <row r="18" spans="1:19" x14ac:dyDescent="0.2">
      <c r="A18" t="s">
        <v>59</v>
      </c>
      <c r="B18" s="56" t="s">
        <v>13</v>
      </c>
      <c r="C18" t="s">
        <v>25</v>
      </c>
      <c r="D18" s="10" t="str">
        <f t="shared" si="0"/>
        <v>Brain_Hypothalamus_SLC5A2_rs138759654</v>
      </c>
      <c r="E18" s="10" t="s">
        <v>60</v>
      </c>
      <c r="F18" t="s">
        <v>16</v>
      </c>
      <c r="G18" t="s">
        <v>20</v>
      </c>
      <c r="H18" s="1">
        <v>1.1764699999999999E-2</v>
      </c>
      <c r="I18" s="1">
        <v>1.47739</v>
      </c>
      <c r="J18" s="1">
        <v>0.35245100000000001</v>
      </c>
      <c r="K18" s="2">
        <v>5.0797500000000003E-5</v>
      </c>
      <c r="L18" s="8">
        <v>170</v>
      </c>
      <c r="M18" s="1">
        <v>-8.9390656736628299E-3</v>
      </c>
      <c r="N18" s="1">
        <v>6.9194312796208501E-3</v>
      </c>
      <c r="O18" s="2">
        <v>0.196399165826767</v>
      </c>
      <c r="P18" t="b">
        <v>0</v>
      </c>
      <c r="Q18" s="23" t="s">
        <v>146</v>
      </c>
      <c r="R18" s="24" t="s">
        <v>146</v>
      </c>
      <c r="S18" t="b">
        <v>0</v>
      </c>
    </row>
    <row r="19" spans="1:19" x14ac:dyDescent="0.2">
      <c r="A19" t="s">
        <v>61</v>
      </c>
      <c r="B19" s="56" t="s">
        <v>13</v>
      </c>
      <c r="C19" t="s">
        <v>25</v>
      </c>
      <c r="D19" s="10" t="str">
        <f t="shared" si="0"/>
        <v>Skin_Not_Sun_Exposed_Suprapubic_SLC5A2_rs74015509</v>
      </c>
      <c r="E19" s="10" t="s">
        <v>62</v>
      </c>
      <c r="F19" t="s">
        <v>20</v>
      </c>
      <c r="G19" t="s">
        <v>19</v>
      </c>
      <c r="H19" s="1">
        <v>1.7408099999999999E-2</v>
      </c>
      <c r="I19" s="1">
        <v>0.95543999999999996</v>
      </c>
      <c r="J19" s="1">
        <v>0.23972299999999999</v>
      </c>
      <c r="K19" s="2">
        <v>7.8592100000000003E-5</v>
      </c>
      <c r="L19" s="8">
        <v>517</v>
      </c>
      <c r="M19" s="23" t="s">
        <v>146</v>
      </c>
      <c r="N19" s="24" t="s">
        <v>146</v>
      </c>
      <c r="O19" s="24" t="s">
        <v>146</v>
      </c>
      <c r="P19" t="b">
        <v>0</v>
      </c>
      <c r="Q19" s="23" t="s">
        <v>146</v>
      </c>
      <c r="R19" s="24" t="s">
        <v>146</v>
      </c>
      <c r="S19" t="b">
        <v>0</v>
      </c>
    </row>
    <row r="20" spans="1:19" x14ac:dyDescent="0.2">
      <c r="A20" t="s">
        <v>63</v>
      </c>
      <c r="B20" s="56" t="s">
        <v>13</v>
      </c>
      <c r="C20" t="s">
        <v>25</v>
      </c>
      <c r="D20" s="10" t="str">
        <f t="shared" si="0"/>
        <v>Adipose_Subcutaneous_SLC5A2_rs3841244</v>
      </c>
      <c r="E20" s="10" t="s">
        <v>64</v>
      </c>
      <c r="F20" t="s">
        <v>15</v>
      </c>
      <c r="G20" t="s">
        <v>65</v>
      </c>
      <c r="H20" s="1">
        <v>0.52753899999999998</v>
      </c>
      <c r="I20" s="1">
        <v>0.21110799999999999</v>
      </c>
      <c r="J20" s="1">
        <v>5.3449999999999998E-2</v>
      </c>
      <c r="K20" s="2">
        <v>8.9263400000000003E-5</v>
      </c>
      <c r="L20">
        <v>581</v>
      </c>
      <c r="M20" s="23" t="s">
        <v>146</v>
      </c>
      <c r="N20" s="24" t="s">
        <v>146</v>
      </c>
      <c r="O20" s="24" t="s">
        <v>146</v>
      </c>
      <c r="P20" t="b">
        <v>0</v>
      </c>
      <c r="Q20" s="23" t="s">
        <v>146</v>
      </c>
      <c r="R20" s="24" t="s">
        <v>146</v>
      </c>
      <c r="S20" t="b">
        <v>0</v>
      </c>
    </row>
    <row r="21" spans="1:19" x14ac:dyDescent="0.2">
      <c r="A21" t="s">
        <v>66</v>
      </c>
      <c r="B21" s="56" t="s">
        <v>13</v>
      </c>
      <c r="C21" t="s">
        <v>25</v>
      </c>
      <c r="D21" s="10" t="str">
        <f t="shared" si="0"/>
        <v>Brain_Spinal_cord_cervical_c-1_SLC5A2_rs2073918</v>
      </c>
      <c r="E21" s="10" t="s">
        <v>67</v>
      </c>
      <c r="F21" t="s">
        <v>15</v>
      </c>
      <c r="G21" t="s">
        <v>20</v>
      </c>
      <c r="H21" s="1">
        <v>0.119048</v>
      </c>
      <c r="I21" s="1">
        <v>0.73670899999999995</v>
      </c>
      <c r="J21" s="1">
        <v>0.18535599999999999</v>
      </c>
      <c r="K21" s="2">
        <v>1.3252899999999999E-4</v>
      </c>
      <c r="L21" s="8">
        <v>126</v>
      </c>
      <c r="M21" s="1">
        <v>-2.8386702849389398E-3</v>
      </c>
      <c r="N21" s="1">
        <v>5.7005427408412497E-3</v>
      </c>
      <c r="O21" s="2">
        <v>0.61850877105428403</v>
      </c>
      <c r="P21" t="b">
        <v>0</v>
      </c>
      <c r="Q21" s="23" t="s">
        <v>146</v>
      </c>
      <c r="R21" s="24" t="s">
        <v>146</v>
      </c>
      <c r="S21" t="b">
        <v>0</v>
      </c>
    </row>
    <row r="22" spans="1:19" x14ac:dyDescent="0.2">
      <c r="A22" t="s">
        <v>68</v>
      </c>
      <c r="B22" s="56" t="s">
        <v>13</v>
      </c>
      <c r="C22" t="s">
        <v>25</v>
      </c>
      <c r="D22" s="10" t="str">
        <f t="shared" si="0"/>
        <v>Skin_Sun_Exposed_Lower_leg_SLC5A2_rs8058958</v>
      </c>
      <c r="E22" s="10" t="s">
        <v>69</v>
      </c>
      <c r="F22" t="s">
        <v>16</v>
      </c>
      <c r="G22" t="s">
        <v>15</v>
      </c>
      <c r="H22" s="1">
        <v>1.4049600000000001E-2</v>
      </c>
      <c r="I22" s="1">
        <v>0.81533699999999998</v>
      </c>
      <c r="J22" s="1">
        <v>0.212038</v>
      </c>
      <c r="K22" s="2">
        <v>1.3493500000000001E-4</v>
      </c>
      <c r="L22" s="8">
        <v>605</v>
      </c>
      <c r="M22" s="23" t="s">
        <v>146</v>
      </c>
      <c r="N22" s="24" t="s">
        <v>146</v>
      </c>
      <c r="O22" s="24" t="s">
        <v>146</v>
      </c>
      <c r="P22" t="b">
        <v>0</v>
      </c>
      <c r="Q22" s="23" t="s">
        <v>146</v>
      </c>
      <c r="R22" s="24" t="s">
        <v>146</v>
      </c>
      <c r="S22" t="b">
        <v>0</v>
      </c>
    </row>
    <row r="23" spans="1:19" x14ac:dyDescent="0.2">
      <c r="A23" t="s">
        <v>70</v>
      </c>
      <c r="B23" s="56" t="s">
        <v>13</v>
      </c>
      <c r="C23" t="s">
        <v>25</v>
      </c>
      <c r="D23" s="10" t="str">
        <f t="shared" si="0"/>
        <v>Uterus_SLC5A2_rs35445454</v>
      </c>
      <c r="E23" s="10" t="s">
        <v>18</v>
      </c>
      <c r="F23" t="s">
        <v>19</v>
      </c>
      <c r="G23" t="s">
        <v>20</v>
      </c>
      <c r="H23" s="1">
        <v>0.27519399999999999</v>
      </c>
      <c r="I23" s="1">
        <v>0.42989100000000002</v>
      </c>
      <c r="J23" s="1">
        <v>0.108864</v>
      </c>
      <c r="K23" s="2">
        <v>1.00101E-4</v>
      </c>
      <c r="L23" s="8">
        <v>129</v>
      </c>
      <c r="M23" s="1">
        <v>-2.9806976744186E-2</v>
      </c>
      <c r="N23" s="1">
        <v>5.6376744186046497E-3</v>
      </c>
      <c r="O23" s="2">
        <v>1.2426730030028201E-7</v>
      </c>
      <c r="P23" t="b">
        <v>1</v>
      </c>
      <c r="Q23" s="23" t="s">
        <v>71</v>
      </c>
      <c r="R23" s="24">
        <v>0.81361121601599995</v>
      </c>
      <c r="S23" t="b">
        <v>1</v>
      </c>
    </row>
    <row r="24" spans="1:19" x14ac:dyDescent="0.2">
      <c r="A24" t="s">
        <v>72</v>
      </c>
      <c r="B24" s="56" t="s">
        <v>13</v>
      </c>
      <c r="C24" t="s">
        <v>25</v>
      </c>
      <c r="D24" s="10" t="str">
        <f t="shared" si="0"/>
        <v>Ovary_SLC5A2_rs779234311</v>
      </c>
      <c r="E24" s="10" t="s">
        <v>73</v>
      </c>
      <c r="F24" t="s">
        <v>74</v>
      </c>
      <c r="G24" t="s">
        <v>19</v>
      </c>
      <c r="H24" s="1">
        <v>1.79641E-2</v>
      </c>
      <c r="I24" s="1">
        <v>1.3468800000000001</v>
      </c>
      <c r="J24" s="1">
        <v>0.35266599999999998</v>
      </c>
      <c r="K24" s="2">
        <v>2.08421E-4</v>
      </c>
      <c r="L24" s="8">
        <v>167</v>
      </c>
      <c r="M24" s="23" t="s">
        <v>146</v>
      </c>
      <c r="N24" s="24" t="s">
        <v>146</v>
      </c>
      <c r="O24" s="24" t="s">
        <v>146</v>
      </c>
      <c r="P24" t="b">
        <v>0</v>
      </c>
      <c r="Q24" s="23" t="s">
        <v>146</v>
      </c>
      <c r="R24" s="24" t="s">
        <v>146</v>
      </c>
      <c r="S24" t="b">
        <v>0</v>
      </c>
    </row>
    <row r="25" spans="1:19" x14ac:dyDescent="0.2">
      <c r="A25" t="s">
        <v>75</v>
      </c>
      <c r="B25" s="56" t="s">
        <v>13</v>
      </c>
      <c r="C25" t="s">
        <v>25</v>
      </c>
      <c r="D25" s="10" t="str">
        <f t="shared" si="0"/>
        <v>Spleen_SLC5A2_rs8044603</v>
      </c>
      <c r="E25" s="10" t="s">
        <v>76</v>
      </c>
      <c r="F25" t="s">
        <v>15</v>
      </c>
      <c r="G25" t="s">
        <v>16</v>
      </c>
      <c r="H25" s="1">
        <v>0.31277500000000003</v>
      </c>
      <c r="I25" s="1">
        <v>0.37855299999999997</v>
      </c>
      <c r="J25" s="1">
        <v>0.101969</v>
      </c>
      <c r="K25" s="2">
        <v>2.7074E-4</v>
      </c>
      <c r="L25" s="8">
        <v>227</v>
      </c>
      <c r="M25" s="1">
        <v>8.5643799472295504E-3</v>
      </c>
      <c r="N25" s="1">
        <v>7.0369393139841701E-3</v>
      </c>
      <c r="O25" s="2">
        <v>0.22358124841952301</v>
      </c>
      <c r="P25" t="b">
        <v>0</v>
      </c>
      <c r="Q25" s="23" t="s">
        <v>146</v>
      </c>
      <c r="R25" s="24" t="s">
        <v>146</v>
      </c>
      <c r="S25" t="b">
        <v>0</v>
      </c>
    </row>
    <row r="26" spans="1:19" x14ac:dyDescent="0.2">
      <c r="A26" t="s">
        <v>77</v>
      </c>
      <c r="B26" s="56" t="s">
        <v>13</v>
      </c>
      <c r="C26" t="s">
        <v>25</v>
      </c>
      <c r="D26" s="10" t="str">
        <f t="shared" si="0"/>
        <v>Adipose_Visceral_Omentum_SLC5A2_rs4488457</v>
      </c>
      <c r="E26" s="10" t="s">
        <v>78</v>
      </c>
      <c r="F26" t="s">
        <v>15</v>
      </c>
      <c r="G26" t="s">
        <v>19</v>
      </c>
      <c r="H26" s="1">
        <v>0.68230299999999999</v>
      </c>
      <c r="I26" s="1">
        <v>0.23943300000000001</v>
      </c>
      <c r="J26" s="1">
        <v>6.5173700000000001E-2</v>
      </c>
      <c r="K26" s="2">
        <v>2.7160800000000001E-4</v>
      </c>
      <c r="L26" s="9">
        <v>469</v>
      </c>
      <c r="M26" s="1">
        <v>-5.4744769874477003E-2</v>
      </c>
      <c r="N26" s="1">
        <v>1.0671548117154799E-2</v>
      </c>
      <c r="O26" s="2">
        <v>2.8978140823887501E-7</v>
      </c>
      <c r="P26" t="b">
        <v>1</v>
      </c>
      <c r="Q26" s="23" t="s">
        <v>79</v>
      </c>
      <c r="R26" s="24">
        <v>1</v>
      </c>
      <c r="S26" t="b">
        <v>1</v>
      </c>
    </row>
    <row r="27" spans="1:19" x14ac:dyDescent="0.2">
      <c r="A27" t="s">
        <v>80</v>
      </c>
      <c r="B27" s="56" t="s">
        <v>13</v>
      </c>
      <c r="C27" t="s">
        <v>25</v>
      </c>
      <c r="D27" s="10" t="str">
        <f t="shared" si="0"/>
        <v>Breast_Mammary_Tissue_SLC5A2_rs144959592</v>
      </c>
      <c r="E27" s="10" t="s">
        <v>81</v>
      </c>
      <c r="F27" t="s">
        <v>15</v>
      </c>
      <c r="G27" t="s">
        <v>16</v>
      </c>
      <c r="H27" s="1">
        <v>1.6414100000000001E-2</v>
      </c>
      <c r="I27" s="1">
        <v>-0.78002000000000005</v>
      </c>
      <c r="J27" s="1">
        <v>0.218832</v>
      </c>
      <c r="K27" s="2">
        <v>4.1910899999999997E-4</v>
      </c>
      <c r="L27" s="8">
        <v>396</v>
      </c>
      <c r="M27" s="1">
        <v>1.57269230769231E-2</v>
      </c>
      <c r="N27" s="1">
        <v>1.17846153846154E-2</v>
      </c>
      <c r="O27" s="2">
        <v>0.18203021320159801</v>
      </c>
      <c r="P27" t="b">
        <v>0</v>
      </c>
      <c r="Q27" s="23" t="s">
        <v>146</v>
      </c>
      <c r="R27" s="24" t="s">
        <v>146</v>
      </c>
      <c r="S27" t="b">
        <v>0</v>
      </c>
    </row>
    <row r="28" spans="1:19" x14ac:dyDescent="0.2">
      <c r="A28" t="s">
        <v>82</v>
      </c>
      <c r="B28" s="56" t="s">
        <v>13</v>
      </c>
      <c r="C28" t="s">
        <v>25</v>
      </c>
      <c r="D28" s="10" t="str">
        <f t="shared" si="0"/>
        <v>Esophagus_Mucosa_SLC5A2_rs72796569</v>
      </c>
      <c r="E28" s="10" t="s">
        <v>83</v>
      </c>
      <c r="F28" t="s">
        <v>19</v>
      </c>
      <c r="G28" t="s">
        <v>20</v>
      </c>
      <c r="H28" s="1">
        <v>4.4265600000000002E-2</v>
      </c>
      <c r="I28" s="1">
        <v>-0.43613099999999999</v>
      </c>
      <c r="J28" s="1">
        <v>0.12634699999999999</v>
      </c>
      <c r="K28" s="2">
        <v>6.1224700000000001E-4</v>
      </c>
      <c r="L28" s="8">
        <v>497</v>
      </c>
      <c r="M28" s="1">
        <v>1.77908256880734E-2</v>
      </c>
      <c r="N28" s="1">
        <v>1.23876146788991E-2</v>
      </c>
      <c r="O28" s="2">
        <v>0.15095155938052501</v>
      </c>
      <c r="P28" t="b">
        <v>0</v>
      </c>
      <c r="Q28" s="23" t="s">
        <v>146</v>
      </c>
      <c r="R28" s="24" t="s">
        <v>146</v>
      </c>
      <c r="S28" t="b">
        <v>0</v>
      </c>
    </row>
    <row r="29" spans="1:19" x14ac:dyDescent="0.2">
      <c r="A29" t="s">
        <v>84</v>
      </c>
      <c r="B29" s="56" t="s">
        <v>13</v>
      </c>
      <c r="C29" t="s">
        <v>25</v>
      </c>
      <c r="D29" s="10" t="str">
        <f t="shared" si="0"/>
        <v>Esophagus_Muscularis_SLC5A2_rs34235897</v>
      </c>
      <c r="E29" s="10" t="s">
        <v>85</v>
      </c>
      <c r="F29" t="s">
        <v>20</v>
      </c>
      <c r="G29" t="s">
        <v>86</v>
      </c>
      <c r="H29" s="1">
        <v>0.122581</v>
      </c>
      <c r="I29" s="1">
        <v>-0.26983499999999999</v>
      </c>
      <c r="J29" s="1">
        <v>7.8410800000000003E-2</v>
      </c>
      <c r="K29" s="2">
        <v>6.4073299999999999E-4</v>
      </c>
      <c r="L29" s="8">
        <v>465</v>
      </c>
      <c r="M29" s="23" t="s">
        <v>146</v>
      </c>
      <c r="N29" s="24" t="s">
        <v>146</v>
      </c>
      <c r="O29" s="24" t="s">
        <v>146</v>
      </c>
      <c r="P29" t="b">
        <v>0</v>
      </c>
      <c r="Q29" s="23" t="s">
        <v>146</v>
      </c>
      <c r="R29" s="24" t="s">
        <v>146</v>
      </c>
      <c r="S29" t="b">
        <v>0</v>
      </c>
    </row>
    <row r="30" spans="1:19" x14ac:dyDescent="0.2">
      <c r="A30" t="s">
        <v>87</v>
      </c>
      <c r="B30" s="56" t="s">
        <v>13</v>
      </c>
      <c r="C30" t="s">
        <v>25</v>
      </c>
      <c r="D30" s="10" t="str">
        <f t="shared" si="0"/>
        <v>Thyroid_SLC5A2_rs78641771</v>
      </c>
      <c r="E30" s="10" t="s">
        <v>88</v>
      </c>
      <c r="F30" t="s">
        <v>19</v>
      </c>
      <c r="G30" t="s">
        <v>20</v>
      </c>
      <c r="H30" s="1">
        <v>1.9163800000000002E-2</v>
      </c>
      <c r="I30" s="1">
        <v>-0.462366</v>
      </c>
      <c r="J30" s="1">
        <v>0.13653100000000001</v>
      </c>
      <c r="K30" s="2">
        <v>7.6311200000000004E-4</v>
      </c>
      <c r="L30" s="8">
        <v>574</v>
      </c>
      <c r="M30" s="1">
        <v>-4.84393939393939E-3</v>
      </c>
      <c r="N30" s="1">
        <v>1.42268398268398E-2</v>
      </c>
      <c r="O30" s="2">
        <v>0.733495877235817</v>
      </c>
      <c r="P30" t="b">
        <v>0</v>
      </c>
      <c r="Q30" s="23" t="s">
        <v>146</v>
      </c>
      <c r="R30" s="24" t="s">
        <v>146</v>
      </c>
      <c r="S30" t="b">
        <v>0</v>
      </c>
    </row>
    <row r="31" spans="1:19" x14ac:dyDescent="0.2">
      <c r="A31" t="s">
        <v>89</v>
      </c>
      <c r="B31" s="56" t="s">
        <v>13</v>
      </c>
      <c r="C31" t="s">
        <v>25</v>
      </c>
      <c r="D31" s="10" t="str">
        <f t="shared" si="0"/>
        <v>Brain_Caudate_basal_ganglia_SLC5A2_rs529028063</v>
      </c>
      <c r="E31" s="10" t="s">
        <v>90</v>
      </c>
      <c r="F31" t="s">
        <v>86</v>
      </c>
      <c r="G31" t="s">
        <v>20</v>
      </c>
      <c r="H31" s="1">
        <v>1.28866E-2</v>
      </c>
      <c r="I31" s="1">
        <v>1.5710200000000001</v>
      </c>
      <c r="J31" s="1">
        <v>0.461229</v>
      </c>
      <c r="K31" s="2">
        <v>8.4049700000000005E-4</v>
      </c>
      <c r="L31" s="8">
        <v>194</v>
      </c>
      <c r="M31" s="1">
        <v>5.2369191597708498E-3</v>
      </c>
      <c r="N31" s="1">
        <v>6.7937619350732E-3</v>
      </c>
      <c r="O31" s="2">
        <v>0.44080040387505598</v>
      </c>
      <c r="P31" t="b">
        <v>0</v>
      </c>
      <c r="Q31" s="23" t="s">
        <v>146</v>
      </c>
      <c r="R31" s="24" t="s">
        <v>146</v>
      </c>
      <c r="S31" t="b">
        <v>0</v>
      </c>
    </row>
    <row r="32" spans="1:19" x14ac:dyDescent="0.2">
      <c r="A32" t="s">
        <v>91</v>
      </c>
      <c r="B32" s="56" t="s">
        <v>13</v>
      </c>
      <c r="C32" t="s">
        <v>25</v>
      </c>
      <c r="D32" s="10" t="str">
        <f t="shared" si="0"/>
        <v>Brain_Hippocampus_SLC5A2_rs116872173</v>
      </c>
      <c r="E32" s="10" t="s">
        <v>92</v>
      </c>
      <c r="F32" t="s">
        <v>20</v>
      </c>
      <c r="G32" t="s">
        <v>19</v>
      </c>
      <c r="H32" s="1">
        <v>2.1212100000000001E-2</v>
      </c>
      <c r="I32" s="1">
        <v>1.1183799999999999</v>
      </c>
      <c r="J32" s="1">
        <v>0.330461</v>
      </c>
      <c r="K32" s="2">
        <v>9.5370399999999999E-4</v>
      </c>
      <c r="L32" s="8">
        <v>165</v>
      </c>
      <c r="M32" s="1">
        <v>-3.3818425760286201E-2</v>
      </c>
      <c r="N32" s="1">
        <v>1.05661896243292E-2</v>
      </c>
      <c r="O32" s="2">
        <v>1.3712919461318701E-3</v>
      </c>
      <c r="P32" t="b">
        <v>1</v>
      </c>
      <c r="Q32" s="23" t="s">
        <v>93</v>
      </c>
      <c r="R32" s="24">
        <v>3.7254018169000001E-2</v>
      </c>
      <c r="S32" t="b">
        <v>0</v>
      </c>
    </row>
    <row r="33" spans="1:19" x14ac:dyDescent="0.2">
      <c r="A33" t="s">
        <v>94</v>
      </c>
      <c r="B33" s="56" t="s">
        <v>13</v>
      </c>
      <c r="C33" t="s">
        <v>25</v>
      </c>
      <c r="D33" s="10" t="str">
        <f t="shared" si="0"/>
        <v>Brain_Nucleus_accumbens_basal_ganglia_SLC5A2_rs117219760</v>
      </c>
      <c r="E33" s="10" t="s">
        <v>95</v>
      </c>
      <c r="F33" t="s">
        <v>15</v>
      </c>
      <c r="G33" t="s">
        <v>19</v>
      </c>
      <c r="H33" s="1">
        <v>4.9505E-2</v>
      </c>
      <c r="I33" s="1">
        <v>0.71088200000000001</v>
      </c>
      <c r="J33" s="1">
        <v>0.21219199999999999</v>
      </c>
      <c r="K33" s="2">
        <v>1.0047700000000001E-3</v>
      </c>
      <c r="L33" s="8">
        <v>202</v>
      </c>
      <c r="M33" s="1">
        <v>-1.23059071729958E-2</v>
      </c>
      <c r="N33" s="1">
        <v>1.1557102672292501E-2</v>
      </c>
      <c r="O33" s="2">
        <v>0.28697019524352702</v>
      </c>
      <c r="P33" t="b">
        <v>0</v>
      </c>
      <c r="Q33" s="23" t="s">
        <v>146</v>
      </c>
      <c r="R33" s="24" t="s">
        <v>146</v>
      </c>
      <c r="S33" t="b">
        <v>0</v>
      </c>
    </row>
    <row r="34" spans="1:19" x14ac:dyDescent="0.2">
      <c r="A34" t="s">
        <v>96</v>
      </c>
      <c r="B34" s="56" t="s">
        <v>13</v>
      </c>
      <c r="C34" t="s">
        <v>25</v>
      </c>
      <c r="D34" s="10" t="str">
        <f t="shared" si="0"/>
        <v>Brain_Substantia_nigra_SLC5A2_rs77088799</v>
      </c>
      <c r="E34" s="10" t="s">
        <v>97</v>
      </c>
      <c r="F34" t="s">
        <v>19</v>
      </c>
      <c r="G34" t="s">
        <v>16</v>
      </c>
      <c r="H34" s="1">
        <v>2.1929799999999999E-2</v>
      </c>
      <c r="I34" s="1">
        <v>-1.22349</v>
      </c>
      <c r="J34" s="1">
        <v>0.36241000000000001</v>
      </c>
      <c r="K34" s="2">
        <v>1.09184E-3</v>
      </c>
      <c r="L34" s="8">
        <v>114</v>
      </c>
      <c r="M34" s="1">
        <v>-2.1427636958299299E-3</v>
      </c>
      <c r="N34" s="1">
        <v>7.8704006541291897E-3</v>
      </c>
      <c r="O34" s="2">
        <v>0.78542519585833503</v>
      </c>
      <c r="P34" t="b">
        <v>0</v>
      </c>
      <c r="Q34" s="23" t="s">
        <v>146</v>
      </c>
      <c r="R34" s="24" t="s">
        <v>146</v>
      </c>
      <c r="S34" t="b">
        <v>0</v>
      </c>
    </row>
    <row r="35" spans="1:19" x14ac:dyDescent="0.2">
      <c r="A35" t="s">
        <v>98</v>
      </c>
      <c r="B35" s="56" t="s">
        <v>13</v>
      </c>
      <c r="C35" t="s">
        <v>25</v>
      </c>
      <c r="D35" s="10" t="str">
        <f t="shared" si="0"/>
        <v>Artery_Coronary_SLC5A2_rs8057326</v>
      </c>
      <c r="E35" s="10" t="s">
        <v>99</v>
      </c>
      <c r="F35" t="s">
        <v>20</v>
      </c>
      <c r="G35" t="s">
        <v>19</v>
      </c>
      <c r="H35" s="1">
        <v>0.483568</v>
      </c>
      <c r="I35" s="1">
        <v>0.267399</v>
      </c>
      <c r="J35" s="1">
        <v>8.2457600000000006E-2</v>
      </c>
      <c r="K35" s="2">
        <v>1.4200199999999999E-3</v>
      </c>
      <c r="L35" s="8">
        <v>213</v>
      </c>
      <c r="M35" s="1">
        <v>-3.1364419475655402E-2</v>
      </c>
      <c r="N35" s="1">
        <v>8.6333333333333297E-3</v>
      </c>
      <c r="O35" s="2">
        <v>2.8020547742845902E-4</v>
      </c>
      <c r="P35" t="b">
        <v>1</v>
      </c>
      <c r="Q35" s="23" t="s">
        <v>100</v>
      </c>
      <c r="R35" s="24">
        <v>0.79429626028900002</v>
      </c>
      <c r="S35" t="b">
        <v>1</v>
      </c>
    </row>
    <row r="36" spans="1:19" x14ac:dyDescent="0.2">
      <c r="A36" t="s">
        <v>101</v>
      </c>
      <c r="B36" s="56" t="s">
        <v>13</v>
      </c>
      <c r="C36" t="s">
        <v>25</v>
      </c>
      <c r="D36" s="10" t="str">
        <f t="shared" si="0"/>
        <v>Whole_Blood_SLC5A2_rs41476751</v>
      </c>
      <c r="E36" s="10" t="s">
        <v>102</v>
      </c>
      <c r="F36" t="s">
        <v>20</v>
      </c>
      <c r="G36" t="s">
        <v>19</v>
      </c>
      <c r="H36" s="1">
        <v>0.215672</v>
      </c>
      <c r="I36" s="1">
        <v>-0.18317800000000001</v>
      </c>
      <c r="J36" s="1">
        <v>5.7671699999999999E-2</v>
      </c>
      <c r="K36" s="2">
        <v>1.56868E-3</v>
      </c>
      <c r="L36" s="8">
        <v>670</v>
      </c>
      <c r="M36" s="1">
        <v>8.0207650273224004E-3</v>
      </c>
      <c r="N36" s="1">
        <v>1.7980327868852501E-2</v>
      </c>
      <c r="O36" s="2">
        <v>0.65553542697029599</v>
      </c>
      <c r="P36" t="b">
        <v>0</v>
      </c>
      <c r="Q36" s="23" t="s">
        <v>146</v>
      </c>
      <c r="R36" s="24" t="s">
        <v>146</v>
      </c>
      <c r="S36" t="b">
        <v>0</v>
      </c>
    </row>
    <row r="37" spans="1:19" x14ac:dyDescent="0.2">
      <c r="A37" t="s">
        <v>103</v>
      </c>
      <c r="B37" s="56" t="s">
        <v>13</v>
      </c>
      <c r="C37" t="s">
        <v>25</v>
      </c>
      <c r="D37" s="10" t="str">
        <f t="shared" si="0"/>
        <v>Nerve_Tibial_SLC5A2_rs9930811</v>
      </c>
      <c r="E37" s="10" t="s">
        <v>14</v>
      </c>
      <c r="F37" t="s">
        <v>15</v>
      </c>
      <c r="G37" t="s">
        <v>16</v>
      </c>
      <c r="H37" s="1">
        <v>0.388158</v>
      </c>
      <c r="I37" s="1">
        <v>0.18764600000000001</v>
      </c>
      <c r="J37" s="1">
        <v>5.9752600000000003E-2</v>
      </c>
      <c r="K37" s="2">
        <v>1.79546E-3</v>
      </c>
      <c r="L37" s="8">
        <v>532</v>
      </c>
      <c r="M37" s="1">
        <v>-8.67127659574468E-2</v>
      </c>
      <c r="N37" s="1">
        <v>1.27015957446809E-2</v>
      </c>
      <c r="O37" s="2">
        <v>8.6757616329007796E-12</v>
      </c>
      <c r="P37" t="b">
        <v>1</v>
      </c>
      <c r="Q37" s="23" t="s">
        <v>104</v>
      </c>
      <c r="R37" s="24">
        <v>0.99569863540900005</v>
      </c>
      <c r="S37" t="b">
        <v>1</v>
      </c>
    </row>
    <row r="38" spans="1:19" x14ac:dyDescent="0.2">
      <c r="A38" t="s">
        <v>105</v>
      </c>
      <c r="B38" s="56" t="s">
        <v>13</v>
      </c>
      <c r="C38" t="s">
        <v>25</v>
      </c>
      <c r="D38" s="10" t="str">
        <f t="shared" si="0"/>
        <v>Brain_Amygdala_SLC5A2_rs865900824</v>
      </c>
      <c r="E38" s="10" t="s">
        <v>106</v>
      </c>
      <c r="F38" t="s">
        <v>20</v>
      </c>
      <c r="G38" t="s">
        <v>16</v>
      </c>
      <c r="H38" s="1">
        <v>1.16279E-2</v>
      </c>
      <c r="I38" s="1">
        <v>-1.7434499999999999</v>
      </c>
      <c r="J38" s="1">
        <v>0.54902700000000004</v>
      </c>
      <c r="K38" s="2">
        <v>1.9684500000000001E-3</v>
      </c>
      <c r="L38" s="8">
        <v>129</v>
      </c>
      <c r="M38" s="23" t="s">
        <v>146</v>
      </c>
      <c r="N38" s="24" t="s">
        <v>146</v>
      </c>
      <c r="O38" s="24" t="s">
        <v>146</v>
      </c>
      <c r="P38" t="b">
        <v>0</v>
      </c>
      <c r="Q38" s="23" t="s">
        <v>146</v>
      </c>
      <c r="R38" s="24" t="s">
        <v>146</v>
      </c>
      <c r="S38" t="b">
        <v>0</v>
      </c>
    </row>
    <row r="39" spans="1:19" x14ac:dyDescent="0.2">
      <c r="A39" t="s">
        <v>107</v>
      </c>
      <c r="B39" s="56" t="s">
        <v>13</v>
      </c>
      <c r="C39" t="s">
        <v>25</v>
      </c>
      <c r="D39" s="10" t="str">
        <f t="shared" si="0"/>
        <v>Liver_SLC5A2_rs142133957</v>
      </c>
      <c r="E39" s="10" t="s">
        <v>108</v>
      </c>
      <c r="F39" t="s">
        <v>16</v>
      </c>
      <c r="G39" t="s">
        <v>15</v>
      </c>
      <c r="H39" s="1">
        <v>7.2115399999999998E-3</v>
      </c>
      <c r="I39" s="1">
        <v>1.5572600000000001</v>
      </c>
      <c r="J39" s="1">
        <v>0.50207500000000005</v>
      </c>
      <c r="K39" s="2">
        <v>2.2577299999999999E-3</v>
      </c>
      <c r="L39" s="8">
        <v>208</v>
      </c>
      <c r="M39" s="1">
        <v>1.03076429030186E-2</v>
      </c>
      <c r="N39" s="1">
        <v>5.7083493898522804E-3</v>
      </c>
      <c r="O39" s="2">
        <v>7.0963120711549296E-2</v>
      </c>
      <c r="P39" t="b">
        <v>0</v>
      </c>
      <c r="Q39" s="23" t="s">
        <v>146</v>
      </c>
      <c r="R39" s="24" t="s">
        <v>146</v>
      </c>
      <c r="S39" t="b">
        <v>0</v>
      </c>
    </row>
    <row r="40" spans="1:19" x14ac:dyDescent="0.2">
      <c r="A40" t="s">
        <v>109</v>
      </c>
      <c r="B40" s="56" t="s">
        <v>13</v>
      </c>
      <c r="C40" t="s">
        <v>25</v>
      </c>
      <c r="D40" s="10" t="str">
        <f t="shared" si="0"/>
        <v>Minor_Salivary_Gland_SLC5A2_rs11642535</v>
      </c>
      <c r="E40" s="10" t="s">
        <v>110</v>
      </c>
      <c r="F40" t="s">
        <v>16</v>
      </c>
      <c r="G40" t="s">
        <v>20</v>
      </c>
      <c r="H40" s="1">
        <v>9.7222199999999995E-2</v>
      </c>
      <c r="I40" s="1">
        <v>0.53017999999999998</v>
      </c>
      <c r="J40" s="1">
        <v>0.174096</v>
      </c>
      <c r="K40" s="2">
        <v>2.8622999999999999E-3</v>
      </c>
      <c r="L40" s="8">
        <v>144</v>
      </c>
      <c r="M40" s="1">
        <v>-1.8122641509434E-2</v>
      </c>
      <c r="N40" s="1">
        <v>6.50679245283019E-3</v>
      </c>
      <c r="O40" s="2">
        <v>5.3496664222742896E-3</v>
      </c>
      <c r="P40" t="b">
        <v>1</v>
      </c>
      <c r="Q40" s="23" t="s">
        <v>111</v>
      </c>
      <c r="R40" s="24">
        <v>0.162168095401</v>
      </c>
      <c r="S40" t="b">
        <v>0</v>
      </c>
    </row>
    <row r="41" spans="1:19" x14ac:dyDescent="0.2">
      <c r="A41" t="s">
        <v>112</v>
      </c>
      <c r="B41" s="56" t="s">
        <v>13</v>
      </c>
      <c r="C41" t="s">
        <v>25</v>
      </c>
      <c r="D41" s="10" t="str">
        <f t="shared" si="0"/>
        <v>Brain_Putamen_basal_ganglia_SLC5A2_rs71374021</v>
      </c>
      <c r="E41" s="10" t="s">
        <v>113</v>
      </c>
      <c r="F41" t="s">
        <v>114</v>
      </c>
      <c r="G41" t="s">
        <v>15</v>
      </c>
      <c r="H41" s="1">
        <v>0.55882399999999999</v>
      </c>
      <c r="I41" s="1">
        <v>-0.35493599999999997</v>
      </c>
      <c r="J41" s="1">
        <v>0.11790200000000001</v>
      </c>
      <c r="K41" s="2">
        <v>3.1346799999999999E-3</v>
      </c>
      <c r="L41" s="8">
        <v>170</v>
      </c>
      <c r="M41" s="1">
        <v>-4.7157746478873198E-2</v>
      </c>
      <c r="N41" s="1">
        <v>6.5245070422535198E-3</v>
      </c>
      <c r="O41" s="2">
        <v>4.9092827671896302E-13</v>
      </c>
      <c r="P41" t="b">
        <v>1</v>
      </c>
      <c r="Q41" s="23" t="s">
        <v>146</v>
      </c>
      <c r="R41" s="24" t="s">
        <v>146</v>
      </c>
      <c r="S41" t="b">
        <v>0</v>
      </c>
    </row>
    <row r="42" spans="1:19" x14ac:dyDescent="0.2">
      <c r="A42" t="s">
        <v>115</v>
      </c>
      <c r="B42" s="56" t="s">
        <v>13</v>
      </c>
      <c r="C42" t="s">
        <v>25</v>
      </c>
      <c r="D42" s="10" t="str">
        <f t="shared" si="0"/>
        <v>Vagina_SLC5A2_rs72785569</v>
      </c>
      <c r="E42" s="10" t="s">
        <v>116</v>
      </c>
      <c r="F42" t="s">
        <v>19</v>
      </c>
      <c r="G42" t="s">
        <v>20</v>
      </c>
      <c r="H42" s="1">
        <v>8.1560300000000002E-2</v>
      </c>
      <c r="I42" s="1">
        <v>-0.53059299999999998</v>
      </c>
      <c r="J42" s="1">
        <v>0.176483</v>
      </c>
      <c r="K42" s="2">
        <v>3.2405099999999998E-3</v>
      </c>
      <c r="L42" s="8">
        <v>141</v>
      </c>
      <c r="M42" s="1">
        <v>-1.7424858757062098E-2</v>
      </c>
      <c r="N42" s="1">
        <v>6.3975517890772103E-3</v>
      </c>
      <c r="O42" s="2">
        <v>6.4559791840028101E-3</v>
      </c>
      <c r="P42" t="b">
        <v>1</v>
      </c>
      <c r="Q42" s="23" t="s">
        <v>117</v>
      </c>
      <c r="R42" s="24">
        <v>0.45967044010000002</v>
      </c>
      <c r="S42" t="b">
        <v>0</v>
      </c>
    </row>
    <row r="43" spans="1:19" x14ac:dyDescent="0.2">
      <c r="A43" t="s">
        <v>118</v>
      </c>
      <c r="B43" s="56" t="s">
        <v>13</v>
      </c>
      <c r="C43" t="s">
        <v>25</v>
      </c>
      <c r="D43" s="10" t="str">
        <f t="shared" si="0"/>
        <v>Pituitary_SLC5A2_rs118009866</v>
      </c>
      <c r="E43" s="10" t="s">
        <v>119</v>
      </c>
      <c r="F43" t="s">
        <v>15</v>
      </c>
      <c r="G43" t="s">
        <v>16</v>
      </c>
      <c r="H43" s="1">
        <v>2.32068E-2</v>
      </c>
      <c r="I43" s="1">
        <v>-0.65881900000000004</v>
      </c>
      <c r="J43" s="1">
        <v>0.222665</v>
      </c>
      <c r="K43" s="2">
        <v>3.4669800000000001E-3</v>
      </c>
      <c r="L43" s="8">
        <v>237</v>
      </c>
      <c r="M43" s="1">
        <v>-1.7940819423368701E-4</v>
      </c>
      <c r="N43" s="1">
        <v>1.04951441578149E-2</v>
      </c>
      <c r="O43" s="2">
        <v>0.98636130626585905</v>
      </c>
      <c r="P43" t="b">
        <v>0</v>
      </c>
      <c r="Q43" s="23" t="s">
        <v>146</v>
      </c>
      <c r="R43" s="24" t="s">
        <v>146</v>
      </c>
      <c r="S43" t="b">
        <v>0</v>
      </c>
    </row>
    <row r="44" spans="1:19" x14ac:dyDescent="0.2">
      <c r="A44" t="s">
        <v>120</v>
      </c>
      <c r="B44" s="56" t="s">
        <v>13</v>
      </c>
      <c r="C44" t="s">
        <v>25</v>
      </c>
      <c r="D44" s="10" t="str">
        <f t="shared" si="0"/>
        <v>Small_Intestine_Terminal_Ileum_SLC5A2_rs117391625</v>
      </c>
      <c r="E44" s="10" t="s">
        <v>121</v>
      </c>
      <c r="F44" t="s">
        <v>19</v>
      </c>
      <c r="G44" t="s">
        <v>20</v>
      </c>
      <c r="H44" s="1">
        <v>7.7586199999999994E-2</v>
      </c>
      <c r="I44" s="1">
        <v>-0.37196499999999999</v>
      </c>
      <c r="J44" s="1">
        <v>0.12776699999999999</v>
      </c>
      <c r="K44" s="2">
        <v>4.2173499999999999E-3</v>
      </c>
      <c r="L44" s="8">
        <v>174</v>
      </c>
      <c r="M44" s="1">
        <v>5.3854838709677397E-3</v>
      </c>
      <c r="N44" s="1">
        <v>1.0936290322580601E-2</v>
      </c>
      <c r="O44" s="2">
        <v>0.62240722510721402</v>
      </c>
      <c r="P44" t="b">
        <v>0</v>
      </c>
      <c r="Q44" s="23" t="s">
        <v>146</v>
      </c>
      <c r="R44" s="24" t="s">
        <v>146</v>
      </c>
      <c r="S44" t="b">
        <v>0</v>
      </c>
    </row>
    <row r="45" spans="1:19" x14ac:dyDescent="0.2">
      <c r="A45" t="s">
        <v>122</v>
      </c>
      <c r="B45" s="56" t="s">
        <v>13</v>
      </c>
      <c r="C45" t="s">
        <v>25</v>
      </c>
      <c r="D45" s="10" t="str">
        <f t="shared" si="0"/>
        <v>Brain_Anterior_cingulate_cortex_BA24_SLC5A2_rs4613077</v>
      </c>
      <c r="E45" s="10" t="s">
        <v>123</v>
      </c>
      <c r="F45" t="s">
        <v>16</v>
      </c>
      <c r="G45" t="s">
        <v>20</v>
      </c>
      <c r="H45" s="1">
        <v>1.7006799999999999E-2</v>
      </c>
      <c r="I45" s="1">
        <v>-1.2004300000000001</v>
      </c>
      <c r="J45" s="1">
        <v>0.43032999999999999</v>
      </c>
      <c r="K45" s="2">
        <v>6.1259000000000001E-3</v>
      </c>
      <c r="L45" s="8">
        <v>147</v>
      </c>
      <c r="M45" s="23" t="s">
        <v>146</v>
      </c>
      <c r="N45" s="24" t="s">
        <v>146</v>
      </c>
      <c r="O45" s="24" t="s">
        <v>146</v>
      </c>
      <c r="P45" t="b">
        <v>0</v>
      </c>
      <c r="Q45" s="23" t="s">
        <v>146</v>
      </c>
      <c r="R45" s="24" t="s">
        <v>146</v>
      </c>
      <c r="S45" t="b">
        <v>0</v>
      </c>
    </row>
    <row r="46" spans="1:19" x14ac:dyDescent="0.2">
      <c r="A46" t="s">
        <v>124</v>
      </c>
      <c r="B46" s="56" t="s">
        <v>13</v>
      </c>
      <c r="C46" t="s">
        <v>25</v>
      </c>
      <c r="D46" s="10" t="str">
        <f t="shared" si="0"/>
        <v>Cells_Cultured_fibroblasts_SLC5A2_rs76378339</v>
      </c>
      <c r="E46" s="10" t="s">
        <v>125</v>
      </c>
      <c r="F46" t="s">
        <v>19</v>
      </c>
      <c r="G46" t="s">
        <v>20</v>
      </c>
      <c r="H46" s="1">
        <v>9.3167700000000003E-3</v>
      </c>
      <c r="I46" s="1">
        <v>0.63046599999999997</v>
      </c>
      <c r="J46" s="1">
        <v>0.232376</v>
      </c>
      <c r="K46" s="2">
        <v>6.9438399999999997E-3</v>
      </c>
      <c r="L46" s="8">
        <v>483</v>
      </c>
      <c r="M46" s="1">
        <v>-3.3874603174603203E-2</v>
      </c>
      <c r="N46" s="1">
        <v>1.3714603174603201E-2</v>
      </c>
      <c r="O46" s="2">
        <v>1.3512590466152E-2</v>
      </c>
      <c r="P46" t="b">
        <v>1</v>
      </c>
      <c r="Q46" s="23" t="s">
        <v>54</v>
      </c>
      <c r="R46" s="24">
        <v>7.0147111609000001E-2</v>
      </c>
      <c r="S46" t="b">
        <v>0</v>
      </c>
    </row>
    <row r="47" spans="1:19" x14ac:dyDescent="0.2">
      <c r="A47" s="5" t="s">
        <v>126</v>
      </c>
      <c r="B47" s="57" t="s">
        <v>13</v>
      </c>
      <c r="C47" s="5" t="s">
        <v>25</v>
      </c>
      <c r="D47" s="18" t="str">
        <f t="shared" si="0"/>
        <v>Testis_SLC5A2_rs35530358</v>
      </c>
      <c r="E47" s="18" t="s">
        <v>127</v>
      </c>
      <c r="F47" s="5" t="s">
        <v>20</v>
      </c>
      <c r="G47" s="5" t="s">
        <v>128</v>
      </c>
      <c r="H47" s="6">
        <v>0.717391</v>
      </c>
      <c r="I47" s="6">
        <v>8.5850399999999993E-2</v>
      </c>
      <c r="J47" s="6">
        <v>3.20369E-2</v>
      </c>
      <c r="K47" s="7">
        <v>7.8259699999999998E-3</v>
      </c>
      <c r="L47" s="21">
        <v>322</v>
      </c>
      <c r="M47" s="25" t="s">
        <v>146</v>
      </c>
      <c r="N47" s="26" t="s">
        <v>146</v>
      </c>
      <c r="O47" s="26" t="s">
        <v>146</v>
      </c>
      <c r="P47" s="5" t="b">
        <v>0</v>
      </c>
      <c r="Q47" s="25" t="s">
        <v>146</v>
      </c>
      <c r="R47" s="26" t="s">
        <v>146</v>
      </c>
      <c r="S47" s="5" t="b">
        <v>0</v>
      </c>
    </row>
    <row r="49" spans="1:19" x14ac:dyDescent="0.2">
      <c r="A49" t="s">
        <v>436</v>
      </c>
    </row>
    <row r="50" spans="1:19" ht="34" customHeight="1" x14ac:dyDescent="0.2">
      <c r="A50" s="86" t="s">
        <v>439</v>
      </c>
      <c r="B50" s="86"/>
      <c r="C50" s="86"/>
      <c r="D50" s="86"/>
      <c r="E50" s="86"/>
      <c r="F50" s="86"/>
      <c r="G50" s="86"/>
      <c r="H50" s="86"/>
      <c r="I50" s="86"/>
      <c r="J50" s="86"/>
      <c r="K50" s="86"/>
      <c r="L50" s="86"/>
      <c r="M50" s="86"/>
      <c r="N50" s="86"/>
      <c r="O50" s="86"/>
      <c r="P50" s="86"/>
      <c r="Q50" s="86"/>
      <c r="R50" s="86"/>
      <c r="S50" s="86"/>
    </row>
    <row r="52" spans="1:19" x14ac:dyDescent="0.2">
      <c r="E52" s="10"/>
    </row>
    <row r="53" spans="1:19" x14ac:dyDescent="0.2">
      <c r="E53" s="10"/>
    </row>
    <row r="54" spans="1:19" x14ac:dyDescent="0.2">
      <c r="E54" s="10"/>
    </row>
  </sheetData>
  <autoFilter ref="A3:S47" xr:uid="{CED183A8-A7B7-7D44-BB8D-5F42B5975BC1}"/>
  <mergeCells count="3">
    <mergeCell ref="M2:S2"/>
    <mergeCell ref="A2:L2"/>
    <mergeCell ref="A50:S50"/>
  </mergeCells>
  <conditionalFormatting sqref="R3">
    <cfRule type="cellIs" dxfId="0" priority="2" operator="lessThan">
      <formula>0.8</formula>
    </cfRule>
  </conditionalFormatting>
  <pageMargins left="0.7" right="0.7" top="0.75" bottom="0.75" header="0.3" footer="0.3"/>
  <pageSetup paperSize="9" scale="26"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738FB9-E31C-7D49-89C7-4C4E04ABDFC0}">
  <dimension ref="A1:W5"/>
  <sheetViews>
    <sheetView workbookViewId="0"/>
  </sheetViews>
  <sheetFormatPr baseColWidth="10" defaultRowHeight="16" x14ac:dyDescent="0.2"/>
  <cols>
    <col min="1" max="1" width="29.83203125" customWidth="1"/>
  </cols>
  <sheetData>
    <row r="1" spans="1:23" x14ac:dyDescent="0.2">
      <c r="A1" s="34" t="s">
        <v>914</v>
      </c>
    </row>
    <row r="2" spans="1:23" x14ac:dyDescent="0.2">
      <c r="A2" s="15" t="s">
        <v>0</v>
      </c>
      <c r="B2" s="15" t="s">
        <v>447</v>
      </c>
      <c r="C2" s="15" t="s">
        <v>1</v>
      </c>
      <c r="D2" s="15" t="s">
        <v>2</v>
      </c>
      <c r="E2" s="15" t="s">
        <v>3</v>
      </c>
      <c r="F2" s="15" t="s">
        <v>4</v>
      </c>
      <c r="G2" s="15" t="s">
        <v>5</v>
      </c>
      <c r="H2" s="15" t="s">
        <v>6</v>
      </c>
      <c r="I2" s="15" t="s">
        <v>7</v>
      </c>
      <c r="J2" s="15" t="s">
        <v>8</v>
      </c>
      <c r="K2" s="16" t="s">
        <v>9</v>
      </c>
      <c r="L2" s="15" t="s">
        <v>10</v>
      </c>
      <c r="M2" s="15" t="s">
        <v>11</v>
      </c>
      <c r="N2" s="15" t="s">
        <v>12</v>
      </c>
    </row>
    <row r="3" spans="1:23" x14ac:dyDescent="0.2">
      <c r="A3" s="65" t="s">
        <v>458</v>
      </c>
      <c r="B3" s="65" t="s">
        <v>150</v>
      </c>
      <c r="C3" s="65" t="s">
        <v>20</v>
      </c>
      <c r="D3" s="65" t="s">
        <v>19</v>
      </c>
      <c r="E3" s="65">
        <v>0.46699999999999997</v>
      </c>
      <c r="F3" s="71">
        <v>-4.2654545454545501E-2</v>
      </c>
      <c r="G3" s="71">
        <v>8.6545454545454547E-3</v>
      </c>
      <c r="H3" s="72">
        <v>1.5579999999999999E-6</v>
      </c>
      <c r="I3" s="65">
        <v>128609</v>
      </c>
      <c r="J3" s="73">
        <f>IF(E3&gt;0.5,1-E3,E3)</f>
        <v>0.46699999999999997</v>
      </c>
      <c r="K3" s="74">
        <f>2*F3^2*J3*(1-J3)</f>
        <v>9.0574244844694415E-4</v>
      </c>
      <c r="L3" s="72">
        <f>SUM(K3:K3)</f>
        <v>9.0574244844694415E-4</v>
      </c>
      <c r="M3" s="65">
        <v>2</v>
      </c>
      <c r="N3" s="71">
        <f>(L3/M3)/((1-L3)/(I3-M3-1))</f>
        <v>58.294756698147253</v>
      </c>
      <c r="U3" s="1"/>
      <c r="V3" s="1"/>
      <c r="W3" s="2"/>
    </row>
    <row r="5" spans="1:23" ht="31" customHeight="1" x14ac:dyDescent="0.2">
      <c r="A5" s="86" t="s">
        <v>441</v>
      </c>
      <c r="B5" s="86"/>
      <c r="C5" s="86"/>
      <c r="D5" s="86"/>
      <c r="E5" s="86"/>
      <c r="F5" s="86"/>
      <c r="G5" s="86"/>
      <c r="H5" s="86"/>
      <c r="I5" s="86"/>
      <c r="J5" s="86"/>
      <c r="K5" s="86"/>
      <c r="L5" s="86"/>
      <c r="M5" s="86"/>
      <c r="N5" s="86"/>
    </row>
  </sheetData>
  <mergeCells count="1">
    <mergeCell ref="A5:N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0C4EC8-A9DD-644B-B410-2838DB1352BB}">
  <dimension ref="A1:I16"/>
  <sheetViews>
    <sheetView zoomScale="133" zoomScaleNormal="130" zoomScaleSheetLayoutView="160" workbookViewId="0"/>
  </sheetViews>
  <sheetFormatPr baseColWidth="10" defaultRowHeight="16" x14ac:dyDescent="0.2"/>
  <cols>
    <col min="1" max="1" width="52.33203125" customWidth="1"/>
    <col min="2" max="2" width="16.5" customWidth="1"/>
    <col min="3" max="3" width="17.5" bestFit="1" customWidth="1"/>
    <col min="4" max="4" width="17.6640625" bestFit="1" customWidth="1"/>
    <col min="5" max="5" width="25.5" bestFit="1" customWidth="1"/>
    <col min="6" max="6" width="11.5" bestFit="1" customWidth="1"/>
    <col min="7" max="7" width="7" bestFit="1" customWidth="1"/>
    <col min="8" max="8" width="9.33203125" bestFit="1" customWidth="1"/>
    <col min="9" max="9" width="7.1640625" bestFit="1" customWidth="1"/>
  </cols>
  <sheetData>
    <row r="1" spans="1:9" x14ac:dyDescent="0.2">
      <c r="A1" s="34" t="s">
        <v>915</v>
      </c>
    </row>
    <row r="2" spans="1:9" x14ac:dyDescent="0.2">
      <c r="A2" s="89" t="s">
        <v>426</v>
      </c>
      <c r="B2" s="89"/>
      <c r="C2" s="89"/>
      <c r="D2" s="89"/>
      <c r="E2" s="89"/>
      <c r="F2" s="89"/>
      <c r="G2" s="89"/>
      <c r="H2" s="89"/>
      <c r="I2" s="89"/>
    </row>
    <row r="3" spans="1:9" x14ac:dyDescent="0.2">
      <c r="A3" s="33" t="s">
        <v>129</v>
      </c>
      <c r="B3" s="33" t="s">
        <v>177</v>
      </c>
      <c r="C3" s="58" t="s">
        <v>130</v>
      </c>
      <c r="D3" s="33" t="s">
        <v>467</v>
      </c>
      <c r="E3" s="33" t="s">
        <v>468</v>
      </c>
      <c r="F3" s="33" t="s">
        <v>489</v>
      </c>
      <c r="G3" s="33" t="s">
        <v>131</v>
      </c>
      <c r="H3" s="33" t="s">
        <v>159</v>
      </c>
      <c r="I3" s="58" t="s">
        <v>174</v>
      </c>
    </row>
    <row r="4" spans="1:9" x14ac:dyDescent="0.2">
      <c r="A4" s="67" t="s">
        <v>510</v>
      </c>
      <c r="B4" s="67" t="s">
        <v>491</v>
      </c>
      <c r="C4" s="37" t="s">
        <v>132</v>
      </c>
      <c r="D4" s="37" t="s">
        <v>472</v>
      </c>
      <c r="E4" s="37" t="s">
        <v>475</v>
      </c>
      <c r="F4" s="37" t="s">
        <v>469</v>
      </c>
      <c r="G4">
        <v>79148</v>
      </c>
      <c r="H4">
        <v>61106</v>
      </c>
      <c r="I4">
        <f t="shared" ref="I4:I9" si="0">G4+H4</f>
        <v>140254</v>
      </c>
    </row>
    <row r="5" spans="1:9" x14ac:dyDescent="0.2">
      <c r="A5" s="67" t="s">
        <v>155</v>
      </c>
      <c r="B5" s="67" t="s">
        <v>491</v>
      </c>
      <c r="C5" s="37" t="s">
        <v>156</v>
      </c>
      <c r="D5" s="37" t="s">
        <v>471</v>
      </c>
      <c r="E5" s="37" t="s">
        <v>475</v>
      </c>
      <c r="F5" s="37" t="s">
        <v>469</v>
      </c>
      <c r="G5">
        <v>15167</v>
      </c>
      <c r="H5">
        <v>58308</v>
      </c>
      <c r="I5">
        <f t="shared" si="0"/>
        <v>73475</v>
      </c>
    </row>
    <row r="6" spans="1:9" x14ac:dyDescent="0.2">
      <c r="A6" s="67" t="s">
        <v>157</v>
      </c>
      <c r="B6" s="67" t="s">
        <v>491</v>
      </c>
      <c r="C6" s="37" t="s">
        <v>158</v>
      </c>
      <c r="D6" s="37" t="s">
        <v>474</v>
      </c>
      <c r="E6" s="37" t="s">
        <v>475</v>
      </c>
      <c r="F6" s="37" t="s">
        <v>469</v>
      </c>
      <c r="G6">
        <v>6988</v>
      </c>
      <c r="H6">
        <v>44256</v>
      </c>
      <c r="I6">
        <f t="shared" si="0"/>
        <v>51244</v>
      </c>
    </row>
    <row r="7" spans="1:9" x14ac:dyDescent="0.2">
      <c r="A7" s="37" t="s">
        <v>573</v>
      </c>
      <c r="B7" s="67" t="s">
        <v>491</v>
      </c>
      <c r="C7" s="37" t="s">
        <v>453</v>
      </c>
      <c r="D7" s="37" t="s">
        <v>473</v>
      </c>
      <c r="E7" s="37" t="s">
        <v>476</v>
      </c>
      <c r="F7" s="37" t="s">
        <v>469</v>
      </c>
      <c r="G7">
        <v>15561</v>
      </c>
      <c r="H7">
        <v>9739</v>
      </c>
      <c r="I7">
        <f t="shared" si="0"/>
        <v>25300</v>
      </c>
    </row>
    <row r="8" spans="1:9" x14ac:dyDescent="0.2">
      <c r="A8" s="37" t="s">
        <v>572</v>
      </c>
      <c r="B8" s="67" t="s">
        <v>491</v>
      </c>
      <c r="C8" s="37" t="s">
        <v>452</v>
      </c>
      <c r="D8" s="37" t="s">
        <v>473</v>
      </c>
      <c r="E8" s="37" t="s">
        <v>479</v>
      </c>
      <c r="F8" s="37" t="s">
        <v>469</v>
      </c>
      <c r="G8">
        <v>20658</v>
      </c>
      <c r="H8">
        <v>38093</v>
      </c>
      <c r="I8">
        <f t="shared" si="0"/>
        <v>58751</v>
      </c>
    </row>
    <row r="9" spans="1:9" x14ac:dyDescent="0.2">
      <c r="A9" s="68" t="s">
        <v>571</v>
      </c>
      <c r="B9" s="67" t="s">
        <v>491</v>
      </c>
      <c r="C9" s="68" t="s">
        <v>451</v>
      </c>
      <c r="D9" s="68" t="s">
        <v>471</v>
      </c>
      <c r="E9" s="68" t="s">
        <v>478</v>
      </c>
      <c r="F9" s="37" t="s">
        <v>469</v>
      </c>
      <c r="G9" s="5">
        <v>14160</v>
      </c>
      <c r="H9" s="5">
        <v>62421</v>
      </c>
      <c r="I9" s="5">
        <f t="shared" si="0"/>
        <v>76581</v>
      </c>
    </row>
    <row r="10" spans="1:9" x14ac:dyDescent="0.2">
      <c r="A10" s="68" t="s">
        <v>484</v>
      </c>
      <c r="B10" s="75" t="s">
        <v>491</v>
      </c>
      <c r="C10" s="68" t="s">
        <v>449</v>
      </c>
      <c r="D10" s="68" t="s">
        <v>477</v>
      </c>
      <c r="E10" s="68" t="s">
        <v>450</v>
      </c>
      <c r="F10" s="69" t="s">
        <v>470</v>
      </c>
      <c r="G10" s="68" t="s">
        <v>450</v>
      </c>
      <c r="H10" s="68" t="s">
        <v>450</v>
      </c>
      <c r="I10" s="5">
        <v>61978</v>
      </c>
    </row>
    <row r="11" spans="1:9" x14ac:dyDescent="0.2">
      <c r="A11" s="75" t="s">
        <v>459</v>
      </c>
      <c r="B11" s="75" t="s">
        <v>492</v>
      </c>
      <c r="C11" s="69" t="s">
        <v>450</v>
      </c>
      <c r="D11" s="68" t="s">
        <v>490</v>
      </c>
      <c r="E11" s="69" t="s">
        <v>450</v>
      </c>
      <c r="F11" s="68" t="s">
        <v>470</v>
      </c>
      <c r="G11" s="69" t="s">
        <v>450</v>
      </c>
      <c r="H11" s="69" t="s">
        <v>450</v>
      </c>
      <c r="I11" s="5">
        <v>95768</v>
      </c>
    </row>
    <row r="12" spans="1:9" x14ac:dyDescent="0.2">
      <c r="A12" s="10"/>
      <c r="B12" s="67"/>
    </row>
    <row r="13" spans="1:9" x14ac:dyDescent="0.2">
      <c r="A13" s="10" t="s">
        <v>481</v>
      </c>
      <c r="B13" s="10" t="s">
        <v>485</v>
      </c>
    </row>
    <row r="14" spans="1:9" x14ac:dyDescent="0.2">
      <c r="A14" s="10" t="s">
        <v>482</v>
      </c>
      <c r="B14" s="10" t="s">
        <v>486</v>
      </c>
    </row>
    <row r="15" spans="1:9" x14ac:dyDescent="0.2">
      <c r="A15" s="10" t="s">
        <v>480</v>
      </c>
      <c r="B15" s="10" t="s">
        <v>487</v>
      </c>
    </row>
    <row r="16" spans="1:9" x14ac:dyDescent="0.2">
      <c r="A16" s="10" t="s">
        <v>483</v>
      </c>
      <c r="B16" s="10" t="s">
        <v>488</v>
      </c>
    </row>
  </sheetData>
  <mergeCells count="1">
    <mergeCell ref="A2:I2"/>
  </mergeCells>
  <pageMargins left="0.7" right="0.7" top="0.75" bottom="0.75" header="0.3" footer="0.3"/>
  <pageSetup paperSize="9" scale="65" orientation="portrait"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06EDE-73AE-A246-8214-0897427D33DB}">
  <dimension ref="A1:H40"/>
  <sheetViews>
    <sheetView zoomScaleNormal="100" workbookViewId="0">
      <selection sqref="A1:H1"/>
    </sheetView>
  </sheetViews>
  <sheetFormatPr baseColWidth="10" defaultRowHeight="16" x14ac:dyDescent="0.2"/>
  <cols>
    <col min="1" max="1" width="36" customWidth="1"/>
    <col min="2" max="2" width="15.5" customWidth="1"/>
    <col min="3" max="3" width="15.33203125" customWidth="1"/>
    <col min="4" max="4" width="14.1640625" customWidth="1"/>
    <col min="5" max="5" width="6.33203125" customWidth="1"/>
    <col min="6" max="8" width="14.1640625" customWidth="1"/>
  </cols>
  <sheetData>
    <row r="1" spans="1:8" ht="32" customHeight="1" thickBot="1" x14ac:dyDescent="0.25">
      <c r="A1" s="93" t="s">
        <v>916</v>
      </c>
      <c r="B1" s="93"/>
      <c r="C1" s="93"/>
      <c r="D1" s="93"/>
      <c r="E1" s="93"/>
      <c r="F1" s="93"/>
      <c r="G1" s="93"/>
      <c r="H1" s="93"/>
    </row>
    <row r="2" spans="1:8" ht="17" thickBot="1" x14ac:dyDescent="0.25">
      <c r="A2" s="95"/>
      <c r="B2" s="98" t="s">
        <v>232</v>
      </c>
      <c r="C2" s="98"/>
      <c r="D2" s="98"/>
      <c r="E2" s="38"/>
      <c r="F2" s="98" t="s">
        <v>233</v>
      </c>
      <c r="G2" s="98"/>
      <c r="H2" s="98"/>
    </row>
    <row r="3" spans="1:8" ht="17" x14ac:dyDescent="0.2">
      <c r="A3" s="96"/>
      <c r="B3" s="39" t="s">
        <v>234</v>
      </c>
      <c r="C3" s="39" t="s">
        <v>235</v>
      </c>
      <c r="D3" s="99" t="s">
        <v>236</v>
      </c>
      <c r="E3" s="39"/>
      <c r="F3" s="38" t="s">
        <v>234</v>
      </c>
      <c r="G3" s="38" t="s">
        <v>235</v>
      </c>
      <c r="H3" s="90" t="s">
        <v>236</v>
      </c>
    </row>
    <row r="4" spans="1:8" ht="18" thickBot="1" x14ac:dyDescent="0.25">
      <c r="A4" s="97"/>
      <c r="B4" s="40" t="s">
        <v>416</v>
      </c>
      <c r="C4" s="40" t="s">
        <v>237</v>
      </c>
      <c r="D4" s="91"/>
      <c r="E4" s="40"/>
      <c r="F4" s="40" t="s">
        <v>417</v>
      </c>
      <c r="G4" s="40" t="s">
        <v>238</v>
      </c>
      <c r="H4" s="91"/>
    </row>
    <row r="5" spans="1:8" ht="17" x14ac:dyDescent="0.2">
      <c r="A5" s="41" t="s">
        <v>239</v>
      </c>
      <c r="B5" s="39" t="s">
        <v>240</v>
      </c>
      <c r="C5" s="39" t="s">
        <v>241</v>
      </c>
      <c r="D5" s="63">
        <v>0.14199999999999999</v>
      </c>
      <c r="E5" s="39"/>
      <c r="F5" s="39" t="s">
        <v>242</v>
      </c>
      <c r="G5" s="39" t="s">
        <v>243</v>
      </c>
      <c r="H5" s="63">
        <v>6.0000000000000001E-3</v>
      </c>
    </row>
    <row r="6" spans="1:8" x14ac:dyDescent="0.2">
      <c r="A6" s="92" t="s">
        <v>244</v>
      </c>
      <c r="B6" s="92"/>
      <c r="C6" s="92"/>
      <c r="D6" s="92"/>
      <c r="E6" s="92"/>
      <c r="F6" s="92"/>
      <c r="G6" s="92"/>
      <c r="H6" s="92"/>
    </row>
    <row r="7" spans="1:8" ht="17" x14ac:dyDescent="0.2">
      <c r="A7" s="42" t="s">
        <v>245</v>
      </c>
      <c r="B7" s="39" t="s">
        <v>246</v>
      </c>
      <c r="C7" s="39" t="s">
        <v>247</v>
      </c>
      <c r="D7" s="63">
        <v>3.5999999999999997E-2</v>
      </c>
      <c r="E7" s="39"/>
      <c r="F7" s="39" t="s">
        <v>248</v>
      </c>
      <c r="G7" s="39" t="s">
        <v>249</v>
      </c>
      <c r="H7" s="63">
        <v>1.4E-2</v>
      </c>
    </row>
    <row r="8" spans="1:8" ht="17" x14ac:dyDescent="0.2">
      <c r="A8" s="42" t="s">
        <v>250</v>
      </c>
      <c r="B8" s="39" t="s">
        <v>251</v>
      </c>
      <c r="C8" s="39" t="s">
        <v>252</v>
      </c>
      <c r="D8" s="63">
        <v>0.22800000000000001</v>
      </c>
      <c r="E8" s="39"/>
      <c r="F8" s="39" t="s">
        <v>253</v>
      </c>
      <c r="G8" s="39" t="s">
        <v>254</v>
      </c>
      <c r="H8" s="63">
        <v>0.01</v>
      </c>
    </row>
    <row r="9" spans="1:8" ht="17" x14ac:dyDescent="0.2">
      <c r="A9" s="42" t="s">
        <v>255</v>
      </c>
      <c r="B9" s="39" t="s">
        <v>256</v>
      </c>
      <c r="C9" s="39" t="s">
        <v>257</v>
      </c>
      <c r="D9" s="63">
        <v>0.14699999999999999</v>
      </c>
      <c r="E9" s="39"/>
      <c r="F9" s="39" t="s">
        <v>258</v>
      </c>
      <c r="G9" s="39" t="s">
        <v>259</v>
      </c>
      <c r="H9" s="63">
        <v>3.0000000000000001E-3</v>
      </c>
    </row>
    <row r="10" spans="1:8" ht="17" x14ac:dyDescent="0.2">
      <c r="A10" s="42" t="s">
        <v>260</v>
      </c>
      <c r="B10" s="39" t="s">
        <v>261</v>
      </c>
      <c r="C10" s="39" t="s">
        <v>262</v>
      </c>
      <c r="D10" s="63">
        <v>0.10100000000000001</v>
      </c>
      <c r="E10" s="39"/>
      <c r="F10" s="39" t="s">
        <v>263</v>
      </c>
      <c r="G10" s="39" t="s">
        <v>264</v>
      </c>
      <c r="H10" s="63">
        <v>8.9999999999999993E-3</v>
      </c>
    </row>
    <row r="11" spans="1:8" ht="17" x14ac:dyDescent="0.2">
      <c r="A11" s="42" t="s">
        <v>265</v>
      </c>
      <c r="B11" s="39" t="s">
        <v>266</v>
      </c>
      <c r="C11" s="39" t="s">
        <v>267</v>
      </c>
      <c r="D11" s="63">
        <v>0.27600000000000002</v>
      </c>
      <c r="E11" s="39"/>
      <c r="F11" s="39" t="s">
        <v>268</v>
      </c>
      <c r="G11" s="39" t="s">
        <v>269</v>
      </c>
      <c r="H11" s="63">
        <v>8.0000000000000002E-3</v>
      </c>
    </row>
    <row r="12" spans="1:8" ht="17" x14ac:dyDescent="0.2">
      <c r="A12" s="42" t="s">
        <v>270</v>
      </c>
      <c r="B12" s="39" t="s">
        <v>271</v>
      </c>
      <c r="C12" s="39" t="s">
        <v>272</v>
      </c>
      <c r="D12" s="63">
        <v>5.6000000000000001E-2</v>
      </c>
      <c r="E12" s="39"/>
      <c r="F12" s="39" t="s">
        <v>273</v>
      </c>
      <c r="G12" s="39" t="s">
        <v>274</v>
      </c>
      <c r="H12" s="63">
        <v>2E-3</v>
      </c>
    </row>
    <row r="13" spans="1:8" ht="17" x14ac:dyDescent="0.2">
      <c r="A13" s="42" t="s">
        <v>275</v>
      </c>
      <c r="B13" s="39" t="s">
        <v>276</v>
      </c>
      <c r="C13" s="39" t="s">
        <v>277</v>
      </c>
      <c r="D13" s="63">
        <v>0.19400000000000001</v>
      </c>
      <c r="E13" s="39"/>
      <c r="F13" s="39" t="s">
        <v>278</v>
      </c>
      <c r="G13" s="39" t="s">
        <v>279</v>
      </c>
      <c r="H13" s="63" t="s">
        <v>280</v>
      </c>
    </row>
    <row r="14" spans="1:8" ht="17" x14ac:dyDescent="0.2">
      <c r="A14" s="42" t="s">
        <v>281</v>
      </c>
      <c r="B14" s="39" t="s">
        <v>282</v>
      </c>
      <c r="C14" s="39" t="s">
        <v>283</v>
      </c>
      <c r="D14" s="63">
        <v>1.2E-2</v>
      </c>
      <c r="E14" s="39"/>
      <c r="F14" s="39" t="s">
        <v>284</v>
      </c>
      <c r="G14" s="39" t="s">
        <v>285</v>
      </c>
      <c r="H14" s="63">
        <v>7.0000000000000001E-3</v>
      </c>
    </row>
    <row r="15" spans="1:8" ht="17" x14ac:dyDescent="0.2">
      <c r="A15" s="42" t="s">
        <v>286</v>
      </c>
      <c r="B15" s="39" t="s">
        <v>287</v>
      </c>
      <c r="C15" s="39" t="s">
        <v>288</v>
      </c>
      <c r="D15" s="63">
        <v>0.01</v>
      </c>
      <c r="E15" s="39"/>
      <c r="F15" s="39" t="s">
        <v>289</v>
      </c>
      <c r="G15" s="39" t="s">
        <v>290</v>
      </c>
      <c r="H15" s="63">
        <v>4.0000000000000001E-3</v>
      </c>
    </row>
    <row r="16" spans="1:8" ht="17" x14ac:dyDescent="0.2">
      <c r="A16" s="42" t="s">
        <v>291</v>
      </c>
      <c r="B16" s="39" t="s">
        <v>292</v>
      </c>
      <c r="C16" s="39" t="s">
        <v>293</v>
      </c>
      <c r="D16" s="63">
        <v>1.7999999999999999E-2</v>
      </c>
      <c r="E16" s="39"/>
      <c r="F16" s="39" t="s">
        <v>294</v>
      </c>
      <c r="G16" s="39" t="s">
        <v>295</v>
      </c>
      <c r="H16" s="63">
        <v>8.0000000000000002E-3</v>
      </c>
    </row>
    <row r="17" spans="1:8" ht="17" x14ac:dyDescent="0.2">
      <c r="A17" s="42" t="s">
        <v>296</v>
      </c>
      <c r="B17" s="39" t="s">
        <v>297</v>
      </c>
      <c r="C17" s="39" t="s">
        <v>298</v>
      </c>
      <c r="D17" s="63">
        <v>3.5000000000000003E-2</v>
      </c>
      <c r="E17" s="39"/>
      <c r="F17" s="39" t="s">
        <v>299</v>
      </c>
      <c r="G17" s="39" t="s">
        <v>300</v>
      </c>
      <c r="H17" s="63">
        <v>2E-3</v>
      </c>
    </row>
    <row r="18" spans="1:8" ht="17" x14ac:dyDescent="0.2">
      <c r="A18" s="42" t="s">
        <v>301</v>
      </c>
      <c r="B18" s="39" t="s">
        <v>302</v>
      </c>
      <c r="C18" s="39" t="s">
        <v>303</v>
      </c>
      <c r="D18" s="63">
        <v>2.5000000000000001E-2</v>
      </c>
      <c r="E18" s="39"/>
      <c r="F18" s="39" t="s">
        <v>304</v>
      </c>
      <c r="G18" s="39" t="s">
        <v>305</v>
      </c>
      <c r="H18" s="63">
        <v>3.0000000000000001E-3</v>
      </c>
    </row>
    <row r="19" spans="1:8" x14ac:dyDescent="0.2">
      <c r="A19" s="92" t="s">
        <v>306</v>
      </c>
      <c r="B19" s="92"/>
      <c r="C19" s="92"/>
      <c r="D19" s="92"/>
      <c r="E19" s="92"/>
      <c r="F19" s="92"/>
      <c r="G19" s="92"/>
      <c r="H19" s="92"/>
    </row>
    <row r="20" spans="1:8" ht="17" x14ac:dyDescent="0.2">
      <c r="A20" s="42" t="s">
        <v>307</v>
      </c>
      <c r="B20" s="39" t="s">
        <v>308</v>
      </c>
      <c r="C20" s="39" t="s">
        <v>309</v>
      </c>
      <c r="D20" s="63">
        <v>0.156</v>
      </c>
      <c r="E20" s="39"/>
      <c r="F20" s="39" t="s">
        <v>310</v>
      </c>
      <c r="G20" s="39" t="s">
        <v>311</v>
      </c>
      <c r="H20" s="63">
        <v>0.01</v>
      </c>
    </row>
    <row r="21" spans="1:8" ht="17" x14ac:dyDescent="0.2">
      <c r="A21" s="42" t="s">
        <v>312</v>
      </c>
      <c r="B21" s="39" t="s">
        <v>313</v>
      </c>
      <c r="C21" s="39" t="s">
        <v>314</v>
      </c>
      <c r="D21" s="63">
        <v>6.3E-2</v>
      </c>
      <c r="E21" s="39"/>
      <c r="F21" s="39" t="s">
        <v>315</v>
      </c>
      <c r="G21" s="39" t="s">
        <v>316</v>
      </c>
      <c r="H21" s="63">
        <v>3.0000000000000001E-3</v>
      </c>
    </row>
    <row r="22" spans="1:8" ht="17" x14ac:dyDescent="0.2">
      <c r="A22" s="42" t="s">
        <v>317</v>
      </c>
      <c r="B22" s="39" t="s">
        <v>318</v>
      </c>
      <c r="C22" s="39" t="s">
        <v>319</v>
      </c>
      <c r="D22" s="63">
        <v>0.41399999999999998</v>
      </c>
      <c r="E22" s="39"/>
      <c r="F22" s="39" t="s">
        <v>320</v>
      </c>
      <c r="G22" s="39" t="s">
        <v>321</v>
      </c>
      <c r="H22" s="63">
        <v>8.9999999999999993E-3</v>
      </c>
    </row>
    <row r="23" spans="1:8" ht="17" x14ac:dyDescent="0.2">
      <c r="A23" s="42" t="s">
        <v>322</v>
      </c>
      <c r="B23" s="39" t="s">
        <v>323</v>
      </c>
      <c r="C23" s="39" t="s">
        <v>324</v>
      </c>
      <c r="D23" s="63">
        <v>1.2999999999999999E-2</v>
      </c>
      <c r="E23" s="39"/>
      <c r="F23" s="39" t="s">
        <v>325</v>
      </c>
      <c r="G23" s="39" t="s">
        <v>326</v>
      </c>
      <c r="H23" s="63">
        <v>1.0999999999999999E-2</v>
      </c>
    </row>
    <row r="24" spans="1:8" ht="17" x14ac:dyDescent="0.2">
      <c r="A24" s="42" t="s">
        <v>327</v>
      </c>
      <c r="B24" s="39" t="s">
        <v>328</v>
      </c>
      <c r="C24" s="39" t="s">
        <v>329</v>
      </c>
      <c r="D24" s="63">
        <v>6.5000000000000002E-2</v>
      </c>
      <c r="E24" s="39"/>
      <c r="F24" s="39" t="s">
        <v>330</v>
      </c>
      <c r="G24" s="39" t="s">
        <v>331</v>
      </c>
      <c r="H24" s="63">
        <v>6.0000000000000001E-3</v>
      </c>
    </row>
    <row r="25" spans="1:8" ht="17" x14ac:dyDescent="0.2">
      <c r="A25" s="42" t="s">
        <v>332</v>
      </c>
      <c r="B25" s="39" t="s">
        <v>333</v>
      </c>
      <c r="C25" s="39" t="s">
        <v>334</v>
      </c>
      <c r="D25" s="63">
        <v>5.8000000000000003E-2</v>
      </c>
      <c r="E25" s="39"/>
      <c r="F25" s="39" t="s">
        <v>335</v>
      </c>
      <c r="G25" s="39" t="s">
        <v>336</v>
      </c>
      <c r="H25" s="63">
        <v>6.0000000000000001E-3</v>
      </c>
    </row>
    <row r="26" spans="1:8" ht="17" x14ac:dyDescent="0.2">
      <c r="A26" s="42" t="s">
        <v>337</v>
      </c>
      <c r="B26" s="39" t="s">
        <v>338</v>
      </c>
      <c r="C26" s="39" t="s">
        <v>339</v>
      </c>
      <c r="D26" s="63">
        <v>0.14499999999999999</v>
      </c>
      <c r="E26" s="39"/>
      <c r="F26" s="39" t="s">
        <v>340</v>
      </c>
      <c r="G26" s="39" t="s">
        <v>341</v>
      </c>
      <c r="H26" s="63">
        <v>1.4E-2</v>
      </c>
    </row>
    <row r="27" spans="1:8" x14ac:dyDescent="0.2">
      <c r="A27" s="92" t="s">
        <v>342</v>
      </c>
      <c r="B27" s="92"/>
      <c r="C27" s="92"/>
      <c r="D27" s="92"/>
      <c r="E27" s="92"/>
      <c r="F27" s="92"/>
      <c r="G27" s="92"/>
      <c r="H27" s="92"/>
    </row>
    <row r="28" spans="1:8" ht="17" x14ac:dyDescent="0.2">
      <c r="A28" s="43" t="s">
        <v>343</v>
      </c>
      <c r="B28" s="39" t="s">
        <v>344</v>
      </c>
      <c r="C28" s="39" t="s">
        <v>345</v>
      </c>
      <c r="D28" s="63">
        <v>0.16400000000000001</v>
      </c>
      <c r="E28" s="39"/>
      <c r="F28" s="39" t="s">
        <v>346</v>
      </c>
      <c r="G28" s="39" t="s">
        <v>347</v>
      </c>
      <c r="H28" s="63">
        <v>1E-3</v>
      </c>
    </row>
    <row r="29" spans="1:8" ht="17" x14ac:dyDescent="0.2">
      <c r="A29" s="43" t="s">
        <v>348</v>
      </c>
      <c r="B29" s="39" t="s">
        <v>349</v>
      </c>
      <c r="C29" s="39" t="s">
        <v>350</v>
      </c>
      <c r="D29" s="63">
        <v>0.255</v>
      </c>
      <c r="E29" s="39"/>
      <c r="F29" s="39" t="s">
        <v>351</v>
      </c>
      <c r="G29" s="39" t="s">
        <v>352</v>
      </c>
      <c r="H29" s="63">
        <v>4.0000000000000001E-3</v>
      </c>
    </row>
    <row r="30" spans="1:8" ht="17" x14ac:dyDescent="0.2">
      <c r="A30" s="43" t="s">
        <v>353</v>
      </c>
      <c r="B30" s="39" t="s">
        <v>354</v>
      </c>
      <c r="C30" s="39" t="s">
        <v>355</v>
      </c>
      <c r="D30" s="63">
        <v>0.16600000000000001</v>
      </c>
      <c r="E30" s="39"/>
      <c r="F30" s="39" t="s">
        <v>356</v>
      </c>
      <c r="G30" s="39" t="s">
        <v>357</v>
      </c>
      <c r="H30" s="63">
        <v>1.0999999999999999E-2</v>
      </c>
    </row>
    <row r="31" spans="1:8" ht="17" x14ac:dyDescent="0.2">
      <c r="A31" s="43" t="s">
        <v>358</v>
      </c>
      <c r="B31" s="39" t="s">
        <v>359</v>
      </c>
      <c r="C31" s="39" t="s">
        <v>360</v>
      </c>
      <c r="D31" s="63">
        <v>0.25700000000000001</v>
      </c>
      <c r="E31" s="39"/>
      <c r="F31" s="39" t="s">
        <v>361</v>
      </c>
      <c r="G31" s="39" t="s">
        <v>362</v>
      </c>
      <c r="H31" s="63">
        <v>8.0000000000000002E-3</v>
      </c>
    </row>
    <row r="32" spans="1:8" ht="17" x14ac:dyDescent="0.2">
      <c r="A32" s="43" t="s">
        <v>363</v>
      </c>
      <c r="B32" s="39" t="s">
        <v>364</v>
      </c>
      <c r="C32" s="39" t="s">
        <v>365</v>
      </c>
      <c r="D32" s="63">
        <v>0.16900000000000001</v>
      </c>
      <c r="E32" s="39"/>
      <c r="F32" s="39" t="s">
        <v>366</v>
      </c>
      <c r="G32" s="39" t="s">
        <v>367</v>
      </c>
      <c r="H32" s="63">
        <v>1E-3</v>
      </c>
    </row>
    <row r="33" spans="1:8" ht="17" x14ac:dyDescent="0.2">
      <c r="A33" s="42" t="s">
        <v>368</v>
      </c>
      <c r="B33" s="39" t="s">
        <v>369</v>
      </c>
      <c r="C33" s="39" t="s">
        <v>370</v>
      </c>
      <c r="D33" s="63">
        <v>0.24</v>
      </c>
      <c r="E33" s="39"/>
      <c r="F33" s="39" t="s">
        <v>371</v>
      </c>
      <c r="G33" s="39" t="s">
        <v>372</v>
      </c>
      <c r="H33" s="63">
        <v>1.2E-2</v>
      </c>
    </row>
    <row r="34" spans="1:8" ht="17" x14ac:dyDescent="0.2">
      <c r="A34" s="42" t="s">
        <v>373</v>
      </c>
      <c r="B34" s="39" t="s">
        <v>374</v>
      </c>
      <c r="C34" s="39" t="s">
        <v>375</v>
      </c>
      <c r="D34" s="63">
        <v>0.109</v>
      </c>
      <c r="E34" s="39"/>
      <c r="F34" s="39" t="s">
        <v>376</v>
      </c>
      <c r="G34" s="39" t="s">
        <v>377</v>
      </c>
      <c r="H34" s="63" t="s">
        <v>280</v>
      </c>
    </row>
    <row r="35" spans="1:8" ht="17" x14ac:dyDescent="0.2">
      <c r="A35" s="42" t="s">
        <v>378</v>
      </c>
      <c r="B35" s="39" t="s">
        <v>379</v>
      </c>
      <c r="C35" s="39" t="s">
        <v>380</v>
      </c>
      <c r="D35" s="63">
        <v>0.21099999999999999</v>
      </c>
      <c r="E35" s="39"/>
      <c r="F35" s="39" t="s">
        <v>381</v>
      </c>
      <c r="G35" s="39" t="s">
        <v>382</v>
      </c>
      <c r="H35" s="63">
        <v>1.2E-2</v>
      </c>
    </row>
    <row r="36" spans="1:8" ht="17" x14ac:dyDescent="0.2">
      <c r="A36" s="42" t="s">
        <v>383</v>
      </c>
      <c r="B36" s="39" t="s">
        <v>384</v>
      </c>
      <c r="C36" s="39" t="s">
        <v>385</v>
      </c>
      <c r="D36" s="63">
        <v>0.25900000000000001</v>
      </c>
      <c r="E36" s="39"/>
      <c r="F36" s="39" t="s">
        <v>386</v>
      </c>
      <c r="G36" s="39" t="s">
        <v>387</v>
      </c>
      <c r="H36" s="63">
        <v>3.0000000000000001E-3</v>
      </c>
    </row>
    <row r="37" spans="1:8" ht="17" x14ac:dyDescent="0.2">
      <c r="A37" s="42" t="s">
        <v>388</v>
      </c>
      <c r="B37" s="39" t="s">
        <v>389</v>
      </c>
      <c r="C37" s="39" t="s">
        <v>390</v>
      </c>
      <c r="D37" s="63">
        <v>3.7999999999999999E-2</v>
      </c>
      <c r="E37" s="39"/>
      <c r="F37" s="39" t="s">
        <v>391</v>
      </c>
      <c r="G37" s="39" t="s">
        <v>392</v>
      </c>
      <c r="H37" s="63">
        <v>0.01</v>
      </c>
    </row>
    <row r="38" spans="1:8" ht="18" thickBot="1" x14ac:dyDescent="0.25">
      <c r="A38" s="44" t="s">
        <v>393</v>
      </c>
      <c r="B38" s="40" t="s">
        <v>394</v>
      </c>
      <c r="C38" s="40" t="s">
        <v>395</v>
      </c>
      <c r="D38" s="64">
        <v>5.8000000000000003E-2</v>
      </c>
      <c r="E38" s="40"/>
      <c r="F38" s="40" t="s">
        <v>396</v>
      </c>
      <c r="G38" s="40" t="s">
        <v>397</v>
      </c>
      <c r="H38" s="64">
        <v>8.9999999999999993E-3</v>
      </c>
    </row>
    <row r="40" spans="1:8" x14ac:dyDescent="0.2">
      <c r="A40" s="94" t="s">
        <v>434</v>
      </c>
      <c r="B40" s="94"/>
      <c r="C40" s="94"/>
      <c r="D40" s="94"/>
      <c r="E40" s="94"/>
      <c r="F40" s="94"/>
      <c r="G40" s="94"/>
      <c r="H40" s="94"/>
    </row>
  </sheetData>
  <mergeCells count="10">
    <mergeCell ref="H3:H4"/>
    <mergeCell ref="A6:H6"/>
    <mergeCell ref="A1:H1"/>
    <mergeCell ref="A40:H40"/>
    <mergeCell ref="A19:H19"/>
    <mergeCell ref="A27:H27"/>
    <mergeCell ref="A2:A4"/>
    <mergeCell ref="B2:D2"/>
    <mergeCell ref="F2:H2"/>
    <mergeCell ref="D3:D4"/>
  </mergeCells>
  <pageMargins left="0.7" right="0.7" top="0.75" bottom="0.75" header="0.3" footer="0.3"/>
  <pageSetup paperSize="9" scale="50" orientation="portrait" horizontalDpi="0" verticalDpi="0"/>
  <rowBreaks count="1" manualBreakCount="1">
    <brk id="4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FA5D08-5E5B-3A48-8E2A-AA2636F9A36A}">
  <dimension ref="A1:X62"/>
  <sheetViews>
    <sheetView zoomScale="115" workbookViewId="0">
      <pane ySplit="2" topLeftCell="A36" activePane="bottomLeft" state="frozen"/>
      <selection pane="bottomLeft"/>
    </sheetView>
  </sheetViews>
  <sheetFormatPr baseColWidth="10" defaultRowHeight="16" x14ac:dyDescent="0.2"/>
  <cols>
    <col min="1" max="1" width="22.1640625" bestFit="1" customWidth="1"/>
    <col min="2" max="2" width="48.6640625" bestFit="1" customWidth="1"/>
  </cols>
  <sheetData>
    <row r="1" spans="1:24" x14ac:dyDescent="0.2">
      <c r="A1" s="36" t="s">
        <v>917</v>
      </c>
      <c r="T1" s="82"/>
      <c r="V1" s="82"/>
      <c r="X1" s="82"/>
    </row>
    <row r="2" spans="1:24" x14ac:dyDescent="0.2">
      <c r="A2" s="35" t="s">
        <v>134</v>
      </c>
      <c r="B2" s="35" t="s">
        <v>133</v>
      </c>
      <c r="C2" s="35" t="s">
        <v>135</v>
      </c>
      <c r="D2" s="35" t="s">
        <v>136</v>
      </c>
      <c r="E2" s="35" t="s">
        <v>137</v>
      </c>
      <c r="F2" s="35" t="s">
        <v>138</v>
      </c>
      <c r="G2" s="35" t="s">
        <v>152</v>
      </c>
      <c r="H2" s="35" t="s">
        <v>153</v>
      </c>
      <c r="I2" s="84" t="s">
        <v>139</v>
      </c>
      <c r="J2" s="35" t="s">
        <v>141</v>
      </c>
      <c r="K2" s="35" t="s">
        <v>142</v>
      </c>
      <c r="L2" s="35" t="s">
        <v>143</v>
      </c>
      <c r="M2" s="35" t="s">
        <v>457</v>
      </c>
      <c r="N2" s="35" t="s">
        <v>138</v>
      </c>
      <c r="O2" s="35" t="s">
        <v>139</v>
      </c>
      <c r="P2" s="35" t="s">
        <v>154</v>
      </c>
      <c r="Q2" s="35" t="s">
        <v>180</v>
      </c>
      <c r="R2" s="35" t="s">
        <v>181</v>
      </c>
      <c r="T2" s="82"/>
      <c r="X2" s="83"/>
    </row>
    <row r="3" spans="1:24" x14ac:dyDescent="0.2">
      <c r="A3" t="s">
        <v>455</v>
      </c>
      <c r="B3" s="83" t="s">
        <v>155</v>
      </c>
      <c r="C3" t="s">
        <v>456</v>
      </c>
      <c r="D3">
        <v>7</v>
      </c>
      <c r="E3" s="1">
        <v>1.8661394644165099</v>
      </c>
      <c r="F3" s="1">
        <v>0.93923250823405502</v>
      </c>
      <c r="G3" s="1">
        <f>E3-1.96*F3</f>
        <v>2.5243748277762101E-2</v>
      </c>
      <c r="H3" s="1">
        <f>E3+1.96*F3</f>
        <v>3.7070351805552577</v>
      </c>
      <c r="I3" s="11">
        <v>0.103662869346095</v>
      </c>
      <c r="J3" s="1">
        <v>4.0294940800635599</v>
      </c>
      <c r="K3">
        <v>5</v>
      </c>
      <c r="L3" s="1">
        <v>0.54517738984869002</v>
      </c>
      <c r="M3" s="1">
        <v>-2.7989318090080002E-2</v>
      </c>
      <c r="N3" s="1">
        <v>2.0299848510811701E-2</v>
      </c>
      <c r="O3" s="1">
        <v>0.22644966776957501</v>
      </c>
      <c r="P3" s="1">
        <f t="shared" ref="P3:P20" si="0">EXP(-E3)</f>
        <v>0.15471981168431329</v>
      </c>
      <c r="Q3" s="1">
        <f t="shared" ref="Q3:Q20" si="1">EXP(-H3)</f>
        <v>2.4550202395609177E-2</v>
      </c>
      <c r="R3" s="1">
        <f t="shared" ref="R3:R20" si="2">EXP(-G3)</f>
        <v>0.97507221088779017</v>
      </c>
      <c r="T3" s="67"/>
    </row>
    <row r="4" spans="1:24" x14ac:dyDescent="0.2">
      <c r="A4" t="s">
        <v>455</v>
      </c>
      <c r="B4" s="83" t="s">
        <v>155</v>
      </c>
      <c r="C4" t="s">
        <v>147</v>
      </c>
      <c r="D4">
        <v>7</v>
      </c>
      <c r="E4" s="1">
        <v>0.65998839033900902</v>
      </c>
      <c r="F4" s="1">
        <v>0.419935448317524</v>
      </c>
      <c r="G4" s="1">
        <f>E4-1.96*F4</f>
        <v>-0.16308508836333802</v>
      </c>
      <c r="H4" s="1">
        <f>E4+1.96*F4</f>
        <v>1.483061869041356</v>
      </c>
      <c r="I4" s="11">
        <v>0.11603348835243001</v>
      </c>
      <c r="J4" s="1" t="s">
        <v>146</v>
      </c>
      <c r="K4" s="1" t="s">
        <v>146</v>
      </c>
      <c r="L4" s="1" t="s">
        <v>146</v>
      </c>
      <c r="M4" s="1" t="s">
        <v>146</v>
      </c>
      <c r="N4" s="1" t="s">
        <v>146</v>
      </c>
      <c r="O4" s="1" t="s">
        <v>146</v>
      </c>
      <c r="P4" s="1">
        <f t="shared" si="0"/>
        <v>0.51685733499530728</v>
      </c>
      <c r="Q4" s="1">
        <f t="shared" si="1"/>
        <v>0.22694175756132298</v>
      </c>
      <c r="R4" s="1">
        <f t="shared" si="2"/>
        <v>1.1771368460749925</v>
      </c>
    </row>
    <row r="5" spans="1:24" x14ac:dyDescent="0.2">
      <c r="A5" t="s">
        <v>455</v>
      </c>
      <c r="B5" s="83" t="s">
        <v>155</v>
      </c>
      <c r="C5" t="s">
        <v>145</v>
      </c>
      <c r="D5">
        <v>7</v>
      </c>
      <c r="E5" s="1">
        <v>0.65492397988371498</v>
      </c>
      <c r="F5" s="1">
        <v>0.33236437743125902</v>
      </c>
      <c r="G5" s="1">
        <f>E5-1.96*F5</f>
        <v>3.4898001184473504E-3</v>
      </c>
      <c r="H5" s="1">
        <f>E5+1.96*F5</f>
        <v>1.3063581596489826</v>
      </c>
      <c r="I5" s="11">
        <v>4.8781103889849901E-2</v>
      </c>
      <c r="J5" s="1">
        <v>5.9305681648172603</v>
      </c>
      <c r="K5">
        <v>6</v>
      </c>
      <c r="L5" s="1">
        <v>0.43101272226059101</v>
      </c>
      <c r="M5" s="1" t="s">
        <v>146</v>
      </c>
      <c r="N5" s="1" t="s">
        <v>146</v>
      </c>
      <c r="O5" s="1" t="s">
        <v>146</v>
      </c>
      <c r="P5" s="1">
        <f t="shared" si="0"/>
        <v>0.51948155213403036</v>
      </c>
      <c r="Q5" s="1">
        <f t="shared" si="1"/>
        <v>0.27080448943950886</v>
      </c>
      <c r="R5" s="1">
        <f t="shared" si="2"/>
        <v>0.9965162821566208</v>
      </c>
    </row>
    <row r="6" spans="1:24" x14ac:dyDescent="0.2">
      <c r="A6" t="s">
        <v>455</v>
      </c>
      <c r="B6" s="83" t="s">
        <v>155</v>
      </c>
      <c r="C6" t="s">
        <v>148</v>
      </c>
      <c r="D6">
        <v>7</v>
      </c>
      <c r="E6" s="1">
        <v>0.53264275846814702</v>
      </c>
      <c r="F6" s="1">
        <v>0.66410936868735904</v>
      </c>
      <c r="G6" s="1">
        <f>E6-1.96*F6</f>
        <v>-0.76901160415907666</v>
      </c>
      <c r="H6" s="1">
        <f>E6+1.96*F6</f>
        <v>1.8342971210953707</v>
      </c>
      <c r="I6" s="11">
        <v>0.45311571025021302</v>
      </c>
      <c r="J6" s="1" t="s">
        <v>146</v>
      </c>
      <c r="K6" s="1" t="s">
        <v>146</v>
      </c>
      <c r="L6" s="1" t="s">
        <v>146</v>
      </c>
      <c r="M6" s="1" t="s">
        <v>146</v>
      </c>
      <c r="N6" s="1" t="s">
        <v>146</v>
      </c>
      <c r="O6" s="1" t="s">
        <v>146</v>
      </c>
      <c r="P6" s="1">
        <f t="shared" si="0"/>
        <v>0.58705148256011441</v>
      </c>
      <c r="Q6" s="1">
        <f t="shared" si="1"/>
        <v>0.15972573016827191</v>
      </c>
      <c r="R6" s="1">
        <f t="shared" si="2"/>
        <v>2.1576326044210874</v>
      </c>
    </row>
    <row r="7" spans="1:24" x14ac:dyDescent="0.2">
      <c r="A7" t="s">
        <v>455</v>
      </c>
      <c r="B7" s="83" t="s">
        <v>155</v>
      </c>
      <c r="C7" t="s">
        <v>149</v>
      </c>
      <c r="D7">
        <v>7</v>
      </c>
      <c r="E7" s="1">
        <v>0.62519293431132394</v>
      </c>
      <c r="F7" s="1">
        <v>0.46526699909436398</v>
      </c>
      <c r="G7" s="1">
        <f>E7-1.96*F7</f>
        <v>-0.28673038391362948</v>
      </c>
      <c r="H7" s="1">
        <f>E7+1.96*F7</f>
        <v>1.5371162525362774</v>
      </c>
      <c r="I7" s="11">
        <v>0.22762067135566599</v>
      </c>
      <c r="J7" s="1" t="s">
        <v>146</v>
      </c>
      <c r="K7" s="1" t="s">
        <v>146</v>
      </c>
      <c r="L7" s="1" t="s">
        <v>146</v>
      </c>
      <c r="M7" s="1" t="s">
        <v>146</v>
      </c>
      <c r="N7" s="1" t="s">
        <v>146</v>
      </c>
      <c r="O7" s="1" t="s">
        <v>146</v>
      </c>
      <c r="P7" s="1">
        <f t="shared" si="0"/>
        <v>0.53515816818545159</v>
      </c>
      <c r="Q7" s="1">
        <f t="shared" si="1"/>
        <v>0.21500021463851945</v>
      </c>
      <c r="R7" s="1">
        <f t="shared" si="2"/>
        <v>1.3320650188983472</v>
      </c>
    </row>
    <row r="8" spans="1:24" x14ac:dyDescent="0.2">
      <c r="A8" t="s">
        <v>455</v>
      </c>
      <c r="B8" s="83" t="s">
        <v>155</v>
      </c>
      <c r="C8" t="s">
        <v>448</v>
      </c>
      <c r="D8">
        <v>7</v>
      </c>
      <c r="E8" s="1">
        <v>0.73926384659143696</v>
      </c>
      <c r="F8" s="1">
        <v>0.38408783398631902</v>
      </c>
      <c r="G8" s="1">
        <v>-1.35344749217476E-2</v>
      </c>
      <c r="H8" s="1">
        <v>1.49206216810462</v>
      </c>
      <c r="I8" s="11">
        <v>5.4263643955783397E-2</v>
      </c>
      <c r="J8" s="1">
        <v>4.9740138707317803</v>
      </c>
      <c r="K8">
        <v>6</v>
      </c>
      <c r="L8" s="1">
        <v>0.54715034402061302</v>
      </c>
      <c r="M8" s="1" t="s">
        <v>146</v>
      </c>
      <c r="N8" s="1" t="s">
        <v>146</v>
      </c>
      <c r="O8" s="1" t="s">
        <v>146</v>
      </c>
      <c r="P8" s="1">
        <f t="shared" si="0"/>
        <v>0.47746527386717275</v>
      </c>
      <c r="Q8" s="1">
        <f t="shared" si="1"/>
        <v>0.22490837811111372</v>
      </c>
      <c r="R8" s="1">
        <f t="shared" si="2"/>
        <v>1.0136264805414532</v>
      </c>
    </row>
    <row r="9" spans="1:24" x14ac:dyDescent="0.2">
      <c r="A9" t="s">
        <v>455</v>
      </c>
      <c r="B9" s="83" t="s">
        <v>157</v>
      </c>
      <c r="C9" t="s">
        <v>456</v>
      </c>
      <c r="D9">
        <v>7</v>
      </c>
      <c r="E9" s="1">
        <v>0.65201720290131804</v>
      </c>
      <c r="F9" s="1">
        <v>1.38607344477038</v>
      </c>
      <c r="G9" s="1">
        <f>E9-1.96*F9</f>
        <v>-2.0646867488486267</v>
      </c>
      <c r="H9" s="1">
        <f>E9+1.96*F9</f>
        <v>3.3687211546512623</v>
      </c>
      <c r="I9" s="11">
        <v>0.65786980324891497</v>
      </c>
      <c r="J9" s="1">
        <v>4.1966010910242</v>
      </c>
      <c r="K9">
        <v>5</v>
      </c>
      <c r="L9" s="1">
        <v>0.52147148232620599</v>
      </c>
      <c r="M9" s="1">
        <v>1.47658072739349E-2</v>
      </c>
      <c r="N9" s="1">
        <v>2.9761181706699301E-2</v>
      </c>
      <c r="O9" s="1">
        <v>0.64083110130371801</v>
      </c>
      <c r="P9" s="1">
        <f t="shared" si="0"/>
        <v>0.52099376592190005</v>
      </c>
      <c r="Q9" s="1">
        <f t="shared" si="1"/>
        <v>3.4433644504413122E-2</v>
      </c>
      <c r="R9" s="1">
        <f t="shared" si="2"/>
        <v>7.8828282058466357</v>
      </c>
    </row>
    <row r="10" spans="1:24" x14ac:dyDescent="0.2">
      <c r="A10" t="s">
        <v>455</v>
      </c>
      <c r="B10" s="83" t="s">
        <v>157</v>
      </c>
      <c r="C10" t="s">
        <v>147</v>
      </c>
      <c r="D10">
        <v>7</v>
      </c>
      <c r="E10" s="1">
        <v>0.79242584963884499</v>
      </c>
      <c r="F10" s="1">
        <v>0.64544591641966897</v>
      </c>
      <c r="G10" s="1">
        <f>E10-1.96*F10</f>
        <v>-0.47264814654370624</v>
      </c>
      <c r="H10" s="1">
        <f>E10+1.96*F10</f>
        <v>2.057499845821396</v>
      </c>
      <c r="I10" s="11">
        <v>0.219552684051317</v>
      </c>
      <c r="J10" s="1" t="s">
        <v>146</v>
      </c>
      <c r="K10" s="1" t="s">
        <v>146</v>
      </c>
      <c r="L10" s="1" t="s">
        <v>146</v>
      </c>
      <c r="M10" s="1" t="s">
        <v>146</v>
      </c>
      <c r="N10" s="1" t="s">
        <v>146</v>
      </c>
      <c r="O10" s="1" t="s">
        <v>146</v>
      </c>
      <c r="P10" s="1">
        <f t="shared" si="0"/>
        <v>0.45274517035125056</v>
      </c>
      <c r="Q10" s="1">
        <f t="shared" si="1"/>
        <v>0.12777302314519748</v>
      </c>
      <c r="R10" s="1">
        <f t="shared" si="2"/>
        <v>1.6042368273892353</v>
      </c>
    </row>
    <row r="11" spans="1:24" x14ac:dyDescent="0.2">
      <c r="A11" t="s">
        <v>455</v>
      </c>
      <c r="B11" s="83" t="s">
        <v>157</v>
      </c>
      <c r="C11" t="s">
        <v>145</v>
      </c>
      <c r="D11">
        <v>7</v>
      </c>
      <c r="E11" s="1">
        <v>1.29569548313122</v>
      </c>
      <c r="F11" s="1">
        <v>0.48789992709510299</v>
      </c>
      <c r="G11" s="1">
        <f>E11-1.96*F11</f>
        <v>0.33941162602481811</v>
      </c>
      <c r="H11" s="1">
        <f>E11+1.96*F11</f>
        <v>2.2519793402376216</v>
      </c>
      <c r="I11" s="11">
        <v>7.9153777193880694E-3</v>
      </c>
      <c r="J11" s="1">
        <v>4.4427591441313998</v>
      </c>
      <c r="K11">
        <v>6</v>
      </c>
      <c r="L11" s="1">
        <v>0.61698670049707705</v>
      </c>
      <c r="M11" s="1" t="s">
        <v>146</v>
      </c>
      <c r="N11" s="1" t="s">
        <v>146</v>
      </c>
      <c r="O11" s="1" t="s">
        <v>146</v>
      </c>
      <c r="P11" s="1">
        <f t="shared" si="0"/>
        <v>0.27370743921353019</v>
      </c>
      <c r="Q11" s="1">
        <f t="shared" si="1"/>
        <v>0.10519080996541703</v>
      </c>
      <c r="R11" s="1">
        <f t="shared" si="2"/>
        <v>0.71218923312272198</v>
      </c>
    </row>
    <row r="12" spans="1:24" x14ac:dyDescent="0.2">
      <c r="A12" t="s">
        <v>455</v>
      </c>
      <c r="B12" s="83" t="s">
        <v>157</v>
      </c>
      <c r="C12" t="s">
        <v>148</v>
      </c>
      <c r="D12">
        <v>7</v>
      </c>
      <c r="E12" s="1">
        <v>0.86927292372332599</v>
      </c>
      <c r="F12" s="1">
        <v>0.94260761941700399</v>
      </c>
      <c r="G12" s="1">
        <f>E12-1.96*F12</f>
        <v>-0.97823801033400171</v>
      </c>
      <c r="H12" s="1">
        <f>E12+1.96*F12</f>
        <v>2.7167838577806536</v>
      </c>
      <c r="I12" s="11">
        <v>0.39199788702127902</v>
      </c>
      <c r="J12" s="1" t="s">
        <v>146</v>
      </c>
      <c r="K12" s="1" t="s">
        <v>146</v>
      </c>
      <c r="L12" s="1" t="s">
        <v>146</v>
      </c>
      <c r="M12" s="1" t="s">
        <v>146</v>
      </c>
      <c r="N12" s="1" t="s">
        <v>146</v>
      </c>
      <c r="O12" s="1" t="s">
        <v>146</v>
      </c>
      <c r="P12" s="1">
        <f t="shared" si="0"/>
        <v>0.41925626974427088</v>
      </c>
      <c r="Q12" s="1">
        <f t="shared" si="1"/>
        <v>6.6086958060924919E-2</v>
      </c>
      <c r="R12" s="1">
        <f t="shared" si="2"/>
        <v>2.659765631183006</v>
      </c>
    </row>
    <row r="13" spans="1:24" x14ac:dyDescent="0.2">
      <c r="A13" t="s">
        <v>455</v>
      </c>
      <c r="B13" s="83" t="s">
        <v>157</v>
      </c>
      <c r="C13" t="s">
        <v>149</v>
      </c>
      <c r="D13">
        <v>7</v>
      </c>
      <c r="E13" s="1">
        <v>0.79861881040889104</v>
      </c>
      <c r="F13" s="1">
        <v>0.67584278298179801</v>
      </c>
      <c r="G13" s="1">
        <f>E13-1.96*F13</f>
        <v>-0.52603304423543296</v>
      </c>
      <c r="H13" s="1">
        <f>E13+1.96*F13</f>
        <v>2.1232706650532149</v>
      </c>
      <c r="I13" s="11">
        <v>0.28204680282375899</v>
      </c>
      <c r="J13" s="1" t="s">
        <v>146</v>
      </c>
      <c r="K13" s="1" t="s">
        <v>146</v>
      </c>
      <c r="L13" s="1" t="s">
        <v>146</v>
      </c>
      <c r="M13" s="1" t="s">
        <v>146</v>
      </c>
      <c r="N13" s="1" t="s">
        <v>146</v>
      </c>
      <c r="O13" s="1" t="s">
        <v>146</v>
      </c>
      <c r="P13" s="1">
        <f t="shared" si="0"/>
        <v>0.44995000139182517</v>
      </c>
      <c r="Q13" s="1">
        <f t="shared" si="1"/>
        <v>0.11963968656361137</v>
      </c>
      <c r="R13" s="1">
        <f t="shared" si="2"/>
        <v>1.6922060694706009</v>
      </c>
    </row>
    <row r="14" spans="1:24" x14ac:dyDescent="0.2">
      <c r="A14" t="s">
        <v>455</v>
      </c>
      <c r="B14" s="83" t="s">
        <v>157</v>
      </c>
      <c r="C14" t="s">
        <v>448</v>
      </c>
      <c r="D14">
        <v>7</v>
      </c>
      <c r="E14" s="1">
        <v>1.0898954120317701</v>
      </c>
      <c r="F14" s="1">
        <v>0.56294450191672996</v>
      </c>
      <c r="G14" s="1">
        <v>-1.34555370198595E-2</v>
      </c>
      <c r="H14" s="1">
        <v>2.1932463610833999</v>
      </c>
      <c r="I14" s="11">
        <v>5.2860117963726201E-2</v>
      </c>
      <c r="J14" s="1">
        <v>5.2714460205528502</v>
      </c>
      <c r="K14">
        <v>6</v>
      </c>
      <c r="L14" s="1">
        <v>0.50949892473345304</v>
      </c>
      <c r="M14" s="1" t="s">
        <v>146</v>
      </c>
      <c r="N14" s="1" t="s">
        <v>146</v>
      </c>
      <c r="O14" s="1" t="s">
        <v>146</v>
      </c>
      <c r="P14" s="1">
        <f t="shared" si="0"/>
        <v>0.33625165974563576</v>
      </c>
      <c r="Q14" s="1">
        <f t="shared" si="1"/>
        <v>0.11155401553987612</v>
      </c>
      <c r="R14" s="1">
        <f t="shared" si="2"/>
        <v>1.0135464701517487</v>
      </c>
    </row>
    <row r="15" spans="1:24" x14ac:dyDescent="0.2">
      <c r="A15" t="s">
        <v>455</v>
      </c>
      <c r="B15" t="s">
        <v>571</v>
      </c>
      <c r="C15" t="s">
        <v>456</v>
      </c>
      <c r="D15">
        <v>7</v>
      </c>
      <c r="E15" s="1">
        <v>2.5019985691070898</v>
      </c>
      <c r="F15" s="1">
        <v>0.94719893626493101</v>
      </c>
      <c r="G15" s="1">
        <f>E15-1.96*F15</f>
        <v>0.64548865402782507</v>
      </c>
      <c r="H15" s="1">
        <f>E15+1.96*F15</f>
        <v>4.3585084841863546</v>
      </c>
      <c r="I15" s="11">
        <v>4.5894862316155E-2</v>
      </c>
      <c r="J15" s="1">
        <v>4.2797424360344003</v>
      </c>
      <c r="K15">
        <v>5</v>
      </c>
      <c r="L15" s="1">
        <v>0.50988214496394701</v>
      </c>
      <c r="M15" s="1">
        <v>-5.4264325020925E-2</v>
      </c>
      <c r="N15" s="1">
        <v>2.04177140143952E-2</v>
      </c>
      <c r="O15" s="70">
        <v>4.5007619411979803E-2</v>
      </c>
      <c r="P15" s="1">
        <f t="shared" si="0"/>
        <v>8.1921109907507769E-2</v>
      </c>
      <c r="Q15" s="1">
        <f t="shared" si="1"/>
        <v>1.2797461037381816E-2</v>
      </c>
      <c r="R15" s="1">
        <f t="shared" si="2"/>
        <v>0.5244062262721263</v>
      </c>
    </row>
    <row r="16" spans="1:24" x14ac:dyDescent="0.2">
      <c r="A16" t="s">
        <v>455</v>
      </c>
      <c r="B16" t="s">
        <v>571</v>
      </c>
      <c r="C16" t="s">
        <v>147</v>
      </c>
      <c r="D16">
        <v>7</v>
      </c>
      <c r="E16" s="1">
        <v>0.70347249963217395</v>
      </c>
      <c r="F16" s="1">
        <v>0.44531291777903498</v>
      </c>
      <c r="G16" s="1">
        <f>E16-1.96*F16</f>
        <v>-0.16934081921473454</v>
      </c>
      <c r="H16" s="1">
        <f>E16+1.96*F16</f>
        <v>1.5762858184790824</v>
      </c>
      <c r="I16" s="11">
        <v>0.114169574523968</v>
      </c>
      <c r="J16" s="1" t="s">
        <v>146</v>
      </c>
      <c r="K16" s="1" t="s">
        <v>146</v>
      </c>
      <c r="L16" s="1" t="s">
        <v>146</v>
      </c>
      <c r="M16" s="1" t="s">
        <v>146</v>
      </c>
      <c r="N16" s="1" t="s">
        <v>146</v>
      </c>
      <c r="O16" s="1" t="s">
        <v>146</v>
      </c>
      <c r="P16" s="1">
        <f t="shared" si="0"/>
        <v>0.49486390201991792</v>
      </c>
      <c r="Q16" s="1">
        <f t="shared" si="1"/>
        <v>0.20674154959709529</v>
      </c>
      <c r="R16" s="1">
        <f t="shared" si="2"/>
        <v>1.1845237786000404</v>
      </c>
    </row>
    <row r="17" spans="1:18" x14ac:dyDescent="0.2">
      <c r="A17" t="s">
        <v>455</v>
      </c>
      <c r="B17" t="s">
        <v>571</v>
      </c>
      <c r="C17" t="s">
        <v>145</v>
      </c>
      <c r="D17">
        <v>7</v>
      </c>
      <c r="E17" s="1">
        <v>0.147732380864873</v>
      </c>
      <c r="F17" s="1">
        <v>0.46117416452167498</v>
      </c>
      <c r="G17" s="1">
        <f>E17-1.96*F17</f>
        <v>-0.75616898159761003</v>
      </c>
      <c r="H17" s="1">
        <f>E17+1.96*F17</f>
        <v>1.0516337433273559</v>
      </c>
      <c r="I17" s="11">
        <v>0.74871085199905996</v>
      </c>
      <c r="J17" s="1">
        <v>11.3431550675671</v>
      </c>
      <c r="K17">
        <v>6</v>
      </c>
      <c r="L17" s="1">
        <v>7.8332413077265198E-2</v>
      </c>
      <c r="M17" s="1" t="s">
        <v>146</v>
      </c>
      <c r="N17" s="1" t="s">
        <v>146</v>
      </c>
      <c r="O17" s="1" t="s">
        <v>146</v>
      </c>
      <c r="P17" s="1">
        <f t="shared" si="0"/>
        <v>0.86266194889754688</v>
      </c>
      <c r="Q17" s="1">
        <f t="shared" si="1"/>
        <v>0.34936650740677572</v>
      </c>
      <c r="R17" s="1">
        <f t="shared" si="2"/>
        <v>2.1301001163492783</v>
      </c>
    </row>
    <row r="18" spans="1:18" x14ac:dyDescent="0.2">
      <c r="A18" t="s">
        <v>455</v>
      </c>
      <c r="B18" t="s">
        <v>571</v>
      </c>
      <c r="C18" t="s">
        <v>148</v>
      </c>
      <c r="D18">
        <v>7</v>
      </c>
      <c r="E18" s="1">
        <v>-0.58788087515101395</v>
      </c>
      <c r="F18" s="1">
        <v>0.73230945618304299</v>
      </c>
      <c r="G18" s="1">
        <f>E18-1.96*F18</f>
        <v>-2.0232074092697783</v>
      </c>
      <c r="H18" s="1">
        <f>E18+1.96*F18</f>
        <v>0.84744565896775026</v>
      </c>
      <c r="I18" s="11">
        <v>0.45272145984456003</v>
      </c>
      <c r="J18" s="1" t="s">
        <v>146</v>
      </c>
      <c r="K18" s="1" t="s">
        <v>146</v>
      </c>
      <c r="L18" s="1" t="s">
        <v>146</v>
      </c>
      <c r="M18" s="1" t="s">
        <v>146</v>
      </c>
      <c r="N18" s="1" t="s">
        <v>146</v>
      </c>
      <c r="O18" s="1" t="s">
        <v>146</v>
      </c>
      <c r="P18" s="1">
        <f t="shared" si="0"/>
        <v>1.8001695864362757</v>
      </c>
      <c r="Q18" s="1">
        <f t="shared" si="1"/>
        <v>0.42850809100333948</v>
      </c>
      <c r="R18" s="1">
        <f t="shared" si="2"/>
        <v>7.5625422435836738</v>
      </c>
    </row>
    <row r="19" spans="1:18" x14ac:dyDescent="0.2">
      <c r="A19" t="s">
        <v>455</v>
      </c>
      <c r="B19" t="s">
        <v>571</v>
      </c>
      <c r="C19" t="s">
        <v>149</v>
      </c>
      <c r="D19">
        <v>7</v>
      </c>
      <c r="E19" s="1">
        <v>0.75521037110310296</v>
      </c>
      <c r="F19" s="1">
        <v>0.47672628003478301</v>
      </c>
      <c r="G19" s="1">
        <f>E19-1.96*F19</f>
        <v>-0.17917313776507171</v>
      </c>
      <c r="H19" s="1">
        <f>E19+1.96*F19</f>
        <v>1.6895938799712775</v>
      </c>
      <c r="I19" s="11">
        <v>0.164248448435073</v>
      </c>
      <c r="J19" s="1" t="s">
        <v>146</v>
      </c>
      <c r="K19" s="1" t="s">
        <v>146</v>
      </c>
      <c r="L19" s="1" t="s">
        <v>146</v>
      </c>
      <c r="M19" s="1" t="s">
        <v>146</v>
      </c>
      <c r="N19" s="1" t="s">
        <v>146</v>
      </c>
      <c r="O19" s="1" t="s">
        <v>146</v>
      </c>
      <c r="P19" s="1">
        <f t="shared" si="0"/>
        <v>0.46991174847871287</v>
      </c>
      <c r="Q19" s="1">
        <f t="shared" si="1"/>
        <v>0.18459447628615672</v>
      </c>
      <c r="R19" s="1">
        <f t="shared" si="2"/>
        <v>1.1962278384539118</v>
      </c>
    </row>
    <row r="20" spans="1:18" x14ac:dyDescent="0.2">
      <c r="A20" t="s">
        <v>455</v>
      </c>
      <c r="B20" t="s">
        <v>571</v>
      </c>
      <c r="C20" t="s">
        <v>448</v>
      </c>
      <c r="D20">
        <v>7</v>
      </c>
      <c r="E20" s="1">
        <v>0.29602752920219999</v>
      </c>
      <c r="F20" s="1">
        <v>0.47436531584677799</v>
      </c>
      <c r="G20" s="1">
        <v>-0.63371140537245296</v>
      </c>
      <c r="H20" s="1">
        <v>1.2257664637768499</v>
      </c>
      <c r="I20" s="11">
        <v>0.53259495131661205</v>
      </c>
      <c r="J20" s="1">
        <v>8.9865163331757891</v>
      </c>
      <c r="K20">
        <v>6</v>
      </c>
      <c r="L20" s="1">
        <v>0.174337804145795</v>
      </c>
      <c r="M20" s="1" t="s">
        <v>146</v>
      </c>
      <c r="N20" s="1" t="s">
        <v>146</v>
      </c>
      <c r="O20" s="1" t="s">
        <v>146</v>
      </c>
      <c r="P20" s="1">
        <f t="shared" si="0"/>
        <v>0.74376695242751945</v>
      </c>
      <c r="Q20" s="1">
        <f t="shared" si="1"/>
        <v>0.29353263195145968</v>
      </c>
      <c r="R20" s="1">
        <f t="shared" si="2"/>
        <v>1.8845921008700675</v>
      </c>
    </row>
    <row r="21" spans="1:18" x14ac:dyDescent="0.2">
      <c r="A21" t="s">
        <v>455</v>
      </c>
      <c r="B21" t="s">
        <v>484</v>
      </c>
      <c r="C21" t="s">
        <v>456</v>
      </c>
      <c r="D21">
        <v>7</v>
      </c>
      <c r="E21" s="1">
        <v>0.60189667010949099</v>
      </c>
      <c r="F21" s="1">
        <v>0.40824153948180297</v>
      </c>
      <c r="G21" s="1">
        <f>E21-1.96*F21</f>
        <v>-0.19825674727484277</v>
      </c>
      <c r="H21" s="1">
        <f>E21+1.96*F21</f>
        <v>1.4020500874938246</v>
      </c>
      <c r="I21" s="11">
        <v>0.200390352622215</v>
      </c>
      <c r="J21" s="1">
        <v>4.9841947938688396</v>
      </c>
      <c r="K21">
        <v>5</v>
      </c>
      <c r="L21" s="1">
        <v>0.41781212542692597</v>
      </c>
      <c r="M21" s="1">
        <v>-1.55488989155716E-2</v>
      </c>
      <c r="N21" s="1">
        <v>8.7997738096328906E-3</v>
      </c>
      <c r="O21" s="1">
        <v>0.137483958452946</v>
      </c>
      <c r="P21" s="1" t="s">
        <v>146</v>
      </c>
      <c r="Q21" s="1" t="s">
        <v>146</v>
      </c>
      <c r="R21" s="1" t="s">
        <v>146</v>
      </c>
    </row>
    <row r="22" spans="1:18" x14ac:dyDescent="0.2">
      <c r="A22" t="s">
        <v>455</v>
      </c>
      <c r="B22" t="s">
        <v>484</v>
      </c>
      <c r="C22" t="s">
        <v>147</v>
      </c>
      <c r="D22">
        <v>7</v>
      </c>
      <c r="E22" s="1">
        <v>8.9629137539673401E-2</v>
      </c>
      <c r="F22" s="1">
        <v>0.19166815628459599</v>
      </c>
      <c r="G22" s="1">
        <f>E22-1.96*F22</f>
        <v>-0.28604044877813473</v>
      </c>
      <c r="H22" s="1">
        <f>E22+1.96*F22</f>
        <v>0.4652987238574815</v>
      </c>
      <c r="I22" s="11">
        <v>0.64005160459953003</v>
      </c>
      <c r="J22" s="1" t="s">
        <v>146</v>
      </c>
      <c r="K22" s="1" t="s">
        <v>146</v>
      </c>
      <c r="L22" s="1" t="s">
        <v>146</v>
      </c>
      <c r="M22" s="1" t="s">
        <v>146</v>
      </c>
      <c r="N22" s="1" t="s">
        <v>146</v>
      </c>
      <c r="O22" s="1" t="s">
        <v>146</v>
      </c>
      <c r="P22" s="1" t="s">
        <v>146</v>
      </c>
      <c r="Q22" s="1" t="s">
        <v>146</v>
      </c>
      <c r="R22" s="1" t="s">
        <v>146</v>
      </c>
    </row>
    <row r="23" spans="1:18" x14ac:dyDescent="0.2">
      <c r="A23" t="s">
        <v>455</v>
      </c>
      <c r="B23" t="s">
        <v>484</v>
      </c>
      <c r="C23" t="s">
        <v>145</v>
      </c>
      <c r="D23">
        <v>7</v>
      </c>
      <c r="E23" s="1">
        <v>-7.1987356595381705E-2</v>
      </c>
      <c r="F23" s="1">
        <v>0.16928496619361699</v>
      </c>
      <c r="G23" s="1">
        <f>E23-1.96*F23</f>
        <v>-0.403785890334871</v>
      </c>
      <c r="H23" s="1">
        <f>E23+1.96*F23</f>
        <v>0.25981117714410762</v>
      </c>
      <c r="I23" s="11">
        <v>0.67065906842311396</v>
      </c>
      <c r="J23" s="1">
        <v>8.1063627500012192</v>
      </c>
      <c r="K23">
        <v>6</v>
      </c>
      <c r="L23" s="1">
        <v>0.230414036280325</v>
      </c>
      <c r="M23" s="1" t="s">
        <v>146</v>
      </c>
      <c r="N23" s="1" t="s">
        <v>146</v>
      </c>
      <c r="O23" s="1" t="s">
        <v>146</v>
      </c>
      <c r="P23" s="1" t="s">
        <v>146</v>
      </c>
      <c r="Q23" s="1" t="s">
        <v>146</v>
      </c>
      <c r="R23" s="1" t="s">
        <v>146</v>
      </c>
    </row>
    <row r="24" spans="1:18" x14ac:dyDescent="0.2">
      <c r="A24" t="s">
        <v>455</v>
      </c>
      <c r="B24" t="s">
        <v>484</v>
      </c>
      <c r="C24" t="s">
        <v>148</v>
      </c>
      <c r="D24">
        <v>7</v>
      </c>
      <c r="E24" s="1">
        <v>-3.8060112152323203E-2</v>
      </c>
      <c r="F24" s="1">
        <v>0.285612463511974</v>
      </c>
      <c r="G24" s="1">
        <f>E24-1.96*F24</f>
        <v>-0.59786054063579219</v>
      </c>
      <c r="H24" s="1">
        <f>E24+1.96*F24</f>
        <v>0.52174031633114581</v>
      </c>
      <c r="I24" s="11">
        <v>0.89834648902303804</v>
      </c>
      <c r="J24" s="1" t="s">
        <v>146</v>
      </c>
      <c r="K24" s="1" t="s">
        <v>146</v>
      </c>
      <c r="L24" s="1" t="s">
        <v>146</v>
      </c>
      <c r="M24" s="1" t="s">
        <v>146</v>
      </c>
      <c r="N24" s="1" t="s">
        <v>146</v>
      </c>
      <c r="O24" s="1" t="s">
        <v>146</v>
      </c>
      <c r="P24" s="1" t="s">
        <v>146</v>
      </c>
      <c r="Q24" s="1" t="s">
        <v>146</v>
      </c>
      <c r="R24" s="1" t="s">
        <v>146</v>
      </c>
    </row>
    <row r="25" spans="1:18" x14ac:dyDescent="0.2">
      <c r="A25" t="s">
        <v>455</v>
      </c>
      <c r="B25" t="s">
        <v>484</v>
      </c>
      <c r="C25" t="s">
        <v>149</v>
      </c>
      <c r="D25">
        <v>7</v>
      </c>
      <c r="E25" s="1">
        <v>0.123955128558146</v>
      </c>
      <c r="F25" s="1">
        <v>0.18825362517671801</v>
      </c>
      <c r="G25" s="1">
        <f>E25-1.96*F25</f>
        <v>-0.2450219767882213</v>
      </c>
      <c r="H25" s="1">
        <f>E25+1.96*F25</f>
        <v>0.4929322339045133</v>
      </c>
      <c r="I25" s="11">
        <v>0.53468537610503497</v>
      </c>
      <c r="J25" s="1" t="s">
        <v>146</v>
      </c>
      <c r="K25" s="1" t="s">
        <v>146</v>
      </c>
      <c r="L25" s="1" t="s">
        <v>146</v>
      </c>
      <c r="M25" s="1" t="s">
        <v>146</v>
      </c>
      <c r="N25" s="1" t="s">
        <v>146</v>
      </c>
      <c r="O25" s="1" t="s">
        <v>146</v>
      </c>
      <c r="P25" s="1" t="s">
        <v>146</v>
      </c>
      <c r="Q25" s="1" t="s">
        <v>146</v>
      </c>
      <c r="R25" s="1" t="s">
        <v>146</v>
      </c>
    </row>
    <row r="26" spans="1:18" x14ac:dyDescent="0.2">
      <c r="A26" t="s">
        <v>455</v>
      </c>
      <c r="B26" t="s">
        <v>484</v>
      </c>
      <c r="C26" t="s">
        <v>448</v>
      </c>
      <c r="D26">
        <v>7</v>
      </c>
      <c r="E26" s="1">
        <v>-5.1636855309456699E-2</v>
      </c>
      <c r="F26" s="1">
        <v>0.170978121194412</v>
      </c>
      <c r="G26" s="1">
        <v>-0.38674781499482802</v>
      </c>
      <c r="H26" s="1">
        <v>0.28347410437591503</v>
      </c>
      <c r="I26" s="11">
        <v>0.76264554138128104</v>
      </c>
      <c r="J26" s="1">
        <v>6.1461045098144798</v>
      </c>
      <c r="K26">
        <v>6</v>
      </c>
      <c r="L26" s="1">
        <v>0.40702412346814199</v>
      </c>
      <c r="M26" s="1" t="s">
        <v>146</v>
      </c>
      <c r="N26" s="1" t="s">
        <v>146</v>
      </c>
      <c r="O26" s="1" t="s">
        <v>146</v>
      </c>
      <c r="P26" s="1" t="s">
        <v>146</v>
      </c>
      <c r="Q26" s="1" t="s">
        <v>146</v>
      </c>
      <c r="R26" s="1" t="s">
        <v>146</v>
      </c>
    </row>
    <row r="27" spans="1:18" x14ac:dyDescent="0.2">
      <c r="A27" t="s">
        <v>455</v>
      </c>
      <c r="B27" t="s">
        <v>573</v>
      </c>
      <c r="C27" t="s">
        <v>456</v>
      </c>
      <c r="D27">
        <v>7</v>
      </c>
      <c r="E27" s="1">
        <v>0.75475547245871699</v>
      </c>
      <c r="F27" s="1">
        <v>1.6595646626124201</v>
      </c>
      <c r="G27" s="1">
        <f>E27-1.96*F27</f>
        <v>-2.4979912662616264</v>
      </c>
      <c r="H27" s="1">
        <f>E27+1.96*F27</f>
        <v>4.0075022111790606</v>
      </c>
      <c r="I27" s="11">
        <v>0.66832403326515899</v>
      </c>
      <c r="J27" s="1">
        <v>7.4651358181349101</v>
      </c>
      <c r="K27">
        <v>5</v>
      </c>
      <c r="L27" s="1">
        <v>0.18828109900699999</v>
      </c>
      <c r="M27" s="1">
        <v>-2.0511850750592E-2</v>
      </c>
      <c r="N27" s="1">
        <v>3.58719663747065E-2</v>
      </c>
      <c r="O27" s="1">
        <v>0.59219823545386996</v>
      </c>
      <c r="P27" s="1">
        <f t="shared" ref="P27:P44" si="3">EXP(-E27)</f>
        <v>0.47012555932352157</v>
      </c>
      <c r="Q27" s="1">
        <f t="shared" ref="Q27:Q44" si="4">EXP(-H27)</f>
        <v>1.8178745242499832E-2</v>
      </c>
      <c r="R27" s="1">
        <f t="shared" ref="R27:R44" si="5">EXP(-G27)</f>
        <v>12.158047135868264</v>
      </c>
    </row>
    <row r="28" spans="1:18" x14ac:dyDescent="0.2">
      <c r="A28" t="s">
        <v>455</v>
      </c>
      <c r="B28" t="s">
        <v>573</v>
      </c>
      <c r="C28" t="s">
        <v>147</v>
      </c>
      <c r="D28">
        <v>7</v>
      </c>
      <c r="E28" s="1">
        <v>0.13997295048779201</v>
      </c>
      <c r="F28" s="1">
        <v>0.63951792028089705</v>
      </c>
      <c r="G28" s="1">
        <f>E28-1.96*F28</f>
        <v>-1.1134821732627662</v>
      </c>
      <c r="H28" s="1">
        <f>E28+1.96*F28</f>
        <v>1.3934280742383502</v>
      </c>
      <c r="I28" s="11">
        <v>0.82674929036490397</v>
      </c>
      <c r="J28" s="1" t="s">
        <v>146</v>
      </c>
      <c r="K28" s="1" t="s">
        <v>146</v>
      </c>
      <c r="L28" s="1" t="s">
        <v>146</v>
      </c>
      <c r="M28" s="1" t="s">
        <v>146</v>
      </c>
      <c r="N28" s="1" t="s">
        <v>146</v>
      </c>
      <c r="O28" s="1" t="s">
        <v>146</v>
      </c>
      <c r="P28" s="1">
        <f t="shared" si="3"/>
        <v>0.86938175143305452</v>
      </c>
      <c r="Q28" s="1">
        <f t="shared" si="4"/>
        <v>0.24822291785377715</v>
      </c>
      <c r="R28" s="1">
        <f t="shared" si="5"/>
        <v>3.0449429740812479</v>
      </c>
    </row>
    <row r="29" spans="1:18" x14ac:dyDescent="0.2">
      <c r="A29" t="s">
        <v>455</v>
      </c>
      <c r="B29" t="s">
        <v>573</v>
      </c>
      <c r="C29" t="s">
        <v>145</v>
      </c>
      <c r="D29">
        <v>7</v>
      </c>
      <c r="E29" s="1">
        <v>-0.132256332480709</v>
      </c>
      <c r="F29" s="1">
        <v>0.55568634636374403</v>
      </c>
      <c r="G29" s="1">
        <f>E29-1.96*F29</f>
        <v>-1.2214015713536472</v>
      </c>
      <c r="H29" s="1">
        <f>E29+1.96*F29</f>
        <v>0.95688890639222934</v>
      </c>
      <c r="I29" s="11">
        <v>0.81187693198912902</v>
      </c>
      <c r="J29" s="1">
        <v>7.9533012662156501</v>
      </c>
      <c r="K29">
        <v>6</v>
      </c>
      <c r="L29" s="1">
        <v>0.24154458387602601</v>
      </c>
      <c r="M29" s="1" t="s">
        <v>146</v>
      </c>
      <c r="N29" s="1" t="s">
        <v>146</v>
      </c>
      <c r="O29" s="1" t="s">
        <v>146</v>
      </c>
      <c r="P29" s="1">
        <f t="shared" si="3"/>
        <v>1.1414008598856999</v>
      </c>
      <c r="Q29" s="1">
        <f t="shared" si="4"/>
        <v>0.3840859564998706</v>
      </c>
      <c r="R29" s="1">
        <f t="shared" si="5"/>
        <v>3.3919384473726626</v>
      </c>
    </row>
    <row r="30" spans="1:18" x14ac:dyDescent="0.2">
      <c r="A30" t="s">
        <v>455</v>
      </c>
      <c r="B30" t="s">
        <v>573</v>
      </c>
      <c r="C30" t="s">
        <v>148</v>
      </c>
      <c r="D30">
        <v>7</v>
      </c>
      <c r="E30" s="1">
        <v>0.17001524945997601</v>
      </c>
      <c r="F30" s="1">
        <v>1.0748340231940501</v>
      </c>
      <c r="G30" s="1">
        <f>E30-1.96*F30</f>
        <v>-1.9366594360003622</v>
      </c>
      <c r="H30" s="1">
        <f>E30+1.96*F30</f>
        <v>2.2766899349203142</v>
      </c>
      <c r="I30" s="11">
        <v>0.87950584517776598</v>
      </c>
      <c r="J30" s="1" t="s">
        <v>146</v>
      </c>
      <c r="K30" s="1" t="s">
        <v>146</v>
      </c>
      <c r="L30" s="1" t="s">
        <v>146</v>
      </c>
      <c r="M30" s="1" t="s">
        <v>146</v>
      </c>
      <c r="N30" s="1" t="s">
        <v>146</v>
      </c>
      <c r="O30" s="1" t="s">
        <v>146</v>
      </c>
      <c r="P30" s="1">
        <f t="shared" si="3"/>
        <v>0.84365195126162473</v>
      </c>
      <c r="Q30" s="1">
        <f t="shared" si="4"/>
        <v>0.10262333505518811</v>
      </c>
      <c r="R30" s="1">
        <f t="shared" si="5"/>
        <v>6.9355436020938841</v>
      </c>
    </row>
    <row r="31" spans="1:18" x14ac:dyDescent="0.2">
      <c r="A31" t="s">
        <v>455</v>
      </c>
      <c r="B31" t="s">
        <v>573</v>
      </c>
      <c r="C31" t="s">
        <v>149</v>
      </c>
      <c r="D31">
        <v>7</v>
      </c>
      <c r="E31" s="1">
        <v>0.33859449771056599</v>
      </c>
      <c r="F31" s="1">
        <v>0.72138760212105502</v>
      </c>
      <c r="G31" s="1">
        <f>E31-1.96*F31</f>
        <v>-1.0753252024467019</v>
      </c>
      <c r="H31" s="1">
        <f>E31+1.96*F31</f>
        <v>1.7525141978678338</v>
      </c>
      <c r="I31" s="11">
        <v>0.65537957545298398</v>
      </c>
      <c r="J31" s="1" t="s">
        <v>146</v>
      </c>
      <c r="K31" s="1" t="s">
        <v>146</v>
      </c>
      <c r="L31" s="1" t="s">
        <v>146</v>
      </c>
      <c r="M31" s="1" t="s">
        <v>146</v>
      </c>
      <c r="N31" s="1" t="s">
        <v>146</v>
      </c>
      <c r="O31" s="1" t="s">
        <v>146</v>
      </c>
      <c r="P31" s="1">
        <f t="shared" si="3"/>
        <v>0.71277142093889256</v>
      </c>
      <c r="Q31" s="1">
        <f t="shared" si="4"/>
        <v>0.17333759014147249</v>
      </c>
      <c r="R31" s="1">
        <f t="shared" si="5"/>
        <v>2.9309458963436601</v>
      </c>
    </row>
    <row r="32" spans="1:18" x14ac:dyDescent="0.2">
      <c r="A32" t="s">
        <v>455</v>
      </c>
      <c r="B32" t="s">
        <v>573</v>
      </c>
      <c r="C32" t="s">
        <v>448</v>
      </c>
      <c r="D32">
        <v>7</v>
      </c>
      <c r="E32" s="1">
        <v>-0.36392569700813099</v>
      </c>
      <c r="F32" s="1">
        <v>0.64808282112819404</v>
      </c>
      <c r="G32" s="1">
        <v>-1.63414468541851</v>
      </c>
      <c r="H32" s="1">
        <v>0.90629329140224402</v>
      </c>
      <c r="I32" s="11">
        <v>0.57442813479264998</v>
      </c>
      <c r="J32" s="1">
        <v>8.0930129677490896</v>
      </c>
      <c r="K32">
        <v>6</v>
      </c>
      <c r="L32" s="1">
        <v>0.23136785535142701</v>
      </c>
      <c r="M32" s="1" t="s">
        <v>146</v>
      </c>
      <c r="N32" s="1" t="s">
        <v>146</v>
      </c>
      <c r="O32" s="1" t="s">
        <v>146</v>
      </c>
      <c r="P32" s="1">
        <f t="shared" si="3"/>
        <v>1.4389672906108317</v>
      </c>
      <c r="Q32" s="1">
        <f t="shared" si="4"/>
        <v>0.40401903273428108</v>
      </c>
      <c r="R32" s="1">
        <f t="shared" si="5"/>
        <v>5.1250725725332718</v>
      </c>
    </row>
    <row r="33" spans="1:18" x14ac:dyDescent="0.2">
      <c r="A33" t="s">
        <v>455</v>
      </c>
      <c r="B33" t="s">
        <v>572</v>
      </c>
      <c r="C33" t="s">
        <v>456</v>
      </c>
      <c r="D33">
        <v>7</v>
      </c>
      <c r="E33" s="1">
        <v>1.6437781773023501</v>
      </c>
      <c r="F33" s="1">
        <v>0.88334773720618398</v>
      </c>
      <c r="G33" s="1">
        <f>E33-1.96*F33</f>
        <v>-8.7583387621770425E-2</v>
      </c>
      <c r="H33" s="1">
        <f>E33+1.96*F33</f>
        <v>3.3751397422264704</v>
      </c>
      <c r="I33" s="11">
        <v>0.12183751892283</v>
      </c>
      <c r="J33" s="1">
        <v>3.4315230185729901</v>
      </c>
      <c r="K33">
        <v>5</v>
      </c>
      <c r="L33" s="1">
        <v>0.63377344477263498</v>
      </c>
      <c r="M33" s="1">
        <v>-2.9368173040956701E-2</v>
      </c>
      <c r="N33" s="1">
        <v>1.9012092374749701E-2</v>
      </c>
      <c r="O33" s="1">
        <v>0.183073736511603</v>
      </c>
      <c r="P33" s="1">
        <f t="shared" si="3"/>
        <v>0.19324853405207859</v>
      </c>
      <c r="Q33" s="1">
        <f t="shared" si="4"/>
        <v>3.4213336929715794E-2</v>
      </c>
      <c r="R33" s="1">
        <f t="shared" si="5"/>
        <v>1.0915332810124583</v>
      </c>
    </row>
    <row r="34" spans="1:18" x14ac:dyDescent="0.2">
      <c r="A34" t="s">
        <v>455</v>
      </c>
      <c r="B34" t="s">
        <v>572</v>
      </c>
      <c r="C34" t="s">
        <v>147</v>
      </c>
      <c r="D34">
        <v>7</v>
      </c>
      <c r="E34" s="1">
        <v>0.62669436453642802</v>
      </c>
      <c r="F34" s="1">
        <v>0.41066939212456499</v>
      </c>
      <c r="G34" s="1">
        <f>E34-1.96*F34</f>
        <v>-0.17821764402771934</v>
      </c>
      <c r="H34" s="1">
        <f>E34+1.96*F34</f>
        <v>1.4316063731005753</v>
      </c>
      <c r="I34" s="11">
        <v>0.12700205859441099</v>
      </c>
      <c r="J34" s="1" t="s">
        <v>146</v>
      </c>
      <c r="K34" s="1" t="s">
        <v>146</v>
      </c>
      <c r="L34" s="1" t="s">
        <v>146</v>
      </c>
      <c r="M34" s="1" t="s">
        <v>146</v>
      </c>
      <c r="N34" s="1" t="s">
        <v>146</v>
      </c>
      <c r="O34" s="1" t="s">
        <v>146</v>
      </c>
      <c r="P34" s="1">
        <f t="shared" si="3"/>
        <v>0.53435526843633308</v>
      </c>
      <c r="Q34" s="1">
        <f t="shared" si="4"/>
        <v>0.23892481142357683</v>
      </c>
      <c r="R34" s="1">
        <f t="shared" si="5"/>
        <v>1.1950853961309826</v>
      </c>
    </row>
    <row r="35" spans="1:18" x14ac:dyDescent="0.2">
      <c r="A35" t="s">
        <v>455</v>
      </c>
      <c r="B35" t="s">
        <v>572</v>
      </c>
      <c r="C35" t="s">
        <v>145</v>
      </c>
      <c r="D35">
        <v>7</v>
      </c>
      <c r="E35" s="1">
        <v>0.36817258087059401</v>
      </c>
      <c r="F35" s="1">
        <v>0.31364755033102998</v>
      </c>
      <c r="G35" s="1">
        <f>E35-1.96*F35</f>
        <v>-0.2465766177782247</v>
      </c>
      <c r="H35" s="1">
        <f>E35+1.96*F35</f>
        <v>0.98292177951941273</v>
      </c>
      <c r="I35" s="11">
        <v>0.24045842859646899</v>
      </c>
      <c r="J35" s="1">
        <v>5.81765262483699</v>
      </c>
      <c r="K35">
        <v>6</v>
      </c>
      <c r="L35" s="1">
        <v>0.44392383203221503</v>
      </c>
      <c r="M35" s="1" t="s">
        <v>146</v>
      </c>
      <c r="N35" s="1" t="s">
        <v>146</v>
      </c>
      <c r="O35" s="1" t="s">
        <v>146</v>
      </c>
      <c r="P35" s="1">
        <f t="shared" si="3"/>
        <v>0.69199774580943196</v>
      </c>
      <c r="Q35" s="1">
        <f t="shared" si="4"/>
        <v>0.37421612298735946</v>
      </c>
      <c r="R35" s="1">
        <f t="shared" si="5"/>
        <v>1.2796372224226975</v>
      </c>
    </row>
    <row r="36" spans="1:18" x14ac:dyDescent="0.2">
      <c r="A36" t="s">
        <v>455</v>
      </c>
      <c r="B36" t="s">
        <v>572</v>
      </c>
      <c r="C36" t="s">
        <v>148</v>
      </c>
      <c r="D36">
        <v>7</v>
      </c>
      <c r="E36" s="1">
        <v>0.48983001876001198</v>
      </c>
      <c r="F36" s="1">
        <v>0.70471244906417196</v>
      </c>
      <c r="G36" s="1">
        <f>E36-1.96*F36</f>
        <v>-0.89140638140576511</v>
      </c>
      <c r="H36" s="1">
        <f>E36+1.96*F36</f>
        <v>1.8710664189257891</v>
      </c>
      <c r="I36" s="11">
        <v>0.51301124423756606</v>
      </c>
      <c r="J36" s="1" t="s">
        <v>146</v>
      </c>
      <c r="K36" s="1" t="s">
        <v>146</v>
      </c>
      <c r="L36" s="1" t="s">
        <v>146</v>
      </c>
      <c r="M36" s="1" t="s">
        <v>146</v>
      </c>
      <c r="N36" s="1" t="s">
        <v>146</v>
      </c>
      <c r="O36" s="1" t="s">
        <v>146</v>
      </c>
      <c r="P36" s="1">
        <f t="shared" si="3"/>
        <v>0.61273053802954813</v>
      </c>
      <c r="Q36" s="1">
        <f t="shared" si="4"/>
        <v>0.15395938903263023</v>
      </c>
      <c r="R36" s="1">
        <f t="shared" si="5"/>
        <v>2.4385567817134479</v>
      </c>
    </row>
    <row r="37" spans="1:18" x14ac:dyDescent="0.2">
      <c r="A37" t="s">
        <v>455</v>
      </c>
      <c r="B37" t="s">
        <v>572</v>
      </c>
      <c r="C37" t="s">
        <v>149</v>
      </c>
      <c r="D37">
        <v>7</v>
      </c>
      <c r="E37" s="1">
        <v>0.64681235655722902</v>
      </c>
      <c r="F37" s="1">
        <v>0.47458112404876901</v>
      </c>
      <c r="G37" s="1">
        <f>E37-1.96*F37</f>
        <v>-0.28336664657835819</v>
      </c>
      <c r="H37" s="1">
        <f>E37+1.96*F37</f>
        <v>1.5769913596928162</v>
      </c>
      <c r="I37" s="11">
        <v>0.22184078879741201</v>
      </c>
      <c r="J37" s="1" t="s">
        <v>146</v>
      </c>
      <c r="K37" s="1" t="s">
        <v>146</v>
      </c>
      <c r="L37" s="1" t="s">
        <v>146</v>
      </c>
      <c r="M37" s="1" t="s">
        <v>146</v>
      </c>
      <c r="N37" s="1" t="s">
        <v>146</v>
      </c>
      <c r="O37" s="1" t="s">
        <v>146</v>
      </c>
      <c r="P37" s="1">
        <f t="shared" si="3"/>
        <v>0.52371252765057563</v>
      </c>
      <c r="Q37" s="1">
        <f t="shared" si="4"/>
        <v>0.20659573635793688</v>
      </c>
      <c r="R37" s="1">
        <f t="shared" si="5"/>
        <v>1.327591829595945</v>
      </c>
    </row>
    <row r="38" spans="1:18" x14ac:dyDescent="0.2">
      <c r="A38" t="s">
        <v>455</v>
      </c>
      <c r="B38" t="s">
        <v>572</v>
      </c>
      <c r="C38" t="s">
        <v>448</v>
      </c>
      <c r="D38">
        <v>7</v>
      </c>
      <c r="E38" s="1">
        <v>0.30312168807707601</v>
      </c>
      <c r="F38" s="1">
        <v>0.36311317904949098</v>
      </c>
      <c r="G38" s="1">
        <v>-0.40856706517176999</v>
      </c>
      <c r="H38" s="1">
        <v>1.01481044132592</v>
      </c>
      <c r="I38" s="11">
        <v>0.40383838071760297</v>
      </c>
      <c r="J38" s="1">
        <v>5.3334847061957698</v>
      </c>
      <c r="K38">
        <v>6</v>
      </c>
      <c r="L38" s="1">
        <v>0.50180622717020096</v>
      </c>
      <c r="M38" s="1" t="s">
        <v>146</v>
      </c>
      <c r="N38" s="1" t="s">
        <v>146</v>
      </c>
      <c r="O38" s="1" t="s">
        <v>146</v>
      </c>
      <c r="P38" s="1">
        <f t="shared" si="3"/>
        <v>0.73850922313507661</v>
      </c>
      <c r="Q38" s="1">
        <f t="shared" si="4"/>
        <v>0.36247113286799515</v>
      </c>
      <c r="R38" s="1">
        <f t="shared" si="5"/>
        <v>1.5046601596662814</v>
      </c>
    </row>
    <row r="39" spans="1:18" x14ac:dyDescent="0.2">
      <c r="A39" t="s">
        <v>455</v>
      </c>
      <c r="B39" t="s">
        <v>510</v>
      </c>
      <c r="C39" t="s">
        <v>456</v>
      </c>
      <c r="D39">
        <v>7</v>
      </c>
      <c r="E39" s="1">
        <v>0.53232218800715403</v>
      </c>
      <c r="F39" s="1">
        <v>0.54536639777849005</v>
      </c>
      <c r="G39" s="1">
        <f>E39-1.96*F39</f>
        <v>-0.53659595163868645</v>
      </c>
      <c r="H39" s="1">
        <f>E39+1.96*F39</f>
        <v>1.6012403276529945</v>
      </c>
      <c r="I39" s="11">
        <v>0.37385217842360202</v>
      </c>
      <c r="J39" s="1">
        <v>3.0685727791341102</v>
      </c>
      <c r="K39">
        <v>5</v>
      </c>
      <c r="L39" s="1">
        <v>0.68941462741033799</v>
      </c>
      <c r="M39" s="1">
        <v>1.19895662388953E-3</v>
      </c>
      <c r="N39" s="1">
        <v>1.17555000747111E-2</v>
      </c>
      <c r="O39" s="1">
        <v>0.92272767016104296</v>
      </c>
      <c r="P39" s="1">
        <f t="shared" si="3"/>
        <v>0.58723970409202508</v>
      </c>
      <c r="Q39" s="1">
        <f t="shared" si="4"/>
        <v>0.20164625539623793</v>
      </c>
      <c r="R39" s="1">
        <f t="shared" si="5"/>
        <v>1.7101754227196178</v>
      </c>
    </row>
    <row r="40" spans="1:18" x14ac:dyDescent="0.2">
      <c r="A40" t="s">
        <v>455</v>
      </c>
      <c r="B40" t="s">
        <v>510</v>
      </c>
      <c r="C40" t="s">
        <v>147</v>
      </c>
      <c r="D40">
        <v>7</v>
      </c>
      <c r="E40" s="1">
        <v>0.59236591768953795</v>
      </c>
      <c r="F40" s="1">
        <v>0.24659649761489599</v>
      </c>
      <c r="G40" s="1">
        <f>E40-1.96*F40</f>
        <v>0.10903678236434183</v>
      </c>
      <c r="H40" s="1">
        <f>E40+1.96*F40</f>
        <v>1.075695053014734</v>
      </c>
      <c r="I40" s="11">
        <v>1.6298275233454201E-2</v>
      </c>
      <c r="J40" s="1" t="s">
        <v>146</v>
      </c>
      <c r="K40" s="1" t="s">
        <v>146</v>
      </c>
      <c r="L40" s="1" t="s">
        <v>146</v>
      </c>
      <c r="M40" s="1" t="s">
        <v>146</v>
      </c>
      <c r="N40" s="1" t="s">
        <v>146</v>
      </c>
      <c r="O40" s="1" t="s">
        <v>146</v>
      </c>
      <c r="P40" s="1">
        <f t="shared" si="3"/>
        <v>0.55301734222487886</v>
      </c>
      <c r="Q40" s="1">
        <f t="shared" si="4"/>
        <v>0.34106061768840279</v>
      </c>
      <c r="R40" s="1">
        <f t="shared" si="5"/>
        <v>0.89669743423990744</v>
      </c>
    </row>
    <row r="41" spans="1:18" x14ac:dyDescent="0.2">
      <c r="A41" t="s">
        <v>455</v>
      </c>
      <c r="B41" t="s">
        <v>510</v>
      </c>
      <c r="C41" t="s">
        <v>145</v>
      </c>
      <c r="D41">
        <v>7</v>
      </c>
      <c r="E41" s="1">
        <v>0.58431129289004502</v>
      </c>
      <c r="F41" s="1">
        <v>0.19387658274653899</v>
      </c>
      <c r="G41" s="1">
        <f>E41-1.96*F41</f>
        <v>0.20431319070682863</v>
      </c>
      <c r="H41" s="1">
        <f>E41+1.96*F41</f>
        <v>0.96430939507326141</v>
      </c>
      <c r="I41" s="11">
        <v>2.5797129872011299E-3</v>
      </c>
      <c r="J41" s="1">
        <v>3.07897496778163</v>
      </c>
      <c r="K41">
        <v>6</v>
      </c>
      <c r="L41" s="1">
        <v>0.79887138603354302</v>
      </c>
      <c r="M41" s="1" t="s">
        <v>146</v>
      </c>
      <c r="N41" s="1" t="s">
        <v>146</v>
      </c>
      <c r="O41" s="1" t="s">
        <v>146</v>
      </c>
      <c r="P41" s="1">
        <f t="shared" si="3"/>
        <v>0.55748967673306316</v>
      </c>
      <c r="Q41" s="1">
        <f t="shared" si="4"/>
        <v>0.38124639948714234</v>
      </c>
      <c r="R41" s="1">
        <f t="shared" si="5"/>
        <v>0.81520701594040079</v>
      </c>
    </row>
    <row r="42" spans="1:18" x14ac:dyDescent="0.2">
      <c r="A42" t="s">
        <v>455</v>
      </c>
      <c r="B42" t="s">
        <v>510</v>
      </c>
      <c r="C42" t="s">
        <v>148</v>
      </c>
      <c r="D42">
        <v>7</v>
      </c>
      <c r="E42" s="1">
        <v>0.43530021504856398</v>
      </c>
      <c r="F42" s="1">
        <v>0.32377186341092001</v>
      </c>
      <c r="G42" s="1">
        <f>E42-1.96*F42</f>
        <v>-0.19929263723683921</v>
      </c>
      <c r="H42" s="1">
        <f>E42+1.96*F42</f>
        <v>1.0698930673339673</v>
      </c>
      <c r="I42" s="11">
        <v>0.227396283771196</v>
      </c>
      <c r="J42" s="1" t="s">
        <v>146</v>
      </c>
      <c r="K42" s="1" t="s">
        <v>146</v>
      </c>
      <c r="L42" s="1" t="s">
        <v>146</v>
      </c>
      <c r="M42" s="1" t="s">
        <v>146</v>
      </c>
      <c r="N42" s="1" t="s">
        <v>146</v>
      </c>
      <c r="O42" s="1" t="s">
        <v>146</v>
      </c>
      <c r="P42" s="1">
        <f t="shared" si="3"/>
        <v>0.64707037765033826</v>
      </c>
      <c r="Q42" s="1">
        <f t="shared" si="4"/>
        <v>0.34304519819509782</v>
      </c>
      <c r="R42" s="1">
        <f t="shared" si="5"/>
        <v>1.2205390888299996</v>
      </c>
    </row>
    <row r="43" spans="1:18" x14ac:dyDescent="0.2">
      <c r="A43" t="s">
        <v>455</v>
      </c>
      <c r="B43" t="s">
        <v>510</v>
      </c>
      <c r="C43" t="s">
        <v>149</v>
      </c>
      <c r="D43">
        <v>7</v>
      </c>
      <c r="E43" s="1">
        <v>0.54218786285919296</v>
      </c>
      <c r="F43" s="1">
        <v>0.25622211625135699</v>
      </c>
      <c r="G43" s="1">
        <f>E43-1.96*F43</f>
        <v>3.9992515006533225E-2</v>
      </c>
      <c r="H43" s="1">
        <f>E43+1.96*F43</f>
        <v>1.0443832107118527</v>
      </c>
      <c r="I43" s="11">
        <v>7.8708056558968495E-2</v>
      </c>
      <c r="J43" s="1" t="s">
        <v>146</v>
      </c>
      <c r="K43" s="1" t="s">
        <v>146</v>
      </c>
      <c r="L43" s="1" t="s">
        <v>146</v>
      </c>
      <c r="M43" s="1" t="s">
        <v>146</v>
      </c>
      <c r="N43" s="1" t="s">
        <v>146</v>
      </c>
      <c r="O43" s="1" t="s">
        <v>146</v>
      </c>
      <c r="P43" s="1">
        <f t="shared" si="3"/>
        <v>0.58147467283307375</v>
      </c>
      <c r="Q43" s="1">
        <f t="shared" si="4"/>
        <v>0.35190880603563235</v>
      </c>
      <c r="R43" s="1">
        <f t="shared" si="5"/>
        <v>0.96079663068191246</v>
      </c>
    </row>
    <row r="44" spans="1:18" x14ac:dyDescent="0.2">
      <c r="A44" t="s">
        <v>455</v>
      </c>
      <c r="B44" t="s">
        <v>510</v>
      </c>
      <c r="C44" t="s">
        <v>448</v>
      </c>
      <c r="D44">
        <v>7</v>
      </c>
      <c r="E44" s="1">
        <v>0.570634005182306</v>
      </c>
      <c r="F44" s="1">
        <v>0.22456785186207801</v>
      </c>
      <c r="G44" s="1">
        <v>0.13048910344710701</v>
      </c>
      <c r="H44" s="1">
        <v>1.0107789069174999</v>
      </c>
      <c r="I44" s="11">
        <v>1.1052593352722699E-2</v>
      </c>
      <c r="J44" s="1">
        <v>2.6175903461038601</v>
      </c>
      <c r="K44">
        <v>6</v>
      </c>
      <c r="L44" s="1">
        <v>0.85508228151121102</v>
      </c>
      <c r="M44" s="1" t="s">
        <v>146</v>
      </c>
      <c r="N44" s="1" t="s">
        <v>146</v>
      </c>
      <c r="O44" s="1" t="s">
        <v>146</v>
      </c>
      <c r="P44" s="1">
        <f t="shared" si="3"/>
        <v>0.56516700627668892</v>
      </c>
      <c r="Q44" s="1">
        <f t="shared" si="4"/>
        <v>0.36393539734526648</v>
      </c>
      <c r="R44" s="1">
        <f t="shared" si="5"/>
        <v>0.87766605643124018</v>
      </c>
    </row>
    <row r="45" spans="1:18" x14ac:dyDescent="0.2">
      <c r="A45" t="s">
        <v>455</v>
      </c>
      <c r="B45" t="s">
        <v>459</v>
      </c>
      <c r="C45" t="s">
        <v>456</v>
      </c>
      <c r="D45">
        <v>7</v>
      </c>
      <c r="E45" s="1">
        <v>-0.54027612791473301</v>
      </c>
      <c r="F45" s="1">
        <v>0.23459889648406701</v>
      </c>
      <c r="G45" s="1">
        <f t="shared" ref="G45:G50" si="6">E45-1.96*F45</f>
        <v>-1.0000899650235042</v>
      </c>
      <c r="H45" s="1">
        <f t="shared" ref="H45:H50" si="7">E45+1.96*F45</f>
        <v>-8.0462290805961678E-2</v>
      </c>
      <c r="I45" s="11">
        <v>6.9513585814098E-2</v>
      </c>
      <c r="J45" s="1">
        <v>1.9118018457799999</v>
      </c>
      <c r="K45">
        <v>5</v>
      </c>
      <c r="L45" s="1">
        <v>0.86120941390760797</v>
      </c>
      <c r="M45" s="1">
        <v>9.6038135699780501E-3</v>
      </c>
      <c r="N45" s="1">
        <v>5.2077202027185996E-3</v>
      </c>
      <c r="O45" s="1">
        <v>0.124481622315967</v>
      </c>
      <c r="P45" s="1" t="s">
        <v>146</v>
      </c>
      <c r="Q45" s="1" t="s">
        <v>146</v>
      </c>
      <c r="R45" s="1" t="s">
        <v>146</v>
      </c>
    </row>
    <row r="46" spans="1:18" x14ac:dyDescent="0.2">
      <c r="A46" t="s">
        <v>455</v>
      </c>
      <c r="B46" t="s">
        <v>459</v>
      </c>
      <c r="C46" t="s">
        <v>147</v>
      </c>
      <c r="D46">
        <v>7</v>
      </c>
      <c r="E46" s="1">
        <v>-0.12450692994250299</v>
      </c>
      <c r="F46" s="1">
        <v>0.111198001995106</v>
      </c>
      <c r="G46" s="1">
        <f t="shared" si="6"/>
        <v>-0.34245501385291077</v>
      </c>
      <c r="H46" s="1">
        <f t="shared" si="7"/>
        <v>9.3441153967904769E-2</v>
      </c>
      <c r="I46" s="11">
        <v>0.262847271474693</v>
      </c>
      <c r="J46" s="1" t="s">
        <v>146</v>
      </c>
      <c r="K46" s="1" t="s">
        <v>146</v>
      </c>
      <c r="L46" s="1" t="s">
        <v>146</v>
      </c>
      <c r="M46" s="1" t="s">
        <v>146</v>
      </c>
      <c r="N46" s="1" t="s">
        <v>146</v>
      </c>
      <c r="O46" s="1" t="s">
        <v>146</v>
      </c>
      <c r="P46" s="1" t="s">
        <v>146</v>
      </c>
      <c r="Q46" s="1" t="s">
        <v>146</v>
      </c>
      <c r="R46" s="1" t="s">
        <v>146</v>
      </c>
    </row>
    <row r="47" spans="1:18" x14ac:dyDescent="0.2">
      <c r="A47" t="s">
        <v>455</v>
      </c>
      <c r="B47" t="s">
        <v>459</v>
      </c>
      <c r="C47" t="s">
        <v>145</v>
      </c>
      <c r="D47">
        <v>7</v>
      </c>
      <c r="E47" s="1">
        <v>-0.13710970776756601</v>
      </c>
      <c r="F47" s="1">
        <v>8.5101665476089397E-2</v>
      </c>
      <c r="G47" s="1">
        <f t="shared" si="6"/>
        <v>-0.30390897210070122</v>
      </c>
      <c r="H47" s="1">
        <f t="shared" si="7"/>
        <v>2.9689556565569208E-2</v>
      </c>
      <c r="I47" s="11">
        <v>0.10715174556786999</v>
      </c>
      <c r="J47" s="1">
        <v>5.3126884889767201</v>
      </c>
      <c r="K47">
        <v>6</v>
      </c>
      <c r="L47" s="1">
        <v>0.50437838388678102</v>
      </c>
      <c r="M47" s="1" t="s">
        <v>146</v>
      </c>
      <c r="N47" s="1" t="s">
        <v>146</v>
      </c>
      <c r="O47" s="1" t="s">
        <v>146</v>
      </c>
      <c r="P47" s="1" t="s">
        <v>146</v>
      </c>
      <c r="Q47" s="1" t="s">
        <v>146</v>
      </c>
      <c r="R47" s="1" t="s">
        <v>146</v>
      </c>
    </row>
    <row r="48" spans="1:18" x14ac:dyDescent="0.2">
      <c r="A48" t="s">
        <v>455</v>
      </c>
      <c r="B48" t="s">
        <v>459</v>
      </c>
      <c r="C48" t="s">
        <v>148</v>
      </c>
      <c r="D48">
        <v>7</v>
      </c>
      <c r="E48" s="1">
        <v>-8.9047459432893793E-3</v>
      </c>
      <c r="F48" s="1">
        <v>0.166646820460672</v>
      </c>
      <c r="G48" s="1">
        <f t="shared" si="6"/>
        <v>-0.33553251404620649</v>
      </c>
      <c r="H48" s="1">
        <f t="shared" si="7"/>
        <v>0.31772302215962772</v>
      </c>
      <c r="I48" s="11">
        <v>0.95912016646742804</v>
      </c>
      <c r="J48" s="1" t="s">
        <v>146</v>
      </c>
      <c r="K48" s="1" t="s">
        <v>146</v>
      </c>
      <c r="L48" s="1" t="s">
        <v>146</v>
      </c>
      <c r="M48" s="1" t="s">
        <v>146</v>
      </c>
      <c r="N48" s="1" t="s">
        <v>146</v>
      </c>
      <c r="O48" s="1" t="s">
        <v>146</v>
      </c>
      <c r="P48" s="1" t="s">
        <v>146</v>
      </c>
      <c r="Q48" s="1" t="s">
        <v>146</v>
      </c>
      <c r="R48" s="1" t="s">
        <v>146</v>
      </c>
    </row>
    <row r="49" spans="1:18" x14ac:dyDescent="0.2">
      <c r="A49" t="s">
        <v>455</v>
      </c>
      <c r="B49" t="s">
        <v>459</v>
      </c>
      <c r="C49" t="s">
        <v>149</v>
      </c>
      <c r="D49">
        <v>7</v>
      </c>
      <c r="E49" s="1">
        <v>-0.12563367348375001</v>
      </c>
      <c r="F49" s="1">
        <v>0.110873474140497</v>
      </c>
      <c r="G49" s="1">
        <f t="shared" si="6"/>
        <v>-0.34294568279912413</v>
      </c>
      <c r="H49" s="1">
        <f t="shared" si="7"/>
        <v>9.1678335831624103E-2</v>
      </c>
      <c r="I49" s="11">
        <v>0.30039988362131498</v>
      </c>
      <c r="J49" s="1" t="s">
        <v>146</v>
      </c>
      <c r="K49" s="1" t="s">
        <v>146</v>
      </c>
      <c r="L49" s="1" t="s">
        <v>146</v>
      </c>
      <c r="M49" s="1" t="s">
        <v>146</v>
      </c>
      <c r="N49" s="1" t="s">
        <v>146</v>
      </c>
      <c r="O49" s="1" t="s">
        <v>146</v>
      </c>
      <c r="P49" s="1" t="s">
        <v>146</v>
      </c>
      <c r="Q49" s="1" t="s">
        <v>146</v>
      </c>
      <c r="R49" s="1" t="s">
        <v>146</v>
      </c>
    </row>
    <row r="50" spans="1:18" x14ac:dyDescent="0.2">
      <c r="A50" t="s">
        <v>455</v>
      </c>
      <c r="B50" t="s">
        <v>459</v>
      </c>
      <c r="C50" t="s">
        <v>448</v>
      </c>
      <c r="D50">
        <v>7</v>
      </c>
      <c r="E50" s="1">
        <v>-0.131841560574988</v>
      </c>
      <c r="F50" s="1">
        <v>0.101650167816751</v>
      </c>
      <c r="G50" s="1">
        <f t="shared" si="6"/>
        <v>-0.33107588949581995</v>
      </c>
      <c r="H50" s="1">
        <f t="shared" si="7"/>
        <v>6.7392768345843956E-2</v>
      </c>
      <c r="I50" s="11">
        <v>0.194626810450065</v>
      </c>
      <c r="J50" s="1">
        <v>6.3874956815393196</v>
      </c>
      <c r="K50">
        <v>6</v>
      </c>
      <c r="L50" s="1">
        <v>0.38121011141268801</v>
      </c>
      <c r="M50" s="1" t="s">
        <v>146</v>
      </c>
      <c r="N50" s="1" t="s">
        <v>146</v>
      </c>
      <c r="O50" s="1" t="s">
        <v>146</v>
      </c>
      <c r="P50" s="1" t="s">
        <v>146</v>
      </c>
      <c r="Q50" s="1" t="s">
        <v>146</v>
      </c>
      <c r="R50" s="1" t="s">
        <v>146</v>
      </c>
    </row>
    <row r="51" spans="1:18" x14ac:dyDescent="0.2">
      <c r="A51" t="s">
        <v>455</v>
      </c>
      <c r="B51" t="s">
        <v>574</v>
      </c>
      <c r="C51" t="s">
        <v>145</v>
      </c>
      <c r="D51">
        <v>6</v>
      </c>
      <c r="E51" s="1">
        <v>0.42168247489437799</v>
      </c>
      <c r="F51" s="1">
        <v>0.14989538205755301</v>
      </c>
      <c r="G51" s="1">
        <f t="shared" ref="G51:G56" si="8">E51-1.96*F51</f>
        <v>0.12788752606157411</v>
      </c>
      <c r="H51" s="1">
        <f t="shared" ref="H51:H56" si="9">E51+1.96*F51</f>
        <v>0.71547742372718193</v>
      </c>
      <c r="I51" s="11">
        <v>4.9054403244100497E-3</v>
      </c>
      <c r="J51" s="1">
        <v>3.0871046533724802</v>
      </c>
      <c r="K51">
        <v>5</v>
      </c>
      <c r="L51" s="1">
        <v>0.68655880120387103</v>
      </c>
      <c r="M51" s="1" t="s">
        <v>146</v>
      </c>
      <c r="N51" s="1" t="s">
        <v>146</v>
      </c>
      <c r="O51" s="1" t="s">
        <v>146</v>
      </c>
      <c r="P51" s="1">
        <f t="shared" ref="P51:P56" si="10">EXP(-E51)</f>
        <v>0.65594228447333092</v>
      </c>
      <c r="Q51" s="1">
        <f t="shared" ref="Q51:Q56" si="11">EXP(-H51)</f>
        <v>0.48895861561775278</v>
      </c>
      <c r="R51" s="1">
        <f t="shared" ref="R51:R56" si="12">EXP(-G51)</f>
        <v>0.87995234528488497</v>
      </c>
    </row>
    <row r="52" spans="1:18" x14ac:dyDescent="0.2">
      <c r="A52" t="s">
        <v>455</v>
      </c>
      <c r="B52" t="s">
        <v>574</v>
      </c>
      <c r="C52" t="s">
        <v>456</v>
      </c>
      <c r="D52">
        <v>6</v>
      </c>
      <c r="E52" s="1">
        <v>-0.15019081914427301</v>
      </c>
      <c r="F52" s="1">
        <v>0.42041653789008998</v>
      </c>
      <c r="G52" s="1">
        <f t="shared" si="8"/>
        <v>-0.9742072334088494</v>
      </c>
      <c r="H52" s="1">
        <f t="shared" si="9"/>
        <v>0.67382559512030338</v>
      </c>
      <c r="I52" s="11">
        <v>0.73896085314183702</v>
      </c>
      <c r="J52" s="1">
        <v>0.96734828524664596</v>
      </c>
      <c r="K52">
        <v>4</v>
      </c>
      <c r="L52" s="1">
        <v>0.91470597656675401</v>
      </c>
      <c r="M52" s="1">
        <v>1.32429852259367E-2</v>
      </c>
      <c r="N52" s="1">
        <v>9.0958422602695106E-3</v>
      </c>
      <c r="O52" s="1">
        <v>0.21911914829158299</v>
      </c>
      <c r="P52" s="1">
        <f t="shared" si="10"/>
        <v>1.1620559640979358</v>
      </c>
      <c r="Q52" s="1">
        <f t="shared" si="11"/>
        <v>0.50975472765102847</v>
      </c>
      <c r="R52" s="1">
        <f t="shared" si="12"/>
        <v>2.6490662870713617</v>
      </c>
    </row>
    <row r="53" spans="1:18" s="78" customFormat="1" x14ac:dyDescent="0.2">
      <c r="A53" t="s">
        <v>455</v>
      </c>
      <c r="B53" t="s">
        <v>574</v>
      </c>
      <c r="C53" t="s">
        <v>147</v>
      </c>
      <c r="D53">
        <v>6</v>
      </c>
      <c r="E53" s="1">
        <v>0.24445648284586599</v>
      </c>
      <c r="F53" s="1">
        <v>0.195330941814474</v>
      </c>
      <c r="G53" s="1">
        <f t="shared" si="8"/>
        <v>-0.13839216311050304</v>
      </c>
      <c r="H53" s="1">
        <f t="shared" si="9"/>
        <v>0.62730512880223499</v>
      </c>
      <c r="I53" s="11">
        <v>0.21075246988363799</v>
      </c>
      <c r="J53" s="1" t="s">
        <v>146</v>
      </c>
      <c r="K53" s="1" t="s">
        <v>146</v>
      </c>
      <c r="L53" s="1" t="s">
        <v>146</v>
      </c>
      <c r="M53" s="1" t="s">
        <v>146</v>
      </c>
      <c r="N53" s="1" t="s">
        <v>146</v>
      </c>
      <c r="O53" s="1" t="s">
        <v>146</v>
      </c>
      <c r="P53" s="1">
        <f t="shared" si="10"/>
        <v>0.78313006721569411</v>
      </c>
      <c r="Q53" s="1">
        <f t="shared" si="11"/>
        <v>0.53402900297891009</v>
      </c>
      <c r="R53" s="1">
        <f t="shared" si="12"/>
        <v>1.1484258322229697</v>
      </c>
    </row>
    <row r="54" spans="1:18" s="78" customFormat="1" x14ac:dyDescent="0.2">
      <c r="A54" t="s">
        <v>455</v>
      </c>
      <c r="B54" t="s">
        <v>574</v>
      </c>
      <c r="C54" t="s">
        <v>148</v>
      </c>
      <c r="D54">
        <v>6</v>
      </c>
      <c r="E54" s="1">
        <v>0.26318392454376499</v>
      </c>
      <c r="F54" s="1">
        <v>0.30562724575959099</v>
      </c>
      <c r="G54" s="1">
        <f t="shared" si="8"/>
        <v>-0.33584547714503338</v>
      </c>
      <c r="H54" s="1">
        <f t="shared" si="9"/>
        <v>0.8622133262325633</v>
      </c>
      <c r="I54" s="11">
        <v>0.42852159374058302</v>
      </c>
      <c r="J54" s="1" t="s">
        <v>146</v>
      </c>
      <c r="K54" s="1" t="s">
        <v>146</v>
      </c>
      <c r="L54" s="1" t="s">
        <v>146</v>
      </c>
      <c r="M54" s="1" t="s">
        <v>146</v>
      </c>
      <c r="N54" s="1" t="s">
        <v>146</v>
      </c>
      <c r="O54" s="1" t="s">
        <v>146</v>
      </c>
      <c r="P54" s="1">
        <f t="shared" si="10"/>
        <v>0.76860051981021904</v>
      </c>
      <c r="Q54" s="1">
        <f t="shared" si="11"/>
        <v>0.42222652231200802</v>
      </c>
      <c r="R54" s="1">
        <f t="shared" si="12"/>
        <v>1.3991228116551178</v>
      </c>
    </row>
    <row r="55" spans="1:18" x14ac:dyDescent="0.2">
      <c r="A55" t="s">
        <v>455</v>
      </c>
      <c r="B55" t="s">
        <v>574</v>
      </c>
      <c r="C55" t="s">
        <v>149</v>
      </c>
      <c r="D55">
        <v>6</v>
      </c>
      <c r="E55" s="1">
        <v>0.25569259814434298</v>
      </c>
      <c r="F55" s="1">
        <v>0.20225759743538399</v>
      </c>
      <c r="G55" s="1">
        <f t="shared" si="8"/>
        <v>-0.14073229282900962</v>
      </c>
      <c r="H55" s="1">
        <f t="shared" si="9"/>
        <v>0.65211748911769551</v>
      </c>
      <c r="I55" s="11">
        <v>0.26188896176394499</v>
      </c>
      <c r="J55" s="1" t="s">
        <v>146</v>
      </c>
      <c r="K55" s="1" t="s">
        <v>146</v>
      </c>
      <c r="L55" s="1" t="s">
        <v>146</v>
      </c>
      <c r="M55" s="1" t="s">
        <v>146</v>
      </c>
      <c r="N55" s="1" t="s">
        <v>146</v>
      </c>
      <c r="O55" s="1" t="s">
        <v>146</v>
      </c>
      <c r="P55" s="1">
        <f t="shared" si="10"/>
        <v>0.77437997805036662</v>
      </c>
      <c r="Q55" s="1">
        <f t="shared" si="11"/>
        <v>0.52094152004817385</v>
      </c>
      <c r="R55" s="1">
        <f t="shared" si="12"/>
        <v>1.1511164446055917</v>
      </c>
    </row>
    <row r="56" spans="1:18" x14ac:dyDescent="0.2">
      <c r="A56" s="5" t="s">
        <v>455</v>
      </c>
      <c r="B56" s="5" t="s">
        <v>574</v>
      </c>
      <c r="C56" s="5" t="s">
        <v>448</v>
      </c>
      <c r="D56" s="5">
        <v>6</v>
      </c>
      <c r="E56" s="6">
        <v>0.27117530665192102</v>
      </c>
      <c r="F56" s="6">
        <v>0.24463755427122799</v>
      </c>
      <c r="G56" s="6">
        <f t="shared" si="8"/>
        <v>-0.20831429971968585</v>
      </c>
      <c r="H56" s="6">
        <f t="shared" si="9"/>
        <v>0.75066491302352789</v>
      </c>
      <c r="I56" s="19">
        <v>0.26765550618099498</v>
      </c>
      <c r="J56" s="6">
        <v>7.6728855881705398</v>
      </c>
      <c r="K56" s="5">
        <v>4</v>
      </c>
      <c r="L56" s="6">
        <v>0.175208891280621</v>
      </c>
      <c r="M56" s="6" t="s">
        <v>146</v>
      </c>
      <c r="N56" s="6" t="s">
        <v>146</v>
      </c>
      <c r="O56" s="6" t="s">
        <v>146</v>
      </c>
      <c r="P56" s="6">
        <f t="shared" si="10"/>
        <v>0.76248281637822224</v>
      </c>
      <c r="Q56" s="6">
        <f t="shared" si="11"/>
        <v>0.47205257446390875</v>
      </c>
      <c r="R56" s="6">
        <f t="shared" si="12"/>
        <v>1.231600200321576</v>
      </c>
    </row>
    <row r="58" spans="1:18" x14ac:dyDescent="0.2">
      <c r="A58" s="86" t="s">
        <v>442</v>
      </c>
      <c r="B58" s="86"/>
      <c r="C58" s="86"/>
      <c r="D58" s="86"/>
      <c r="E58" s="86"/>
      <c r="F58" s="86"/>
      <c r="G58" s="86"/>
      <c r="H58" s="86"/>
      <c r="I58" s="86"/>
      <c r="J58" s="86"/>
      <c r="K58" s="86"/>
      <c r="L58" s="86"/>
      <c r="M58" s="86"/>
      <c r="N58" s="86"/>
      <c r="O58" s="86"/>
      <c r="P58" s="86"/>
      <c r="Q58" s="1"/>
      <c r="R58" s="1"/>
    </row>
    <row r="59" spans="1:18" x14ac:dyDescent="0.2">
      <c r="F59" s="1"/>
      <c r="G59" s="1"/>
      <c r="H59" s="1"/>
      <c r="I59" s="1"/>
      <c r="J59" s="1"/>
      <c r="L59" s="1"/>
      <c r="M59" s="1"/>
      <c r="N59" s="1"/>
      <c r="O59" s="1"/>
      <c r="P59" s="1"/>
      <c r="Q59" s="1"/>
      <c r="R59" s="1"/>
    </row>
    <row r="60" spans="1:18" x14ac:dyDescent="0.2">
      <c r="F60" s="1"/>
      <c r="G60" s="1"/>
      <c r="H60" s="1"/>
      <c r="I60" s="1"/>
      <c r="J60" s="1"/>
      <c r="K60" s="1"/>
      <c r="L60" s="1"/>
      <c r="M60" s="1"/>
      <c r="N60" s="1"/>
      <c r="O60" s="1"/>
      <c r="P60" s="1"/>
      <c r="Q60" s="1"/>
      <c r="R60" s="1"/>
    </row>
    <row r="61" spans="1:18" x14ac:dyDescent="0.2">
      <c r="E61" s="1"/>
      <c r="F61" s="1"/>
      <c r="G61" s="1"/>
      <c r="H61" s="1"/>
      <c r="I61" s="1"/>
      <c r="J61" s="1"/>
      <c r="K61" s="1"/>
      <c r="L61" s="1"/>
      <c r="M61" s="1"/>
      <c r="N61" s="1"/>
      <c r="O61" s="1"/>
      <c r="P61" s="1"/>
      <c r="Q61" s="1"/>
      <c r="R61" s="1"/>
    </row>
    <row r="62" spans="1:18" x14ac:dyDescent="0.2">
      <c r="E62" s="1"/>
      <c r="F62" s="1"/>
      <c r="G62" s="1"/>
      <c r="H62" s="1"/>
      <c r="I62" s="1"/>
      <c r="J62" s="1"/>
      <c r="K62" s="1"/>
      <c r="L62" s="1"/>
      <c r="M62" s="1"/>
      <c r="N62" s="1"/>
      <c r="O62" s="1"/>
      <c r="P62" s="1"/>
      <c r="Q62" s="1"/>
      <c r="R62" s="1"/>
    </row>
  </sheetData>
  <autoFilter ref="A2:R56" xr:uid="{1BFA5D08-5E5B-3A48-8E2A-AA2636F9A36A}"/>
  <mergeCells count="1">
    <mergeCell ref="A58:P58"/>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CCBDD3-C505-F541-BF98-02298CA8E52A}">
  <dimension ref="A1:R29"/>
  <sheetViews>
    <sheetView zoomScaleNormal="100" workbookViewId="0">
      <pane ySplit="2" topLeftCell="A3" activePane="bottomLeft" state="frozen"/>
      <selection pane="bottomLeft"/>
    </sheetView>
  </sheetViews>
  <sheetFormatPr baseColWidth="10" defaultRowHeight="16" x14ac:dyDescent="0.2"/>
  <cols>
    <col min="1" max="1" width="19.1640625" customWidth="1"/>
    <col min="2" max="2" width="48.6640625" bestFit="1" customWidth="1"/>
    <col min="4" max="4" width="22.83203125" bestFit="1" customWidth="1"/>
  </cols>
  <sheetData>
    <row r="1" spans="1:18" x14ac:dyDescent="0.2">
      <c r="A1" s="36" t="s">
        <v>918</v>
      </c>
    </row>
    <row r="2" spans="1:18" x14ac:dyDescent="0.2">
      <c r="A2" s="35" t="s">
        <v>134</v>
      </c>
      <c r="B2" s="35" t="s">
        <v>133</v>
      </c>
      <c r="C2" s="35" t="s">
        <v>135</v>
      </c>
      <c r="D2" s="35" t="s">
        <v>136</v>
      </c>
      <c r="E2" s="35" t="s">
        <v>137</v>
      </c>
      <c r="F2" s="35" t="s">
        <v>138</v>
      </c>
      <c r="G2" s="35" t="s">
        <v>152</v>
      </c>
      <c r="H2" s="35" t="s">
        <v>153</v>
      </c>
      <c r="I2" s="35" t="s">
        <v>139</v>
      </c>
      <c r="J2" s="35" t="s">
        <v>141</v>
      </c>
      <c r="K2" s="35" t="s">
        <v>142</v>
      </c>
      <c r="L2" s="35" t="s">
        <v>143</v>
      </c>
      <c r="M2" s="35" t="s">
        <v>457</v>
      </c>
      <c r="N2" s="35" t="s">
        <v>138</v>
      </c>
      <c r="O2" s="35" t="s">
        <v>139</v>
      </c>
      <c r="P2" s="35" t="s">
        <v>154</v>
      </c>
      <c r="Q2" s="35" t="s">
        <v>180</v>
      </c>
      <c r="R2" s="35" t="s">
        <v>181</v>
      </c>
    </row>
    <row r="3" spans="1:18" x14ac:dyDescent="0.2">
      <c r="A3" t="s">
        <v>454</v>
      </c>
      <c r="B3" s="83" t="s">
        <v>155</v>
      </c>
      <c r="C3" t="s">
        <v>145</v>
      </c>
      <c r="D3">
        <v>2</v>
      </c>
      <c r="E3" s="1">
        <v>1.3750179224317201</v>
      </c>
      <c r="F3" s="1">
        <v>0.70156594913656201</v>
      </c>
      <c r="G3" s="1">
        <f>E3-1.96*F3</f>
        <v>-5.1337875941470656E-5</v>
      </c>
      <c r="H3" s="1">
        <f>E3+1.96*F3</f>
        <v>2.7500871827393816</v>
      </c>
      <c r="I3" s="11">
        <v>5.0004343873239099E-2</v>
      </c>
      <c r="J3" s="1">
        <v>4.6717881930083402E-2</v>
      </c>
      <c r="K3">
        <v>1</v>
      </c>
      <c r="L3" s="1">
        <v>0.82887612852273596</v>
      </c>
      <c r="M3" s="1" t="s">
        <v>146</v>
      </c>
      <c r="N3" s="1" t="s">
        <v>146</v>
      </c>
      <c r="O3" s="1" t="s">
        <v>146</v>
      </c>
      <c r="P3" s="1">
        <f t="shared" ref="P3:P26" si="0">EXP(-E3)</f>
        <v>0.25283506434496206</v>
      </c>
      <c r="Q3" s="1">
        <f t="shared" ref="Q3:Q26" si="1">EXP(-H3)</f>
        <v>6.3922288043590111E-2</v>
      </c>
      <c r="R3" s="1">
        <f t="shared" ref="R3:R26" si="2">EXP(-G3)</f>
        <v>1.0000513391937527</v>
      </c>
    </row>
    <row r="4" spans="1:18" x14ac:dyDescent="0.2">
      <c r="A4" t="s">
        <v>454</v>
      </c>
      <c r="B4" s="83" t="s">
        <v>155</v>
      </c>
      <c r="C4" t="s">
        <v>448</v>
      </c>
      <c r="D4">
        <v>2</v>
      </c>
      <c r="E4" s="1">
        <v>1.4013676913491899</v>
      </c>
      <c r="F4" s="1">
        <v>0.78515657179439102</v>
      </c>
      <c r="G4" s="1">
        <v>-0.137510911592752</v>
      </c>
      <c r="H4" s="1">
        <v>2.9402462942911298</v>
      </c>
      <c r="I4" s="11">
        <v>7.4289580221829105E-2</v>
      </c>
      <c r="J4" s="1">
        <v>6.4385438183988106E-2</v>
      </c>
      <c r="K4">
        <v>1</v>
      </c>
      <c r="L4" s="1">
        <v>0.79969422116226097</v>
      </c>
      <c r="M4" s="1" t="s">
        <v>146</v>
      </c>
      <c r="N4" s="1" t="s">
        <v>146</v>
      </c>
      <c r="O4" s="1" t="s">
        <v>146</v>
      </c>
      <c r="P4" s="1">
        <f t="shared" si="0"/>
        <v>0.2462599259418034</v>
      </c>
      <c r="Q4" s="1">
        <f t="shared" si="1"/>
        <v>5.2852709814474812E-2</v>
      </c>
      <c r="R4" s="1">
        <f t="shared" si="2"/>
        <v>1.1474142260205173</v>
      </c>
    </row>
    <row r="5" spans="1:18" x14ac:dyDescent="0.2">
      <c r="A5" t="s">
        <v>454</v>
      </c>
      <c r="B5" s="83" t="s">
        <v>157</v>
      </c>
      <c r="C5" t="s">
        <v>145</v>
      </c>
      <c r="D5">
        <v>2</v>
      </c>
      <c r="E5" s="1">
        <v>0.59066302456792796</v>
      </c>
      <c r="F5" s="1">
        <v>1.75681625317414</v>
      </c>
      <c r="G5" s="1">
        <f>E5-1.96*F5</f>
        <v>-2.8526968316533865</v>
      </c>
      <c r="H5" s="1">
        <f>E5+1.96*F5</f>
        <v>4.0340228807892426</v>
      </c>
      <c r="I5" s="11">
        <v>0.73671086773212502</v>
      </c>
      <c r="J5" s="1">
        <v>2.9469407283540701</v>
      </c>
      <c r="K5">
        <v>1</v>
      </c>
      <c r="L5" s="1">
        <v>8.6040291799225899E-2</v>
      </c>
      <c r="M5" s="1" t="s">
        <v>146</v>
      </c>
      <c r="N5" s="1" t="s">
        <v>146</v>
      </c>
      <c r="O5" s="1" t="s">
        <v>146</v>
      </c>
      <c r="P5" s="1">
        <f t="shared" si="0"/>
        <v>0.55395987394070623</v>
      </c>
      <c r="Q5" s="1">
        <f t="shared" si="1"/>
        <v>1.770296957653112E-2</v>
      </c>
      <c r="R5" s="1">
        <f t="shared" si="2"/>
        <v>17.334467000566026</v>
      </c>
    </row>
    <row r="6" spans="1:18" x14ac:dyDescent="0.2">
      <c r="A6" t="s">
        <v>454</v>
      </c>
      <c r="B6" s="83" t="s">
        <v>157</v>
      </c>
      <c r="C6" t="s">
        <v>448</v>
      </c>
      <c r="D6" s="8">
        <v>2</v>
      </c>
      <c r="E6" s="1">
        <v>0.28705865201249198</v>
      </c>
      <c r="F6" s="1">
        <v>1.14559517185375</v>
      </c>
      <c r="G6" s="1">
        <v>-1.9582666256838399</v>
      </c>
      <c r="H6" s="1">
        <v>2.53238392970882</v>
      </c>
      <c r="I6" s="11">
        <v>0.80214194160301999</v>
      </c>
      <c r="J6" s="1">
        <v>4.0633239218339199</v>
      </c>
      <c r="K6">
        <v>1</v>
      </c>
      <c r="L6" s="1">
        <v>4.3824155773835E-2</v>
      </c>
      <c r="M6" s="1" t="s">
        <v>146</v>
      </c>
      <c r="N6" s="1" t="s">
        <v>146</v>
      </c>
      <c r="O6" s="1" t="s">
        <v>146</v>
      </c>
      <c r="P6" s="1">
        <f t="shared" si="0"/>
        <v>0.75046771110464972</v>
      </c>
      <c r="Q6" s="1">
        <f t="shared" si="1"/>
        <v>7.9469344957017726E-2</v>
      </c>
      <c r="R6" s="1">
        <f t="shared" si="2"/>
        <v>7.0870319330714375</v>
      </c>
    </row>
    <row r="7" spans="1:18" x14ac:dyDescent="0.2">
      <c r="A7" t="s">
        <v>454</v>
      </c>
      <c r="B7" t="s">
        <v>571</v>
      </c>
      <c r="C7" t="s">
        <v>145</v>
      </c>
      <c r="D7">
        <v>2</v>
      </c>
      <c r="E7" s="1">
        <v>-8.4573373159958096E-2</v>
      </c>
      <c r="F7" s="1">
        <v>0.709392997948189</v>
      </c>
      <c r="G7" s="1">
        <f>E7-1.96*F7</f>
        <v>-1.4749836491384085</v>
      </c>
      <c r="H7" s="1">
        <f>E7+1.96*F7</f>
        <v>1.3058369028184924</v>
      </c>
      <c r="I7" s="11">
        <v>0.90510157572419103</v>
      </c>
      <c r="J7" s="1">
        <v>0.182476928252987</v>
      </c>
      <c r="K7">
        <v>1</v>
      </c>
      <c r="L7" s="1">
        <v>0.66925319230256597</v>
      </c>
      <c r="M7" s="1" t="s">
        <v>146</v>
      </c>
      <c r="N7" s="1" t="s">
        <v>146</v>
      </c>
      <c r="O7" s="1" t="s">
        <v>146</v>
      </c>
      <c r="P7" s="1">
        <f t="shared" si="0"/>
        <v>1.0882526898413925</v>
      </c>
      <c r="Q7" s="1">
        <f t="shared" si="1"/>
        <v>0.27094568492571541</v>
      </c>
      <c r="R7" s="1">
        <f t="shared" si="2"/>
        <v>4.3709643033131202</v>
      </c>
    </row>
    <row r="8" spans="1:18" x14ac:dyDescent="0.2">
      <c r="A8" t="s">
        <v>454</v>
      </c>
      <c r="B8" t="s">
        <v>571</v>
      </c>
      <c r="C8" t="s">
        <v>448</v>
      </c>
      <c r="D8" s="8">
        <v>2</v>
      </c>
      <c r="E8" s="1">
        <v>-3.2623535588335702E-2</v>
      </c>
      <c r="F8" s="1">
        <v>0.79437434749554703</v>
      </c>
      <c r="G8" s="1">
        <v>-1.58956864692211</v>
      </c>
      <c r="H8" s="1">
        <v>1.52432157574544</v>
      </c>
      <c r="I8" s="11">
        <v>0.96724151487987997</v>
      </c>
      <c r="J8" s="1">
        <v>0.25177555620984499</v>
      </c>
      <c r="K8">
        <v>1</v>
      </c>
      <c r="L8" s="1">
        <v>0.61582761937986297</v>
      </c>
      <c r="M8" s="1" t="s">
        <v>146</v>
      </c>
      <c r="N8" s="1" t="s">
        <v>146</v>
      </c>
      <c r="O8" s="1" t="s">
        <v>146</v>
      </c>
      <c r="P8" s="1">
        <f t="shared" si="0"/>
        <v>1.033161517476644</v>
      </c>
      <c r="Q8" s="1">
        <f t="shared" si="1"/>
        <v>0.21776874636091662</v>
      </c>
      <c r="R8" s="1">
        <f t="shared" si="2"/>
        <v>4.901634137276794</v>
      </c>
    </row>
    <row r="9" spans="1:18" x14ac:dyDescent="0.2">
      <c r="A9" t="s">
        <v>454</v>
      </c>
      <c r="B9" t="s">
        <v>484</v>
      </c>
      <c r="C9" t="s">
        <v>145</v>
      </c>
      <c r="D9">
        <v>2</v>
      </c>
      <c r="E9" s="1">
        <v>0.13228327922045299</v>
      </c>
      <c r="F9" s="1">
        <v>0.310251405387104</v>
      </c>
      <c r="G9" s="1">
        <f>E9-1.96*F9</f>
        <v>-0.47580947533827078</v>
      </c>
      <c r="H9" s="1">
        <f>E9+1.96*F9</f>
        <v>0.74037603377917682</v>
      </c>
      <c r="I9" s="11">
        <v>0.66983499976667205</v>
      </c>
      <c r="J9" s="1">
        <v>0.85301160412467703</v>
      </c>
      <c r="K9">
        <v>1</v>
      </c>
      <c r="L9" s="1">
        <v>0.355701763352678</v>
      </c>
      <c r="M9" s="1" t="s">
        <v>146</v>
      </c>
      <c r="N9" s="1" t="s">
        <v>146</v>
      </c>
      <c r="O9" s="1" t="s">
        <v>146</v>
      </c>
      <c r="P9" s="1">
        <f t="shared" si="0"/>
        <v>0.87609278104403532</v>
      </c>
      <c r="Q9" s="1">
        <f t="shared" si="1"/>
        <v>0.47693453830034394</v>
      </c>
      <c r="R9" s="1">
        <f t="shared" si="2"/>
        <v>1.6093163722903279</v>
      </c>
    </row>
    <row r="10" spans="1:18" x14ac:dyDescent="0.2">
      <c r="A10" t="s">
        <v>454</v>
      </c>
      <c r="B10" t="s">
        <v>484</v>
      </c>
      <c r="C10" t="s">
        <v>448</v>
      </c>
      <c r="D10">
        <v>2</v>
      </c>
      <c r="E10" s="1">
        <v>0.178971580352392</v>
      </c>
      <c r="F10" s="1">
        <v>0.34811444682909798</v>
      </c>
      <c r="G10" s="1">
        <v>-0.50332019793072402</v>
      </c>
      <c r="H10" s="1">
        <v>0.86126335863550796</v>
      </c>
      <c r="I10" s="11">
        <v>0.60717014173317896</v>
      </c>
      <c r="J10" s="1">
        <v>1.1816816548782001</v>
      </c>
      <c r="K10">
        <v>1</v>
      </c>
      <c r="L10" s="1">
        <v>0.27701390979900298</v>
      </c>
      <c r="M10" s="1" t="s">
        <v>146</v>
      </c>
      <c r="N10" s="1" t="s">
        <v>146</v>
      </c>
      <c r="O10" s="1" t="s">
        <v>146</v>
      </c>
      <c r="P10" s="1">
        <f t="shared" si="0"/>
        <v>0.83612966156971402</v>
      </c>
      <c r="Q10" s="1">
        <f t="shared" si="1"/>
        <v>0.42262781440388547</v>
      </c>
      <c r="R10" s="1">
        <f t="shared" si="2"/>
        <v>1.6542044492333754</v>
      </c>
    </row>
    <row r="11" spans="1:18" x14ac:dyDescent="0.2">
      <c r="A11" t="s">
        <v>454</v>
      </c>
      <c r="B11" t="s">
        <v>573</v>
      </c>
      <c r="C11" t="s">
        <v>145</v>
      </c>
      <c r="D11">
        <v>2</v>
      </c>
      <c r="E11" s="1">
        <v>0.83041634586716895</v>
      </c>
      <c r="F11" s="1">
        <v>1.0612743114594501</v>
      </c>
      <c r="G11" s="1">
        <f>E11-1.96*F11</f>
        <v>-1.2496813045933532</v>
      </c>
      <c r="H11" s="1">
        <f>E11+1.96*F11</f>
        <v>2.9105139963276914</v>
      </c>
      <c r="I11" s="11">
        <v>0.43393783627057297</v>
      </c>
      <c r="J11" s="1">
        <v>1.0695150314914501</v>
      </c>
      <c r="K11">
        <v>1</v>
      </c>
      <c r="L11" s="1">
        <v>0.301055014385262</v>
      </c>
      <c r="M11" s="1" t="s">
        <v>146</v>
      </c>
      <c r="N11" s="1" t="s">
        <v>146</v>
      </c>
      <c r="O11" s="1" t="s">
        <v>146</v>
      </c>
      <c r="P11" s="1">
        <f t="shared" si="0"/>
        <v>0.43586777679128702</v>
      </c>
      <c r="Q11" s="1">
        <f t="shared" si="1"/>
        <v>5.4447736738888183E-2</v>
      </c>
      <c r="R11" s="1">
        <f t="shared" si="2"/>
        <v>3.4892307784262648</v>
      </c>
    </row>
    <row r="12" spans="1:18" x14ac:dyDescent="0.2">
      <c r="A12" t="s">
        <v>454</v>
      </c>
      <c r="B12" t="s">
        <v>573</v>
      </c>
      <c r="C12" t="s">
        <v>448</v>
      </c>
      <c r="D12">
        <v>2</v>
      </c>
      <c r="E12" s="1">
        <v>0.65431290956242005</v>
      </c>
      <c r="F12" s="1">
        <v>1.1506485789597101</v>
      </c>
      <c r="G12" s="1">
        <v>-1.6009168640608</v>
      </c>
      <c r="H12" s="1">
        <v>2.9095426831856401</v>
      </c>
      <c r="I12" s="11">
        <v>0.56959569437906399</v>
      </c>
      <c r="J12" s="1">
        <v>1.4795609731075301</v>
      </c>
      <c r="K12">
        <v>1</v>
      </c>
      <c r="L12" s="1">
        <v>0.22384322476343699</v>
      </c>
      <c r="M12" s="1" t="s">
        <v>146</v>
      </c>
      <c r="N12" s="1" t="s">
        <v>146</v>
      </c>
      <c r="O12" s="1" t="s">
        <v>146</v>
      </c>
      <c r="P12" s="1">
        <f t="shared" si="0"/>
        <v>0.51979908890176607</v>
      </c>
      <c r="Q12" s="1">
        <f t="shared" si="1"/>
        <v>5.4500648233792852E-2</v>
      </c>
      <c r="R12" s="1">
        <f t="shared" si="2"/>
        <v>4.9575757643112865</v>
      </c>
    </row>
    <row r="13" spans="1:18" x14ac:dyDescent="0.2">
      <c r="A13" t="s">
        <v>454</v>
      </c>
      <c r="B13" t="s">
        <v>572</v>
      </c>
      <c r="C13" t="s">
        <v>145</v>
      </c>
      <c r="D13">
        <v>2</v>
      </c>
      <c r="E13" s="1">
        <v>-3.7230519835169402E-2</v>
      </c>
      <c r="F13" s="1">
        <v>0.66498352161563901</v>
      </c>
      <c r="G13" s="1">
        <f>E13-1.96*F13</f>
        <v>-1.3405982222018218</v>
      </c>
      <c r="H13" s="1">
        <f>E13+1.96*F13</f>
        <v>1.2661371825314829</v>
      </c>
      <c r="I13" s="11">
        <v>0.95535205869877904</v>
      </c>
      <c r="J13" s="1">
        <v>3.0666869827550899E-2</v>
      </c>
      <c r="K13">
        <v>1</v>
      </c>
      <c r="L13" s="1">
        <v>0.86098566771312002</v>
      </c>
      <c r="M13" s="1" t="s">
        <v>146</v>
      </c>
      <c r="N13" s="1" t="s">
        <v>146</v>
      </c>
      <c r="O13" s="1" t="s">
        <v>146</v>
      </c>
      <c r="P13" s="1">
        <f t="shared" si="0"/>
        <v>1.0379322572355851</v>
      </c>
      <c r="Q13" s="1">
        <f t="shared" si="1"/>
        <v>0.28191852096778425</v>
      </c>
      <c r="R13" s="1">
        <f t="shared" si="2"/>
        <v>3.8213288254774298</v>
      </c>
    </row>
    <row r="14" spans="1:18" x14ac:dyDescent="0.2">
      <c r="A14" t="s">
        <v>454</v>
      </c>
      <c r="B14" t="s">
        <v>572</v>
      </c>
      <c r="C14" t="s">
        <v>448</v>
      </c>
      <c r="D14">
        <v>2</v>
      </c>
      <c r="E14" s="1">
        <v>-1.7723085398179999E-2</v>
      </c>
      <c r="F14" s="1">
        <v>0.74534671092440197</v>
      </c>
      <c r="G14" s="1">
        <v>-1.4785757948053899</v>
      </c>
      <c r="H14" s="1">
        <v>1.4431296240090301</v>
      </c>
      <c r="I14" s="11">
        <v>0.981029441004452</v>
      </c>
      <c r="J14" s="1">
        <v>4.2392920470944201E-2</v>
      </c>
      <c r="K14">
        <v>1</v>
      </c>
      <c r="L14" s="1">
        <v>0.83687260976552402</v>
      </c>
      <c r="M14" s="1" t="s">
        <v>146</v>
      </c>
      <c r="N14" s="1" t="s">
        <v>146</v>
      </c>
      <c r="O14" s="1" t="s">
        <v>146</v>
      </c>
      <c r="P14" s="1">
        <f t="shared" si="0"/>
        <v>1.017881071228228</v>
      </c>
      <c r="Q14" s="1">
        <f t="shared" si="1"/>
        <v>0.23618742297062417</v>
      </c>
      <c r="R14" s="1">
        <f t="shared" si="2"/>
        <v>4.3866936779846561</v>
      </c>
    </row>
    <row r="15" spans="1:18" x14ac:dyDescent="0.2">
      <c r="A15" t="s">
        <v>454</v>
      </c>
      <c r="B15" t="s">
        <v>510</v>
      </c>
      <c r="C15" t="s">
        <v>145</v>
      </c>
      <c r="D15">
        <v>2</v>
      </c>
      <c r="E15" s="1">
        <v>1.24030339116177</v>
      </c>
      <c r="F15" s="1">
        <v>0.41018180396496901</v>
      </c>
      <c r="G15" s="1">
        <f>E15-1.96*F15</f>
        <v>0.43634705539043084</v>
      </c>
      <c r="H15" s="1">
        <f>E15+1.96*F15</f>
        <v>2.0442597269331091</v>
      </c>
      <c r="I15" s="11">
        <v>2.4963014504535601E-3</v>
      </c>
      <c r="J15" s="1">
        <v>7.6626899814317195E-2</v>
      </c>
      <c r="K15">
        <v>1</v>
      </c>
      <c r="L15" s="1">
        <v>0.78192166954091702</v>
      </c>
      <c r="M15" s="1" t="s">
        <v>146</v>
      </c>
      <c r="N15" s="1" t="s">
        <v>146</v>
      </c>
      <c r="O15" s="1" t="s">
        <v>146</v>
      </c>
      <c r="P15" s="1">
        <f t="shared" si="0"/>
        <v>0.28929643464198379</v>
      </c>
      <c r="Q15" s="1">
        <f t="shared" si="1"/>
        <v>0.12947600210659446</v>
      </c>
      <c r="R15" s="1">
        <f t="shared" si="2"/>
        <v>0.64639335270532716</v>
      </c>
    </row>
    <row r="16" spans="1:18" x14ac:dyDescent="0.2">
      <c r="A16" t="s">
        <v>454</v>
      </c>
      <c r="B16" t="s">
        <v>510</v>
      </c>
      <c r="C16" t="s">
        <v>448</v>
      </c>
      <c r="D16">
        <v>2</v>
      </c>
      <c r="E16" s="1">
        <v>1.2209940280624401</v>
      </c>
      <c r="F16" s="1">
        <v>0.45947270079671898</v>
      </c>
      <c r="G16" s="1">
        <v>0.32044408262152302</v>
      </c>
      <c r="H16" s="1">
        <v>2.1215439735033601</v>
      </c>
      <c r="I16" s="11">
        <v>7.8750385788650592E-3</v>
      </c>
      <c r="J16" s="1">
        <v>0.105797858036036</v>
      </c>
      <c r="K16">
        <v>1</v>
      </c>
      <c r="L16" s="1">
        <v>0.74497989217595895</v>
      </c>
      <c r="M16" s="1" t="s">
        <v>146</v>
      </c>
      <c r="N16" s="1" t="s">
        <v>146</v>
      </c>
      <c r="O16" s="1" t="s">
        <v>146</v>
      </c>
      <c r="P16" s="1">
        <f t="shared" si="0"/>
        <v>0.29493684566214806</v>
      </c>
      <c r="Q16" s="1">
        <f t="shared" si="1"/>
        <v>0.11984644585281637</v>
      </c>
      <c r="R16" s="1">
        <f t="shared" si="2"/>
        <v>0.72582663849679174</v>
      </c>
    </row>
    <row r="17" spans="1:18" x14ac:dyDescent="0.2">
      <c r="A17" t="s">
        <v>454</v>
      </c>
      <c r="B17" t="s">
        <v>459</v>
      </c>
      <c r="C17" t="s">
        <v>145</v>
      </c>
      <c r="D17">
        <v>2</v>
      </c>
      <c r="E17" s="1">
        <v>-0.14985223428876601</v>
      </c>
      <c r="F17" s="1">
        <v>0.19493497361439599</v>
      </c>
      <c r="G17" s="1">
        <f>E17-1.96*F17</f>
        <v>-0.53192478257298215</v>
      </c>
      <c r="H17" s="1">
        <f>E17+1.96*F17</f>
        <v>0.2322203139954501</v>
      </c>
      <c r="I17" s="11">
        <v>0.44205400145013402</v>
      </c>
      <c r="J17" s="1">
        <v>0.41132277016200802</v>
      </c>
      <c r="K17">
        <v>1</v>
      </c>
      <c r="L17" s="1">
        <v>0.52129888192567697</v>
      </c>
      <c r="M17" s="1" t="s">
        <v>146</v>
      </c>
      <c r="N17" s="1" t="s">
        <v>146</v>
      </c>
      <c r="O17" s="1" t="s">
        <v>146</v>
      </c>
      <c r="P17" s="1">
        <f t="shared" si="0"/>
        <v>1.1616625761485999</v>
      </c>
      <c r="Q17" s="1">
        <f t="shared" si="1"/>
        <v>0.79277144542077937</v>
      </c>
      <c r="R17" s="1">
        <f t="shared" si="2"/>
        <v>1.7022055330309591</v>
      </c>
    </row>
    <row r="18" spans="1:18" x14ac:dyDescent="0.2">
      <c r="A18" t="s">
        <v>454</v>
      </c>
      <c r="B18" t="s">
        <v>459</v>
      </c>
      <c r="C18" t="s">
        <v>448</v>
      </c>
      <c r="D18">
        <v>2</v>
      </c>
      <c r="E18" s="1">
        <v>-0.16432228950541</v>
      </c>
      <c r="F18" s="1">
        <v>0.22063890221406601</v>
      </c>
      <c r="G18" s="1">
        <v>-0.59676659143343402</v>
      </c>
      <c r="H18" s="1">
        <v>0.26812201242261402</v>
      </c>
      <c r="I18" s="11">
        <v>0.45641884607158001</v>
      </c>
      <c r="J18" s="1">
        <v>0.579824251286155</v>
      </c>
      <c r="K18">
        <v>1</v>
      </c>
      <c r="L18" s="1">
        <v>0.44638121705918499</v>
      </c>
      <c r="M18" s="1" t="s">
        <v>146</v>
      </c>
      <c r="N18" s="1" t="s">
        <v>146</v>
      </c>
      <c r="O18" s="1" t="s">
        <v>146</v>
      </c>
      <c r="P18" s="1">
        <f t="shared" si="0"/>
        <v>1.1785941023990445</v>
      </c>
      <c r="Q18" s="1">
        <f t="shared" si="1"/>
        <v>0.7648144585447868</v>
      </c>
      <c r="R18" s="1">
        <f t="shared" si="2"/>
        <v>1.8162366606573064</v>
      </c>
    </row>
    <row r="19" spans="1:18" x14ac:dyDescent="0.2">
      <c r="A19" t="s">
        <v>182</v>
      </c>
      <c r="B19" s="83" t="s">
        <v>155</v>
      </c>
      <c r="C19" t="s">
        <v>144</v>
      </c>
      <c r="D19">
        <v>1</v>
      </c>
      <c r="E19" s="1">
        <v>0.89767441860465103</v>
      </c>
      <c r="F19" s="1">
        <v>0.35116279069767398</v>
      </c>
      <c r="G19" s="1">
        <f t="shared" ref="G19:G26" si="3">E19-1.96*F19</f>
        <v>0.20939534883721</v>
      </c>
      <c r="H19" s="1">
        <f t="shared" ref="H19:H26" si="4">E19+1.96*F19</f>
        <v>1.585953488372092</v>
      </c>
      <c r="I19" s="11">
        <v>1.05794484610787E-2</v>
      </c>
      <c r="J19" s="1" t="s">
        <v>146</v>
      </c>
      <c r="K19" s="1" t="s">
        <v>146</v>
      </c>
      <c r="L19" s="1" t="s">
        <v>146</v>
      </c>
      <c r="M19" s="1" t="s">
        <v>146</v>
      </c>
      <c r="N19" s="1" t="s">
        <v>146</v>
      </c>
      <c r="O19" s="1" t="s">
        <v>146</v>
      </c>
      <c r="P19" s="1">
        <f t="shared" si="0"/>
        <v>0.40751627086117853</v>
      </c>
      <c r="Q19" s="1">
        <f t="shared" si="1"/>
        <v>0.20475247091269766</v>
      </c>
      <c r="R19" s="1">
        <f t="shared" si="2"/>
        <v>0.81107451488294935</v>
      </c>
    </row>
    <row r="20" spans="1:18" x14ac:dyDescent="0.2">
      <c r="A20" t="s">
        <v>182</v>
      </c>
      <c r="B20" s="83" t="s">
        <v>157</v>
      </c>
      <c r="C20" t="s">
        <v>144</v>
      </c>
      <c r="D20">
        <v>1</v>
      </c>
      <c r="E20" s="1">
        <v>0.372093023255814</v>
      </c>
      <c r="F20" s="1">
        <v>0.51627906976744198</v>
      </c>
      <c r="G20" s="1">
        <f t="shared" si="3"/>
        <v>-0.63981395348837222</v>
      </c>
      <c r="H20" s="1">
        <f t="shared" si="4"/>
        <v>1.3840000000000001</v>
      </c>
      <c r="I20" s="11">
        <v>0.47108136114737198</v>
      </c>
      <c r="J20" s="1" t="s">
        <v>146</v>
      </c>
      <c r="K20" s="1" t="s">
        <v>146</v>
      </c>
      <c r="L20" s="1" t="s">
        <v>146</v>
      </c>
      <c r="M20" s="1" t="s">
        <v>146</v>
      </c>
      <c r="N20" s="1" t="s">
        <v>146</v>
      </c>
      <c r="O20" s="1" t="s">
        <v>146</v>
      </c>
      <c r="P20" s="1">
        <f t="shared" si="0"/>
        <v>0.68929011953068464</v>
      </c>
      <c r="Q20" s="1">
        <f t="shared" si="1"/>
        <v>0.25057424879511875</v>
      </c>
      <c r="R20" s="1">
        <f t="shared" si="2"/>
        <v>1.8961280784726875</v>
      </c>
    </row>
    <row r="21" spans="1:18" x14ac:dyDescent="0.2">
      <c r="A21" t="s">
        <v>182</v>
      </c>
      <c r="B21" t="s">
        <v>571</v>
      </c>
      <c r="C21" t="s">
        <v>144</v>
      </c>
      <c r="D21">
        <v>1</v>
      </c>
      <c r="E21" s="1">
        <v>0.71162790697674405</v>
      </c>
      <c r="F21" s="1">
        <v>0.35581395348837203</v>
      </c>
      <c r="G21" s="1">
        <f t="shared" si="3"/>
        <v>1.4232558139534945E-2</v>
      </c>
      <c r="H21" s="1">
        <f t="shared" si="4"/>
        <v>1.409023255813953</v>
      </c>
      <c r="I21" s="11">
        <v>4.5500263896358403E-2</v>
      </c>
      <c r="J21" s="1" t="s">
        <v>146</v>
      </c>
      <c r="K21" s="1" t="s">
        <v>146</v>
      </c>
      <c r="L21" s="1" t="s">
        <v>146</v>
      </c>
      <c r="M21" s="1" t="s">
        <v>146</v>
      </c>
      <c r="N21" s="1" t="s">
        <v>146</v>
      </c>
      <c r="O21" s="1" t="s">
        <v>146</v>
      </c>
      <c r="P21" s="1">
        <f t="shared" si="0"/>
        <v>0.49084449753699122</v>
      </c>
      <c r="Q21" s="1">
        <f t="shared" si="1"/>
        <v>0.24438186518365723</v>
      </c>
      <c r="R21" s="1">
        <f t="shared" si="2"/>
        <v>0.98586824591620004</v>
      </c>
    </row>
    <row r="22" spans="1:18" x14ac:dyDescent="0.2">
      <c r="A22" t="s">
        <v>182</v>
      </c>
      <c r="B22" t="s">
        <v>484</v>
      </c>
      <c r="C22" t="s">
        <v>144</v>
      </c>
      <c r="D22">
        <v>1</v>
      </c>
      <c r="E22" s="1">
        <v>0.13023255813953499</v>
      </c>
      <c r="F22" s="1">
        <v>0.15581395348837199</v>
      </c>
      <c r="G22" s="1">
        <f t="shared" si="3"/>
        <v>-0.1751627906976741</v>
      </c>
      <c r="H22" s="1">
        <f t="shared" si="4"/>
        <v>0.43562790697674408</v>
      </c>
      <c r="I22" s="11">
        <v>0.403255669441207</v>
      </c>
      <c r="J22" s="1" t="s">
        <v>146</v>
      </c>
      <c r="K22" s="1" t="s">
        <v>146</v>
      </c>
      <c r="L22" s="1" t="s">
        <v>146</v>
      </c>
      <c r="M22" s="1" t="s">
        <v>146</v>
      </c>
      <c r="N22" s="1" t="s">
        <v>146</v>
      </c>
      <c r="O22" s="1" t="s">
        <v>146</v>
      </c>
      <c r="P22" s="1">
        <f t="shared" si="0"/>
        <v>0.87789124642411587</v>
      </c>
      <c r="Q22" s="1">
        <f t="shared" si="1"/>
        <v>0.64685837264867885</v>
      </c>
      <c r="R22" s="1">
        <f t="shared" si="2"/>
        <v>1.1914401562004142</v>
      </c>
    </row>
    <row r="23" spans="1:18" x14ac:dyDescent="0.2">
      <c r="A23" t="s">
        <v>182</v>
      </c>
      <c r="B23" t="s">
        <v>573</v>
      </c>
      <c r="C23" t="s">
        <v>144</v>
      </c>
      <c r="D23">
        <v>1</v>
      </c>
      <c r="E23" s="1">
        <v>6.5116279069767399E-2</v>
      </c>
      <c r="F23" s="1">
        <v>0.51162790697674398</v>
      </c>
      <c r="G23" s="1">
        <f t="shared" si="3"/>
        <v>-0.93767441860465073</v>
      </c>
      <c r="H23" s="1">
        <f t="shared" si="4"/>
        <v>1.0679069767441856</v>
      </c>
      <c r="I23" s="11">
        <v>0.89872454522782796</v>
      </c>
      <c r="J23" s="1" t="s">
        <v>146</v>
      </c>
      <c r="K23" s="1" t="s">
        <v>146</v>
      </c>
      <c r="L23" s="1" t="s">
        <v>146</v>
      </c>
      <c r="M23" s="1" t="s">
        <v>146</v>
      </c>
      <c r="N23" s="1" t="s">
        <v>146</v>
      </c>
      <c r="O23" s="1" t="s">
        <v>146</v>
      </c>
      <c r="P23" s="1">
        <f t="shared" si="0"/>
        <v>0.93695850837916828</v>
      </c>
      <c r="Q23" s="1">
        <f t="shared" si="1"/>
        <v>0.34372719406371049</v>
      </c>
      <c r="R23" s="1">
        <f t="shared" si="2"/>
        <v>2.5540348904177685</v>
      </c>
    </row>
    <row r="24" spans="1:18" x14ac:dyDescent="0.2">
      <c r="A24" t="s">
        <v>182</v>
      </c>
      <c r="B24" t="s">
        <v>572</v>
      </c>
      <c r="C24" t="s">
        <v>144</v>
      </c>
      <c r="D24">
        <v>1</v>
      </c>
      <c r="E24" s="1">
        <v>0.43255813953488398</v>
      </c>
      <c r="F24" s="1">
        <v>0.334883720930233</v>
      </c>
      <c r="G24" s="1">
        <f t="shared" si="3"/>
        <v>-0.22381395348837263</v>
      </c>
      <c r="H24" s="1">
        <f t="shared" si="4"/>
        <v>1.0889302325581407</v>
      </c>
      <c r="I24" s="11">
        <v>0.19647260583939</v>
      </c>
      <c r="J24" s="1" t="s">
        <v>146</v>
      </c>
      <c r="K24" s="1" t="s">
        <v>146</v>
      </c>
      <c r="L24" s="1" t="s">
        <v>146</v>
      </c>
      <c r="M24" s="1" t="s">
        <v>146</v>
      </c>
      <c r="N24" s="1" t="s">
        <v>146</v>
      </c>
      <c r="O24" s="1" t="s">
        <v>146</v>
      </c>
      <c r="P24" s="1">
        <f t="shared" si="0"/>
        <v>0.64884712836755976</v>
      </c>
      <c r="Q24" s="1">
        <f t="shared" si="1"/>
        <v>0.33657635961721483</v>
      </c>
      <c r="R24" s="1">
        <f t="shared" si="2"/>
        <v>1.2508382836799079</v>
      </c>
    </row>
    <row r="25" spans="1:18" x14ac:dyDescent="0.2">
      <c r="A25" t="s">
        <v>182</v>
      </c>
      <c r="B25" t="s">
        <v>510</v>
      </c>
      <c r="C25" t="s">
        <v>144</v>
      </c>
      <c r="D25">
        <v>1</v>
      </c>
      <c r="E25" s="1">
        <v>0.416279069767442</v>
      </c>
      <c r="F25" s="1">
        <v>0.206976744186047</v>
      </c>
      <c r="G25" s="1">
        <f t="shared" si="3"/>
        <v>1.0604651162789858E-2</v>
      </c>
      <c r="H25" s="1">
        <f t="shared" si="4"/>
        <v>0.82195348837209414</v>
      </c>
      <c r="I25" s="11">
        <v>4.4300539669111301E-2</v>
      </c>
      <c r="J25" s="1" t="s">
        <v>146</v>
      </c>
      <c r="K25" s="1" t="s">
        <v>146</v>
      </c>
      <c r="L25" s="1" t="s">
        <v>146</v>
      </c>
      <c r="M25" s="1" t="s">
        <v>146</v>
      </c>
      <c r="N25" s="1" t="s">
        <v>146</v>
      </c>
      <c r="O25" s="1" t="s">
        <v>146</v>
      </c>
      <c r="P25" s="1">
        <f t="shared" si="0"/>
        <v>0.65949619935025783</v>
      </c>
      <c r="Q25" s="1">
        <f t="shared" si="1"/>
        <v>0.4395721162125919</v>
      </c>
      <c r="R25" s="1">
        <f t="shared" si="2"/>
        <v>0.98945137991210896</v>
      </c>
    </row>
    <row r="26" spans="1:18" x14ac:dyDescent="0.2">
      <c r="A26" s="5" t="s">
        <v>182</v>
      </c>
      <c r="B26" s="5" t="s">
        <v>459</v>
      </c>
      <c r="C26" s="5" t="s">
        <v>144</v>
      </c>
      <c r="D26" s="5">
        <v>1</v>
      </c>
      <c r="E26" s="6">
        <v>-0.113953488372093</v>
      </c>
      <c r="F26" s="6">
        <v>8.6046511627906996E-2</v>
      </c>
      <c r="G26" s="6">
        <f t="shared" si="3"/>
        <v>-0.28260465116279071</v>
      </c>
      <c r="H26" s="6">
        <f t="shared" si="4"/>
        <v>5.4697674418604722E-2</v>
      </c>
      <c r="I26" s="19">
        <v>0.18539535544346999</v>
      </c>
      <c r="J26" s="6" t="s">
        <v>146</v>
      </c>
      <c r="K26" s="6" t="s">
        <v>146</v>
      </c>
      <c r="L26" s="6" t="s">
        <v>146</v>
      </c>
      <c r="M26" s="6" t="s">
        <v>146</v>
      </c>
      <c r="N26" s="6" t="s">
        <v>146</v>
      </c>
      <c r="O26" s="6" t="s">
        <v>146</v>
      </c>
      <c r="P26" s="6">
        <f t="shared" si="0"/>
        <v>1.1206999980906049</v>
      </c>
      <c r="Q26" s="6">
        <f t="shared" si="1"/>
        <v>0.94677133788520984</v>
      </c>
      <c r="R26" s="6">
        <f t="shared" si="2"/>
        <v>1.3265805960346468</v>
      </c>
    </row>
    <row r="29" spans="1:18" ht="45" customHeight="1" x14ac:dyDescent="0.2">
      <c r="A29" s="86" t="s">
        <v>442</v>
      </c>
      <c r="B29" s="86"/>
      <c r="C29" s="86"/>
      <c r="D29" s="86"/>
      <c r="E29" s="86"/>
      <c r="F29" s="86"/>
      <c r="G29" s="86"/>
      <c r="H29" s="86"/>
      <c r="I29" s="86"/>
      <c r="J29" s="86"/>
      <c r="K29" s="86"/>
      <c r="L29" s="86"/>
      <c r="M29" s="86"/>
      <c r="N29" s="86"/>
      <c r="O29" s="86"/>
      <c r="P29" s="86"/>
    </row>
  </sheetData>
  <autoFilter ref="A2:R26" xr:uid="{02CCBDD3-C505-F541-BF98-02298CA8E52A}"/>
  <mergeCells count="1">
    <mergeCell ref="A29:P29"/>
  </mergeCells>
  <pageMargins left="0.7" right="0.7" top="0.75" bottom="0.75" header="0.3" footer="0.3"/>
  <pageSetup paperSize="9" scale="31" orientation="portrait" horizontalDpi="0" verticalDpi="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954A69-4618-C147-A10D-CEED5A2EBDAA}">
  <dimension ref="A1:E6"/>
  <sheetViews>
    <sheetView zoomScaleNormal="100" workbookViewId="0"/>
  </sheetViews>
  <sheetFormatPr baseColWidth="10" defaultRowHeight="16" x14ac:dyDescent="0.2"/>
  <cols>
    <col min="1" max="1" width="39.33203125" customWidth="1"/>
    <col min="2" max="2" width="23.5" bestFit="1" customWidth="1"/>
    <col min="4" max="4" width="19" bestFit="1" customWidth="1"/>
    <col min="5" max="5" width="14.6640625" customWidth="1"/>
  </cols>
  <sheetData>
    <row r="1" spans="1:5" x14ac:dyDescent="0.2">
      <c r="A1" s="34" t="s">
        <v>919</v>
      </c>
    </row>
    <row r="2" spans="1:5" x14ac:dyDescent="0.2">
      <c r="A2" s="35" t="s">
        <v>175</v>
      </c>
      <c r="B2" s="35" t="s">
        <v>176</v>
      </c>
      <c r="C2" s="35" t="s">
        <v>136</v>
      </c>
      <c r="D2" s="35" t="s">
        <v>183</v>
      </c>
    </row>
    <row r="3" spans="1:5" x14ac:dyDescent="0.2">
      <c r="A3" t="s">
        <v>230</v>
      </c>
      <c r="B3" t="s">
        <v>510</v>
      </c>
      <c r="C3">
        <v>2291</v>
      </c>
      <c r="D3" s="17">
        <v>0.71905424200278167</v>
      </c>
    </row>
    <row r="4" spans="1:5" x14ac:dyDescent="0.2">
      <c r="A4" s="65" t="s">
        <v>438</v>
      </c>
      <c r="B4" s="65" t="s">
        <v>510</v>
      </c>
      <c r="C4" s="65">
        <v>256</v>
      </c>
      <c r="D4" s="66">
        <v>0.90750628321691496</v>
      </c>
    </row>
    <row r="6" spans="1:5" ht="49" customHeight="1" x14ac:dyDescent="0.2">
      <c r="A6" s="86" t="s">
        <v>443</v>
      </c>
      <c r="B6" s="86"/>
      <c r="C6" s="86"/>
      <c r="D6" s="86"/>
      <c r="E6" s="86"/>
    </row>
  </sheetData>
  <mergeCells count="1">
    <mergeCell ref="A6:E6"/>
  </mergeCells>
  <pageMargins left="0.7" right="0.7" top="0.75" bottom="0.75" header="0.3" footer="0.3"/>
  <pageSetup paperSize="9" scale="49" orientation="portrait" horizontalDpi="0" verticalDpi="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3A300E-6174-EC4A-957E-E524689EBA31}">
  <dimension ref="A1:L38"/>
  <sheetViews>
    <sheetView zoomScaleNormal="100" workbookViewId="0">
      <pane ySplit="2" topLeftCell="A3" activePane="bottomLeft" state="frozen"/>
      <selection pane="bottomLeft"/>
    </sheetView>
  </sheetViews>
  <sheetFormatPr baseColWidth="10" defaultRowHeight="16" x14ac:dyDescent="0.2"/>
  <cols>
    <col min="1" max="1" width="39.1640625" customWidth="1"/>
    <col min="2" max="2" width="18.5" bestFit="1" customWidth="1"/>
    <col min="7" max="7" width="10.6640625" customWidth="1"/>
    <col min="9" max="9" width="11.6640625" customWidth="1"/>
    <col min="13" max="13" width="11.83203125" customWidth="1"/>
  </cols>
  <sheetData>
    <row r="1" spans="1:12" x14ac:dyDescent="0.2">
      <c r="A1" s="34" t="s">
        <v>920</v>
      </c>
    </row>
    <row r="2" spans="1:12" x14ac:dyDescent="0.2">
      <c r="A2" s="35" t="s">
        <v>0</v>
      </c>
      <c r="B2" s="35" t="s">
        <v>433</v>
      </c>
      <c r="C2" s="35" t="s">
        <v>431</v>
      </c>
      <c r="D2" s="35" t="s">
        <v>160</v>
      </c>
      <c r="E2" s="35" t="s">
        <v>163</v>
      </c>
      <c r="F2" s="15" t="s">
        <v>1</v>
      </c>
      <c r="G2" s="15" t="s">
        <v>2</v>
      </c>
      <c r="H2" s="16" t="s">
        <v>3</v>
      </c>
      <c r="I2" s="35" t="s">
        <v>161</v>
      </c>
      <c r="J2" s="35" t="s">
        <v>138</v>
      </c>
      <c r="K2" s="35" t="s">
        <v>140</v>
      </c>
      <c r="L2" s="35" t="s">
        <v>162</v>
      </c>
    </row>
    <row r="3" spans="1:12" x14ac:dyDescent="0.2">
      <c r="A3" t="s">
        <v>165</v>
      </c>
      <c r="B3" t="s">
        <v>512</v>
      </c>
      <c r="C3" t="s">
        <v>150</v>
      </c>
      <c r="D3">
        <v>16</v>
      </c>
      <c r="E3">
        <v>31404571</v>
      </c>
      <c r="F3" t="s">
        <v>20</v>
      </c>
      <c r="G3" t="s">
        <v>19</v>
      </c>
      <c r="H3" s="1">
        <v>0.44568099999999999</v>
      </c>
      <c r="I3" s="1">
        <v>-2.64894E-2</v>
      </c>
      <c r="J3" s="1">
        <v>2.1423000000000002E-3</v>
      </c>
      <c r="K3" s="2">
        <v>4.0003700000000001E-35</v>
      </c>
      <c r="L3">
        <v>408112</v>
      </c>
    </row>
    <row r="4" spans="1:12" x14ac:dyDescent="0.2">
      <c r="A4" t="s">
        <v>514</v>
      </c>
      <c r="B4" t="s">
        <v>513</v>
      </c>
      <c r="C4" t="s">
        <v>150</v>
      </c>
      <c r="D4">
        <v>16</v>
      </c>
      <c r="E4">
        <v>31404571</v>
      </c>
      <c r="F4" t="s">
        <v>20</v>
      </c>
      <c r="G4" t="s">
        <v>19</v>
      </c>
      <c r="H4" s="1">
        <v>0.44558900000000001</v>
      </c>
      <c r="I4" s="1">
        <v>1.9390399999999999E-2</v>
      </c>
      <c r="J4" s="1">
        <v>2.14847E-3</v>
      </c>
      <c r="K4" s="2">
        <v>1.80011E-19</v>
      </c>
      <c r="L4">
        <v>408112</v>
      </c>
    </row>
    <row r="5" spans="1:12" x14ac:dyDescent="0.2">
      <c r="A5" t="s">
        <v>167</v>
      </c>
      <c r="B5" t="s">
        <v>166</v>
      </c>
      <c r="C5" t="s">
        <v>150</v>
      </c>
      <c r="D5">
        <v>16</v>
      </c>
      <c r="E5">
        <v>31404571</v>
      </c>
      <c r="F5" t="s">
        <v>20</v>
      </c>
      <c r="G5" t="s">
        <v>19</v>
      </c>
      <c r="H5" s="1">
        <v>0.44569999999999999</v>
      </c>
      <c r="I5" s="1">
        <v>-3.1631399999999997E-2</v>
      </c>
      <c r="J5" s="1">
        <v>3.5510799999999999E-3</v>
      </c>
      <c r="K5" s="2">
        <v>5.2167499999999996E-19</v>
      </c>
      <c r="L5">
        <v>171529</v>
      </c>
    </row>
    <row r="6" spans="1:12" x14ac:dyDescent="0.2">
      <c r="A6" t="s">
        <v>516</v>
      </c>
      <c r="B6" t="s">
        <v>515</v>
      </c>
      <c r="C6" t="s">
        <v>168</v>
      </c>
      <c r="D6">
        <v>16</v>
      </c>
      <c r="E6">
        <v>31117698</v>
      </c>
      <c r="F6" t="s">
        <v>19</v>
      </c>
      <c r="G6" t="s">
        <v>20</v>
      </c>
      <c r="H6" s="1">
        <v>0.28016799999999997</v>
      </c>
      <c r="I6" s="1">
        <v>1.7663499999999999E-2</v>
      </c>
      <c r="J6" s="1">
        <v>2.2192100000000001E-3</v>
      </c>
      <c r="K6" s="2">
        <v>1.6998099999999999E-15</v>
      </c>
      <c r="L6">
        <v>462117</v>
      </c>
    </row>
    <row r="7" spans="1:12" x14ac:dyDescent="0.2">
      <c r="A7" t="s">
        <v>518</v>
      </c>
      <c r="B7" t="s">
        <v>517</v>
      </c>
      <c r="C7" t="s">
        <v>168</v>
      </c>
      <c r="D7">
        <v>16</v>
      </c>
      <c r="E7">
        <v>31117698</v>
      </c>
      <c r="F7" t="s">
        <v>19</v>
      </c>
      <c r="G7" t="s">
        <v>20</v>
      </c>
      <c r="H7" s="1">
        <v>0.28018100000000001</v>
      </c>
      <c r="I7" s="1">
        <v>1.48854E-2</v>
      </c>
      <c r="J7" s="1">
        <v>1.9317500000000001E-3</v>
      </c>
      <c r="K7" s="2">
        <v>1.29987E-14</v>
      </c>
      <c r="L7">
        <v>461632</v>
      </c>
    </row>
    <row r="8" spans="1:12" x14ac:dyDescent="0.2">
      <c r="A8" t="s">
        <v>165</v>
      </c>
      <c r="B8" t="s">
        <v>164</v>
      </c>
      <c r="C8" t="s">
        <v>150</v>
      </c>
      <c r="D8">
        <v>16</v>
      </c>
      <c r="E8">
        <v>31404571</v>
      </c>
      <c r="F8" t="s">
        <v>20</v>
      </c>
      <c r="G8" t="s">
        <v>19</v>
      </c>
      <c r="H8" s="1">
        <v>0.445803</v>
      </c>
      <c r="I8" s="1">
        <v>-2.98409E-2</v>
      </c>
      <c r="J8" s="1">
        <v>3.9913400000000003E-3</v>
      </c>
      <c r="K8" s="2">
        <v>1.39991E-14</v>
      </c>
      <c r="L8">
        <v>116666</v>
      </c>
    </row>
    <row r="9" spans="1:12" x14ac:dyDescent="0.2">
      <c r="A9" t="s">
        <v>520</v>
      </c>
      <c r="B9" t="s">
        <v>519</v>
      </c>
      <c r="C9" t="s">
        <v>168</v>
      </c>
      <c r="D9">
        <v>16</v>
      </c>
      <c r="E9">
        <v>31117698</v>
      </c>
      <c r="F9" t="s">
        <v>19</v>
      </c>
      <c r="G9" t="s">
        <v>20</v>
      </c>
      <c r="H9" s="1">
        <v>0.280165</v>
      </c>
      <c r="I9" s="1">
        <v>1.49675E-2</v>
      </c>
      <c r="J9" s="1">
        <v>1.9916600000000001E-3</v>
      </c>
      <c r="K9" s="2">
        <v>5.7003299999999996E-14</v>
      </c>
      <c r="L9">
        <v>462166</v>
      </c>
    </row>
    <row r="10" spans="1:12" x14ac:dyDescent="0.2">
      <c r="A10" t="s">
        <v>522</v>
      </c>
      <c r="B10" t="s">
        <v>521</v>
      </c>
      <c r="C10" t="s">
        <v>168</v>
      </c>
      <c r="D10">
        <v>16</v>
      </c>
      <c r="E10">
        <v>31117698</v>
      </c>
      <c r="F10" t="s">
        <v>19</v>
      </c>
      <c r="G10" t="s">
        <v>20</v>
      </c>
      <c r="H10" s="1">
        <v>0.280136</v>
      </c>
      <c r="I10" s="1">
        <v>1.6802600000000001E-2</v>
      </c>
      <c r="J10" s="1">
        <v>2.24383E-3</v>
      </c>
      <c r="K10" s="2">
        <v>7.0000300000000001E-14</v>
      </c>
      <c r="L10">
        <v>454588</v>
      </c>
    </row>
    <row r="11" spans="1:12" x14ac:dyDescent="0.2">
      <c r="A11" t="s">
        <v>518</v>
      </c>
      <c r="B11" t="s">
        <v>523</v>
      </c>
      <c r="C11" t="s">
        <v>168</v>
      </c>
      <c r="D11">
        <v>16</v>
      </c>
      <c r="E11">
        <v>31117698</v>
      </c>
      <c r="F11" t="s">
        <v>19</v>
      </c>
      <c r="G11" t="s">
        <v>20</v>
      </c>
      <c r="H11" s="1">
        <v>0.280163</v>
      </c>
      <c r="I11" s="1">
        <v>1.4479300000000001E-2</v>
      </c>
      <c r="J11" s="1">
        <v>1.9458800000000001E-3</v>
      </c>
      <c r="K11" s="2">
        <v>1E-13</v>
      </c>
      <c r="L11">
        <v>454893</v>
      </c>
    </row>
    <row r="12" spans="1:12" x14ac:dyDescent="0.2">
      <c r="A12" t="s">
        <v>525</v>
      </c>
      <c r="B12" t="s">
        <v>524</v>
      </c>
      <c r="C12" t="s">
        <v>168</v>
      </c>
      <c r="D12">
        <v>16</v>
      </c>
      <c r="E12">
        <v>31117698</v>
      </c>
      <c r="F12" t="s">
        <v>19</v>
      </c>
      <c r="G12" t="s">
        <v>20</v>
      </c>
      <c r="H12" s="1">
        <v>0.28015099999999998</v>
      </c>
      <c r="I12" s="1">
        <v>1.6210800000000001E-2</v>
      </c>
      <c r="J12" s="1">
        <v>2.1886700000000002E-3</v>
      </c>
      <c r="K12" s="2">
        <v>1.2998699999999999E-13</v>
      </c>
      <c r="L12">
        <v>454757</v>
      </c>
    </row>
    <row r="13" spans="1:12" x14ac:dyDescent="0.2">
      <c r="A13" t="s">
        <v>527</v>
      </c>
      <c r="B13" t="s">
        <v>526</v>
      </c>
      <c r="C13" t="s">
        <v>168</v>
      </c>
      <c r="D13">
        <v>16</v>
      </c>
      <c r="E13">
        <v>31117698</v>
      </c>
      <c r="F13" t="s">
        <v>19</v>
      </c>
      <c r="G13" t="s">
        <v>20</v>
      </c>
      <c r="H13" s="1">
        <v>0.280144</v>
      </c>
      <c r="I13" s="1">
        <v>1.6059500000000001E-2</v>
      </c>
      <c r="J13" s="1">
        <v>2.1885300000000002E-3</v>
      </c>
      <c r="K13" s="2">
        <v>2.1998900000000001E-13</v>
      </c>
      <c r="L13">
        <v>454684</v>
      </c>
    </row>
    <row r="14" spans="1:12" x14ac:dyDescent="0.2">
      <c r="A14" t="s">
        <v>531</v>
      </c>
      <c r="B14" t="s">
        <v>530</v>
      </c>
      <c r="C14" t="s">
        <v>168</v>
      </c>
      <c r="D14">
        <v>16</v>
      </c>
      <c r="E14">
        <v>31117698</v>
      </c>
      <c r="F14" t="s">
        <v>19</v>
      </c>
      <c r="G14" t="s">
        <v>20</v>
      </c>
      <c r="H14" s="1">
        <v>0.2802</v>
      </c>
      <c r="I14" s="1">
        <v>1.5641700000000001E-2</v>
      </c>
      <c r="J14" s="1">
        <v>2.1758099999999998E-3</v>
      </c>
      <c r="K14" s="2">
        <v>6.4998000000000002E-13</v>
      </c>
      <c r="L14">
        <v>454137</v>
      </c>
    </row>
    <row r="15" spans="1:12" x14ac:dyDescent="0.2">
      <c r="A15" t="s">
        <v>533</v>
      </c>
      <c r="B15" t="s">
        <v>532</v>
      </c>
      <c r="C15" t="s">
        <v>168</v>
      </c>
      <c r="D15">
        <v>16</v>
      </c>
      <c r="E15">
        <v>31117698</v>
      </c>
      <c r="F15" t="s">
        <v>19</v>
      </c>
      <c r="G15" t="s">
        <v>20</v>
      </c>
      <c r="H15" s="1">
        <v>0.280136</v>
      </c>
      <c r="I15" s="1">
        <v>1.43634E-2</v>
      </c>
      <c r="J15" s="1">
        <v>2.0618400000000001E-3</v>
      </c>
      <c r="K15" s="2">
        <v>3.29989E-12</v>
      </c>
      <c r="L15">
        <v>454613</v>
      </c>
    </row>
    <row r="16" spans="1:12" x14ac:dyDescent="0.2">
      <c r="A16" t="s">
        <v>535</v>
      </c>
      <c r="B16" t="s">
        <v>534</v>
      </c>
      <c r="C16" t="s">
        <v>168</v>
      </c>
      <c r="D16">
        <v>16</v>
      </c>
      <c r="E16">
        <v>31117698</v>
      </c>
      <c r="F16" t="s">
        <v>19</v>
      </c>
      <c r="G16" t="s">
        <v>20</v>
      </c>
      <c r="H16" s="1">
        <v>0.28016400000000002</v>
      </c>
      <c r="I16" s="1">
        <v>1.2257199999999999E-2</v>
      </c>
      <c r="J16" s="1">
        <v>1.7847399999999999E-3</v>
      </c>
      <c r="K16" s="2">
        <v>6.4998000000000002E-12</v>
      </c>
      <c r="L16">
        <v>454846</v>
      </c>
    </row>
    <row r="17" spans="1:12" x14ac:dyDescent="0.2">
      <c r="A17" t="s">
        <v>537</v>
      </c>
      <c r="B17" t="s">
        <v>536</v>
      </c>
      <c r="C17" t="s">
        <v>168</v>
      </c>
      <c r="D17">
        <v>16</v>
      </c>
      <c r="E17">
        <v>31117698</v>
      </c>
      <c r="F17" t="s">
        <v>19</v>
      </c>
      <c r="G17" t="s">
        <v>20</v>
      </c>
      <c r="H17" s="1">
        <v>0.28015499999999999</v>
      </c>
      <c r="I17" s="1">
        <v>1.16644E-2</v>
      </c>
      <c r="J17" s="1">
        <v>1.70469E-3</v>
      </c>
      <c r="K17" s="2">
        <v>7.8000999999999994E-12</v>
      </c>
      <c r="L17">
        <v>454789</v>
      </c>
    </row>
    <row r="18" spans="1:12" x14ac:dyDescent="0.2">
      <c r="A18" t="s">
        <v>539</v>
      </c>
      <c r="B18" t="s">
        <v>538</v>
      </c>
      <c r="C18" t="s">
        <v>168</v>
      </c>
      <c r="D18">
        <v>16</v>
      </c>
      <c r="E18">
        <v>31117698</v>
      </c>
      <c r="F18" t="s">
        <v>19</v>
      </c>
      <c r="G18" t="s">
        <v>20</v>
      </c>
      <c r="H18" s="1">
        <v>0.280192</v>
      </c>
      <c r="I18" s="1">
        <v>1.1750500000000001E-2</v>
      </c>
      <c r="J18" s="1">
        <v>1.7174499999999999E-3</v>
      </c>
      <c r="K18" s="2">
        <v>7.8000999999999994E-12</v>
      </c>
      <c r="L18">
        <v>454633</v>
      </c>
    </row>
    <row r="19" spans="1:12" x14ac:dyDescent="0.2">
      <c r="A19" t="s">
        <v>529</v>
      </c>
      <c r="B19" t="s">
        <v>528</v>
      </c>
      <c r="C19" t="s">
        <v>168</v>
      </c>
      <c r="D19">
        <v>16</v>
      </c>
      <c r="E19">
        <v>31117698</v>
      </c>
      <c r="F19" t="s">
        <v>19</v>
      </c>
      <c r="G19" t="s">
        <v>20</v>
      </c>
      <c r="H19" s="1">
        <v>0.28043600000000002</v>
      </c>
      <c r="I19" s="1">
        <v>1.5474399999999999E-2</v>
      </c>
      <c r="J19" s="1">
        <v>2.1317799999999998E-3</v>
      </c>
      <c r="K19" s="2">
        <v>3.90032E-13</v>
      </c>
      <c r="L19">
        <v>431167</v>
      </c>
    </row>
    <row r="20" spans="1:12" x14ac:dyDescent="0.2">
      <c r="A20" t="s">
        <v>541</v>
      </c>
      <c r="B20" t="s">
        <v>540</v>
      </c>
      <c r="C20" t="s">
        <v>168</v>
      </c>
      <c r="D20">
        <v>16</v>
      </c>
      <c r="E20">
        <v>31117698</v>
      </c>
      <c r="F20" t="s">
        <v>19</v>
      </c>
      <c r="G20" t="s">
        <v>20</v>
      </c>
      <c r="H20" s="1">
        <v>0.28015899999999999</v>
      </c>
      <c r="I20" s="1">
        <v>1.2037000000000001E-2</v>
      </c>
      <c r="J20" s="1">
        <v>1.76362E-3</v>
      </c>
      <c r="K20" s="2">
        <v>8.8003499999999998E-12</v>
      </c>
      <c r="L20">
        <v>454823</v>
      </c>
    </row>
    <row r="21" spans="1:12" x14ac:dyDescent="0.2">
      <c r="A21" t="s">
        <v>543</v>
      </c>
      <c r="B21" t="s">
        <v>542</v>
      </c>
      <c r="C21" t="s">
        <v>168</v>
      </c>
      <c r="D21">
        <v>16</v>
      </c>
      <c r="E21">
        <v>31117698</v>
      </c>
      <c r="F21" t="s">
        <v>19</v>
      </c>
      <c r="G21" t="s">
        <v>20</v>
      </c>
      <c r="H21" s="1">
        <v>0.28014299999999998</v>
      </c>
      <c r="I21" s="1">
        <v>1.1561699999999999E-2</v>
      </c>
      <c r="J21" s="1">
        <v>1.69517E-3</v>
      </c>
      <c r="K21" s="2">
        <v>9.0991299999999998E-12</v>
      </c>
      <c r="L21">
        <v>454724</v>
      </c>
    </row>
    <row r="22" spans="1:12" x14ac:dyDescent="0.2">
      <c r="A22" t="s">
        <v>545</v>
      </c>
      <c r="B22" t="s">
        <v>544</v>
      </c>
      <c r="C22" t="s">
        <v>168</v>
      </c>
      <c r="D22">
        <v>16</v>
      </c>
      <c r="E22">
        <v>31117698</v>
      </c>
      <c r="F22" t="s">
        <v>19</v>
      </c>
      <c r="G22" t="s">
        <v>20</v>
      </c>
      <c r="H22" s="1">
        <v>0.27889999999999998</v>
      </c>
      <c r="I22" s="1">
        <v>0.12959999999999999</v>
      </c>
      <c r="J22" s="1">
        <v>1.9699999999999999E-2</v>
      </c>
      <c r="K22" s="2">
        <v>5.0408099999999999E-11</v>
      </c>
      <c r="L22">
        <v>721678</v>
      </c>
    </row>
    <row r="23" spans="1:12" x14ac:dyDescent="0.2">
      <c r="A23" t="s">
        <v>165</v>
      </c>
      <c r="B23" t="s">
        <v>512</v>
      </c>
      <c r="C23" t="s">
        <v>171</v>
      </c>
      <c r="D23">
        <v>16</v>
      </c>
      <c r="E23">
        <v>31573030</v>
      </c>
      <c r="F23" t="s">
        <v>16</v>
      </c>
      <c r="G23" t="s">
        <v>20</v>
      </c>
      <c r="H23" s="1">
        <v>0.50595800000000002</v>
      </c>
      <c r="I23" s="1">
        <v>-1.33198E-2</v>
      </c>
      <c r="J23" s="1">
        <v>2.1367500000000002E-3</v>
      </c>
      <c r="K23" s="2">
        <v>4.6000199999999998E-10</v>
      </c>
      <c r="L23">
        <v>408112</v>
      </c>
    </row>
    <row r="24" spans="1:12" x14ac:dyDescent="0.2">
      <c r="A24" t="s">
        <v>547</v>
      </c>
      <c r="B24" t="s">
        <v>546</v>
      </c>
      <c r="C24" t="s">
        <v>168</v>
      </c>
      <c r="D24">
        <v>16</v>
      </c>
      <c r="E24">
        <v>31117698</v>
      </c>
      <c r="F24" t="s">
        <v>19</v>
      </c>
      <c r="G24" t="s">
        <v>20</v>
      </c>
      <c r="H24" s="1">
        <v>0.280163</v>
      </c>
      <c r="I24" s="1">
        <v>8.6673500000000007E-3</v>
      </c>
      <c r="J24" s="1">
        <v>1.4548199999999999E-3</v>
      </c>
      <c r="K24" s="2">
        <v>2.5999799999999999E-9</v>
      </c>
      <c r="L24">
        <v>454874</v>
      </c>
    </row>
    <row r="25" spans="1:12" x14ac:dyDescent="0.2">
      <c r="A25" t="s">
        <v>549</v>
      </c>
      <c r="B25" t="s">
        <v>548</v>
      </c>
      <c r="C25" t="s">
        <v>168</v>
      </c>
      <c r="D25">
        <v>16</v>
      </c>
      <c r="E25">
        <v>31117698</v>
      </c>
      <c r="F25" t="s">
        <v>19</v>
      </c>
      <c r="G25" t="s">
        <v>20</v>
      </c>
      <c r="H25" s="1">
        <v>0.28015899999999999</v>
      </c>
      <c r="I25" s="1">
        <v>8.3081200000000004E-3</v>
      </c>
      <c r="J25" s="1">
        <v>1.4039499999999999E-3</v>
      </c>
      <c r="K25" s="2">
        <v>3.2999700000000001E-9</v>
      </c>
      <c r="L25">
        <v>454826</v>
      </c>
    </row>
    <row r="26" spans="1:12" x14ac:dyDescent="0.2">
      <c r="A26" t="s">
        <v>551</v>
      </c>
      <c r="B26" t="s">
        <v>550</v>
      </c>
      <c r="C26" t="s">
        <v>168</v>
      </c>
      <c r="D26">
        <v>16</v>
      </c>
      <c r="E26">
        <v>31117698</v>
      </c>
      <c r="F26" t="s">
        <v>19</v>
      </c>
      <c r="G26" t="s">
        <v>20</v>
      </c>
      <c r="H26" s="1">
        <v>0.28016600000000003</v>
      </c>
      <c r="I26" s="1">
        <v>8.3556499999999992E-3</v>
      </c>
      <c r="J26" s="1">
        <v>1.4221500000000001E-3</v>
      </c>
      <c r="K26" s="2">
        <v>4.2000100000000003E-9</v>
      </c>
      <c r="L26">
        <v>454854</v>
      </c>
    </row>
    <row r="27" spans="1:12" x14ac:dyDescent="0.2">
      <c r="A27" t="s">
        <v>553</v>
      </c>
      <c r="B27" t="s">
        <v>552</v>
      </c>
      <c r="C27" t="s">
        <v>168</v>
      </c>
      <c r="D27">
        <v>16</v>
      </c>
      <c r="E27">
        <v>31117698</v>
      </c>
      <c r="F27" t="s">
        <v>19</v>
      </c>
      <c r="G27" t="s">
        <v>20</v>
      </c>
      <c r="H27" s="1">
        <v>0.28018100000000001</v>
      </c>
      <c r="I27" s="1">
        <v>1.29217E-2</v>
      </c>
      <c r="J27" s="1">
        <v>2.2011299999999999E-3</v>
      </c>
      <c r="K27" s="2">
        <v>4.3000200000000002E-9</v>
      </c>
      <c r="L27">
        <v>461460</v>
      </c>
    </row>
    <row r="28" spans="1:12" x14ac:dyDescent="0.2">
      <c r="A28" t="s">
        <v>555</v>
      </c>
      <c r="B28" t="s">
        <v>554</v>
      </c>
      <c r="C28" t="s">
        <v>168</v>
      </c>
      <c r="D28">
        <v>16</v>
      </c>
      <c r="E28">
        <v>31117698</v>
      </c>
      <c r="F28" t="s">
        <v>19</v>
      </c>
      <c r="G28" t="s">
        <v>20</v>
      </c>
      <c r="H28" s="1">
        <v>0.28035300000000002</v>
      </c>
      <c r="I28" s="1">
        <v>-6.2194300000000001E-2</v>
      </c>
      <c r="J28" s="1">
        <v>1.0754E-2</v>
      </c>
      <c r="K28" s="2">
        <v>7.3230200000000002E-9</v>
      </c>
      <c r="L28">
        <v>472868</v>
      </c>
    </row>
    <row r="29" spans="1:12" x14ac:dyDescent="0.2">
      <c r="A29" t="s">
        <v>553</v>
      </c>
      <c r="B29" t="s">
        <v>556</v>
      </c>
      <c r="C29" t="s">
        <v>168</v>
      </c>
      <c r="D29">
        <v>16</v>
      </c>
      <c r="E29">
        <v>31117698</v>
      </c>
      <c r="F29" t="s">
        <v>19</v>
      </c>
      <c r="G29" t="s">
        <v>20</v>
      </c>
      <c r="H29" s="1">
        <v>0.28016400000000002</v>
      </c>
      <c r="I29" s="1">
        <v>1.2822800000000001E-2</v>
      </c>
      <c r="J29" s="1">
        <v>2.21791E-3</v>
      </c>
      <c r="K29" s="2">
        <v>7.3999699999999996E-9</v>
      </c>
      <c r="L29">
        <v>454884</v>
      </c>
    </row>
    <row r="30" spans="1:12" x14ac:dyDescent="0.2">
      <c r="A30" t="s">
        <v>558</v>
      </c>
      <c r="B30" t="s">
        <v>557</v>
      </c>
      <c r="C30" t="s">
        <v>168</v>
      </c>
      <c r="D30">
        <v>16</v>
      </c>
      <c r="E30">
        <v>31117698</v>
      </c>
      <c r="F30" t="s">
        <v>19</v>
      </c>
      <c r="G30" t="s">
        <v>20</v>
      </c>
      <c r="H30" s="1">
        <v>0.280142</v>
      </c>
      <c r="I30" s="1">
        <v>7.9529700000000002E-3</v>
      </c>
      <c r="J30" s="1">
        <v>1.3979299999999999E-3</v>
      </c>
      <c r="K30" s="2">
        <v>1.29999E-8</v>
      </c>
      <c r="L30">
        <v>454655</v>
      </c>
    </row>
    <row r="31" spans="1:12" x14ac:dyDescent="0.2">
      <c r="A31" t="s">
        <v>560</v>
      </c>
      <c r="B31" t="s">
        <v>559</v>
      </c>
      <c r="C31" t="s">
        <v>168</v>
      </c>
      <c r="D31">
        <v>16</v>
      </c>
      <c r="E31">
        <v>31117698</v>
      </c>
      <c r="F31" t="s">
        <v>19</v>
      </c>
      <c r="G31" t="s">
        <v>20</v>
      </c>
      <c r="H31" s="1">
        <v>0.27994000000000002</v>
      </c>
      <c r="I31" s="1">
        <v>-6.4087099999999998E-3</v>
      </c>
      <c r="J31" s="1">
        <v>1.13418E-3</v>
      </c>
      <c r="K31" s="2">
        <v>1.6000000000000001E-8</v>
      </c>
      <c r="L31">
        <v>430438</v>
      </c>
    </row>
    <row r="32" spans="1:12" x14ac:dyDescent="0.2">
      <c r="A32" t="s">
        <v>562</v>
      </c>
      <c r="B32" t="s">
        <v>561</v>
      </c>
      <c r="C32" t="s">
        <v>168</v>
      </c>
      <c r="D32">
        <v>16</v>
      </c>
      <c r="E32">
        <v>31117698</v>
      </c>
      <c r="F32" t="s">
        <v>19</v>
      </c>
      <c r="G32" t="s">
        <v>20</v>
      </c>
      <c r="H32" s="1">
        <v>0.28010000000000002</v>
      </c>
      <c r="I32" s="1">
        <v>1.2992099999999999E-2</v>
      </c>
      <c r="J32" s="1">
        <v>2.3057500000000001E-3</v>
      </c>
      <c r="K32" s="2">
        <v>1.79999E-8</v>
      </c>
      <c r="L32">
        <v>436424</v>
      </c>
    </row>
    <row r="33" spans="1:12" x14ac:dyDescent="0.2">
      <c r="A33" t="s">
        <v>165</v>
      </c>
      <c r="B33" t="s">
        <v>512</v>
      </c>
      <c r="C33" t="s">
        <v>170</v>
      </c>
      <c r="D33">
        <v>16</v>
      </c>
      <c r="E33">
        <v>31463252</v>
      </c>
      <c r="F33" t="s">
        <v>19</v>
      </c>
      <c r="G33" t="s">
        <v>20</v>
      </c>
      <c r="H33" s="1">
        <v>4.4932E-2</v>
      </c>
      <c r="I33" s="1">
        <v>-2.9164099999999998E-2</v>
      </c>
      <c r="J33" s="1">
        <v>5.2015400000000002E-3</v>
      </c>
      <c r="K33" s="2">
        <v>2.0999999999999999E-8</v>
      </c>
      <c r="L33">
        <v>408112</v>
      </c>
    </row>
    <row r="34" spans="1:12" x14ac:dyDescent="0.2">
      <c r="A34" t="s">
        <v>564</v>
      </c>
      <c r="B34" t="s">
        <v>563</v>
      </c>
      <c r="C34" t="s">
        <v>168</v>
      </c>
      <c r="D34">
        <v>16</v>
      </c>
      <c r="E34">
        <v>31117698</v>
      </c>
      <c r="F34" t="s">
        <v>19</v>
      </c>
      <c r="G34" t="s">
        <v>20</v>
      </c>
      <c r="H34" s="85" t="s">
        <v>146</v>
      </c>
      <c r="I34" s="1">
        <v>-1.4670000000000001E-2</v>
      </c>
      <c r="J34" s="1">
        <v>2.6559999999999999E-3</v>
      </c>
      <c r="K34" s="2">
        <v>3.3030099999999997E-8</v>
      </c>
      <c r="L34">
        <v>348219</v>
      </c>
    </row>
    <row r="35" spans="1:12" x14ac:dyDescent="0.2">
      <c r="A35" t="s">
        <v>560</v>
      </c>
      <c r="B35" t="s">
        <v>565</v>
      </c>
      <c r="C35" t="s">
        <v>168</v>
      </c>
      <c r="D35">
        <v>16</v>
      </c>
      <c r="E35">
        <v>31117698</v>
      </c>
      <c r="F35" t="s">
        <v>19</v>
      </c>
      <c r="G35" t="s">
        <v>20</v>
      </c>
      <c r="H35" s="85" t="s">
        <v>146</v>
      </c>
      <c r="I35" s="1">
        <v>6.3964299999999998E-3</v>
      </c>
      <c r="J35" s="1">
        <v>1.16293E-3</v>
      </c>
      <c r="K35" s="2">
        <v>4.3000199999999999E-8</v>
      </c>
      <c r="L35">
        <v>408317</v>
      </c>
    </row>
    <row r="36" spans="1:12" x14ac:dyDescent="0.2">
      <c r="A36" s="5" t="s">
        <v>567</v>
      </c>
      <c r="B36" s="5" t="s">
        <v>566</v>
      </c>
      <c r="C36" s="5" t="s">
        <v>168</v>
      </c>
      <c r="D36" s="5">
        <v>16</v>
      </c>
      <c r="E36" s="5">
        <v>31117698</v>
      </c>
      <c r="F36" s="5" t="s">
        <v>19</v>
      </c>
      <c r="G36" s="5" t="s">
        <v>20</v>
      </c>
      <c r="H36" s="6">
        <v>0.28024900000000003</v>
      </c>
      <c r="I36" s="6">
        <v>8.5336700000000001E-3</v>
      </c>
      <c r="J36" s="6">
        <v>1.55868E-3</v>
      </c>
      <c r="K36" s="7">
        <v>4.3999700000000001E-8</v>
      </c>
      <c r="L36" s="5">
        <v>454718</v>
      </c>
    </row>
    <row r="38" spans="1:12" ht="40" customHeight="1" x14ac:dyDescent="0.2">
      <c r="A38" s="86" t="s">
        <v>441</v>
      </c>
      <c r="B38" s="86"/>
      <c r="C38" s="86"/>
      <c r="D38" s="86"/>
      <c r="E38" s="86"/>
      <c r="F38" s="86"/>
      <c r="G38" s="86"/>
      <c r="H38" s="86"/>
      <c r="I38" s="86"/>
      <c r="J38" s="86"/>
      <c r="K38" s="86"/>
      <c r="L38" s="86"/>
    </row>
  </sheetData>
  <autoFilter ref="A2:L37" xr:uid="{753A300E-6174-EC4A-957E-E524689EBA31}"/>
  <mergeCells count="1">
    <mergeCell ref="A38:L38"/>
  </mergeCells>
  <phoneticPr fontId="9" type="noConversion"/>
  <pageMargins left="0.7" right="0.7" top="0.75" bottom="0.75" header="0.3" footer="0.3"/>
  <pageSetup paperSize="9" scale="40" orientation="portrait" horizontalDpi="0" verticalDpi="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7EF051-276B-CA4B-AD59-5ADEBC0DEC42}">
  <dimension ref="A1:K669"/>
  <sheetViews>
    <sheetView zoomScaleNormal="100" workbookViewId="0"/>
  </sheetViews>
  <sheetFormatPr baseColWidth="10" defaultRowHeight="16" x14ac:dyDescent="0.2"/>
  <cols>
    <col min="1" max="1" width="38.6640625" customWidth="1"/>
    <col min="2" max="2" width="13.5" customWidth="1"/>
    <col min="5" max="5" width="14.83203125" customWidth="1"/>
  </cols>
  <sheetData>
    <row r="1" spans="1:9" x14ac:dyDescent="0.2">
      <c r="A1" s="34" t="s">
        <v>921</v>
      </c>
    </row>
    <row r="2" spans="1:9" x14ac:dyDescent="0.2">
      <c r="A2" s="15" t="s">
        <v>0</v>
      </c>
      <c r="B2" s="15" t="s">
        <v>447</v>
      </c>
      <c r="C2" s="15" t="s">
        <v>1</v>
      </c>
      <c r="D2" s="15" t="s">
        <v>2</v>
      </c>
      <c r="E2" s="80" t="s">
        <v>3</v>
      </c>
      <c r="F2" s="80" t="s">
        <v>4</v>
      </c>
      <c r="G2" s="80" t="s">
        <v>5</v>
      </c>
      <c r="H2" s="81" t="s">
        <v>6</v>
      </c>
      <c r="I2" s="79"/>
    </row>
    <row r="3" spans="1:9" x14ac:dyDescent="0.2">
      <c r="A3" t="s">
        <v>569</v>
      </c>
      <c r="B3" t="s">
        <v>172</v>
      </c>
      <c r="C3" t="s">
        <v>19</v>
      </c>
      <c r="D3" t="s">
        <v>15</v>
      </c>
      <c r="E3" s="1">
        <v>0.27300000000000002</v>
      </c>
      <c r="F3" s="1">
        <v>1.0999999999999999E-2</v>
      </c>
      <c r="G3" s="1">
        <v>4.0000000000000001E-3</v>
      </c>
      <c r="H3" s="2">
        <v>4.1999999999999997E-3</v>
      </c>
      <c r="I3" s="10"/>
    </row>
    <row r="4" spans="1:9" x14ac:dyDescent="0.2">
      <c r="A4" t="s">
        <v>569</v>
      </c>
      <c r="B4" t="s">
        <v>170</v>
      </c>
      <c r="C4" t="s">
        <v>19</v>
      </c>
      <c r="D4" t="s">
        <v>20</v>
      </c>
      <c r="E4" s="1">
        <v>4.3999999999999997E-2</v>
      </c>
      <c r="F4" s="1">
        <v>-0.04</v>
      </c>
      <c r="G4" s="1">
        <v>8.0000000000000002E-3</v>
      </c>
      <c r="H4" s="2">
        <v>2.6599999999999999E-6</v>
      </c>
      <c r="I4" s="10"/>
    </row>
    <row r="5" spans="1:9" x14ac:dyDescent="0.2">
      <c r="A5" t="s">
        <v>569</v>
      </c>
      <c r="B5" t="s">
        <v>171</v>
      </c>
      <c r="C5" t="s">
        <v>16</v>
      </c>
      <c r="D5" t="s">
        <v>20</v>
      </c>
      <c r="E5" s="1">
        <v>0.50700000000000001</v>
      </c>
      <c r="F5" s="1">
        <v>-1.7999999999999999E-2</v>
      </c>
      <c r="G5" s="1">
        <v>3.0000000000000001E-3</v>
      </c>
      <c r="H5" s="2">
        <v>3.1600000000000002E-7</v>
      </c>
      <c r="I5" s="10"/>
    </row>
    <row r="6" spans="1:9" x14ac:dyDescent="0.2">
      <c r="A6" t="s">
        <v>569</v>
      </c>
      <c r="B6" t="s">
        <v>169</v>
      </c>
      <c r="C6" t="s">
        <v>19</v>
      </c>
      <c r="D6" t="s">
        <v>20</v>
      </c>
      <c r="E6" s="1">
        <v>0.03</v>
      </c>
      <c r="F6" s="1">
        <v>3.1E-2</v>
      </c>
      <c r="G6" s="1">
        <v>0.01</v>
      </c>
      <c r="H6" s="2">
        <v>2.4499999999999999E-3</v>
      </c>
      <c r="I6" s="10"/>
    </row>
    <row r="7" spans="1:9" x14ac:dyDescent="0.2">
      <c r="A7" t="s">
        <v>569</v>
      </c>
      <c r="B7" t="s">
        <v>168</v>
      </c>
      <c r="C7" t="s">
        <v>19</v>
      </c>
      <c r="D7" t="s">
        <v>20</v>
      </c>
      <c r="E7" s="1">
        <v>0.28000000000000003</v>
      </c>
      <c r="F7" s="1">
        <v>1.7000000000000001E-2</v>
      </c>
      <c r="G7" s="1">
        <v>4.0000000000000001E-3</v>
      </c>
      <c r="H7" s="2">
        <v>1.5400000000000002E-5</v>
      </c>
      <c r="I7" s="10"/>
    </row>
    <row r="8" spans="1:9" ht="15" customHeight="1" x14ac:dyDescent="0.2">
      <c r="A8" t="s">
        <v>569</v>
      </c>
      <c r="B8" t="s">
        <v>173</v>
      </c>
      <c r="C8" t="s">
        <v>19</v>
      </c>
      <c r="D8" t="s">
        <v>20</v>
      </c>
      <c r="E8" s="1">
        <v>5.3999999999999999E-2</v>
      </c>
      <c r="F8" s="1">
        <v>2.9000000000000001E-2</v>
      </c>
      <c r="G8" s="1">
        <v>8.0000000000000002E-3</v>
      </c>
      <c r="H8" s="2">
        <v>2.1599999999999999E-4</v>
      </c>
      <c r="I8" s="10"/>
    </row>
    <row r="9" spans="1:9" x14ac:dyDescent="0.2">
      <c r="A9" t="s">
        <v>569</v>
      </c>
      <c r="B9" t="s">
        <v>150</v>
      </c>
      <c r="C9" t="s">
        <v>20</v>
      </c>
      <c r="D9" t="s">
        <v>19</v>
      </c>
      <c r="E9" s="1">
        <v>0.44600000000000001</v>
      </c>
      <c r="F9" s="1">
        <v>-2.9000000000000001E-2</v>
      </c>
      <c r="G9" s="1">
        <v>3.0000000000000001E-3</v>
      </c>
      <c r="H9" s="2">
        <v>2.0300000000000001E-17</v>
      </c>
      <c r="I9" s="10"/>
    </row>
    <row r="10" spans="1:9" x14ac:dyDescent="0.2">
      <c r="A10" t="s">
        <v>568</v>
      </c>
      <c r="B10" t="s">
        <v>172</v>
      </c>
      <c r="C10" t="s">
        <v>19</v>
      </c>
      <c r="D10" t="s">
        <v>15</v>
      </c>
      <c r="E10" s="1">
        <v>0.27341599999999999</v>
      </c>
      <c r="F10" s="1">
        <v>-2.9126299999999998E-3</v>
      </c>
      <c r="G10" s="1">
        <v>2.2892799999999999E-3</v>
      </c>
      <c r="H10" s="2">
        <v>0.20327100000000001</v>
      </c>
      <c r="I10" s="10"/>
    </row>
    <row r="11" spans="1:9" x14ac:dyDescent="0.2">
      <c r="A11" t="s">
        <v>568</v>
      </c>
      <c r="B11" t="s">
        <v>170</v>
      </c>
      <c r="C11" t="s">
        <v>19</v>
      </c>
      <c r="D11" t="s">
        <v>20</v>
      </c>
      <c r="E11" s="1">
        <v>4.4410999999999999E-2</v>
      </c>
      <c r="F11" s="1">
        <v>-2.6505700000000001E-3</v>
      </c>
      <c r="G11" s="1">
        <v>5.0111799999999996E-3</v>
      </c>
      <c r="H11" s="2">
        <v>0.596854</v>
      </c>
      <c r="I11" s="10"/>
    </row>
    <row r="12" spans="1:9" x14ac:dyDescent="0.2">
      <c r="A12" t="s">
        <v>568</v>
      </c>
      <c r="B12" t="s">
        <v>171</v>
      </c>
      <c r="C12" t="s">
        <v>16</v>
      </c>
      <c r="D12" t="s">
        <v>20</v>
      </c>
      <c r="E12" s="1">
        <v>0.50750300000000004</v>
      </c>
      <c r="F12" s="1">
        <v>-2.2637099999999999E-3</v>
      </c>
      <c r="G12" s="1">
        <v>2.0439299999999998E-3</v>
      </c>
      <c r="H12" s="2">
        <v>0.26806600000000003</v>
      </c>
      <c r="I12" s="10"/>
    </row>
    <row r="13" spans="1:9" x14ac:dyDescent="0.2">
      <c r="A13" t="s">
        <v>568</v>
      </c>
      <c r="B13" t="s">
        <v>169</v>
      </c>
      <c r="C13" t="s">
        <v>19</v>
      </c>
      <c r="D13" t="s">
        <v>20</v>
      </c>
      <c r="E13" s="1">
        <v>2.9711100000000001E-2</v>
      </c>
      <c r="F13" s="1">
        <v>-9.1228400000000001E-3</v>
      </c>
      <c r="G13" s="1">
        <v>6.0155599999999997E-3</v>
      </c>
      <c r="H13" s="2">
        <v>0.129384</v>
      </c>
      <c r="I13" s="10"/>
    </row>
    <row r="14" spans="1:9" x14ac:dyDescent="0.2">
      <c r="A14" t="s">
        <v>568</v>
      </c>
      <c r="B14" t="s">
        <v>168</v>
      </c>
      <c r="C14" t="s">
        <v>19</v>
      </c>
      <c r="D14" t="s">
        <v>20</v>
      </c>
      <c r="E14" s="1">
        <v>0.28010099999999999</v>
      </c>
      <c r="F14" s="1">
        <v>-1.46579E-2</v>
      </c>
      <c r="G14" s="1">
        <v>2.2719900000000002E-3</v>
      </c>
      <c r="H14" s="2">
        <v>1.10831E-10</v>
      </c>
      <c r="I14" s="10"/>
    </row>
    <row r="15" spans="1:9" x14ac:dyDescent="0.2">
      <c r="A15" t="s">
        <v>568</v>
      </c>
      <c r="B15" t="s">
        <v>173</v>
      </c>
      <c r="C15" t="s">
        <v>19</v>
      </c>
      <c r="D15" t="s">
        <v>20</v>
      </c>
      <c r="E15" s="1">
        <v>5.2793800000000002E-2</v>
      </c>
      <c r="F15" s="1">
        <v>-4.4649000000000002E-4</v>
      </c>
      <c r="G15" s="1">
        <v>4.6952900000000004E-3</v>
      </c>
      <c r="H15" s="2">
        <v>0.92424099999999998</v>
      </c>
      <c r="I15" s="10"/>
    </row>
    <row r="16" spans="1:9" x14ac:dyDescent="0.2">
      <c r="A16" s="5" t="s">
        <v>568</v>
      </c>
      <c r="B16" s="5" t="s">
        <v>150</v>
      </c>
      <c r="C16" s="5" t="s">
        <v>20</v>
      </c>
      <c r="D16" s="5" t="s">
        <v>19</v>
      </c>
      <c r="E16" s="6">
        <v>0.44622200000000001</v>
      </c>
      <c r="F16" s="6">
        <v>-9.1198200000000007E-3</v>
      </c>
      <c r="G16" s="6">
        <v>2.0503499999999998E-3</v>
      </c>
      <c r="H16" s="7">
        <v>8.6728100000000001E-6</v>
      </c>
      <c r="I16" s="10"/>
    </row>
    <row r="17" spans="1:9" x14ac:dyDescent="0.2">
      <c r="A17" s="15" t="s">
        <v>0</v>
      </c>
      <c r="B17" s="15" t="s">
        <v>447</v>
      </c>
      <c r="C17" s="15" t="s">
        <v>1</v>
      </c>
      <c r="D17" s="15" t="s">
        <v>2</v>
      </c>
      <c r="E17" s="15" t="s">
        <v>3</v>
      </c>
      <c r="F17" s="15" t="s">
        <v>4</v>
      </c>
      <c r="G17" s="15" t="s">
        <v>5</v>
      </c>
      <c r="H17" s="15" t="s">
        <v>6</v>
      </c>
      <c r="I17" s="10"/>
    </row>
    <row r="18" spans="1:9" x14ac:dyDescent="0.2">
      <c r="A18" t="s">
        <v>569</v>
      </c>
      <c r="B18" t="s">
        <v>172</v>
      </c>
      <c r="C18" t="s">
        <v>19</v>
      </c>
      <c r="D18" t="s">
        <v>15</v>
      </c>
      <c r="E18" s="1">
        <v>0.27300000000000002</v>
      </c>
      <c r="F18" s="1">
        <v>1.0999999999999999E-2</v>
      </c>
      <c r="G18" s="1">
        <v>4.0000000000000001E-3</v>
      </c>
      <c r="H18" s="2">
        <v>4.1999999999999997E-3</v>
      </c>
      <c r="I18" s="10"/>
    </row>
    <row r="19" spans="1:9" x14ac:dyDescent="0.2">
      <c r="A19" t="s">
        <v>569</v>
      </c>
      <c r="B19" t="s">
        <v>170</v>
      </c>
      <c r="C19" t="s">
        <v>19</v>
      </c>
      <c r="D19" t="s">
        <v>20</v>
      </c>
      <c r="E19" s="1">
        <v>4.3999999999999997E-2</v>
      </c>
      <c r="F19" s="1">
        <v>-0.04</v>
      </c>
      <c r="G19" s="1">
        <v>8.0000000000000002E-3</v>
      </c>
      <c r="H19" s="2">
        <v>2.6599999999999999E-6</v>
      </c>
      <c r="I19" s="10"/>
    </row>
    <row r="20" spans="1:9" x14ac:dyDescent="0.2">
      <c r="A20" t="s">
        <v>569</v>
      </c>
      <c r="B20" t="s">
        <v>171</v>
      </c>
      <c r="C20" t="s">
        <v>16</v>
      </c>
      <c r="D20" t="s">
        <v>20</v>
      </c>
      <c r="E20" s="1">
        <v>0.50700000000000001</v>
      </c>
      <c r="F20" s="1">
        <v>-1.7999999999999999E-2</v>
      </c>
      <c r="G20" s="1">
        <v>3.0000000000000001E-3</v>
      </c>
      <c r="H20" s="2">
        <v>3.1600000000000002E-7</v>
      </c>
      <c r="I20" s="10"/>
    </row>
    <row r="21" spans="1:9" x14ac:dyDescent="0.2">
      <c r="A21" t="s">
        <v>569</v>
      </c>
      <c r="B21" t="s">
        <v>169</v>
      </c>
      <c r="C21" t="s">
        <v>19</v>
      </c>
      <c r="D21" t="s">
        <v>20</v>
      </c>
      <c r="E21" s="1">
        <v>0.03</v>
      </c>
      <c r="F21" s="1">
        <v>3.1E-2</v>
      </c>
      <c r="G21" s="1">
        <v>0.01</v>
      </c>
      <c r="H21" s="2">
        <v>2.4499999999999999E-3</v>
      </c>
      <c r="I21" s="10"/>
    </row>
    <row r="22" spans="1:9" x14ac:dyDescent="0.2">
      <c r="A22" t="s">
        <v>569</v>
      </c>
      <c r="B22" t="s">
        <v>168</v>
      </c>
      <c r="C22" t="s">
        <v>19</v>
      </c>
      <c r="D22" t="s">
        <v>20</v>
      </c>
      <c r="E22" s="1">
        <v>0.28000000000000003</v>
      </c>
      <c r="F22" s="1">
        <v>1.7000000000000001E-2</v>
      </c>
      <c r="G22" s="1">
        <v>4.0000000000000001E-3</v>
      </c>
      <c r="H22" s="2">
        <v>1.5400000000000002E-5</v>
      </c>
      <c r="I22" s="10"/>
    </row>
    <row r="23" spans="1:9" x14ac:dyDescent="0.2">
      <c r="A23" t="s">
        <v>569</v>
      </c>
      <c r="B23" t="s">
        <v>150</v>
      </c>
      <c r="C23" t="s">
        <v>20</v>
      </c>
      <c r="D23" t="s">
        <v>19</v>
      </c>
      <c r="E23" s="1">
        <v>0.44600000000000001</v>
      </c>
      <c r="F23" s="1">
        <v>-2.9000000000000001E-2</v>
      </c>
      <c r="G23" s="1">
        <v>3.0000000000000001E-3</v>
      </c>
      <c r="H23" s="2">
        <v>2.0300000000000001E-17</v>
      </c>
      <c r="I23" s="10"/>
    </row>
    <row r="24" spans="1:9" x14ac:dyDescent="0.2">
      <c r="A24" t="s">
        <v>231</v>
      </c>
      <c r="B24" t="s">
        <v>172</v>
      </c>
      <c r="C24" t="s">
        <v>19</v>
      </c>
      <c r="D24" t="s">
        <v>15</v>
      </c>
      <c r="E24" s="1">
        <v>0.60150000000000003</v>
      </c>
      <c r="F24" s="1">
        <v>3.3999999999999998E-3</v>
      </c>
      <c r="G24" s="1">
        <v>3.0699999999999998E-3</v>
      </c>
      <c r="H24" s="2">
        <v>0.27</v>
      </c>
      <c r="I24" s="10"/>
    </row>
    <row r="25" spans="1:9" x14ac:dyDescent="0.2">
      <c r="A25" t="s">
        <v>231</v>
      </c>
      <c r="B25" t="s">
        <v>170</v>
      </c>
      <c r="C25" t="s">
        <v>19</v>
      </c>
      <c r="D25" t="s">
        <v>20</v>
      </c>
      <c r="E25" s="1">
        <v>0.67820000000000003</v>
      </c>
      <c r="F25" s="1">
        <v>-7.7499999999999999E-3</v>
      </c>
      <c r="G25" s="1">
        <v>6.4099999999999999E-3</v>
      </c>
      <c r="H25" s="2">
        <v>0.23</v>
      </c>
      <c r="I25" s="10"/>
    </row>
    <row r="26" spans="1:9" x14ac:dyDescent="0.2">
      <c r="A26" t="s">
        <v>231</v>
      </c>
      <c r="B26" t="s">
        <v>171</v>
      </c>
      <c r="C26" t="s">
        <v>16</v>
      </c>
      <c r="D26" t="s">
        <v>20</v>
      </c>
      <c r="E26" s="1">
        <v>0.49099999999999999</v>
      </c>
      <c r="F26" s="1">
        <v>2.16E-3</v>
      </c>
      <c r="G26" s="1">
        <v>2.7699999999999999E-3</v>
      </c>
      <c r="H26" s="2">
        <v>0.44</v>
      </c>
    </row>
    <row r="27" spans="1:9" x14ac:dyDescent="0.2">
      <c r="A27" t="s">
        <v>231</v>
      </c>
      <c r="B27" t="s">
        <v>169</v>
      </c>
      <c r="C27" t="s">
        <v>19</v>
      </c>
      <c r="D27" t="s">
        <v>20</v>
      </c>
      <c r="E27" s="1">
        <v>0.69259999999999999</v>
      </c>
      <c r="F27" s="1">
        <v>1.65E-3</v>
      </c>
      <c r="G27" s="1">
        <v>1.09E-2</v>
      </c>
      <c r="H27" s="2">
        <v>0.88</v>
      </c>
    </row>
    <row r="28" spans="1:9" x14ac:dyDescent="0.2">
      <c r="A28" t="s">
        <v>231</v>
      </c>
      <c r="B28" t="s">
        <v>168</v>
      </c>
      <c r="C28" t="s">
        <v>19</v>
      </c>
      <c r="D28" t="s">
        <v>20</v>
      </c>
      <c r="E28" s="1">
        <v>0.58840000000000003</v>
      </c>
      <c r="F28" s="1">
        <v>1.38E-2</v>
      </c>
      <c r="G28" s="1">
        <v>3.16E-3</v>
      </c>
      <c r="H28" s="2">
        <v>1.2E-5</v>
      </c>
    </row>
    <row r="29" spans="1:9" x14ac:dyDescent="0.2">
      <c r="A29" s="5" t="s">
        <v>231</v>
      </c>
      <c r="B29" s="5" t="s">
        <v>150</v>
      </c>
      <c r="C29" s="5" t="s">
        <v>20</v>
      </c>
      <c r="D29" s="5" t="s">
        <v>19</v>
      </c>
      <c r="E29" s="6">
        <v>0.52270000000000005</v>
      </c>
      <c r="F29" s="6">
        <v>5.3400000000000001E-3</v>
      </c>
      <c r="G29" s="6">
        <v>2.8300000000000001E-3</v>
      </c>
      <c r="H29" s="7">
        <v>5.8999700000000002E-2</v>
      </c>
    </row>
    <row r="30" spans="1:9" x14ac:dyDescent="0.2">
      <c r="A30" s="15" t="s">
        <v>0</v>
      </c>
      <c r="B30" s="15" t="s">
        <v>447</v>
      </c>
      <c r="C30" s="15" t="s">
        <v>1</v>
      </c>
      <c r="D30" s="15" t="s">
        <v>2</v>
      </c>
      <c r="E30" s="15" t="s">
        <v>3</v>
      </c>
      <c r="F30" s="15" t="s">
        <v>4</v>
      </c>
      <c r="G30" s="15" t="s">
        <v>5</v>
      </c>
      <c r="H30" s="15" t="s">
        <v>6</v>
      </c>
    </row>
    <row r="31" spans="1:9" x14ac:dyDescent="0.2">
      <c r="A31" t="s">
        <v>569</v>
      </c>
      <c r="B31" t="s">
        <v>172</v>
      </c>
      <c r="C31" t="s">
        <v>19</v>
      </c>
      <c r="D31" t="s">
        <v>15</v>
      </c>
      <c r="E31" s="1">
        <v>0.27300000000000002</v>
      </c>
      <c r="F31" s="1">
        <v>1.0999999999999999E-2</v>
      </c>
      <c r="G31" s="1">
        <v>4.0000000000000001E-3</v>
      </c>
      <c r="H31" s="2">
        <v>4.1999999999999997E-3</v>
      </c>
    </row>
    <row r="32" spans="1:9" x14ac:dyDescent="0.2">
      <c r="A32" t="s">
        <v>569</v>
      </c>
      <c r="B32" t="s">
        <v>170</v>
      </c>
      <c r="C32" t="s">
        <v>19</v>
      </c>
      <c r="D32" t="s">
        <v>20</v>
      </c>
      <c r="E32" s="1">
        <v>4.3999999999999997E-2</v>
      </c>
      <c r="F32" s="1">
        <v>-0.04</v>
      </c>
      <c r="G32" s="1">
        <v>8.0000000000000002E-3</v>
      </c>
      <c r="H32" s="2">
        <v>2.6599999999999999E-6</v>
      </c>
    </row>
    <row r="33" spans="1:8" x14ac:dyDescent="0.2">
      <c r="A33" t="s">
        <v>569</v>
      </c>
      <c r="B33" t="s">
        <v>171</v>
      </c>
      <c r="C33" t="s">
        <v>16</v>
      </c>
      <c r="D33" t="s">
        <v>20</v>
      </c>
      <c r="E33" s="1">
        <v>0.50700000000000001</v>
      </c>
      <c r="F33" s="1">
        <v>-1.7999999999999999E-2</v>
      </c>
      <c r="G33" s="1">
        <v>3.0000000000000001E-3</v>
      </c>
      <c r="H33" s="2">
        <v>3.1600000000000002E-7</v>
      </c>
    </row>
    <row r="34" spans="1:8" x14ac:dyDescent="0.2">
      <c r="A34" t="s">
        <v>569</v>
      </c>
      <c r="B34" t="s">
        <v>169</v>
      </c>
      <c r="C34" t="s">
        <v>19</v>
      </c>
      <c r="D34" t="s">
        <v>20</v>
      </c>
      <c r="E34" s="1">
        <v>0.03</v>
      </c>
      <c r="F34" s="1">
        <v>3.1E-2</v>
      </c>
      <c r="G34" s="1">
        <v>0.01</v>
      </c>
      <c r="H34" s="2">
        <v>2.4499999999999999E-3</v>
      </c>
    </row>
    <row r="35" spans="1:8" x14ac:dyDescent="0.2">
      <c r="A35" t="s">
        <v>569</v>
      </c>
      <c r="B35" t="s">
        <v>168</v>
      </c>
      <c r="C35" t="s">
        <v>19</v>
      </c>
      <c r="D35" t="s">
        <v>20</v>
      </c>
      <c r="E35" s="1">
        <v>0.28000000000000003</v>
      </c>
      <c r="F35" s="1">
        <v>1.7000000000000001E-2</v>
      </c>
      <c r="G35" s="1">
        <v>4.0000000000000001E-3</v>
      </c>
      <c r="H35" s="2">
        <v>1.5400000000000002E-5</v>
      </c>
    </row>
    <row r="36" spans="1:8" x14ac:dyDescent="0.2">
      <c r="A36" t="s">
        <v>569</v>
      </c>
      <c r="B36" t="s">
        <v>173</v>
      </c>
      <c r="C36" t="s">
        <v>19</v>
      </c>
      <c r="D36" t="s">
        <v>20</v>
      </c>
      <c r="E36" s="1">
        <v>5.3999999999999999E-2</v>
      </c>
      <c r="F36" s="1">
        <v>2.9000000000000001E-2</v>
      </c>
      <c r="G36" s="1">
        <v>8.0000000000000002E-3</v>
      </c>
      <c r="H36" s="2">
        <v>2.1599999999999999E-4</v>
      </c>
    </row>
    <row r="37" spans="1:8" x14ac:dyDescent="0.2">
      <c r="A37" t="s">
        <v>569</v>
      </c>
      <c r="B37" t="s">
        <v>150</v>
      </c>
      <c r="C37" t="s">
        <v>20</v>
      </c>
      <c r="D37" t="s">
        <v>19</v>
      </c>
      <c r="E37" s="1">
        <v>0.44600000000000001</v>
      </c>
      <c r="F37" s="1">
        <v>-2.9000000000000001E-2</v>
      </c>
      <c r="G37" s="1">
        <v>3.0000000000000001E-3</v>
      </c>
      <c r="H37" s="2">
        <v>2.0300000000000001E-17</v>
      </c>
    </row>
    <row r="38" spans="1:8" x14ac:dyDescent="0.2">
      <c r="A38" t="s">
        <v>529</v>
      </c>
      <c r="B38" t="s">
        <v>172</v>
      </c>
      <c r="C38" t="s">
        <v>19</v>
      </c>
      <c r="D38" t="s">
        <v>15</v>
      </c>
      <c r="E38" s="1">
        <v>0.27385999999999999</v>
      </c>
      <c r="F38" s="1">
        <v>3.5692300000000001E-3</v>
      </c>
      <c r="G38" s="1">
        <v>2.1486399999999998E-3</v>
      </c>
      <c r="H38" s="2">
        <v>9.6999600000000005E-2</v>
      </c>
    </row>
    <row r="39" spans="1:8" x14ac:dyDescent="0.2">
      <c r="A39" t="s">
        <v>529</v>
      </c>
      <c r="B39" t="s">
        <v>170</v>
      </c>
      <c r="C39" t="s">
        <v>19</v>
      </c>
      <c r="D39" t="s">
        <v>20</v>
      </c>
      <c r="E39" s="1">
        <v>4.5086000000000001E-2</v>
      </c>
      <c r="F39" s="1">
        <v>-9.5979900000000007E-3</v>
      </c>
      <c r="G39" s="1">
        <v>4.6720700000000004E-3</v>
      </c>
      <c r="H39" s="2">
        <v>0.04</v>
      </c>
    </row>
    <row r="40" spans="1:8" x14ac:dyDescent="0.2">
      <c r="A40" t="s">
        <v>529</v>
      </c>
      <c r="B40" t="s">
        <v>171</v>
      </c>
      <c r="C40" t="s">
        <v>16</v>
      </c>
      <c r="D40" t="s">
        <v>20</v>
      </c>
      <c r="E40" s="1">
        <v>0.50573900000000005</v>
      </c>
      <c r="F40" s="1">
        <v>-2.3937599999999999E-4</v>
      </c>
      <c r="G40" s="1">
        <v>1.9210900000000001E-3</v>
      </c>
      <c r="H40" s="2">
        <v>0.9</v>
      </c>
    </row>
    <row r="41" spans="1:8" x14ac:dyDescent="0.2">
      <c r="A41" t="s">
        <v>529</v>
      </c>
      <c r="B41" t="s">
        <v>169</v>
      </c>
      <c r="C41" t="s">
        <v>19</v>
      </c>
      <c r="D41" t="s">
        <v>20</v>
      </c>
      <c r="E41" s="1">
        <v>2.9016E-2</v>
      </c>
      <c r="F41" s="1">
        <v>8.2054699999999994E-3</v>
      </c>
      <c r="G41" s="1">
        <v>5.7062199999999997E-3</v>
      </c>
      <c r="H41" s="2">
        <v>0.15</v>
      </c>
    </row>
    <row r="42" spans="1:8" x14ac:dyDescent="0.2">
      <c r="A42" t="s">
        <v>529</v>
      </c>
      <c r="B42" t="s">
        <v>168</v>
      </c>
      <c r="C42" t="s">
        <v>19</v>
      </c>
      <c r="D42" t="s">
        <v>20</v>
      </c>
      <c r="E42" s="1">
        <v>0.28043600000000002</v>
      </c>
      <c r="F42" s="1">
        <v>1.5474399999999999E-2</v>
      </c>
      <c r="G42" s="1">
        <v>2.1317799999999998E-3</v>
      </c>
      <c r="H42" s="2">
        <v>3.90032E-13</v>
      </c>
    </row>
    <row r="43" spans="1:8" x14ac:dyDescent="0.2">
      <c r="A43" t="s">
        <v>529</v>
      </c>
      <c r="B43" t="s">
        <v>173</v>
      </c>
      <c r="C43" t="s">
        <v>19</v>
      </c>
      <c r="D43" t="s">
        <v>20</v>
      </c>
      <c r="E43" s="1">
        <v>5.2449999999999997E-2</v>
      </c>
      <c r="F43" s="1">
        <v>-7.6349499999999997E-3</v>
      </c>
      <c r="G43" s="1">
        <v>4.4193399999999999E-3</v>
      </c>
      <c r="H43" s="2">
        <v>8.4000099999999994E-2</v>
      </c>
    </row>
    <row r="44" spans="1:8" x14ac:dyDescent="0.2">
      <c r="A44" t="s">
        <v>529</v>
      </c>
      <c r="B44" t="s">
        <v>150</v>
      </c>
      <c r="C44" t="s">
        <v>20</v>
      </c>
      <c r="D44" t="s">
        <v>19</v>
      </c>
      <c r="E44" s="1">
        <v>0.44528400000000001</v>
      </c>
      <c r="F44" s="1">
        <v>7.9018299999999997E-4</v>
      </c>
      <c r="G44" s="1">
        <v>1.9264E-3</v>
      </c>
      <c r="H44" s="2">
        <v>0.68</v>
      </c>
    </row>
    <row r="45" spans="1:8" x14ac:dyDescent="0.2">
      <c r="A45" s="15" t="s">
        <v>0</v>
      </c>
      <c r="B45" s="15" t="s">
        <v>447</v>
      </c>
      <c r="C45" s="15" t="s">
        <v>1</v>
      </c>
      <c r="D45" s="15" t="s">
        <v>2</v>
      </c>
      <c r="E45" s="15" t="s">
        <v>3</v>
      </c>
      <c r="F45" s="15" t="s">
        <v>4</v>
      </c>
      <c r="G45" s="15" t="s">
        <v>5</v>
      </c>
      <c r="H45" s="15" t="s">
        <v>6</v>
      </c>
    </row>
    <row r="46" spans="1:8" x14ac:dyDescent="0.2">
      <c r="A46" t="s">
        <v>569</v>
      </c>
      <c r="B46" t="s">
        <v>172</v>
      </c>
      <c r="C46" t="s">
        <v>19</v>
      </c>
      <c r="D46" t="s">
        <v>15</v>
      </c>
      <c r="E46" s="1">
        <v>0.27300000000000002</v>
      </c>
      <c r="F46" s="1">
        <v>1.0999999999999999E-2</v>
      </c>
      <c r="G46" s="1">
        <v>4.0000000000000001E-3</v>
      </c>
      <c r="H46" s="2">
        <v>4.1999999999999997E-3</v>
      </c>
    </row>
    <row r="47" spans="1:8" x14ac:dyDescent="0.2">
      <c r="A47" t="s">
        <v>569</v>
      </c>
      <c r="B47" t="s">
        <v>170</v>
      </c>
      <c r="C47" t="s">
        <v>19</v>
      </c>
      <c r="D47" t="s">
        <v>20</v>
      </c>
      <c r="E47" s="1">
        <v>4.3999999999999997E-2</v>
      </c>
      <c r="F47" s="1">
        <v>-0.04</v>
      </c>
      <c r="G47" s="1">
        <v>8.0000000000000002E-3</v>
      </c>
      <c r="H47" s="2">
        <v>2.6599999999999999E-6</v>
      </c>
    </row>
    <row r="48" spans="1:8" x14ac:dyDescent="0.2">
      <c r="A48" t="s">
        <v>569</v>
      </c>
      <c r="B48" t="s">
        <v>171</v>
      </c>
      <c r="C48" t="s">
        <v>16</v>
      </c>
      <c r="D48" t="s">
        <v>20</v>
      </c>
      <c r="E48" s="1">
        <v>0.50700000000000001</v>
      </c>
      <c r="F48" s="1">
        <v>-1.7999999999999999E-2</v>
      </c>
      <c r="G48" s="1">
        <v>3.0000000000000001E-3</v>
      </c>
      <c r="H48" s="2">
        <v>3.1600000000000002E-7</v>
      </c>
    </row>
    <row r="49" spans="1:11" x14ac:dyDescent="0.2">
      <c r="A49" t="s">
        <v>569</v>
      </c>
      <c r="B49" t="s">
        <v>169</v>
      </c>
      <c r="C49" t="s">
        <v>19</v>
      </c>
      <c r="D49" t="s">
        <v>20</v>
      </c>
      <c r="E49" s="1">
        <v>0.03</v>
      </c>
      <c r="F49" s="1">
        <v>3.1E-2</v>
      </c>
      <c r="G49" s="1">
        <v>0.01</v>
      </c>
      <c r="H49" s="2">
        <v>2.4499999999999999E-3</v>
      </c>
    </row>
    <row r="50" spans="1:11" x14ac:dyDescent="0.2">
      <c r="A50" t="s">
        <v>569</v>
      </c>
      <c r="B50" t="s">
        <v>168</v>
      </c>
      <c r="C50" t="s">
        <v>19</v>
      </c>
      <c r="D50" t="s">
        <v>20</v>
      </c>
      <c r="E50" s="1">
        <v>0.28000000000000003</v>
      </c>
      <c r="F50" s="1">
        <v>1.7000000000000001E-2</v>
      </c>
      <c r="G50" s="1">
        <v>4.0000000000000001E-3</v>
      </c>
      <c r="H50" s="2">
        <v>1.5400000000000002E-5</v>
      </c>
    </row>
    <row r="51" spans="1:11" x14ac:dyDescent="0.2">
      <c r="A51" t="s">
        <v>569</v>
      </c>
      <c r="B51" t="s">
        <v>150</v>
      </c>
      <c r="C51" t="s">
        <v>20</v>
      </c>
      <c r="D51" t="s">
        <v>19</v>
      </c>
      <c r="E51" s="1">
        <v>0.44600000000000001</v>
      </c>
      <c r="F51" s="1">
        <v>-2.9000000000000001E-2</v>
      </c>
      <c r="G51" s="1">
        <v>3.0000000000000001E-3</v>
      </c>
      <c r="H51" s="2">
        <v>2.0300000000000001E-17</v>
      </c>
    </row>
    <row r="52" spans="1:11" x14ac:dyDescent="0.2">
      <c r="A52" t="s">
        <v>545</v>
      </c>
      <c r="B52" t="s">
        <v>172</v>
      </c>
      <c r="C52" t="s">
        <v>19</v>
      </c>
      <c r="D52" t="s">
        <v>15</v>
      </c>
      <c r="E52" s="1">
        <v>0.2797</v>
      </c>
      <c r="F52" s="1">
        <v>-2.5999999999999999E-3</v>
      </c>
      <c r="G52" s="1">
        <v>1.9400000000000001E-2</v>
      </c>
      <c r="H52" s="2">
        <v>0.89129999999999998</v>
      </c>
    </row>
    <row r="53" spans="1:11" x14ac:dyDescent="0.2">
      <c r="A53" t="s">
        <v>545</v>
      </c>
      <c r="B53" t="s">
        <v>170</v>
      </c>
      <c r="C53" t="s">
        <v>19</v>
      </c>
      <c r="D53" t="s">
        <v>20</v>
      </c>
      <c r="E53" s="1">
        <v>4.6600000000000003E-2</v>
      </c>
      <c r="F53" s="1">
        <v>-6.3E-3</v>
      </c>
      <c r="G53" s="1">
        <v>4.36E-2</v>
      </c>
      <c r="H53" s="2">
        <v>0.88560000000000005</v>
      </c>
    </row>
    <row r="54" spans="1:11" x14ac:dyDescent="0.2">
      <c r="A54" t="s">
        <v>545</v>
      </c>
      <c r="B54" t="s">
        <v>171</v>
      </c>
      <c r="C54" t="s">
        <v>16</v>
      </c>
      <c r="D54" t="s">
        <v>20</v>
      </c>
      <c r="E54" s="1">
        <v>0.499</v>
      </c>
      <c r="F54" s="1">
        <v>1.21E-2</v>
      </c>
      <c r="G54" s="1">
        <v>1.7399999999999999E-2</v>
      </c>
      <c r="H54" s="2">
        <v>0.48620000000000002</v>
      </c>
    </row>
    <row r="55" spans="1:11" x14ac:dyDescent="0.2">
      <c r="A55" t="s">
        <v>545</v>
      </c>
      <c r="B55" t="s">
        <v>169</v>
      </c>
      <c r="C55" t="s">
        <v>19</v>
      </c>
      <c r="D55" t="s">
        <v>20</v>
      </c>
      <c r="E55" s="1">
        <v>2.7699999999999999E-2</v>
      </c>
      <c r="F55" s="1">
        <v>-1.7500000000000002E-2</v>
      </c>
      <c r="G55" s="1">
        <v>5.8299999999999998E-2</v>
      </c>
      <c r="H55" s="2">
        <v>0.76429999999999998</v>
      </c>
    </row>
    <row r="56" spans="1:11" x14ac:dyDescent="0.2">
      <c r="A56" t="s">
        <v>545</v>
      </c>
      <c r="B56" t="s">
        <v>168</v>
      </c>
      <c r="C56" t="s">
        <v>19</v>
      </c>
      <c r="D56" t="s">
        <v>20</v>
      </c>
      <c r="E56" s="1">
        <v>0.27889999999999998</v>
      </c>
      <c r="F56" s="1">
        <v>0.12959999999999999</v>
      </c>
      <c r="G56" s="1">
        <v>1.9699999999999999E-2</v>
      </c>
      <c r="H56" s="2">
        <v>5.0408099999999999E-11</v>
      </c>
    </row>
    <row r="57" spans="1:11" x14ac:dyDescent="0.2">
      <c r="A57" s="5" t="s">
        <v>545</v>
      </c>
      <c r="B57" s="5" t="s">
        <v>150</v>
      </c>
      <c r="C57" s="5" t="s">
        <v>20</v>
      </c>
      <c r="D57" s="5" t="s">
        <v>19</v>
      </c>
      <c r="E57" s="6">
        <v>0.44490000000000002</v>
      </c>
      <c r="F57" s="6">
        <v>-9.1000000000000004E-3</v>
      </c>
      <c r="G57" s="6">
        <v>1.7899999999999999E-2</v>
      </c>
      <c r="H57" s="7">
        <v>0.6109</v>
      </c>
    </row>
    <row r="59" spans="1:11" ht="33" customHeight="1" x14ac:dyDescent="0.2">
      <c r="A59" s="86" t="s">
        <v>444</v>
      </c>
      <c r="B59" s="86"/>
      <c r="C59" s="86"/>
      <c r="D59" s="86"/>
      <c r="E59" s="86"/>
      <c r="F59" s="86"/>
      <c r="G59" s="86"/>
      <c r="H59" s="86"/>
      <c r="I59" s="86"/>
    </row>
    <row r="60" spans="1:11" x14ac:dyDescent="0.2">
      <c r="H60" s="2"/>
    </row>
    <row r="61" spans="1:11" x14ac:dyDescent="0.2">
      <c r="A61" s="34" t="s">
        <v>922</v>
      </c>
    </row>
    <row r="62" spans="1:11" x14ac:dyDescent="0.2">
      <c r="A62" s="35" t="s">
        <v>134</v>
      </c>
      <c r="B62" s="35" t="s">
        <v>133</v>
      </c>
      <c r="C62" s="35" t="s">
        <v>136</v>
      </c>
      <c r="D62" s="35" t="s">
        <v>161</v>
      </c>
      <c r="E62" s="35" t="s">
        <v>138</v>
      </c>
      <c r="F62" s="35" t="s">
        <v>139</v>
      </c>
      <c r="G62" s="35" t="s">
        <v>179</v>
      </c>
      <c r="H62" s="35" t="s">
        <v>178</v>
      </c>
      <c r="I62" s="35" t="s">
        <v>154</v>
      </c>
      <c r="J62" s="35" t="s">
        <v>180</v>
      </c>
      <c r="K62" s="35" t="s">
        <v>181</v>
      </c>
    </row>
    <row r="63" spans="1:11" x14ac:dyDescent="0.2">
      <c r="A63" t="s">
        <v>569</v>
      </c>
      <c r="B63" t="s">
        <v>570</v>
      </c>
      <c r="C63">
        <v>7</v>
      </c>
      <c r="D63" s="1">
        <v>0.58038620943573405</v>
      </c>
      <c r="E63" s="1">
        <v>0.143040172595748</v>
      </c>
      <c r="F63" s="2">
        <v>4.9599764720717798E-5</v>
      </c>
      <c r="G63" s="1">
        <f>D63-1.96*E63</f>
        <v>0.30002747114806799</v>
      </c>
      <c r="H63" s="1">
        <f>D63+1.96*E63</f>
        <v>0.86074494772340016</v>
      </c>
      <c r="I63" s="1">
        <f>EXP(-D63)</f>
        <v>0.55968217028439149</v>
      </c>
      <c r="J63" s="1">
        <f>EXP(-H63)</f>
        <v>0.42284696607503347</v>
      </c>
      <c r="K63" s="1">
        <f>EXP(-G63)</f>
        <v>0.74079786983421791</v>
      </c>
    </row>
    <row r="64" spans="1:11" x14ac:dyDescent="0.2">
      <c r="A64" s="5" t="s">
        <v>568</v>
      </c>
      <c r="B64" s="5" t="s">
        <v>570</v>
      </c>
      <c r="C64" s="5">
        <v>7</v>
      </c>
      <c r="D64" s="6">
        <v>0.29914468826336499</v>
      </c>
      <c r="E64" s="6">
        <v>0.367431391951626</v>
      </c>
      <c r="F64" s="6">
        <v>0.41555836955596098</v>
      </c>
      <c r="G64" s="6">
        <f>D64-1.96*E64</f>
        <v>-0.42102083996182199</v>
      </c>
      <c r="H64" s="6">
        <f>D64+1.96*E64</f>
        <v>1.0193102164885519</v>
      </c>
      <c r="I64" s="6">
        <f>EXP(-D64)</f>
        <v>0.74145212225366253</v>
      </c>
      <c r="J64" s="6">
        <f>EXP(-H64)</f>
        <v>0.36084375842261857</v>
      </c>
      <c r="K64" s="6">
        <f>EXP(-G64)</f>
        <v>1.5235160280937823</v>
      </c>
    </row>
    <row r="65" spans="1:11" x14ac:dyDescent="0.2">
      <c r="A65" s="35" t="s">
        <v>134</v>
      </c>
      <c r="B65" s="35" t="s">
        <v>133</v>
      </c>
      <c r="C65" s="35" t="s">
        <v>136</v>
      </c>
      <c r="D65" s="35" t="s">
        <v>161</v>
      </c>
      <c r="E65" s="35" t="s">
        <v>138</v>
      </c>
      <c r="F65" s="35" t="s">
        <v>139</v>
      </c>
      <c r="G65" s="35" t="s">
        <v>179</v>
      </c>
      <c r="H65" s="35" t="s">
        <v>178</v>
      </c>
      <c r="I65" s="35" t="s">
        <v>154</v>
      </c>
      <c r="J65" s="35" t="s">
        <v>180</v>
      </c>
      <c r="K65" s="35" t="s">
        <v>181</v>
      </c>
    </row>
    <row r="66" spans="1:11" x14ac:dyDescent="0.2">
      <c r="A66" t="s">
        <v>569</v>
      </c>
      <c r="B66" t="s">
        <v>570</v>
      </c>
      <c r="C66">
        <v>6</v>
      </c>
      <c r="D66" s="1">
        <v>0.53791780519296795</v>
      </c>
      <c r="E66" s="1">
        <v>7.8787521216545697E-2</v>
      </c>
      <c r="F66" s="2">
        <v>8.6437669981710103E-12</v>
      </c>
      <c r="G66" s="1">
        <f>D66-1.96*E66</f>
        <v>0.38349426360853839</v>
      </c>
      <c r="H66" s="1">
        <f>D66+1.96*E66</f>
        <v>0.69234134677739756</v>
      </c>
      <c r="I66" s="1">
        <f>EXP(-D66)</f>
        <v>0.58396291189891747</v>
      </c>
      <c r="J66" s="1">
        <f>EXP(-H66)</f>
        <v>0.50040307927691086</v>
      </c>
      <c r="K66" s="1">
        <f>EXP(-G66)</f>
        <v>0.68147598725057945</v>
      </c>
    </row>
    <row r="67" spans="1:11" x14ac:dyDescent="0.2">
      <c r="A67" s="5" t="s">
        <v>231</v>
      </c>
      <c r="B67" s="5" t="s">
        <v>570</v>
      </c>
      <c r="C67" s="5">
        <v>6</v>
      </c>
      <c r="D67" s="6">
        <v>-0.38744849734257403</v>
      </c>
      <c r="E67" s="6">
        <v>0.22292010740076099</v>
      </c>
      <c r="F67" s="6">
        <v>8.2200261476315706E-2</v>
      </c>
      <c r="G67" s="6">
        <f>D67-1.96*E67</f>
        <v>-0.82437190784806558</v>
      </c>
      <c r="H67" s="6">
        <f>D67+1.96*E67</f>
        <v>4.9474913162917522E-2</v>
      </c>
      <c r="I67" s="6">
        <f>EXP(-D67)</f>
        <v>1.4732170770706758</v>
      </c>
      <c r="J67" s="6">
        <f>EXP(-H67)</f>
        <v>0.95172903370819495</v>
      </c>
      <c r="K67" s="6">
        <f>EXP(-G67)</f>
        <v>2.2804479839354275</v>
      </c>
    </row>
    <row r="68" spans="1:11" x14ac:dyDescent="0.2">
      <c r="A68" s="35" t="s">
        <v>134</v>
      </c>
      <c r="B68" s="35" t="s">
        <v>133</v>
      </c>
      <c r="C68" s="35" t="s">
        <v>136</v>
      </c>
      <c r="D68" s="35" t="s">
        <v>161</v>
      </c>
      <c r="E68" s="35" t="s">
        <v>138</v>
      </c>
      <c r="F68" s="35" t="s">
        <v>139</v>
      </c>
      <c r="G68" s="35" t="s">
        <v>179</v>
      </c>
      <c r="H68" s="35" t="s">
        <v>178</v>
      </c>
      <c r="I68" s="35" t="s">
        <v>154</v>
      </c>
      <c r="J68" s="35" t="s">
        <v>180</v>
      </c>
      <c r="K68" s="35" t="s">
        <v>181</v>
      </c>
    </row>
    <row r="69" spans="1:11" x14ac:dyDescent="0.2">
      <c r="A69" t="s">
        <v>569</v>
      </c>
      <c r="B69" t="s">
        <v>570</v>
      </c>
      <c r="C69">
        <v>7</v>
      </c>
      <c r="D69" s="1">
        <v>0.68956858287848399</v>
      </c>
      <c r="E69" s="1">
        <v>0.12914636136105101</v>
      </c>
      <c r="F69" s="2">
        <v>9.3236765699792294E-8</v>
      </c>
      <c r="G69" s="1">
        <f>D69-1.96*E69</f>
        <v>0.43644171461082404</v>
      </c>
      <c r="H69" s="1">
        <f>D69+1.96*E69</f>
        <v>0.94269545114614395</v>
      </c>
      <c r="I69" s="1">
        <f>EXP(-D69)</f>
        <v>0.50179250425355915</v>
      </c>
      <c r="J69" s="1">
        <f>EXP(-H69)</f>
        <v>0.38957633488270549</v>
      </c>
      <c r="K69" s="1">
        <f>EXP(-G69)</f>
        <v>0.64633216851036257</v>
      </c>
    </row>
    <row r="70" spans="1:11" x14ac:dyDescent="0.2">
      <c r="A70" t="s">
        <v>529</v>
      </c>
      <c r="B70" t="s">
        <v>570</v>
      </c>
      <c r="C70">
        <v>7</v>
      </c>
      <c r="D70" s="1">
        <v>-0.66313075264379995</v>
      </c>
      <c r="E70" s="1">
        <v>0.35239424112524897</v>
      </c>
      <c r="F70" s="1">
        <v>5.9864999092336897E-2</v>
      </c>
      <c r="G70" s="6">
        <f>D70-1.96*E70</f>
        <v>-1.3538234652492878</v>
      </c>
      <c r="H70" s="6">
        <f>D70+1.96*E70</f>
        <v>2.7561959961687976E-2</v>
      </c>
      <c r="I70" s="6">
        <f>EXP(-D70)</f>
        <v>1.9408591825632178</v>
      </c>
      <c r="J70" s="6">
        <f>EXP(-H70)</f>
        <v>0.97281440514280804</v>
      </c>
      <c r="K70" s="6">
        <f>EXP(-G70)</f>
        <v>3.8722024947677247</v>
      </c>
    </row>
    <row r="71" spans="1:11" x14ac:dyDescent="0.2">
      <c r="A71" s="35" t="s">
        <v>134</v>
      </c>
      <c r="B71" s="35" t="s">
        <v>133</v>
      </c>
      <c r="C71" s="35" t="s">
        <v>136</v>
      </c>
      <c r="D71" s="35" t="s">
        <v>161</v>
      </c>
      <c r="E71" s="35" t="s">
        <v>138</v>
      </c>
      <c r="F71" s="35" t="s">
        <v>139</v>
      </c>
      <c r="G71" s="35" t="s">
        <v>179</v>
      </c>
      <c r="H71" s="35" t="s">
        <v>178</v>
      </c>
      <c r="I71" s="35" t="s">
        <v>154</v>
      </c>
      <c r="J71" s="35" t="s">
        <v>180</v>
      </c>
      <c r="K71" s="35" t="s">
        <v>181</v>
      </c>
    </row>
    <row r="72" spans="1:11" x14ac:dyDescent="0.2">
      <c r="A72" t="s">
        <v>569</v>
      </c>
      <c r="B72" t="s">
        <v>570</v>
      </c>
      <c r="C72">
        <v>6</v>
      </c>
      <c r="D72" s="1">
        <v>0.56143467292660998</v>
      </c>
      <c r="E72" s="1">
        <v>8.9722992460549197E-2</v>
      </c>
      <c r="F72" s="2">
        <v>3.9139200913406902E-10</v>
      </c>
      <c r="G72" s="1">
        <f>D72-1.96*E72</f>
        <v>0.38557760770393357</v>
      </c>
      <c r="H72" s="1">
        <f>D72+1.96*E72</f>
        <v>0.73729173814928639</v>
      </c>
      <c r="I72" s="1">
        <f>EXP(-D72)</f>
        <v>0.57039015324437625</v>
      </c>
      <c r="J72" s="1">
        <f>EXP(-H72)</f>
        <v>0.47840781625702306</v>
      </c>
      <c r="K72" s="1">
        <f>EXP(-G72)</f>
        <v>0.68005771616271515</v>
      </c>
    </row>
    <row r="73" spans="1:11" x14ac:dyDescent="0.2">
      <c r="A73" s="5" t="s">
        <v>545</v>
      </c>
      <c r="B73" s="5" t="s">
        <v>570</v>
      </c>
      <c r="C73" s="5">
        <v>6</v>
      </c>
      <c r="D73" s="6">
        <v>-4.4149945077043E-2</v>
      </c>
      <c r="E73" s="6">
        <v>3.0495066486813001E-2</v>
      </c>
      <c r="F73" s="6">
        <v>0.14768044361289301</v>
      </c>
      <c r="G73" s="6">
        <f>D73-1.96*E73</f>
        <v>-0.10392027539119647</v>
      </c>
      <c r="H73" s="6">
        <f>D73+1.96*E73</f>
        <v>1.5620385237110478E-2</v>
      </c>
      <c r="I73" s="6">
        <f>EXP(-D73)</f>
        <v>1.0451390565961873</v>
      </c>
      <c r="J73" s="6">
        <f>EXP(-H73)</f>
        <v>0.98450098023351373</v>
      </c>
      <c r="K73" s="6">
        <f>EXP(-G73)</f>
        <v>1.10951199597961</v>
      </c>
    </row>
    <row r="75" spans="1:11" ht="33" customHeight="1" x14ac:dyDescent="0.2">
      <c r="A75" s="86" t="s">
        <v>445</v>
      </c>
      <c r="B75" s="86"/>
      <c r="C75" s="86"/>
      <c r="D75" s="86"/>
      <c r="E75" s="86"/>
      <c r="F75" s="86"/>
      <c r="G75" s="86"/>
      <c r="H75" s="86"/>
      <c r="I75" s="86"/>
      <c r="J75" s="86"/>
      <c r="K75" s="86"/>
    </row>
    <row r="124" spans="8:8" x14ac:dyDescent="0.2">
      <c r="H124" s="2"/>
    </row>
    <row r="125" spans="8:8" x14ac:dyDescent="0.2">
      <c r="H125" s="2"/>
    </row>
    <row r="126" spans="8:8" x14ac:dyDescent="0.2">
      <c r="H126" s="2"/>
    </row>
    <row r="128" spans="8:8" x14ac:dyDescent="0.2">
      <c r="H128" s="2"/>
    </row>
    <row r="129" spans="6:8" x14ac:dyDescent="0.2">
      <c r="H129" s="2"/>
    </row>
    <row r="131" spans="6:8" x14ac:dyDescent="0.2">
      <c r="H131" s="2"/>
    </row>
    <row r="133" spans="6:8" x14ac:dyDescent="0.2">
      <c r="H133" s="2"/>
    </row>
    <row r="134" spans="6:8" x14ac:dyDescent="0.2">
      <c r="H134" s="2"/>
    </row>
    <row r="140" spans="6:8" x14ac:dyDescent="0.2">
      <c r="H140" s="2"/>
    </row>
    <row r="142" spans="6:8" x14ac:dyDescent="0.2">
      <c r="F142" s="2"/>
    </row>
    <row r="143" spans="6:8" x14ac:dyDescent="0.2">
      <c r="H143" s="2"/>
    </row>
    <row r="144" spans="6:8" x14ac:dyDescent="0.2">
      <c r="H144" s="2"/>
    </row>
    <row r="148" spans="8:8" x14ac:dyDescent="0.2">
      <c r="H148" s="2"/>
    </row>
    <row r="153" spans="8:8" x14ac:dyDescent="0.2">
      <c r="H153" s="2"/>
    </row>
    <row r="156" spans="8:8" x14ac:dyDescent="0.2">
      <c r="H156" s="2"/>
    </row>
    <row r="159" spans="8:8" x14ac:dyDescent="0.2">
      <c r="H159" s="2"/>
    </row>
    <row r="161" spans="6:8" x14ac:dyDescent="0.2">
      <c r="H161" s="2"/>
    </row>
    <row r="164" spans="6:8" x14ac:dyDescent="0.2">
      <c r="H164" s="2"/>
    </row>
    <row r="169" spans="6:8" x14ac:dyDescent="0.2">
      <c r="H169" s="2"/>
    </row>
    <row r="170" spans="6:8" x14ac:dyDescent="0.2">
      <c r="H170" s="2"/>
    </row>
    <row r="171" spans="6:8" x14ac:dyDescent="0.2">
      <c r="H171" s="2"/>
    </row>
    <row r="174" spans="6:8" x14ac:dyDescent="0.2">
      <c r="F174" s="2"/>
    </row>
    <row r="175" spans="6:8" x14ac:dyDescent="0.2">
      <c r="H175" s="2"/>
    </row>
    <row r="178" spans="8:8" x14ac:dyDescent="0.2">
      <c r="H178" s="2"/>
    </row>
    <row r="179" spans="8:8" x14ac:dyDescent="0.2">
      <c r="H179" s="2"/>
    </row>
    <row r="180" spans="8:8" x14ac:dyDescent="0.2">
      <c r="H180" s="2"/>
    </row>
    <row r="182" spans="8:8" x14ac:dyDescent="0.2">
      <c r="H182" s="2"/>
    </row>
    <row r="185" spans="8:8" x14ac:dyDescent="0.2">
      <c r="H185" s="2"/>
    </row>
    <row r="190" spans="8:8" x14ac:dyDescent="0.2">
      <c r="H190" s="2"/>
    </row>
    <row r="191" spans="8:8" x14ac:dyDescent="0.2">
      <c r="H191" s="2"/>
    </row>
    <row r="195" spans="8:8" x14ac:dyDescent="0.2">
      <c r="H195" s="2"/>
    </row>
    <row r="198" spans="8:8" x14ac:dyDescent="0.2">
      <c r="H198" s="2"/>
    </row>
    <row r="200" spans="8:8" x14ac:dyDescent="0.2">
      <c r="H200" s="2"/>
    </row>
    <row r="206" spans="8:8" x14ac:dyDescent="0.2">
      <c r="H206" s="2"/>
    </row>
    <row r="208" spans="8:8" x14ac:dyDescent="0.2">
      <c r="H208" s="2"/>
    </row>
    <row r="215" spans="8:8" x14ac:dyDescent="0.2">
      <c r="H215" s="2"/>
    </row>
    <row r="218" spans="8:8" x14ac:dyDescent="0.2">
      <c r="H218" s="2"/>
    </row>
    <row r="221" spans="8:8" x14ac:dyDescent="0.2">
      <c r="H221" s="2"/>
    </row>
    <row r="223" spans="8:8" x14ac:dyDescent="0.2">
      <c r="H223" s="2"/>
    </row>
    <row r="225" spans="8:8" x14ac:dyDescent="0.2">
      <c r="H225" s="2"/>
    </row>
    <row r="226" spans="8:8" x14ac:dyDescent="0.2">
      <c r="H226" s="2"/>
    </row>
    <row r="228" spans="8:8" x14ac:dyDescent="0.2">
      <c r="H228" s="2"/>
    </row>
    <row r="230" spans="8:8" x14ac:dyDescent="0.2">
      <c r="H230" s="2"/>
    </row>
    <row r="238" spans="8:8" x14ac:dyDescent="0.2">
      <c r="H238" s="2"/>
    </row>
    <row r="241" spans="8:8" x14ac:dyDescent="0.2">
      <c r="H241" s="2"/>
    </row>
    <row r="248" spans="8:8" x14ac:dyDescent="0.2">
      <c r="H248" s="2"/>
    </row>
    <row r="251" spans="8:8" x14ac:dyDescent="0.2">
      <c r="H251" s="2"/>
    </row>
    <row r="252" spans="8:8" x14ac:dyDescent="0.2">
      <c r="H252" s="2"/>
    </row>
    <row r="254" spans="8:8" x14ac:dyDescent="0.2">
      <c r="H254" s="2"/>
    </row>
    <row r="255" spans="8:8" x14ac:dyDescent="0.2">
      <c r="H255" s="2"/>
    </row>
    <row r="259" spans="8:8" x14ac:dyDescent="0.2">
      <c r="H259" s="2"/>
    </row>
    <row r="260" spans="8:8" x14ac:dyDescent="0.2">
      <c r="H260" s="2"/>
    </row>
    <row r="268" spans="8:8" x14ac:dyDescent="0.2">
      <c r="H268" s="2"/>
    </row>
    <row r="271" spans="8:8" x14ac:dyDescent="0.2">
      <c r="H271" s="2"/>
    </row>
    <row r="275" spans="8:8" x14ac:dyDescent="0.2">
      <c r="H275" s="2"/>
    </row>
    <row r="278" spans="8:8" x14ac:dyDescent="0.2">
      <c r="H278" s="2"/>
    </row>
    <row r="280" spans="8:8" x14ac:dyDescent="0.2">
      <c r="H280" s="2"/>
    </row>
    <row r="281" spans="8:8" x14ac:dyDescent="0.2">
      <c r="H281" s="2"/>
    </row>
    <row r="282" spans="8:8" x14ac:dyDescent="0.2">
      <c r="H282" s="2"/>
    </row>
    <row r="284" spans="8:8" x14ac:dyDescent="0.2">
      <c r="H284" s="2"/>
    </row>
    <row r="288" spans="8:8" x14ac:dyDescent="0.2">
      <c r="H288" s="2"/>
    </row>
    <row r="293" spans="6:8" x14ac:dyDescent="0.2">
      <c r="H293" s="2"/>
    </row>
    <row r="294" spans="6:8" x14ac:dyDescent="0.2">
      <c r="F294" s="2"/>
    </row>
    <row r="297" spans="6:8" x14ac:dyDescent="0.2">
      <c r="H297" s="2"/>
    </row>
    <row r="303" spans="6:8" x14ac:dyDescent="0.2">
      <c r="H303" s="2"/>
    </row>
    <row r="304" spans="6:8" x14ac:dyDescent="0.2">
      <c r="H304" s="2"/>
    </row>
    <row r="307" spans="8:8" x14ac:dyDescent="0.2">
      <c r="H307" s="2"/>
    </row>
    <row r="308" spans="8:8" x14ac:dyDescent="0.2">
      <c r="H308" s="2"/>
    </row>
    <row r="309" spans="8:8" x14ac:dyDescent="0.2">
      <c r="H309" s="2"/>
    </row>
    <row r="311" spans="8:8" x14ac:dyDescent="0.2">
      <c r="H311" s="2"/>
    </row>
    <row r="314" spans="8:8" x14ac:dyDescent="0.2">
      <c r="H314" s="2"/>
    </row>
    <row r="316" spans="8:8" x14ac:dyDescent="0.2">
      <c r="H316" s="2"/>
    </row>
    <row r="317" spans="8:8" x14ac:dyDescent="0.2">
      <c r="H317" s="2"/>
    </row>
    <row r="321" spans="8:8" x14ac:dyDescent="0.2">
      <c r="H321" s="2"/>
    </row>
    <row r="322" spans="8:8" x14ac:dyDescent="0.2">
      <c r="H322" s="2"/>
    </row>
    <row r="323" spans="8:8" x14ac:dyDescent="0.2">
      <c r="H323" s="2"/>
    </row>
    <row r="324" spans="8:8" x14ac:dyDescent="0.2">
      <c r="H324" s="2"/>
    </row>
    <row r="326" spans="8:8" x14ac:dyDescent="0.2">
      <c r="H326" s="2"/>
    </row>
    <row r="327" spans="8:8" x14ac:dyDescent="0.2">
      <c r="H327" s="2"/>
    </row>
    <row r="329" spans="8:8" x14ac:dyDescent="0.2">
      <c r="H329" s="2"/>
    </row>
    <row r="330" spans="8:8" x14ac:dyDescent="0.2">
      <c r="H330" s="2"/>
    </row>
    <row r="331" spans="8:8" x14ac:dyDescent="0.2">
      <c r="H331" s="2"/>
    </row>
    <row r="334" spans="8:8" x14ac:dyDescent="0.2">
      <c r="H334" s="2"/>
    </row>
    <row r="340" spans="6:8" x14ac:dyDescent="0.2">
      <c r="H340" s="2"/>
    </row>
    <row r="343" spans="6:8" x14ac:dyDescent="0.2">
      <c r="F343" s="2"/>
    </row>
    <row r="349" spans="6:8" x14ac:dyDescent="0.2">
      <c r="H349" s="2"/>
    </row>
    <row r="350" spans="6:8" x14ac:dyDescent="0.2">
      <c r="H350" s="2"/>
    </row>
    <row r="351" spans="6:8" x14ac:dyDescent="0.2">
      <c r="H351" s="2"/>
    </row>
    <row r="353" spans="8:8" x14ac:dyDescent="0.2">
      <c r="H353" s="2"/>
    </row>
    <row r="354" spans="8:8" x14ac:dyDescent="0.2">
      <c r="H354" s="2"/>
    </row>
    <row r="355" spans="8:8" x14ac:dyDescent="0.2">
      <c r="H355" s="2"/>
    </row>
    <row r="356" spans="8:8" x14ac:dyDescent="0.2">
      <c r="H356" s="2"/>
    </row>
    <row r="357" spans="8:8" x14ac:dyDescent="0.2">
      <c r="H357" s="2"/>
    </row>
    <row r="358" spans="8:8" x14ac:dyDescent="0.2">
      <c r="H358" s="2"/>
    </row>
    <row r="359" spans="8:8" x14ac:dyDescent="0.2">
      <c r="H359" s="2"/>
    </row>
    <row r="360" spans="8:8" x14ac:dyDescent="0.2">
      <c r="H360" s="2"/>
    </row>
    <row r="361" spans="8:8" x14ac:dyDescent="0.2">
      <c r="H361" s="2"/>
    </row>
    <row r="362" spans="8:8" x14ac:dyDescent="0.2">
      <c r="H362" s="2"/>
    </row>
    <row r="363" spans="8:8" x14ac:dyDescent="0.2">
      <c r="H363" s="2"/>
    </row>
    <row r="364" spans="8:8" x14ac:dyDescent="0.2">
      <c r="H364" s="2"/>
    </row>
    <row r="365" spans="8:8" x14ac:dyDescent="0.2">
      <c r="H365" s="2"/>
    </row>
    <row r="366" spans="8:8" x14ac:dyDescent="0.2">
      <c r="H366" s="2"/>
    </row>
    <row r="367" spans="8:8" x14ac:dyDescent="0.2">
      <c r="H367" s="2"/>
    </row>
    <row r="368" spans="8:8" x14ac:dyDescent="0.2">
      <c r="H368" s="2"/>
    </row>
    <row r="369" spans="8:8" x14ac:dyDescent="0.2">
      <c r="H369" s="2"/>
    </row>
    <row r="370" spans="8:8" x14ac:dyDescent="0.2">
      <c r="H370" s="2"/>
    </row>
    <row r="371" spans="8:8" x14ac:dyDescent="0.2">
      <c r="H371" s="2"/>
    </row>
    <row r="372" spans="8:8" x14ac:dyDescent="0.2">
      <c r="H372" s="2"/>
    </row>
    <row r="373" spans="8:8" x14ac:dyDescent="0.2">
      <c r="H373" s="2"/>
    </row>
    <row r="374" spans="8:8" x14ac:dyDescent="0.2">
      <c r="H374" s="2"/>
    </row>
    <row r="375" spans="8:8" x14ac:dyDescent="0.2">
      <c r="H375" s="2"/>
    </row>
    <row r="376" spans="8:8" x14ac:dyDescent="0.2">
      <c r="H376" s="2"/>
    </row>
    <row r="377" spans="8:8" x14ac:dyDescent="0.2">
      <c r="H377" s="2"/>
    </row>
    <row r="378" spans="8:8" x14ac:dyDescent="0.2">
      <c r="H378" s="2"/>
    </row>
    <row r="379" spans="8:8" x14ac:dyDescent="0.2">
      <c r="H379" s="2"/>
    </row>
    <row r="380" spans="8:8" x14ac:dyDescent="0.2">
      <c r="H380" s="2"/>
    </row>
    <row r="381" spans="8:8" x14ac:dyDescent="0.2">
      <c r="H381" s="2"/>
    </row>
    <row r="382" spans="8:8" x14ac:dyDescent="0.2">
      <c r="H382" s="2"/>
    </row>
    <row r="383" spans="8:8" x14ac:dyDescent="0.2">
      <c r="H383" s="2"/>
    </row>
    <row r="384" spans="8:8" x14ac:dyDescent="0.2">
      <c r="H384" s="2"/>
    </row>
    <row r="385" spans="8:8" x14ac:dyDescent="0.2">
      <c r="H385" s="2"/>
    </row>
    <row r="386" spans="8:8" x14ac:dyDescent="0.2">
      <c r="H386" s="2"/>
    </row>
    <row r="387" spans="8:8" x14ac:dyDescent="0.2">
      <c r="H387" s="2"/>
    </row>
    <row r="388" spans="8:8" x14ac:dyDescent="0.2">
      <c r="H388" s="2"/>
    </row>
    <row r="389" spans="8:8" x14ac:dyDescent="0.2">
      <c r="H389" s="2"/>
    </row>
    <row r="390" spans="8:8" x14ac:dyDescent="0.2">
      <c r="H390" s="2"/>
    </row>
    <row r="391" spans="8:8" x14ac:dyDescent="0.2">
      <c r="H391" s="2"/>
    </row>
    <row r="392" spans="8:8" x14ac:dyDescent="0.2">
      <c r="H392" s="2"/>
    </row>
    <row r="393" spans="8:8" x14ac:dyDescent="0.2">
      <c r="H393" s="2"/>
    </row>
    <row r="394" spans="8:8" x14ac:dyDescent="0.2">
      <c r="H394" s="2"/>
    </row>
    <row r="395" spans="8:8" x14ac:dyDescent="0.2">
      <c r="H395" s="2"/>
    </row>
    <row r="396" spans="8:8" x14ac:dyDescent="0.2">
      <c r="H396" s="2"/>
    </row>
    <row r="397" spans="8:8" x14ac:dyDescent="0.2">
      <c r="H397" s="2"/>
    </row>
    <row r="398" spans="8:8" x14ac:dyDescent="0.2">
      <c r="H398" s="2"/>
    </row>
    <row r="399" spans="8:8" x14ac:dyDescent="0.2">
      <c r="H399" s="2"/>
    </row>
    <row r="400" spans="8:8" x14ac:dyDescent="0.2">
      <c r="H400" s="2"/>
    </row>
    <row r="401" spans="8:8" x14ac:dyDescent="0.2">
      <c r="H401" s="2"/>
    </row>
    <row r="402" spans="8:8" x14ac:dyDescent="0.2">
      <c r="H402" s="2"/>
    </row>
    <row r="403" spans="8:8" x14ac:dyDescent="0.2">
      <c r="H403" s="2"/>
    </row>
    <row r="404" spans="8:8" x14ac:dyDescent="0.2">
      <c r="H404" s="2"/>
    </row>
    <row r="405" spans="8:8" x14ac:dyDescent="0.2">
      <c r="H405" s="2"/>
    </row>
    <row r="406" spans="8:8" x14ac:dyDescent="0.2">
      <c r="H406" s="2"/>
    </row>
    <row r="407" spans="8:8" x14ac:dyDescent="0.2">
      <c r="H407" s="2"/>
    </row>
    <row r="408" spans="8:8" x14ac:dyDescent="0.2">
      <c r="H408" s="2"/>
    </row>
    <row r="409" spans="8:8" x14ac:dyDescent="0.2">
      <c r="H409" s="2"/>
    </row>
    <row r="410" spans="8:8" x14ac:dyDescent="0.2">
      <c r="H410" s="2"/>
    </row>
    <row r="411" spans="8:8" x14ac:dyDescent="0.2">
      <c r="H411" s="2"/>
    </row>
    <row r="412" spans="8:8" x14ac:dyDescent="0.2">
      <c r="H412" s="2"/>
    </row>
    <row r="413" spans="8:8" x14ac:dyDescent="0.2">
      <c r="H413" s="2"/>
    </row>
    <row r="414" spans="8:8" x14ac:dyDescent="0.2">
      <c r="H414" s="2"/>
    </row>
    <row r="415" spans="8:8" x14ac:dyDescent="0.2">
      <c r="H415" s="2"/>
    </row>
    <row r="416" spans="8:8" x14ac:dyDescent="0.2">
      <c r="H416" s="2"/>
    </row>
    <row r="417" spans="8:8" x14ac:dyDescent="0.2">
      <c r="H417" s="2"/>
    </row>
    <row r="418" spans="8:8" x14ac:dyDescent="0.2">
      <c r="H418" s="2"/>
    </row>
    <row r="419" spans="8:8" x14ac:dyDescent="0.2">
      <c r="H419" s="2"/>
    </row>
    <row r="420" spans="8:8" x14ac:dyDescent="0.2">
      <c r="H420" s="2"/>
    </row>
    <row r="421" spans="8:8" x14ac:dyDescent="0.2">
      <c r="H421" s="2"/>
    </row>
    <row r="422" spans="8:8" x14ac:dyDescent="0.2">
      <c r="H422" s="2"/>
    </row>
    <row r="423" spans="8:8" x14ac:dyDescent="0.2">
      <c r="H423" s="2"/>
    </row>
    <row r="424" spans="8:8" x14ac:dyDescent="0.2">
      <c r="H424" s="2"/>
    </row>
    <row r="425" spans="8:8" x14ac:dyDescent="0.2">
      <c r="H425" s="2"/>
    </row>
    <row r="426" spans="8:8" x14ac:dyDescent="0.2">
      <c r="H426" s="2"/>
    </row>
    <row r="427" spans="8:8" x14ac:dyDescent="0.2">
      <c r="H427" s="2"/>
    </row>
    <row r="428" spans="8:8" x14ac:dyDescent="0.2">
      <c r="H428" s="2"/>
    </row>
    <row r="429" spans="8:8" x14ac:dyDescent="0.2">
      <c r="H429" s="2"/>
    </row>
    <row r="430" spans="8:8" x14ac:dyDescent="0.2">
      <c r="H430" s="2"/>
    </row>
    <row r="431" spans="8:8" x14ac:dyDescent="0.2">
      <c r="H431" s="2"/>
    </row>
    <row r="432" spans="8:8" x14ac:dyDescent="0.2">
      <c r="H432" s="2"/>
    </row>
    <row r="433" spans="8:8" x14ac:dyDescent="0.2">
      <c r="H433" s="2"/>
    </row>
    <row r="434" spans="8:8" x14ac:dyDescent="0.2">
      <c r="H434" s="2"/>
    </row>
    <row r="435" spans="8:8" x14ac:dyDescent="0.2">
      <c r="H435" s="2"/>
    </row>
    <row r="436" spans="8:8" x14ac:dyDescent="0.2">
      <c r="H436" s="2"/>
    </row>
    <row r="437" spans="8:8" x14ac:dyDescent="0.2">
      <c r="H437" s="2"/>
    </row>
    <row r="438" spans="8:8" x14ac:dyDescent="0.2">
      <c r="H438" s="2"/>
    </row>
    <row r="439" spans="8:8" x14ac:dyDescent="0.2">
      <c r="H439" s="2"/>
    </row>
    <row r="440" spans="8:8" x14ac:dyDescent="0.2">
      <c r="H440" s="2"/>
    </row>
    <row r="441" spans="8:8" x14ac:dyDescent="0.2">
      <c r="H441" s="2"/>
    </row>
    <row r="442" spans="8:8" x14ac:dyDescent="0.2">
      <c r="H442" s="2"/>
    </row>
    <row r="444" spans="8:8" x14ac:dyDescent="0.2">
      <c r="H444" s="2"/>
    </row>
    <row r="445" spans="8:8" x14ac:dyDescent="0.2">
      <c r="H445" s="2"/>
    </row>
    <row r="446" spans="8:8" x14ac:dyDescent="0.2">
      <c r="H446" s="2"/>
    </row>
    <row r="447" spans="8:8" x14ac:dyDescent="0.2">
      <c r="H447" s="2"/>
    </row>
    <row r="448" spans="8:8" x14ac:dyDescent="0.2">
      <c r="H448" s="2"/>
    </row>
    <row r="449" spans="8:8" x14ac:dyDescent="0.2">
      <c r="H449" s="2"/>
    </row>
    <row r="450" spans="8:8" x14ac:dyDescent="0.2">
      <c r="H450" s="2"/>
    </row>
    <row r="451" spans="8:8" x14ac:dyDescent="0.2">
      <c r="H451" s="2"/>
    </row>
    <row r="452" spans="8:8" x14ac:dyDescent="0.2">
      <c r="H452" s="2"/>
    </row>
    <row r="453" spans="8:8" x14ac:dyDescent="0.2">
      <c r="H453" s="2"/>
    </row>
    <row r="454" spans="8:8" x14ac:dyDescent="0.2">
      <c r="H454" s="2"/>
    </row>
    <row r="455" spans="8:8" x14ac:dyDescent="0.2">
      <c r="H455" s="2"/>
    </row>
    <row r="456" spans="8:8" x14ac:dyDescent="0.2">
      <c r="H456" s="2"/>
    </row>
    <row r="457" spans="8:8" x14ac:dyDescent="0.2">
      <c r="H457" s="2"/>
    </row>
    <row r="458" spans="8:8" x14ac:dyDescent="0.2">
      <c r="H458" s="2"/>
    </row>
    <row r="459" spans="8:8" x14ac:dyDescent="0.2">
      <c r="H459" s="2"/>
    </row>
    <row r="460" spans="8:8" x14ac:dyDescent="0.2">
      <c r="H460" s="2"/>
    </row>
    <row r="461" spans="8:8" x14ac:dyDescent="0.2">
      <c r="H461" s="2"/>
    </row>
    <row r="462" spans="8:8" x14ac:dyDescent="0.2">
      <c r="H462" s="2"/>
    </row>
    <row r="463" spans="8:8" x14ac:dyDescent="0.2">
      <c r="H463" s="2"/>
    </row>
    <row r="464" spans="8:8" x14ac:dyDescent="0.2">
      <c r="H464" s="2"/>
    </row>
    <row r="465" spans="8:8" x14ac:dyDescent="0.2">
      <c r="H465" s="2"/>
    </row>
    <row r="466" spans="8:8" x14ac:dyDescent="0.2">
      <c r="H466" s="2"/>
    </row>
    <row r="467" spans="8:8" x14ac:dyDescent="0.2">
      <c r="H467" s="2"/>
    </row>
    <row r="468" spans="8:8" x14ac:dyDescent="0.2">
      <c r="H468" s="2"/>
    </row>
    <row r="469" spans="8:8" x14ac:dyDescent="0.2">
      <c r="H469" s="2"/>
    </row>
    <row r="470" spans="8:8" x14ac:dyDescent="0.2">
      <c r="H470" s="2"/>
    </row>
    <row r="471" spans="8:8" x14ac:dyDescent="0.2">
      <c r="H471" s="2"/>
    </row>
    <row r="472" spans="8:8" x14ac:dyDescent="0.2">
      <c r="H472" s="2"/>
    </row>
    <row r="473" spans="8:8" x14ac:dyDescent="0.2">
      <c r="H473" s="2"/>
    </row>
    <row r="474" spans="8:8" x14ac:dyDescent="0.2">
      <c r="H474" s="2"/>
    </row>
    <row r="475" spans="8:8" x14ac:dyDescent="0.2">
      <c r="H475" s="2"/>
    </row>
    <row r="476" spans="8:8" x14ac:dyDescent="0.2">
      <c r="H476" s="2"/>
    </row>
    <row r="477" spans="8:8" x14ac:dyDescent="0.2">
      <c r="H477" s="2"/>
    </row>
    <row r="478" spans="8:8" x14ac:dyDescent="0.2">
      <c r="H478" s="2"/>
    </row>
    <row r="479" spans="8:8" x14ac:dyDescent="0.2">
      <c r="H479" s="2"/>
    </row>
    <row r="480" spans="8:8" x14ac:dyDescent="0.2">
      <c r="H480" s="2"/>
    </row>
    <row r="481" spans="8:8" x14ac:dyDescent="0.2">
      <c r="H481" s="2"/>
    </row>
    <row r="482" spans="8:8" x14ac:dyDescent="0.2">
      <c r="H482" s="2"/>
    </row>
    <row r="483" spans="8:8" x14ac:dyDescent="0.2">
      <c r="H483" s="2"/>
    </row>
    <row r="484" spans="8:8" x14ac:dyDescent="0.2">
      <c r="H484" s="2"/>
    </row>
    <row r="485" spans="8:8" x14ac:dyDescent="0.2">
      <c r="H485" s="2"/>
    </row>
    <row r="486" spans="8:8" x14ac:dyDescent="0.2">
      <c r="H486" s="2"/>
    </row>
    <row r="487" spans="8:8" x14ac:dyDescent="0.2">
      <c r="H487" s="2"/>
    </row>
    <row r="488" spans="8:8" x14ac:dyDescent="0.2">
      <c r="H488" s="2"/>
    </row>
    <row r="489" spans="8:8" x14ac:dyDescent="0.2">
      <c r="H489" s="2"/>
    </row>
    <row r="490" spans="8:8" x14ac:dyDescent="0.2">
      <c r="H490" s="2"/>
    </row>
    <row r="491" spans="8:8" x14ac:dyDescent="0.2">
      <c r="H491" s="2"/>
    </row>
    <row r="492" spans="8:8" x14ac:dyDescent="0.2">
      <c r="H492" s="2"/>
    </row>
    <row r="493" spans="8:8" x14ac:dyDescent="0.2">
      <c r="H493" s="2"/>
    </row>
    <row r="494" spans="8:8" x14ac:dyDescent="0.2">
      <c r="H494" s="2"/>
    </row>
    <row r="495" spans="8:8" x14ac:dyDescent="0.2">
      <c r="H495" s="2"/>
    </row>
    <row r="496" spans="8:8" x14ac:dyDescent="0.2">
      <c r="H496" s="2"/>
    </row>
    <row r="497" spans="8:8" x14ac:dyDescent="0.2">
      <c r="H497" s="2"/>
    </row>
    <row r="498" spans="8:8" x14ac:dyDescent="0.2">
      <c r="H498" s="2"/>
    </row>
    <row r="499" spans="8:8" x14ac:dyDescent="0.2">
      <c r="H499" s="2"/>
    </row>
    <row r="500" spans="8:8" x14ac:dyDescent="0.2">
      <c r="H500" s="2"/>
    </row>
    <row r="501" spans="8:8" x14ac:dyDescent="0.2">
      <c r="H501" s="2"/>
    </row>
    <row r="502" spans="8:8" x14ac:dyDescent="0.2">
      <c r="H502" s="2"/>
    </row>
    <row r="503" spans="8:8" x14ac:dyDescent="0.2">
      <c r="H503" s="2"/>
    </row>
    <row r="504" spans="8:8" x14ac:dyDescent="0.2">
      <c r="H504" s="2"/>
    </row>
    <row r="505" spans="8:8" x14ac:dyDescent="0.2">
      <c r="H505" s="2"/>
    </row>
    <row r="506" spans="8:8" x14ac:dyDescent="0.2">
      <c r="H506" s="2"/>
    </row>
    <row r="507" spans="8:8" x14ac:dyDescent="0.2">
      <c r="H507" s="2"/>
    </row>
    <row r="508" spans="8:8" x14ac:dyDescent="0.2">
      <c r="H508" s="2"/>
    </row>
    <row r="509" spans="8:8" x14ac:dyDescent="0.2">
      <c r="H509" s="2"/>
    </row>
    <row r="510" spans="8:8" x14ac:dyDescent="0.2">
      <c r="H510" s="2"/>
    </row>
    <row r="511" spans="8:8" x14ac:dyDescent="0.2">
      <c r="H511" s="2"/>
    </row>
    <row r="512" spans="8:8" x14ac:dyDescent="0.2">
      <c r="H512" s="2"/>
    </row>
    <row r="513" spans="8:8" x14ac:dyDescent="0.2">
      <c r="H513" s="2"/>
    </row>
    <row r="515" spans="8:8" x14ac:dyDescent="0.2">
      <c r="H515" s="2"/>
    </row>
    <row r="516" spans="8:8" x14ac:dyDescent="0.2">
      <c r="H516" s="2"/>
    </row>
    <row r="517" spans="8:8" x14ac:dyDescent="0.2">
      <c r="H517" s="2"/>
    </row>
    <row r="518" spans="8:8" x14ac:dyDescent="0.2">
      <c r="H518" s="2"/>
    </row>
    <row r="519" spans="8:8" x14ac:dyDescent="0.2">
      <c r="H519" s="2"/>
    </row>
    <row r="520" spans="8:8" x14ac:dyDescent="0.2">
      <c r="H520" s="2"/>
    </row>
    <row r="521" spans="8:8" x14ac:dyDescent="0.2">
      <c r="H521" s="2"/>
    </row>
    <row r="522" spans="8:8" x14ac:dyDescent="0.2">
      <c r="H522" s="2"/>
    </row>
    <row r="523" spans="8:8" x14ac:dyDescent="0.2">
      <c r="H523" s="2"/>
    </row>
    <row r="524" spans="8:8" x14ac:dyDescent="0.2">
      <c r="H524" s="2"/>
    </row>
    <row r="525" spans="8:8" x14ac:dyDescent="0.2">
      <c r="H525" s="2"/>
    </row>
    <row r="526" spans="8:8" x14ac:dyDescent="0.2">
      <c r="H526" s="2"/>
    </row>
    <row r="527" spans="8:8" x14ac:dyDescent="0.2">
      <c r="H527" s="2"/>
    </row>
    <row r="528" spans="8:8" x14ac:dyDescent="0.2">
      <c r="H528" s="2"/>
    </row>
    <row r="529" spans="8:8" x14ac:dyDescent="0.2">
      <c r="H529" s="2"/>
    </row>
    <row r="530" spans="8:8" x14ac:dyDescent="0.2">
      <c r="H530" s="2"/>
    </row>
    <row r="531" spans="8:8" x14ac:dyDescent="0.2">
      <c r="H531" s="2"/>
    </row>
    <row r="532" spans="8:8" x14ac:dyDescent="0.2">
      <c r="H532" s="2"/>
    </row>
    <row r="533" spans="8:8" x14ac:dyDescent="0.2">
      <c r="H533" s="2"/>
    </row>
    <row r="534" spans="8:8" x14ac:dyDescent="0.2">
      <c r="H534" s="2"/>
    </row>
    <row r="535" spans="8:8" x14ac:dyDescent="0.2">
      <c r="H535" s="2"/>
    </row>
    <row r="536" spans="8:8" x14ac:dyDescent="0.2">
      <c r="H536" s="2"/>
    </row>
    <row r="537" spans="8:8" x14ac:dyDescent="0.2">
      <c r="H537" s="2"/>
    </row>
    <row r="538" spans="8:8" x14ac:dyDescent="0.2">
      <c r="H538" s="2"/>
    </row>
    <row r="539" spans="8:8" x14ac:dyDescent="0.2">
      <c r="H539" s="2"/>
    </row>
    <row r="540" spans="8:8" x14ac:dyDescent="0.2">
      <c r="H540" s="2"/>
    </row>
    <row r="541" spans="8:8" x14ac:dyDescent="0.2">
      <c r="H541" s="2"/>
    </row>
    <row r="542" spans="8:8" x14ac:dyDescent="0.2">
      <c r="H542" s="2"/>
    </row>
    <row r="543" spans="8:8" x14ac:dyDescent="0.2">
      <c r="H543" s="2"/>
    </row>
    <row r="544" spans="8:8" x14ac:dyDescent="0.2">
      <c r="H544" s="2"/>
    </row>
    <row r="545" spans="8:8" x14ac:dyDescent="0.2">
      <c r="H545" s="2"/>
    </row>
    <row r="546" spans="8:8" x14ac:dyDescent="0.2">
      <c r="H546" s="2"/>
    </row>
    <row r="547" spans="8:8" x14ac:dyDescent="0.2">
      <c r="H547" s="2"/>
    </row>
    <row r="548" spans="8:8" x14ac:dyDescent="0.2">
      <c r="H548" s="2"/>
    </row>
    <row r="549" spans="8:8" x14ac:dyDescent="0.2">
      <c r="H549" s="2"/>
    </row>
    <row r="550" spans="8:8" x14ac:dyDescent="0.2">
      <c r="H550" s="2"/>
    </row>
    <row r="551" spans="8:8" x14ac:dyDescent="0.2">
      <c r="H551" s="2"/>
    </row>
    <row r="552" spans="8:8" x14ac:dyDescent="0.2">
      <c r="H552" s="2"/>
    </row>
    <row r="553" spans="8:8" x14ac:dyDescent="0.2">
      <c r="H553" s="2"/>
    </row>
    <row r="554" spans="8:8" x14ac:dyDescent="0.2">
      <c r="H554" s="2"/>
    </row>
    <row r="555" spans="8:8" x14ac:dyDescent="0.2">
      <c r="H555" s="2"/>
    </row>
    <row r="556" spans="8:8" x14ac:dyDescent="0.2">
      <c r="H556" s="2"/>
    </row>
    <row r="557" spans="8:8" x14ac:dyDescent="0.2">
      <c r="H557" s="2"/>
    </row>
    <row r="558" spans="8:8" x14ac:dyDescent="0.2">
      <c r="H558" s="2"/>
    </row>
    <row r="559" spans="8:8" x14ac:dyDescent="0.2">
      <c r="H559" s="2"/>
    </row>
    <row r="560" spans="8:8" x14ac:dyDescent="0.2">
      <c r="H560" s="2"/>
    </row>
    <row r="561" spans="8:8" x14ac:dyDescent="0.2">
      <c r="H561" s="2"/>
    </row>
    <row r="562" spans="8:8" x14ac:dyDescent="0.2">
      <c r="H562" s="2"/>
    </row>
    <row r="563" spans="8:8" x14ac:dyDescent="0.2">
      <c r="H563" s="2"/>
    </row>
    <row r="564" spans="8:8" x14ac:dyDescent="0.2">
      <c r="H564" s="2"/>
    </row>
    <row r="565" spans="8:8" x14ac:dyDescent="0.2">
      <c r="H565" s="2"/>
    </row>
    <row r="566" spans="8:8" x14ac:dyDescent="0.2">
      <c r="H566" s="2"/>
    </row>
    <row r="567" spans="8:8" x14ac:dyDescent="0.2">
      <c r="H567" s="2"/>
    </row>
    <row r="568" spans="8:8" x14ac:dyDescent="0.2">
      <c r="H568" s="2"/>
    </row>
    <row r="569" spans="8:8" x14ac:dyDescent="0.2">
      <c r="H569" s="2"/>
    </row>
    <row r="570" spans="8:8" x14ac:dyDescent="0.2">
      <c r="H570" s="2"/>
    </row>
    <row r="571" spans="8:8" x14ac:dyDescent="0.2">
      <c r="H571" s="2"/>
    </row>
    <row r="572" spans="8:8" x14ac:dyDescent="0.2">
      <c r="H572" s="2"/>
    </row>
    <row r="573" spans="8:8" x14ac:dyDescent="0.2">
      <c r="H573" s="2"/>
    </row>
    <row r="574" spans="8:8" x14ac:dyDescent="0.2">
      <c r="H574" s="2"/>
    </row>
    <row r="575" spans="8:8" x14ac:dyDescent="0.2">
      <c r="H575" s="2"/>
    </row>
    <row r="576" spans="8:8" x14ac:dyDescent="0.2">
      <c r="H576" s="2"/>
    </row>
    <row r="577" spans="8:8" x14ac:dyDescent="0.2">
      <c r="H577" s="2"/>
    </row>
    <row r="578" spans="8:8" x14ac:dyDescent="0.2">
      <c r="H578" s="2"/>
    </row>
    <row r="579" spans="8:8" x14ac:dyDescent="0.2">
      <c r="H579" s="2"/>
    </row>
    <row r="580" spans="8:8" x14ac:dyDescent="0.2">
      <c r="H580" s="2"/>
    </row>
    <row r="581" spans="8:8" x14ac:dyDescent="0.2">
      <c r="H581" s="2"/>
    </row>
    <row r="582" spans="8:8" x14ac:dyDescent="0.2">
      <c r="H582" s="2"/>
    </row>
    <row r="583" spans="8:8" x14ac:dyDescent="0.2">
      <c r="H583" s="2"/>
    </row>
    <row r="584" spans="8:8" x14ac:dyDescent="0.2">
      <c r="H584" s="2"/>
    </row>
    <row r="585" spans="8:8" x14ac:dyDescent="0.2">
      <c r="H585" s="2"/>
    </row>
    <row r="586" spans="8:8" x14ac:dyDescent="0.2">
      <c r="H586" s="2"/>
    </row>
    <row r="587" spans="8:8" x14ac:dyDescent="0.2">
      <c r="H587" s="2"/>
    </row>
    <row r="588" spans="8:8" x14ac:dyDescent="0.2">
      <c r="H588" s="2"/>
    </row>
    <row r="589" spans="8:8" x14ac:dyDescent="0.2">
      <c r="H589" s="2"/>
    </row>
    <row r="590" spans="8:8" x14ac:dyDescent="0.2">
      <c r="H590" s="2"/>
    </row>
    <row r="591" spans="8:8" x14ac:dyDescent="0.2">
      <c r="H591" s="2"/>
    </row>
    <row r="592" spans="8:8" x14ac:dyDescent="0.2">
      <c r="H592" s="2"/>
    </row>
    <row r="593" spans="8:8" x14ac:dyDescent="0.2">
      <c r="H593" s="2"/>
    </row>
    <row r="594" spans="8:8" x14ac:dyDescent="0.2">
      <c r="H594" s="2"/>
    </row>
    <row r="595" spans="8:8" x14ac:dyDescent="0.2">
      <c r="H595" s="2"/>
    </row>
    <row r="596" spans="8:8" x14ac:dyDescent="0.2">
      <c r="H596" s="2"/>
    </row>
    <row r="597" spans="8:8" x14ac:dyDescent="0.2">
      <c r="H597" s="2"/>
    </row>
    <row r="598" spans="8:8" x14ac:dyDescent="0.2">
      <c r="H598" s="2"/>
    </row>
    <row r="599" spans="8:8" x14ac:dyDescent="0.2">
      <c r="H599" s="2"/>
    </row>
    <row r="600" spans="8:8" x14ac:dyDescent="0.2">
      <c r="H600" s="2"/>
    </row>
    <row r="601" spans="8:8" x14ac:dyDescent="0.2">
      <c r="H601" s="2"/>
    </row>
    <row r="602" spans="8:8" x14ac:dyDescent="0.2">
      <c r="H602" s="2"/>
    </row>
    <row r="603" spans="8:8" x14ac:dyDescent="0.2">
      <c r="H603" s="2"/>
    </row>
    <row r="604" spans="8:8" x14ac:dyDescent="0.2">
      <c r="H604" s="2"/>
    </row>
    <row r="605" spans="8:8" x14ac:dyDescent="0.2">
      <c r="H605" s="2"/>
    </row>
    <row r="606" spans="8:8" x14ac:dyDescent="0.2">
      <c r="H606" s="2"/>
    </row>
    <row r="607" spans="8:8" x14ac:dyDescent="0.2">
      <c r="H607" s="2"/>
    </row>
    <row r="608" spans="8:8" x14ac:dyDescent="0.2">
      <c r="H608" s="2"/>
    </row>
    <row r="609" spans="8:8" x14ac:dyDescent="0.2">
      <c r="H609" s="2"/>
    </row>
    <row r="610" spans="8:8" x14ac:dyDescent="0.2">
      <c r="H610" s="2"/>
    </row>
    <row r="611" spans="8:8" x14ac:dyDescent="0.2">
      <c r="H611" s="2"/>
    </row>
    <row r="612" spans="8:8" x14ac:dyDescent="0.2">
      <c r="H612" s="2"/>
    </row>
    <row r="613" spans="8:8" x14ac:dyDescent="0.2">
      <c r="H613" s="2"/>
    </row>
    <row r="614" spans="8:8" x14ac:dyDescent="0.2">
      <c r="H614" s="2"/>
    </row>
    <row r="615" spans="8:8" x14ac:dyDescent="0.2">
      <c r="H615" s="2"/>
    </row>
    <row r="616" spans="8:8" x14ac:dyDescent="0.2">
      <c r="H616" s="2"/>
    </row>
    <row r="617" spans="8:8" x14ac:dyDescent="0.2">
      <c r="H617" s="2"/>
    </row>
    <row r="618" spans="8:8" x14ac:dyDescent="0.2">
      <c r="H618" s="2"/>
    </row>
    <row r="619" spans="8:8" x14ac:dyDescent="0.2">
      <c r="H619" s="2"/>
    </row>
    <row r="620" spans="8:8" x14ac:dyDescent="0.2">
      <c r="H620" s="2"/>
    </row>
    <row r="621" spans="8:8" x14ac:dyDescent="0.2">
      <c r="H621" s="2"/>
    </row>
    <row r="622" spans="8:8" x14ac:dyDescent="0.2">
      <c r="H622" s="2"/>
    </row>
    <row r="623" spans="8:8" x14ac:dyDescent="0.2">
      <c r="H623" s="2"/>
    </row>
    <row r="624" spans="8:8" x14ac:dyDescent="0.2">
      <c r="H624" s="2"/>
    </row>
    <row r="625" spans="8:8" x14ac:dyDescent="0.2">
      <c r="H625" s="2"/>
    </row>
    <row r="626" spans="8:8" x14ac:dyDescent="0.2">
      <c r="H626" s="2"/>
    </row>
    <row r="627" spans="8:8" x14ac:dyDescent="0.2">
      <c r="H627" s="2"/>
    </row>
    <row r="628" spans="8:8" x14ac:dyDescent="0.2">
      <c r="H628" s="2"/>
    </row>
    <row r="629" spans="8:8" x14ac:dyDescent="0.2">
      <c r="H629" s="2"/>
    </row>
    <row r="630" spans="8:8" x14ac:dyDescent="0.2">
      <c r="H630" s="2"/>
    </row>
    <row r="631" spans="8:8" x14ac:dyDescent="0.2">
      <c r="H631" s="2"/>
    </row>
    <row r="632" spans="8:8" x14ac:dyDescent="0.2">
      <c r="H632" s="2"/>
    </row>
    <row r="633" spans="8:8" x14ac:dyDescent="0.2">
      <c r="H633" s="2"/>
    </row>
    <row r="634" spans="8:8" x14ac:dyDescent="0.2">
      <c r="H634" s="2"/>
    </row>
    <row r="635" spans="8:8" x14ac:dyDescent="0.2">
      <c r="H635" s="2"/>
    </row>
    <row r="636" spans="8:8" x14ac:dyDescent="0.2">
      <c r="H636" s="2"/>
    </row>
    <row r="637" spans="8:8" x14ac:dyDescent="0.2">
      <c r="H637" s="2"/>
    </row>
    <row r="638" spans="8:8" x14ac:dyDescent="0.2">
      <c r="H638" s="2"/>
    </row>
    <row r="639" spans="8:8" x14ac:dyDescent="0.2">
      <c r="H639" s="2"/>
    </row>
    <row r="640" spans="8:8" x14ac:dyDescent="0.2">
      <c r="H640" s="2"/>
    </row>
    <row r="641" spans="8:8" x14ac:dyDescent="0.2">
      <c r="H641" s="2"/>
    </row>
    <row r="642" spans="8:8" x14ac:dyDescent="0.2">
      <c r="H642" s="2"/>
    </row>
    <row r="643" spans="8:8" x14ac:dyDescent="0.2">
      <c r="H643" s="2"/>
    </row>
    <row r="644" spans="8:8" x14ac:dyDescent="0.2">
      <c r="H644" s="2"/>
    </row>
    <row r="645" spans="8:8" x14ac:dyDescent="0.2">
      <c r="H645" s="2"/>
    </row>
    <row r="646" spans="8:8" x14ac:dyDescent="0.2">
      <c r="H646" s="2"/>
    </row>
    <row r="647" spans="8:8" x14ac:dyDescent="0.2">
      <c r="H647" s="2"/>
    </row>
    <row r="649" spans="8:8" x14ac:dyDescent="0.2">
      <c r="H649" s="2"/>
    </row>
    <row r="650" spans="8:8" x14ac:dyDescent="0.2">
      <c r="H650" s="2"/>
    </row>
    <row r="651" spans="8:8" x14ac:dyDescent="0.2">
      <c r="H651" s="2"/>
    </row>
    <row r="652" spans="8:8" x14ac:dyDescent="0.2">
      <c r="H652" s="2"/>
    </row>
    <row r="653" spans="8:8" x14ac:dyDescent="0.2">
      <c r="H653" s="2"/>
    </row>
    <row r="654" spans="8:8" x14ac:dyDescent="0.2">
      <c r="H654" s="2"/>
    </row>
    <row r="655" spans="8:8" x14ac:dyDescent="0.2">
      <c r="H655" s="2"/>
    </row>
    <row r="656" spans="8:8" x14ac:dyDescent="0.2">
      <c r="H656" s="2"/>
    </row>
    <row r="657" spans="8:8" x14ac:dyDescent="0.2">
      <c r="H657" s="2"/>
    </row>
    <row r="658" spans="8:8" x14ac:dyDescent="0.2">
      <c r="H658" s="2"/>
    </row>
    <row r="659" spans="8:8" x14ac:dyDescent="0.2">
      <c r="H659" s="2"/>
    </row>
    <row r="660" spans="8:8" x14ac:dyDescent="0.2">
      <c r="H660" s="2"/>
    </row>
    <row r="661" spans="8:8" x14ac:dyDescent="0.2">
      <c r="H661" s="2"/>
    </row>
    <row r="662" spans="8:8" x14ac:dyDescent="0.2">
      <c r="H662" s="2"/>
    </row>
    <row r="663" spans="8:8" x14ac:dyDescent="0.2">
      <c r="H663" s="2"/>
    </row>
    <row r="664" spans="8:8" x14ac:dyDescent="0.2">
      <c r="H664" s="2"/>
    </row>
    <row r="665" spans="8:8" x14ac:dyDescent="0.2">
      <c r="H665" s="2"/>
    </row>
    <row r="666" spans="8:8" x14ac:dyDescent="0.2">
      <c r="H666" s="2"/>
    </row>
    <row r="667" spans="8:8" x14ac:dyDescent="0.2">
      <c r="H667" s="2"/>
    </row>
    <row r="668" spans="8:8" x14ac:dyDescent="0.2">
      <c r="H668" s="2"/>
    </row>
    <row r="669" spans="8:8" x14ac:dyDescent="0.2">
      <c r="H669" s="2"/>
    </row>
  </sheetData>
  <mergeCells count="2">
    <mergeCell ref="A75:K75"/>
    <mergeCell ref="A59:I59"/>
  </mergeCells>
  <pageMargins left="0.7" right="0.7" top="0.75" bottom="0.75" header="0.3" footer="0.3"/>
  <pageSetup paperSize="9" scale="58" orientation="portrait" horizontalDpi="0" verticalDpi="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0BE5A4-77F1-B34E-B41E-5CA6722FF88D}">
  <dimension ref="A1:R91"/>
  <sheetViews>
    <sheetView zoomScale="110" zoomScaleNormal="110" workbookViewId="0"/>
  </sheetViews>
  <sheetFormatPr baseColWidth="10" defaultRowHeight="16" x14ac:dyDescent="0.2"/>
  <cols>
    <col min="1" max="1" width="17" bestFit="1" customWidth="1"/>
    <col min="2" max="2" width="14" bestFit="1" customWidth="1"/>
    <col min="3" max="4" width="11" bestFit="1" customWidth="1"/>
    <col min="7" max="7" width="11.33203125" bestFit="1" customWidth="1"/>
    <col min="8" max="8" width="15.1640625" customWidth="1"/>
    <col min="9" max="10" width="11" bestFit="1" customWidth="1"/>
    <col min="11" max="11" width="12.5" bestFit="1" customWidth="1"/>
    <col min="12" max="12" width="14" bestFit="1" customWidth="1"/>
    <col min="13" max="13" width="20" bestFit="1" customWidth="1"/>
    <col min="14" max="14" width="17.33203125" bestFit="1" customWidth="1"/>
    <col min="15" max="15" width="36.6640625" customWidth="1"/>
  </cols>
  <sheetData>
    <row r="1" spans="1:15" x14ac:dyDescent="0.2">
      <c r="A1" s="34" t="s">
        <v>923</v>
      </c>
    </row>
    <row r="2" spans="1:15" x14ac:dyDescent="0.2">
      <c r="A2" s="35" t="s">
        <v>430</v>
      </c>
      <c r="B2" s="35" t="s">
        <v>151</v>
      </c>
      <c r="C2" s="35" t="s">
        <v>431</v>
      </c>
      <c r="D2" s="35" t="s">
        <v>186</v>
      </c>
      <c r="E2" s="35" t="s">
        <v>184</v>
      </c>
      <c r="F2" s="35" t="s">
        <v>1</v>
      </c>
      <c r="G2" s="35" t="s">
        <v>2</v>
      </c>
      <c r="H2" s="35" t="s">
        <v>3</v>
      </c>
      <c r="I2" s="35" t="s">
        <v>4</v>
      </c>
      <c r="J2" s="35" t="s">
        <v>185</v>
      </c>
      <c r="K2" s="35" t="s">
        <v>7</v>
      </c>
      <c r="L2" s="35" t="s">
        <v>6</v>
      </c>
      <c r="M2" s="35" t="s">
        <v>229</v>
      </c>
      <c r="N2" s="35" t="s">
        <v>222</v>
      </c>
      <c r="O2" s="35" t="s">
        <v>432</v>
      </c>
    </row>
    <row r="3" spans="1:15" x14ac:dyDescent="0.2">
      <c r="A3" t="s">
        <v>189</v>
      </c>
      <c r="B3" t="s">
        <v>206</v>
      </c>
      <c r="C3" t="s">
        <v>18</v>
      </c>
      <c r="D3">
        <v>16</v>
      </c>
      <c r="E3">
        <v>31699326</v>
      </c>
      <c r="F3" t="s">
        <v>19</v>
      </c>
      <c r="G3" t="s">
        <v>20</v>
      </c>
      <c r="H3" s="1">
        <v>0.336003</v>
      </c>
      <c r="I3" s="1">
        <v>-0.54861700000000002</v>
      </c>
      <c r="J3" s="1">
        <v>1.1723900000000001E-2</v>
      </c>
      <c r="K3">
        <v>17997</v>
      </c>
      <c r="L3" s="2">
        <v>3.2734099999999997E-300</v>
      </c>
      <c r="M3" t="s">
        <v>221</v>
      </c>
      <c r="N3" t="s">
        <v>146</v>
      </c>
      <c r="O3" t="s">
        <v>146</v>
      </c>
    </row>
    <row r="4" spans="1:15" x14ac:dyDescent="0.2">
      <c r="A4" t="s">
        <v>187</v>
      </c>
      <c r="B4" t="s">
        <v>204</v>
      </c>
      <c r="C4" t="s">
        <v>14</v>
      </c>
      <c r="D4">
        <v>16</v>
      </c>
      <c r="E4">
        <v>31400360</v>
      </c>
      <c r="F4" t="s">
        <v>15</v>
      </c>
      <c r="G4" t="s">
        <v>16</v>
      </c>
      <c r="H4" s="1">
        <v>0.35103299999999998</v>
      </c>
      <c r="I4" s="1">
        <v>-0.28997000000000001</v>
      </c>
      <c r="J4" s="1">
        <v>1.2228599999999999E-2</v>
      </c>
      <c r="K4">
        <v>31346</v>
      </c>
      <c r="L4" s="2">
        <v>2.6730099999999998E-124</v>
      </c>
      <c r="M4" t="s">
        <v>221</v>
      </c>
      <c r="N4" t="s">
        <v>146</v>
      </c>
      <c r="O4" t="s">
        <v>146</v>
      </c>
    </row>
    <row r="5" spans="1:15" x14ac:dyDescent="0.2">
      <c r="A5" t="s">
        <v>198</v>
      </c>
      <c r="B5" t="s">
        <v>215</v>
      </c>
      <c r="C5" t="s">
        <v>18</v>
      </c>
      <c r="D5">
        <v>16</v>
      </c>
      <c r="E5">
        <v>31699326</v>
      </c>
      <c r="F5" t="s">
        <v>19</v>
      </c>
      <c r="G5" t="s">
        <v>20</v>
      </c>
      <c r="H5" s="1">
        <v>0.336003</v>
      </c>
      <c r="I5" s="1">
        <v>-0.29185100000000003</v>
      </c>
      <c r="J5" s="1">
        <v>1.23588E-2</v>
      </c>
      <c r="K5">
        <v>3831</v>
      </c>
      <c r="L5" s="2">
        <v>2.7039599999999999E-123</v>
      </c>
      <c r="M5" t="s">
        <v>221</v>
      </c>
      <c r="N5" t="s">
        <v>146</v>
      </c>
      <c r="O5" t="s">
        <v>146</v>
      </c>
    </row>
    <row r="6" spans="1:15" x14ac:dyDescent="0.2">
      <c r="A6" t="s">
        <v>188</v>
      </c>
      <c r="B6" t="s">
        <v>205</v>
      </c>
      <c r="C6" t="s">
        <v>14</v>
      </c>
      <c r="D6">
        <v>16</v>
      </c>
      <c r="E6">
        <v>31400360</v>
      </c>
      <c r="F6" t="s">
        <v>15</v>
      </c>
      <c r="G6" t="s">
        <v>16</v>
      </c>
      <c r="H6" s="1">
        <v>0.35103299999999998</v>
      </c>
      <c r="I6" s="1">
        <v>-0.286935</v>
      </c>
      <c r="J6" s="1">
        <v>1.22337E-2</v>
      </c>
      <c r="K6">
        <v>26057</v>
      </c>
      <c r="L6" s="2">
        <v>1.1857699999999999E-121</v>
      </c>
      <c r="M6" t="s">
        <v>221</v>
      </c>
      <c r="N6" t="s">
        <v>146</v>
      </c>
      <c r="O6" t="s">
        <v>146</v>
      </c>
    </row>
    <row r="7" spans="1:15" x14ac:dyDescent="0.2">
      <c r="A7" t="s">
        <v>189</v>
      </c>
      <c r="B7" t="s">
        <v>206</v>
      </c>
      <c r="C7" t="s">
        <v>14</v>
      </c>
      <c r="D7">
        <v>16</v>
      </c>
      <c r="E7">
        <v>31400360</v>
      </c>
      <c r="F7" t="s">
        <v>15</v>
      </c>
      <c r="G7" t="s">
        <v>16</v>
      </c>
      <c r="H7" s="1">
        <v>0.35103299999999998</v>
      </c>
      <c r="I7" s="1">
        <v>-0.180422</v>
      </c>
      <c r="J7" s="1">
        <v>1.2377000000000001E-2</v>
      </c>
      <c r="K7">
        <v>22545</v>
      </c>
      <c r="L7" s="2">
        <v>3.9111099999999999E-48</v>
      </c>
      <c r="M7" t="s">
        <v>221</v>
      </c>
      <c r="N7" t="s">
        <v>146</v>
      </c>
      <c r="O7" t="s">
        <v>146</v>
      </c>
    </row>
    <row r="8" spans="1:15" x14ac:dyDescent="0.2">
      <c r="A8" t="s">
        <v>188</v>
      </c>
      <c r="B8" t="s">
        <v>205</v>
      </c>
      <c r="C8" t="s">
        <v>18</v>
      </c>
      <c r="D8">
        <v>16</v>
      </c>
      <c r="E8">
        <v>31699326</v>
      </c>
      <c r="F8" t="s">
        <v>19</v>
      </c>
      <c r="G8" t="s">
        <v>20</v>
      </c>
      <c r="H8" s="1">
        <v>0.336003</v>
      </c>
      <c r="I8" s="1">
        <v>-0.180511</v>
      </c>
      <c r="J8" s="1">
        <v>1.25086E-2</v>
      </c>
      <c r="K8">
        <v>21723</v>
      </c>
      <c r="L8" s="2">
        <v>3.3029300000000001E-47</v>
      </c>
      <c r="M8" t="s">
        <v>221</v>
      </c>
      <c r="N8" t="s">
        <v>146</v>
      </c>
      <c r="O8" t="s">
        <v>146</v>
      </c>
    </row>
    <row r="9" spans="1:15" x14ac:dyDescent="0.2">
      <c r="A9" t="s">
        <v>190</v>
      </c>
      <c r="B9" t="s">
        <v>207</v>
      </c>
      <c r="C9" t="s">
        <v>14</v>
      </c>
      <c r="D9">
        <v>16</v>
      </c>
      <c r="E9">
        <v>31400360</v>
      </c>
      <c r="F9" t="s">
        <v>15</v>
      </c>
      <c r="G9" t="s">
        <v>16</v>
      </c>
      <c r="H9" s="1">
        <v>0.35103299999999998</v>
      </c>
      <c r="I9" s="1">
        <v>0.165183</v>
      </c>
      <c r="J9" s="1">
        <v>1.2392E-2</v>
      </c>
      <c r="K9">
        <v>30597</v>
      </c>
      <c r="L9" s="2">
        <v>1.5574E-40</v>
      </c>
      <c r="M9" t="s">
        <v>221</v>
      </c>
      <c r="N9" t="s">
        <v>146</v>
      </c>
      <c r="O9" t="s">
        <v>146</v>
      </c>
    </row>
    <row r="10" spans="1:15" x14ac:dyDescent="0.2">
      <c r="A10" t="s">
        <v>187</v>
      </c>
      <c r="B10" t="s">
        <v>204</v>
      </c>
      <c r="C10" t="s">
        <v>18</v>
      </c>
      <c r="D10">
        <v>16</v>
      </c>
      <c r="E10">
        <v>31699326</v>
      </c>
      <c r="F10" t="s">
        <v>19</v>
      </c>
      <c r="G10" t="s">
        <v>20</v>
      </c>
      <c r="H10" s="1">
        <v>0.336003</v>
      </c>
      <c r="I10" s="1">
        <v>-0.138873</v>
      </c>
      <c r="J10" s="1">
        <v>1.25462E-2</v>
      </c>
      <c r="K10">
        <v>26798</v>
      </c>
      <c r="L10" s="2">
        <v>1.7737800000000001E-28</v>
      </c>
      <c r="M10" t="s">
        <v>221</v>
      </c>
      <c r="N10" t="s">
        <v>146</v>
      </c>
      <c r="O10" t="s">
        <v>146</v>
      </c>
    </row>
    <row r="11" spans="1:15" x14ac:dyDescent="0.2">
      <c r="A11" t="s">
        <v>191</v>
      </c>
      <c r="B11" t="s">
        <v>208</v>
      </c>
      <c r="C11" t="s">
        <v>14</v>
      </c>
      <c r="D11">
        <v>16</v>
      </c>
      <c r="E11">
        <v>31400360</v>
      </c>
      <c r="F11" t="s">
        <v>15</v>
      </c>
      <c r="G11" t="s">
        <v>16</v>
      </c>
      <c r="H11" s="1">
        <v>0.35103299999999998</v>
      </c>
      <c r="I11" s="1">
        <v>-0.11938699999999999</v>
      </c>
      <c r="J11" s="1">
        <v>1.24292E-2</v>
      </c>
      <c r="K11">
        <v>31346</v>
      </c>
      <c r="L11" s="2">
        <v>7.5857799999999997E-22</v>
      </c>
      <c r="M11" t="s">
        <v>221</v>
      </c>
      <c r="N11" t="s">
        <v>146</v>
      </c>
      <c r="O11" t="s">
        <v>146</v>
      </c>
    </row>
    <row r="12" spans="1:15" x14ac:dyDescent="0.2">
      <c r="A12" t="s">
        <v>192</v>
      </c>
      <c r="B12" t="s">
        <v>209</v>
      </c>
      <c r="C12" t="s">
        <v>14</v>
      </c>
      <c r="D12">
        <v>16</v>
      </c>
      <c r="E12">
        <v>31400360</v>
      </c>
      <c r="F12" t="s">
        <v>15</v>
      </c>
      <c r="G12" t="s">
        <v>16</v>
      </c>
      <c r="H12" s="1">
        <v>0.35103299999999998</v>
      </c>
      <c r="I12" s="1">
        <v>0.11919299999999999</v>
      </c>
      <c r="J12" s="1">
        <v>1.24294E-2</v>
      </c>
      <c r="K12">
        <v>31132</v>
      </c>
      <c r="L12" s="2">
        <v>8.8593099999999996E-22</v>
      </c>
      <c r="M12" t="s">
        <v>221</v>
      </c>
      <c r="N12" t="s">
        <v>146</v>
      </c>
      <c r="O12" t="s">
        <v>146</v>
      </c>
    </row>
    <row r="13" spans="1:15" x14ac:dyDescent="0.2">
      <c r="A13" t="s">
        <v>193</v>
      </c>
      <c r="B13" t="s">
        <v>210</v>
      </c>
      <c r="C13" t="s">
        <v>14</v>
      </c>
      <c r="D13">
        <v>16</v>
      </c>
      <c r="E13">
        <v>31400360</v>
      </c>
      <c r="F13" t="s">
        <v>15</v>
      </c>
      <c r="G13" t="s">
        <v>16</v>
      </c>
      <c r="H13" s="1">
        <v>0.35103299999999998</v>
      </c>
      <c r="I13" s="1">
        <v>-0.104587</v>
      </c>
      <c r="J13" s="1">
        <v>1.24387E-2</v>
      </c>
      <c r="K13">
        <v>4656</v>
      </c>
      <c r="L13" s="2">
        <v>4.1638999999999999E-17</v>
      </c>
      <c r="M13" t="s">
        <v>221</v>
      </c>
      <c r="N13" t="s">
        <v>146</v>
      </c>
      <c r="O13" t="s">
        <v>146</v>
      </c>
    </row>
    <row r="14" spans="1:15" x14ac:dyDescent="0.2">
      <c r="A14" t="s">
        <v>194</v>
      </c>
      <c r="B14" t="s">
        <v>211</v>
      </c>
      <c r="C14" t="s">
        <v>14</v>
      </c>
      <c r="D14">
        <v>16</v>
      </c>
      <c r="E14">
        <v>31400360</v>
      </c>
      <c r="F14" t="s">
        <v>15</v>
      </c>
      <c r="G14" t="s">
        <v>16</v>
      </c>
      <c r="H14" s="1">
        <v>0.35103299999999998</v>
      </c>
      <c r="I14" s="1">
        <v>9.6781599999999995E-2</v>
      </c>
      <c r="J14" s="1">
        <v>1.24432E-2</v>
      </c>
      <c r="K14">
        <v>5164</v>
      </c>
      <c r="L14" s="2">
        <v>7.3790400000000001E-15</v>
      </c>
      <c r="M14" t="s">
        <v>221</v>
      </c>
      <c r="N14" t="s">
        <v>146</v>
      </c>
      <c r="O14" t="s">
        <v>146</v>
      </c>
    </row>
    <row r="15" spans="1:15" x14ac:dyDescent="0.2">
      <c r="A15" t="s">
        <v>195</v>
      </c>
      <c r="B15" t="s">
        <v>212</v>
      </c>
      <c r="C15" t="s">
        <v>14</v>
      </c>
      <c r="D15">
        <v>16</v>
      </c>
      <c r="E15">
        <v>31400360</v>
      </c>
      <c r="F15" t="s">
        <v>15</v>
      </c>
      <c r="G15" t="s">
        <v>16</v>
      </c>
      <c r="H15" s="1">
        <v>0.35103299999999998</v>
      </c>
      <c r="I15" s="1">
        <v>9.4352800000000001E-2</v>
      </c>
      <c r="J15" s="1">
        <v>1.2444500000000001E-2</v>
      </c>
      <c r="K15">
        <v>31132</v>
      </c>
      <c r="L15" s="2">
        <v>3.4079999999999998E-14</v>
      </c>
      <c r="M15" t="s">
        <v>221</v>
      </c>
      <c r="N15" t="s">
        <v>223</v>
      </c>
      <c r="O15" t="s">
        <v>228</v>
      </c>
    </row>
    <row r="16" spans="1:15" x14ac:dyDescent="0.2">
      <c r="A16" t="s">
        <v>203</v>
      </c>
      <c r="B16" t="s">
        <v>220</v>
      </c>
      <c r="C16" t="s">
        <v>18</v>
      </c>
      <c r="D16">
        <v>16</v>
      </c>
      <c r="E16">
        <v>31699326</v>
      </c>
      <c r="F16" t="s">
        <v>19</v>
      </c>
      <c r="G16" t="s">
        <v>20</v>
      </c>
      <c r="H16" s="1">
        <v>0.336003</v>
      </c>
      <c r="I16" s="1">
        <v>-9.3465900000000005E-2</v>
      </c>
      <c r="J16" s="1">
        <v>1.2576E-2</v>
      </c>
      <c r="K16">
        <v>26758</v>
      </c>
      <c r="L16" s="2">
        <v>1.06807E-13</v>
      </c>
      <c r="M16" t="s">
        <v>221</v>
      </c>
      <c r="N16" t="s">
        <v>146</v>
      </c>
      <c r="O16" t="s">
        <v>146</v>
      </c>
    </row>
    <row r="17" spans="1:18" x14ac:dyDescent="0.2">
      <c r="A17" t="s">
        <v>196</v>
      </c>
      <c r="B17" t="s">
        <v>213</v>
      </c>
      <c r="C17" t="s">
        <v>14</v>
      </c>
      <c r="D17">
        <v>16</v>
      </c>
      <c r="E17">
        <v>31400360</v>
      </c>
      <c r="F17" t="s">
        <v>15</v>
      </c>
      <c r="G17" t="s">
        <v>16</v>
      </c>
      <c r="H17" s="1">
        <v>0.35103299999999998</v>
      </c>
      <c r="I17" s="1">
        <v>-7.6854900000000004E-2</v>
      </c>
      <c r="J17" s="1">
        <v>1.2453000000000001E-2</v>
      </c>
      <c r="K17">
        <v>31346</v>
      </c>
      <c r="L17" s="2">
        <v>6.7602100000000002E-10</v>
      </c>
      <c r="M17" t="s">
        <v>221</v>
      </c>
      <c r="N17" t="s">
        <v>146</v>
      </c>
      <c r="O17" t="s">
        <v>146</v>
      </c>
    </row>
    <row r="18" spans="1:18" x14ac:dyDescent="0.2">
      <c r="A18" t="s">
        <v>197</v>
      </c>
      <c r="B18" t="s">
        <v>214</v>
      </c>
      <c r="C18" t="s">
        <v>14</v>
      </c>
      <c r="D18">
        <v>16</v>
      </c>
      <c r="E18">
        <v>31400360</v>
      </c>
      <c r="F18" t="s">
        <v>15</v>
      </c>
      <c r="G18" t="s">
        <v>16</v>
      </c>
      <c r="H18" s="1">
        <v>0.35103299999999998</v>
      </c>
      <c r="I18" s="1">
        <v>-7.5339600000000007E-2</v>
      </c>
      <c r="J18" s="1">
        <v>1.24537E-2</v>
      </c>
      <c r="K18">
        <v>31346</v>
      </c>
      <c r="L18" s="2">
        <v>1.4521100000000001E-9</v>
      </c>
      <c r="M18" t="s">
        <v>221</v>
      </c>
      <c r="N18" t="s">
        <v>146</v>
      </c>
      <c r="O18" t="s">
        <v>146</v>
      </c>
    </row>
    <row r="19" spans="1:18" x14ac:dyDescent="0.2">
      <c r="A19" t="s">
        <v>198</v>
      </c>
      <c r="B19" t="s">
        <v>215</v>
      </c>
      <c r="C19" t="s">
        <v>14</v>
      </c>
      <c r="D19">
        <v>16</v>
      </c>
      <c r="E19">
        <v>31400360</v>
      </c>
      <c r="F19" t="s">
        <v>15</v>
      </c>
      <c r="G19" t="s">
        <v>16</v>
      </c>
      <c r="H19" s="1">
        <v>0.35103299999999998</v>
      </c>
      <c r="I19" s="1">
        <v>-7.0128700000000002E-2</v>
      </c>
      <c r="J19" s="1">
        <v>1.24558E-2</v>
      </c>
      <c r="K19">
        <v>4656</v>
      </c>
      <c r="L19" s="2">
        <v>1.79999E-8</v>
      </c>
      <c r="M19" t="s">
        <v>221</v>
      </c>
      <c r="N19" t="s">
        <v>146</v>
      </c>
      <c r="O19" t="s">
        <v>146</v>
      </c>
    </row>
    <row r="20" spans="1:18" x14ac:dyDescent="0.2">
      <c r="A20" t="s">
        <v>199</v>
      </c>
      <c r="B20" t="s">
        <v>216</v>
      </c>
      <c r="C20" t="s">
        <v>14</v>
      </c>
      <c r="D20">
        <v>16</v>
      </c>
      <c r="E20">
        <v>31400360</v>
      </c>
      <c r="F20" t="s">
        <v>15</v>
      </c>
      <c r="G20" t="s">
        <v>16</v>
      </c>
      <c r="H20" s="1">
        <v>0.35103299999999998</v>
      </c>
      <c r="I20" s="1">
        <v>6.9277400000000003E-2</v>
      </c>
      <c r="J20" s="1">
        <v>1.2456099999999999E-2</v>
      </c>
      <c r="K20">
        <v>31346</v>
      </c>
      <c r="L20" s="2">
        <v>2.6731299999999999E-8</v>
      </c>
      <c r="M20" t="s">
        <v>221</v>
      </c>
      <c r="N20" t="s">
        <v>146</v>
      </c>
      <c r="O20" t="s">
        <v>146</v>
      </c>
      <c r="R20" s="10"/>
    </row>
    <row r="21" spans="1:18" x14ac:dyDescent="0.2">
      <c r="A21" t="s">
        <v>200</v>
      </c>
      <c r="B21" t="s">
        <v>217</v>
      </c>
      <c r="C21" t="s">
        <v>14</v>
      </c>
      <c r="D21">
        <v>16</v>
      </c>
      <c r="E21">
        <v>31400360</v>
      </c>
      <c r="F21" t="s">
        <v>15</v>
      </c>
      <c r="G21" t="s">
        <v>16</v>
      </c>
      <c r="H21" s="1">
        <v>0.35103299999999998</v>
      </c>
      <c r="I21" s="1">
        <v>6.4294699999999996E-2</v>
      </c>
      <c r="J21" s="1">
        <v>1.2458E-2</v>
      </c>
      <c r="K21">
        <v>31346</v>
      </c>
      <c r="L21" s="2">
        <v>2.4590100000000003E-7</v>
      </c>
      <c r="M21" t="s">
        <v>221</v>
      </c>
      <c r="N21" t="s">
        <v>146</v>
      </c>
      <c r="O21" t="s">
        <v>146</v>
      </c>
    </row>
    <row r="22" spans="1:18" x14ac:dyDescent="0.2">
      <c r="A22" t="s">
        <v>201</v>
      </c>
      <c r="B22" t="s">
        <v>218</v>
      </c>
      <c r="C22" t="s">
        <v>14</v>
      </c>
      <c r="D22">
        <v>16</v>
      </c>
      <c r="E22">
        <v>31400360</v>
      </c>
      <c r="F22" t="s">
        <v>15</v>
      </c>
      <c r="G22" t="s">
        <v>16</v>
      </c>
      <c r="H22" s="1">
        <v>0.35103299999999998</v>
      </c>
      <c r="I22" s="1">
        <v>-6.3308600000000007E-2</v>
      </c>
      <c r="J22" s="1">
        <v>1.24584E-2</v>
      </c>
      <c r="K22">
        <v>31346</v>
      </c>
      <c r="L22" s="2">
        <v>3.7426600000000002E-7</v>
      </c>
      <c r="M22" t="s">
        <v>221</v>
      </c>
      <c r="N22" t="s">
        <v>146</v>
      </c>
      <c r="O22" t="s">
        <v>146</v>
      </c>
    </row>
    <row r="23" spans="1:18" x14ac:dyDescent="0.2">
      <c r="A23" t="s">
        <v>190</v>
      </c>
      <c r="B23" t="s">
        <v>207</v>
      </c>
      <c r="C23" t="s">
        <v>18</v>
      </c>
      <c r="D23">
        <v>16</v>
      </c>
      <c r="E23">
        <v>31699326</v>
      </c>
      <c r="F23" t="s">
        <v>19</v>
      </c>
      <c r="G23" t="s">
        <v>20</v>
      </c>
      <c r="H23" s="1">
        <v>0.336003</v>
      </c>
      <c r="I23" s="1">
        <v>6.3936099999999996E-2</v>
      </c>
      <c r="J23" s="1">
        <v>1.2589100000000001E-2</v>
      </c>
      <c r="K23">
        <v>26049</v>
      </c>
      <c r="L23" s="2">
        <v>3.8023299999999999E-7</v>
      </c>
      <c r="M23" t="s">
        <v>221</v>
      </c>
      <c r="N23" t="s">
        <v>146</v>
      </c>
      <c r="O23" t="s">
        <v>146</v>
      </c>
    </row>
    <row r="24" spans="1:18" x14ac:dyDescent="0.2">
      <c r="A24" t="s">
        <v>191</v>
      </c>
      <c r="B24" t="s">
        <v>208</v>
      </c>
      <c r="C24" t="s">
        <v>18</v>
      </c>
      <c r="D24">
        <v>16</v>
      </c>
      <c r="E24">
        <v>31699326</v>
      </c>
      <c r="F24" t="s">
        <v>19</v>
      </c>
      <c r="G24" t="s">
        <v>20</v>
      </c>
      <c r="H24" s="1">
        <v>0.336003</v>
      </c>
      <c r="I24" s="1">
        <v>-6.0755200000000002E-2</v>
      </c>
      <c r="J24" s="1">
        <v>1.2590199999999999E-2</v>
      </c>
      <c r="K24">
        <v>26798</v>
      </c>
      <c r="L24" s="2">
        <v>1.39441E-6</v>
      </c>
      <c r="M24" t="s">
        <v>221</v>
      </c>
      <c r="N24" t="s">
        <v>146</v>
      </c>
      <c r="O24" t="s">
        <v>146</v>
      </c>
    </row>
    <row r="25" spans="1:18" x14ac:dyDescent="0.2">
      <c r="A25" t="s">
        <v>199</v>
      </c>
      <c r="B25" t="s">
        <v>216</v>
      </c>
      <c r="C25" t="s">
        <v>18</v>
      </c>
      <c r="D25">
        <v>16</v>
      </c>
      <c r="E25">
        <v>31699326</v>
      </c>
      <c r="F25" t="s">
        <v>19</v>
      </c>
      <c r="G25" t="s">
        <v>20</v>
      </c>
      <c r="H25" s="1">
        <v>0.336003</v>
      </c>
      <c r="I25" s="1">
        <v>6.04296E-2</v>
      </c>
      <c r="J25" s="1">
        <v>1.25903E-2</v>
      </c>
      <c r="K25">
        <v>26798</v>
      </c>
      <c r="L25" s="2">
        <v>1.5897899999999999E-6</v>
      </c>
      <c r="M25" t="s">
        <v>221</v>
      </c>
      <c r="N25" t="s">
        <v>146</v>
      </c>
      <c r="O25" t="s">
        <v>146</v>
      </c>
    </row>
    <row r="26" spans="1:18" x14ac:dyDescent="0.2">
      <c r="A26" t="s">
        <v>202</v>
      </c>
      <c r="B26" t="s">
        <v>219</v>
      </c>
      <c r="C26" t="s">
        <v>14</v>
      </c>
      <c r="D26">
        <v>16</v>
      </c>
      <c r="E26">
        <v>31400360</v>
      </c>
      <c r="F26" t="s">
        <v>15</v>
      </c>
      <c r="G26" t="s">
        <v>16</v>
      </c>
      <c r="H26" s="1">
        <v>0.35103299999999998</v>
      </c>
      <c r="I26" s="1">
        <v>-5.64073E-2</v>
      </c>
      <c r="J26" s="1">
        <v>1.24607E-2</v>
      </c>
      <c r="K26">
        <v>31346</v>
      </c>
      <c r="L26" s="2">
        <v>5.9827399999999997E-6</v>
      </c>
      <c r="M26" t="s">
        <v>221</v>
      </c>
      <c r="N26" t="s">
        <v>224</v>
      </c>
      <c r="O26" t="s">
        <v>227</v>
      </c>
    </row>
    <row r="27" spans="1:18" x14ac:dyDescent="0.2">
      <c r="A27" s="18" t="s">
        <v>40</v>
      </c>
      <c r="B27" s="18" t="s">
        <v>13</v>
      </c>
      <c r="C27" s="18" t="s">
        <v>14</v>
      </c>
      <c r="D27" s="18">
        <v>16</v>
      </c>
      <c r="E27" s="18">
        <v>31400360</v>
      </c>
      <c r="F27" s="18" t="s">
        <v>15</v>
      </c>
      <c r="G27" s="18" t="s">
        <v>16</v>
      </c>
      <c r="H27" s="19">
        <v>0.35103299999999998</v>
      </c>
      <c r="I27" s="19">
        <v>5.1962000000000001E-2</v>
      </c>
      <c r="J27" s="19">
        <v>1.24621E-2</v>
      </c>
      <c r="K27" s="18">
        <v>31306</v>
      </c>
      <c r="L27" s="20">
        <v>3.05127E-5</v>
      </c>
      <c r="M27" s="18" t="s">
        <v>221</v>
      </c>
      <c r="N27" s="18" t="s">
        <v>225</v>
      </c>
      <c r="O27" s="18" t="s">
        <v>226</v>
      </c>
    </row>
    <row r="29" spans="1:18" ht="49" customHeight="1" x14ac:dyDescent="0.2">
      <c r="A29" s="86" t="s">
        <v>446</v>
      </c>
      <c r="B29" s="86"/>
      <c r="C29" s="86"/>
      <c r="D29" s="86"/>
      <c r="E29" s="86"/>
      <c r="F29" s="86"/>
      <c r="G29" s="86"/>
      <c r="H29" s="86"/>
      <c r="I29" s="86"/>
      <c r="J29" s="86"/>
      <c r="K29" s="86"/>
      <c r="L29" s="86"/>
      <c r="M29" s="86"/>
      <c r="N29" s="86"/>
      <c r="O29" s="86"/>
    </row>
    <row r="33" spans="5:6" x14ac:dyDescent="0.2">
      <c r="E33" s="2"/>
      <c r="F33" s="2"/>
    </row>
    <row r="34" spans="5:6" x14ac:dyDescent="0.2">
      <c r="E34" s="2"/>
      <c r="F34" s="2"/>
    </row>
    <row r="35" spans="5:6" x14ac:dyDescent="0.2">
      <c r="E35" s="2"/>
      <c r="F35" s="2"/>
    </row>
    <row r="36" spans="5:6" x14ac:dyDescent="0.2">
      <c r="E36" s="2"/>
      <c r="F36" s="2"/>
    </row>
    <row r="37" spans="5:6" x14ac:dyDescent="0.2">
      <c r="E37" s="2"/>
      <c r="F37" s="2"/>
    </row>
    <row r="38" spans="5:6" x14ac:dyDescent="0.2">
      <c r="E38" s="2"/>
      <c r="F38" s="2"/>
    </row>
    <row r="39" spans="5:6" x14ac:dyDescent="0.2">
      <c r="E39" s="2"/>
      <c r="F39" s="2"/>
    </row>
    <row r="40" spans="5:6" x14ac:dyDescent="0.2">
      <c r="E40" s="2"/>
      <c r="F40" s="2"/>
    </row>
    <row r="41" spans="5:6" x14ac:dyDescent="0.2">
      <c r="E41" s="2"/>
      <c r="F41" s="2"/>
    </row>
    <row r="42" spans="5:6" x14ac:dyDescent="0.2">
      <c r="E42" s="2"/>
      <c r="F42" s="2"/>
    </row>
    <row r="43" spans="5:6" x14ac:dyDescent="0.2">
      <c r="E43" s="2"/>
      <c r="F43" s="2"/>
    </row>
    <row r="44" spans="5:6" x14ac:dyDescent="0.2">
      <c r="E44" s="2"/>
      <c r="F44" s="2"/>
    </row>
    <row r="45" spans="5:6" x14ac:dyDescent="0.2">
      <c r="E45" s="2"/>
      <c r="F45" s="2"/>
    </row>
    <row r="46" spans="5:6" x14ac:dyDescent="0.2">
      <c r="E46" s="2"/>
      <c r="F46" s="2"/>
    </row>
    <row r="47" spans="5:6" x14ac:dyDescent="0.2">
      <c r="E47" s="2"/>
      <c r="F47" s="2"/>
    </row>
    <row r="48" spans="5:6" x14ac:dyDescent="0.2">
      <c r="E48" s="2"/>
      <c r="F48" s="2"/>
    </row>
    <row r="49" spans="5:6" x14ac:dyDescent="0.2">
      <c r="E49" s="2"/>
      <c r="F49" s="2"/>
    </row>
    <row r="50" spans="5:6" x14ac:dyDescent="0.2">
      <c r="E50" s="2"/>
      <c r="F50" s="2"/>
    </row>
    <row r="51" spans="5:6" x14ac:dyDescent="0.2">
      <c r="E51" s="2"/>
      <c r="F51" s="2"/>
    </row>
    <row r="52" spans="5:6" x14ac:dyDescent="0.2">
      <c r="E52" s="2"/>
      <c r="F52" s="2"/>
    </row>
    <row r="53" spans="5:6" x14ac:dyDescent="0.2">
      <c r="E53" s="2"/>
      <c r="F53" s="2"/>
    </row>
    <row r="54" spans="5:6" x14ac:dyDescent="0.2">
      <c r="E54" s="2"/>
      <c r="F54" s="2"/>
    </row>
    <row r="55" spans="5:6" x14ac:dyDescent="0.2">
      <c r="E55" s="2"/>
      <c r="F55" s="2"/>
    </row>
    <row r="56" spans="5:6" x14ac:dyDescent="0.2">
      <c r="E56" s="2"/>
      <c r="F56" s="2"/>
    </row>
    <row r="57" spans="5:6" x14ac:dyDescent="0.2">
      <c r="E57" s="2"/>
      <c r="F57" s="2"/>
    </row>
    <row r="58" spans="5:6" x14ac:dyDescent="0.2">
      <c r="E58" s="2"/>
      <c r="F58" s="2"/>
    </row>
    <row r="59" spans="5:6" x14ac:dyDescent="0.2">
      <c r="E59" s="2"/>
      <c r="F59" s="2"/>
    </row>
    <row r="60" spans="5:6" x14ac:dyDescent="0.2">
      <c r="E60" s="2"/>
      <c r="F60" s="2"/>
    </row>
    <row r="61" spans="5:6" x14ac:dyDescent="0.2">
      <c r="E61" s="2"/>
      <c r="F61" s="2"/>
    </row>
    <row r="62" spans="5:6" x14ac:dyDescent="0.2">
      <c r="E62" s="2"/>
      <c r="F62" s="2"/>
    </row>
    <row r="63" spans="5:6" x14ac:dyDescent="0.2">
      <c r="E63" s="2"/>
      <c r="F63" s="2"/>
    </row>
    <row r="64" spans="5:6" x14ac:dyDescent="0.2">
      <c r="E64" s="2"/>
      <c r="F64" s="2"/>
    </row>
    <row r="65" spans="5:6" x14ac:dyDescent="0.2">
      <c r="E65" s="2"/>
      <c r="F65" s="2"/>
    </row>
    <row r="66" spans="5:6" x14ac:dyDescent="0.2">
      <c r="E66" s="2"/>
      <c r="F66" s="2"/>
    </row>
    <row r="67" spans="5:6" x14ac:dyDescent="0.2">
      <c r="E67" s="2"/>
      <c r="F67" s="2"/>
    </row>
    <row r="68" spans="5:6" x14ac:dyDescent="0.2">
      <c r="E68" s="2"/>
      <c r="F68" s="2"/>
    </row>
    <row r="69" spans="5:6" x14ac:dyDescent="0.2">
      <c r="E69" s="2"/>
      <c r="F69" s="2"/>
    </row>
    <row r="70" spans="5:6" x14ac:dyDescent="0.2">
      <c r="E70" s="2"/>
      <c r="F70" s="2"/>
    </row>
    <row r="71" spans="5:6" x14ac:dyDescent="0.2">
      <c r="E71" s="2"/>
      <c r="F71" s="2"/>
    </row>
    <row r="72" spans="5:6" x14ac:dyDescent="0.2">
      <c r="E72" s="2"/>
      <c r="F72" s="2"/>
    </row>
    <row r="73" spans="5:6" x14ac:dyDescent="0.2">
      <c r="E73" s="2"/>
    </row>
    <row r="74" spans="5:6" x14ac:dyDescent="0.2">
      <c r="E74" s="2"/>
    </row>
    <row r="75" spans="5:6" x14ac:dyDescent="0.2">
      <c r="E75" s="2"/>
    </row>
    <row r="76" spans="5:6" x14ac:dyDescent="0.2">
      <c r="E76" s="2"/>
    </row>
    <row r="77" spans="5:6" x14ac:dyDescent="0.2">
      <c r="E77" s="2"/>
    </row>
    <row r="78" spans="5:6" x14ac:dyDescent="0.2">
      <c r="E78" s="2"/>
    </row>
    <row r="79" spans="5:6" x14ac:dyDescent="0.2">
      <c r="E79" s="2"/>
    </row>
    <row r="80" spans="5:6" x14ac:dyDescent="0.2">
      <c r="E80" s="2"/>
    </row>
    <row r="81" spans="5:5" x14ac:dyDescent="0.2">
      <c r="E81" s="2"/>
    </row>
    <row r="82" spans="5:5" x14ac:dyDescent="0.2">
      <c r="E82" s="2"/>
    </row>
    <row r="83" spans="5:5" x14ac:dyDescent="0.2">
      <c r="E83" s="2"/>
    </row>
    <row r="84" spans="5:5" x14ac:dyDescent="0.2">
      <c r="E84" s="2"/>
    </row>
    <row r="85" spans="5:5" x14ac:dyDescent="0.2">
      <c r="E85" s="2"/>
    </row>
    <row r="86" spans="5:5" x14ac:dyDescent="0.2">
      <c r="E86" s="2"/>
    </row>
    <row r="87" spans="5:5" x14ac:dyDescent="0.2">
      <c r="E87" s="2"/>
    </row>
    <row r="88" spans="5:5" x14ac:dyDescent="0.2">
      <c r="E88" s="2"/>
    </row>
    <row r="89" spans="5:5" x14ac:dyDescent="0.2">
      <c r="E89" s="2"/>
    </row>
    <row r="90" spans="5:5" x14ac:dyDescent="0.2">
      <c r="E90" s="2"/>
    </row>
    <row r="91" spans="5:5" x14ac:dyDescent="0.2">
      <c r="E91" s="2"/>
    </row>
  </sheetData>
  <autoFilter ref="A2:O27" xr:uid="{400BE5A4-77F1-B34E-B41E-5CA6722FF88D}">
    <sortState xmlns:xlrd2="http://schemas.microsoft.com/office/spreadsheetml/2017/richdata2" ref="A3:O27">
      <sortCondition ref="L2:L27"/>
    </sortState>
  </autoFilter>
  <mergeCells count="1">
    <mergeCell ref="A29:O29"/>
  </mergeCells>
  <pageMargins left="0.7" right="0.7" top="0.75" bottom="0.75" header="0.3" footer="0.3"/>
  <pageSetup paperSize="9" scale="33" orientation="portrait" horizontalDpi="0" verticalDpi="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046479-FC8F-454C-BB61-7CF0D60EF99E}">
  <dimension ref="A1:K31"/>
  <sheetViews>
    <sheetView tabSelected="1" workbookViewId="0"/>
  </sheetViews>
  <sheetFormatPr baseColWidth="10" defaultRowHeight="16" x14ac:dyDescent="0.2"/>
  <cols>
    <col min="1" max="1" width="38.83203125" bestFit="1" customWidth="1"/>
    <col min="3" max="3" width="12.6640625" bestFit="1" customWidth="1"/>
    <col min="4" max="6" width="11.1640625" bestFit="1" customWidth="1"/>
    <col min="8" max="8" width="16.83203125" bestFit="1" customWidth="1"/>
    <col min="9" max="9" width="13.5" customWidth="1"/>
    <col min="11" max="11" width="12.6640625" bestFit="1" customWidth="1"/>
  </cols>
  <sheetData>
    <row r="1" spans="1:9" x14ac:dyDescent="0.2">
      <c r="A1" s="34" t="s">
        <v>924</v>
      </c>
    </row>
    <row r="2" spans="1:9" x14ac:dyDescent="0.2">
      <c r="A2" s="35" t="s">
        <v>23</v>
      </c>
      <c r="B2" s="35" t="s">
        <v>22</v>
      </c>
      <c r="C2" s="35" t="s">
        <v>461</v>
      </c>
      <c r="D2" s="35" t="s">
        <v>462</v>
      </c>
      <c r="E2" s="35" t="s">
        <v>511</v>
      </c>
      <c r="F2" s="35" t="s">
        <v>463</v>
      </c>
      <c r="G2" s="35" t="s">
        <v>464</v>
      </c>
      <c r="H2" s="35" t="s">
        <v>465</v>
      </c>
      <c r="I2" s="35" t="s">
        <v>466</v>
      </c>
    </row>
    <row r="3" spans="1:9" x14ac:dyDescent="0.2">
      <c r="A3" t="s">
        <v>493</v>
      </c>
      <c r="B3" t="s">
        <v>209</v>
      </c>
      <c r="C3" s="1">
        <v>2303.881942</v>
      </c>
      <c r="D3" s="1">
        <v>-1.646373944</v>
      </c>
      <c r="E3" s="1">
        <f>2^D3</f>
        <v>0.31944203126032078</v>
      </c>
      <c r="F3" s="1">
        <v>0.31636516100000001</v>
      </c>
      <c r="G3" s="1">
        <v>-5.2040304869999998</v>
      </c>
      <c r="H3" s="2">
        <v>1.9500000000000001E-7</v>
      </c>
      <c r="I3" s="2">
        <v>3.7100000000000001E-6</v>
      </c>
    </row>
    <row r="4" spans="1:9" x14ac:dyDescent="0.2">
      <c r="A4" t="s">
        <v>494</v>
      </c>
      <c r="B4" t="s">
        <v>204</v>
      </c>
      <c r="C4" s="1">
        <v>19.632636779999999</v>
      </c>
      <c r="D4" s="1">
        <v>1.469293143</v>
      </c>
      <c r="E4" s="1">
        <f>2^D4</f>
        <v>2.7688619834590167</v>
      </c>
      <c r="F4" s="1">
        <v>0.498758914</v>
      </c>
      <c r="G4" s="1">
        <v>2.9458985129999999</v>
      </c>
      <c r="H4" s="1">
        <v>3.22018E-3</v>
      </c>
      <c r="I4" s="1">
        <v>1.5295857E-2</v>
      </c>
    </row>
    <row r="5" spans="1:9" x14ac:dyDescent="0.2">
      <c r="A5" t="s">
        <v>495</v>
      </c>
      <c r="B5" t="s">
        <v>13</v>
      </c>
      <c r="C5" s="1">
        <v>9.3024122980000001</v>
      </c>
      <c r="D5" s="1">
        <v>1.014872306</v>
      </c>
      <c r="E5" s="1">
        <f>2^D5</f>
        <v>2.0207240292867303</v>
      </c>
      <c r="F5" s="1">
        <v>0.36872784600000003</v>
      </c>
      <c r="G5" s="1">
        <v>2.7523614410000001</v>
      </c>
      <c r="H5" s="1">
        <v>5.9167179999999996E-3</v>
      </c>
      <c r="I5" s="1">
        <v>2.0420605000000001E-2</v>
      </c>
    </row>
    <row r="6" spans="1:9" x14ac:dyDescent="0.2">
      <c r="A6" t="s">
        <v>496</v>
      </c>
      <c r="B6" t="s">
        <v>205</v>
      </c>
      <c r="C6" s="1">
        <v>692.05626310000002</v>
      </c>
      <c r="D6" s="1">
        <v>0.88034771499999998</v>
      </c>
      <c r="E6" s="1">
        <f t="shared" ref="E6" si="0">2^D6</f>
        <v>1.84081891767781</v>
      </c>
      <c r="F6" s="1">
        <v>0.323175671</v>
      </c>
      <c r="G6" s="1">
        <v>2.7240531849999998</v>
      </c>
      <c r="H6" s="1">
        <v>6.4486120000000003E-3</v>
      </c>
      <c r="I6" s="1">
        <v>2.0420605000000001E-2</v>
      </c>
    </row>
    <row r="7" spans="1:9" x14ac:dyDescent="0.2">
      <c r="A7" t="s">
        <v>497</v>
      </c>
      <c r="B7" t="s">
        <v>217</v>
      </c>
      <c r="C7" s="1">
        <v>2963.7912740000002</v>
      </c>
      <c r="D7" s="1">
        <v>-0.26137136999999999</v>
      </c>
      <c r="E7" s="1">
        <f>2^D7</f>
        <v>0.83429449437194803</v>
      </c>
      <c r="F7" s="1">
        <v>0.16738698599999999</v>
      </c>
      <c r="G7" s="1">
        <v>-1.561479635</v>
      </c>
      <c r="H7" s="1">
        <v>0.11841062500000001</v>
      </c>
      <c r="I7" s="1">
        <v>0.224980188</v>
      </c>
    </row>
    <row r="8" spans="1:9" x14ac:dyDescent="0.2">
      <c r="A8" t="s">
        <v>498</v>
      </c>
      <c r="B8" t="s">
        <v>210</v>
      </c>
      <c r="C8" s="1">
        <v>2.3325042050000002</v>
      </c>
      <c r="D8" s="1">
        <v>0.81729523699999995</v>
      </c>
      <c r="E8" s="1">
        <f>2^D8</f>
        <v>1.7620993121099053</v>
      </c>
      <c r="F8" s="1">
        <v>0.51898697400000005</v>
      </c>
      <c r="G8" s="1">
        <v>1.5747895000000001</v>
      </c>
      <c r="H8" s="1">
        <v>0.115305041</v>
      </c>
      <c r="I8" s="1">
        <v>0.224980188</v>
      </c>
    </row>
    <row r="9" spans="1:9" x14ac:dyDescent="0.2">
      <c r="A9" t="s">
        <v>499</v>
      </c>
      <c r="B9" t="s">
        <v>218</v>
      </c>
      <c r="C9" s="1">
        <v>482.63430649999998</v>
      </c>
      <c r="D9" s="1">
        <v>0.44976245599999998</v>
      </c>
      <c r="E9" s="1">
        <f>2^D9</f>
        <v>1.3658153527070966</v>
      </c>
      <c r="F9" s="1">
        <v>0.26803228000000001</v>
      </c>
      <c r="G9" s="1">
        <v>1.6780160040000001</v>
      </c>
      <c r="H9" s="1">
        <v>9.3343974999999996E-2</v>
      </c>
      <c r="I9" s="1">
        <v>0.224980188</v>
      </c>
    </row>
    <row r="10" spans="1:9" x14ac:dyDescent="0.2">
      <c r="A10" t="s">
        <v>500</v>
      </c>
      <c r="B10" t="s">
        <v>211</v>
      </c>
      <c r="C10" s="1">
        <v>17.458597839999999</v>
      </c>
      <c r="D10" s="1">
        <v>0.46399987700000001</v>
      </c>
      <c r="E10" s="1">
        <f>2^D10</f>
        <v>1.3793608042267491</v>
      </c>
      <c r="F10" s="1">
        <v>0.29394653199999998</v>
      </c>
      <c r="G10" s="1">
        <v>1.578517948</v>
      </c>
      <c r="H10" s="1">
        <v>0.114446668</v>
      </c>
      <c r="I10" s="1">
        <v>0.224980188</v>
      </c>
    </row>
    <row r="11" spans="1:9" x14ac:dyDescent="0.2">
      <c r="A11" t="s">
        <v>501</v>
      </c>
      <c r="B11" t="s">
        <v>219</v>
      </c>
      <c r="C11" s="1">
        <v>357.35956759999999</v>
      </c>
      <c r="D11" s="1">
        <v>-0.43077710200000002</v>
      </c>
      <c r="E11" s="1">
        <f>2^D11</f>
        <v>0.74186207658857761</v>
      </c>
      <c r="F11" s="1">
        <v>0.29866312499999997</v>
      </c>
      <c r="G11" s="1">
        <v>-1.442351151</v>
      </c>
      <c r="H11" s="1">
        <v>0.14920333699999999</v>
      </c>
      <c r="I11" s="1">
        <v>0.25771485500000002</v>
      </c>
    </row>
    <row r="12" spans="1:9" x14ac:dyDescent="0.2">
      <c r="A12" t="s">
        <v>502</v>
      </c>
      <c r="B12" t="s">
        <v>213</v>
      </c>
      <c r="C12" s="1">
        <v>174.82131419999999</v>
      </c>
      <c r="D12" s="1">
        <v>0.180994935</v>
      </c>
      <c r="E12" s="1">
        <f>2^D12</f>
        <v>1.1336654327096389</v>
      </c>
      <c r="F12" s="1">
        <v>0.133428347</v>
      </c>
      <c r="G12" s="1">
        <v>1.356495367</v>
      </c>
      <c r="H12" s="1">
        <v>0.174941609</v>
      </c>
      <c r="I12" s="1">
        <v>0.27699087999999999</v>
      </c>
    </row>
    <row r="13" spans="1:9" x14ac:dyDescent="0.2">
      <c r="A13" t="s">
        <v>503</v>
      </c>
      <c r="B13" t="s">
        <v>207</v>
      </c>
      <c r="C13" s="1">
        <v>968.09209780000003</v>
      </c>
      <c r="D13" s="1">
        <v>0.20985905099999999</v>
      </c>
      <c r="E13" s="1">
        <f>2^D13</f>
        <v>1.156575182838264</v>
      </c>
      <c r="F13" s="1">
        <v>0.16314055399999999</v>
      </c>
      <c r="G13" s="1">
        <v>1.2863696140000001</v>
      </c>
      <c r="H13" s="1">
        <v>0.19831409799999999</v>
      </c>
      <c r="I13" s="1">
        <v>0.28984368100000002</v>
      </c>
    </row>
    <row r="14" spans="1:9" x14ac:dyDescent="0.2">
      <c r="A14" t="s">
        <v>504</v>
      </c>
      <c r="B14" t="s">
        <v>214</v>
      </c>
      <c r="C14" s="1">
        <v>3624.5353140000002</v>
      </c>
      <c r="D14" s="1">
        <v>-0.22013887200000001</v>
      </c>
      <c r="E14" s="1">
        <f>2^D14</f>
        <v>0.85848279599220167</v>
      </c>
      <c r="F14" s="1">
        <v>0.18257210800000001</v>
      </c>
      <c r="G14" s="1">
        <v>-1.205763978</v>
      </c>
      <c r="H14" s="1">
        <v>0.22790850800000001</v>
      </c>
      <c r="I14" s="1">
        <v>0.30930440399999998</v>
      </c>
    </row>
    <row r="15" spans="1:9" x14ac:dyDescent="0.2">
      <c r="A15" t="s">
        <v>505</v>
      </c>
      <c r="B15" t="s">
        <v>220</v>
      </c>
      <c r="C15" s="1">
        <v>882.79456679999998</v>
      </c>
      <c r="D15" s="1">
        <v>-0.13894858500000001</v>
      </c>
      <c r="E15" s="1">
        <f>2^D15</f>
        <v>0.90818078303891914</v>
      </c>
      <c r="F15" s="1">
        <v>0.183594017</v>
      </c>
      <c r="G15" s="1">
        <v>-0.75682523400000001</v>
      </c>
      <c r="H15" s="1">
        <v>0.449154573</v>
      </c>
      <c r="I15" s="1">
        <v>0.56892912500000004</v>
      </c>
    </row>
    <row r="16" spans="1:9" x14ac:dyDescent="0.2">
      <c r="A16" t="s">
        <v>506</v>
      </c>
      <c r="B16" t="s">
        <v>212</v>
      </c>
      <c r="C16" s="1">
        <v>1987.310657</v>
      </c>
      <c r="D16" s="1">
        <v>-7.1515905000000005E-2</v>
      </c>
      <c r="E16" s="1">
        <f>2^D16</f>
        <v>0.95163754387033916</v>
      </c>
      <c r="F16" s="1">
        <v>0.10444239499999999</v>
      </c>
      <c r="G16" s="1">
        <v>-0.68474018999999997</v>
      </c>
      <c r="H16" s="1">
        <v>0.49350788299999998</v>
      </c>
      <c r="I16" s="1">
        <v>0.58604061100000004</v>
      </c>
    </row>
    <row r="17" spans="1:11" x14ac:dyDescent="0.2">
      <c r="A17" t="s">
        <v>507</v>
      </c>
      <c r="B17" t="s">
        <v>216</v>
      </c>
      <c r="C17" s="1">
        <v>2.18796883</v>
      </c>
      <c r="D17" s="1">
        <v>-0.26892901299999999</v>
      </c>
      <c r="E17" s="1">
        <f>2^D17</f>
        <v>0.82993542109205376</v>
      </c>
      <c r="F17" s="1">
        <v>0.44106031099999998</v>
      </c>
      <c r="G17" s="1">
        <v>-0.60973297000000004</v>
      </c>
      <c r="H17" s="1">
        <v>0.54203871000000003</v>
      </c>
      <c r="I17" s="1">
        <v>0.60580797099999995</v>
      </c>
    </row>
    <row r="18" spans="1:11" x14ac:dyDescent="0.2">
      <c r="A18" t="s">
        <v>508</v>
      </c>
      <c r="B18" t="s">
        <v>208</v>
      </c>
      <c r="C18" s="1">
        <v>3271.4506940000001</v>
      </c>
      <c r="D18" s="1">
        <v>-5.6846697000000002E-2</v>
      </c>
      <c r="E18" s="1">
        <f>2^D18</f>
        <v>0.96136307888472761</v>
      </c>
      <c r="F18" s="1">
        <v>0.14015064399999999</v>
      </c>
      <c r="G18" s="1">
        <v>-0.40561138400000002</v>
      </c>
      <c r="H18" s="1">
        <v>0.68502816300000002</v>
      </c>
      <c r="I18" s="1">
        <v>0.72308528299999997</v>
      </c>
    </row>
    <row r="19" spans="1:11" x14ac:dyDescent="0.2">
      <c r="A19" t="s">
        <v>509</v>
      </c>
      <c r="B19" t="s">
        <v>206</v>
      </c>
      <c r="C19" s="1">
        <v>514.71961899999997</v>
      </c>
      <c r="D19" s="1">
        <v>-3.3307011999999997E-2</v>
      </c>
      <c r="E19" s="1">
        <f>2^D19</f>
        <v>0.97717779644858582</v>
      </c>
      <c r="F19" s="1">
        <v>0.198441433</v>
      </c>
      <c r="G19" s="1">
        <v>-0.167843035</v>
      </c>
      <c r="H19" s="1">
        <v>0.86670676599999996</v>
      </c>
      <c r="I19" s="1">
        <v>0.86670676599999996</v>
      </c>
    </row>
    <row r="20" spans="1:11" x14ac:dyDescent="0.2">
      <c r="A20" s="5" t="s">
        <v>198</v>
      </c>
      <c r="B20" s="5" t="s">
        <v>215</v>
      </c>
      <c r="C20" s="6">
        <v>0</v>
      </c>
      <c r="D20" s="6">
        <v>0</v>
      </c>
      <c r="E20" s="6">
        <v>0</v>
      </c>
      <c r="F20" s="6">
        <v>0</v>
      </c>
      <c r="G20" s="6">
        <v>0</v>
      </c>
      <c r="H20" s="6">
        <v>1</v>
      </c>
      <c r="I20" s="6">
        <v>1</v>
      </c>
    </row>
    <row r="31" spans="1:11" x14ac:dyDescent="0.2">
      <c r="K31" s="1"/>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C725C3-5AE7-DA4D-86C2-88252D70AB49}">
  <dimension ref="A1:R14"/>
  <sheetViews>
    <sheetView zoomScaleNormal="100" workbookViewId="0"/>
  </sheetViews>
  <sheetFormatPr baseColWidth="10" defaultRowHeight="16" x14ac:dyDescent="0.2"/>
  <cols>
    <col min="1" max="1" width="13.6640625" customWidth="1"/>
    <col min="2" max="2" width="6.5" bestFit="1" customWidth="1"/>
    <col min="3" max="3" width="11.5" bestFit="1" customWidth="1"/>
    <col min="4" max="4" width="12.6640625" bestFit="1" customWidth="1"/>
    <col min="5" max="5" width="9.33203125" customWidth="1"/>
    <col min="6" max="6" width="6.5" bestFit="1" customWidth="1"/>
    <col min="7" max="7" width="11.5" bestFit="1" customWidth="1"/>
    <col min="8" max="8" width="12.6640625" bestFit="1" customWidth="1"/>
    <col min="9" max="9" width="18.6640625" bestFit="1" customWidth="1"/>
    <col min="10" max="10" width="2.5" customWidth="1"/>
    <col min="11" max="11" width="6.5" bestFit="1" customWidth="1"/>
    <col min="12" max="12" width="8.6640625" bestFit="1" customWidth="1"/>
    <col min="13" max="13" width="12.6640625" bestFit="1" customWidth="1"/>
    <col min="14" max="14" width="9.1640625" customWidth="1"/>
    <col min="15" max="15" width="6.5" bestFit="1" customWidth="1"/>
    <col min="16" max="16" width="8.6640625" bestFit="1" customWidth="1"/>
    <col min="17" max="17" width="12.6640625" bestFit="1" customWidth="1"/>
    <col min="18" max="18" width="18.6640625" customWidth="1"/>
  </cols>
  <sheetData>
    <row r="1" spans="1:18" ht="17" thickBot="1" x14ac:dyDescent="0.25">
      <c r="A1" s="34" t="s">
        <v>925</v>
      </c>
    </row>
    <row r="2" spans="1:18" ht="17" thickBot="1" x14ac:dyDescent="0.25">
      <c r="A2" s="101"/>
      <c r="B2" s="98" t="s">
        <v>232</v>
      </c>
      <c r="C2" s="98"/>
      <c r="D2" s="98"/>
      <c r="E2" s="98"/>
      <c r="F2" s="98"/>
      <c r="G2" s="98"/>
      <c r="H2" s="98"/>
      <c r="I2" s="98"/>
      <c r="J2" s="45"/>
      <c r="K2" s="98" t="s">
        <v>233</v>
      </c>
      <c r="L2" s="98"/>
      <c r="M2" s="98"/>
      <c r="N2" s="98"/>
      <c r="O2" s="98"/>
      <c r="P2" s="98"/>
      <c r="Q2" s="98"/>
      <c r="R2" s="98"/>
    </row>
    <row r="3" spans="1:18" ht="17" thickBot="1" x14ac:dyDescent="0.25">
      <c r="A3" s="102"/>
      <c r="B3" s="104" t="s">
        <v>234</v>
      </c>
      <c r="C3" s="104"/>
      <c r="D3" s="104"/>
      <c r="E3" s="45"/>
      <c r="F3" s="104" t="s">
        <v>235</v>
      </c>
      <c r="G3" s="104"/>
      <c r="H3" s="104"/>
      <c r="I3" s="90" t="s">
        <v>429</v>
      </c>
      <c r="J3" s="46"/>
      <c r="K3" s="104" t="s">
        <v>234</v>
      </c>
      <c r="L3" s="104"/>
      <c r="M3" s="104"/>
      <c r="N3" s="45"/>
      <c r="O3" s="104" t="s">
        <v>235</v>
      </c>
      <c r="P3" s="104"/>
      <c r="Q3" s="104"/>
      <c r="R3" s="90" t="s">
        <v>429</v>
      </c>
    </row>
    <row r="4" spans="1:18" ht="35" thickBot="1" x14ac:dyDescent="0.25">
      <c r="A4" s="103"/>
      <c r="B4" s="40" t="s">
        <v>398</v>
      </c>
      <c r="C4" s="40" t="s">
        <v>415</v>
      </c>
      <c r="D4" s="47" t="s">
        <v>428</v>
      </c>
      <c r="E4" s="40"/>
      <c r="F4" s="40" t="s">
        <v>398</v>
      </c>
      <c r="G4" s="40" t="s">
        <v>415</v>
      </c>
      <c r="H4" s="48" t="s">
        <v>428</v>
      </c>
      <c r="I4" s="91"/>
      <c r="J4" s="47"/>
      <c r="K4" s="40" t="s">
        <v>398</v>
      </c>
      <c r="L4" s="40" t="s">
        <v>415</v>
      </c>
      <c r="M4" s="48" t="s">
        <v>428</v>
      </c>
      <c r="N4" s="40"/>
      <c r="O4" s="40" t="s">
        <v>398</v>
      </c>
      <c r="P4" s="40" t="s">
        <v>415</v>
      </c>
      <c r="Q4" s="48" t="s">
        <v>428</v>
      </c>
      <c r="R4" s="91"/>
    </row>
    <row r="5" spans="1:18" ht="22" customHeight="1" x14ac:dyDescent="0.2">
      <c r="A5" s="49" t="s">
        <v>414</v>
      </c>
      <c r="B5" s="50">
        <v>114</v>
      </c>
      <c r="C5" s="51">
        <v>25171.09</v>
      </c>
      <c r="D5" s="61">
        <v>452.9</v>
      </c>
      <c r="E5" s="52"/>
      <c r="F5" s="50">
        <v>574</v>
      </c>
      <c r="G5" s="51">
        <v>102208.72</v>
      </c>
      <c r="H5" s="61">
        <v>561.6</v>
      </c>
      <c r="I5" s="50" t="s">
        <v>399</v>
      </c>
      <c r="J5" s="52"/>
      <c r="K5" s="50">
        <v>106</v>
      </c>
      <c r="L5" s="51">
        <v>22678.58</v>
      </c>
      <c r="M5" s="50">
        <v>467.4</v>
      </c>
      <c r="N5" s="52"/>
      <c r="O5" s="50">
        <v>224</v>
      </c>
      <c r="P5" s="51">
        <v>45458.93</v>
      </c>
      <c r="Q5" s="50">
        <v>492.75</v>
      </c>
      <c r="R5" s="50" t="s">
        <v>400</v>
      </c>
    </row>
    <row r="6" spans="1:18" ht="22" customHeight="1" x14ac:dyDescent="0.2">
      <c r="A6" s="100" t="s">
        <v>401</v>
      </c>
      <c r="B6" s="100"/>
      <c r="C6" s="100"/>
      <c r="D6" s="100"/>
      <c r="E6" s="100"/>
      <c r="F6" s="100"/>
      <c r="G6" s="100"/>
      <c r="H6" s="100"/>
      <c r="I6" s="100"/>
      <c r="J6" s="100"/>
      <c r="K6" s="100"/>
      <c r="L6" s="100"/>
      <c r="M6" s="100"/>
      <c r="N6" s="100"/>
      <c r="O6" s="100"/>
      <c r="P6" s="100"/>
      <c r="Q6" s="100"/>
      <c r="R6" s="100"/>
    </row>
    <row r="7" spans="1:18" ht="22" customHeight="1" x14ac:dyDescent="0.2">
      <c r="A7" s="53" t="s">
        <v>402</v>
      </c>
      <c r="B7" s="39">
        <v>85</v>
      </c>
      <c r="C7" s="60">
        <v>25119.200000000001</v>
      </c>
      <c r="D7" s="39">
        <v>338.39</v>
      </c>
      <c r="E7" s="46"/>
      <c r="F7" s="39">
        <v>451</v>
      </c>
      <c r="G7" s="60">
        <v>102153.2</v>
      </c>
      <c r="H7" s="39">
        <v>441.49</v>
      </c>
      <c r="I7" s="39" t="s">
        <v>403</v>
      </c>
      <c r="J7" s="46"/>
      <c r="K7" s="39">
        <v>80</v>
      </c>
      <c r="L7" s="60">
        <v>22662.7</v>
      </c>
      <c r="M7" s="39">
        <v>353</v>
      </c>
      <c r="N7" s="46"/>
      <c r="O7" s="39">
        <v>182</v>
      </c>
      <c r="P7" s="51">
        <v>44455.14</v>
      </c>
      <c r="Q7" s="59">
        <v>409.4</v>
      </c>
      <c r="R7" s="39" t="s">
        <v>404</v>
      </c>
    </row>
    <row r="8" spans="1:18" ht="22" customHeight="1" x14ac:dyDescent="0.2">
      <c r="A8" s="53" t="s">
        <v>405</v>
      </c>
      <c r="B8" s="39">
        <v>74</v>
      </c>
      <c r="C8" s="51">
        <v>24952.080000000002</v>
      </c>
      <c r="D8" s="39">
        <v>296.57</v>
      </c>
      <c r="E8" s="46"/>
      <c r="F8" s="39">
        <v>423</v>
      </c>
      <c r="G8" s="51">
        <v>101978.74</v>
      </c>
      <c r="H8" s="39">
        <v>414.79</v>
      </c>
      <c r="I8" s="39" t="s">
        <v>406</v>
      </c>
      <c r="J8" s="46"/>
      <c r="K8" s="39">
        <v>69</v>
      </c>
      <c r="L8" s="51">
        <v>22585.02</v>
      </c>
      <c r="M8" s="39">
        <v>305.51</v>
      </c>
      <c r="N8" s="46"/>
      <c r="O8" s="39">
        <v>172</v>
      </c>
      <c r="P8" s="51">
        <v>43573.63</v>
      </c>
      <c r="Q8" s="39">
        <v>394.73</v>
      </c>
      <c r="R8" s="39" t="s">
        <v>407</v>
      </c>
    </row>
    <row r="9" spans="1:18" ht="22" customHeight="1" x14ac:dyDescent="0.2">
      <c r="A9" s="53" t="s">
        <v>408</v>
      </c>
      <c r="B9" s="39">
        <v>67</v>
      </c>
      <c r="C9" s="51">
        <v>24733.13</v>
      </c>
      <c r="D9" s="39">
        <v>270.89</v>
      </c>
      <c r="E9" s="46"/>
      <c r="F9" s="39">
        <v>408</v>
      </c>
      <c r="G9" s="51">
        <v>101759.12</v>
      </c>
      <c r="H9" s="39">
        <v>400.95</v>
      </c>
      <c r="I9" s="39" t="s">
        <v>409</v>
      </c>
      <c r="J9" s="46"/>
      <c r="K9" s="39">
        <v>63</v>
      </c>
      <c r="L9" s="51">
        <v>22425.79</v>
      </c>
      <c r="M9" s="39">
        <v>280.93</v>
      </c>
      <c r="N9" s="46"/>
      <c r="O9" s="39">
        <v>164</v>
      </c>
      <c r="P9" s="51">
        <v>42548.93</v>
      </c>
      <c r="Q9" s="39">
        <v>385.44</v>
      </c>
      <c r="R9" s="39" t="s">
        <v>410</v>
      </c>
    </row>
    <row r="10" spans="1:18" ht="22" customHeight="1" thickBot="1" x14ac:dyDescent="0.25">
      <c r="A10" s="54" t="s">
        <v>411</v>
      </c>
      <c r="B10" s="40">
        <v>49</v>
      </c>
      <c r="C10" s="55">
        <v>23449.53</v>
      </c>
      <c r="D10" s="40">
        <v>208.96</v>
      </c>
      <c r="E10" s="47"/>
      <c r="F10" s="40">
        <v>339</v>
      </c>
      <c r="G10" s="55">
        <v>100444.48</v>
      </c>
      <c r="H10" s="62">
        <v>337.5</v>
      </c>
      <c r="I10" s="40" t="s">
        <v>412</v>
      </c>
      <c r="J10" s="47"/>
      <c r="K10" s="40">
        <v>46</v>
      </c>
      <c r="L10" s="55">
        <v>21423.87</v>
      </c>
      <c r="M10" s="40">
        <v>214.71</v>
      </c>
      <c r="N10" s="47"/>
      <c r="O10" s="40">
        <v>143</v>
      </c>
      <c r="P10" s="55">
        <v>38982.85</v>
      </c>
      <c r="Q10" s="40">
        <v>366.83</v>
      </c>
      <c r="R10" s="40" t="s">
        <v>413</v>
      </c>
    </row>
    <row r="11" spans="1:18" ht="16" customHeight="1" x14ac:dyDescent="0.2">
      <c r="B11" s="39"/>
      <c r="C11" s="51"/>
      <c r="D11" s="39"/>
      <c r="E11" s="46"/>
      <c r="F11" s="39"/>
      <c r="G11" s="51"/>
      <c r="H11" s="39"/>
      <c r="I11" s="39"/>
      <c r="J11" s="46"/>
      <c r="K11" s="39"/>
      <c r="L11" s="51"/>
      <c r="M11" s="39"/>
      <c r="N11" s="46"/>
      <c r="O11" s="39"/>
      <c r="P11" s="51"/>
      <c r="Q11" s="39"/>
      <c r="R11" s="39"/>
    </row>
    <row r="12" spans="1:18" ht="31" customHeight="1" x14ac:dyDescent="0.2">
      <c r="A12" s="86" t="s">
        <v>910</v>
      </c>
      <c r="B12" s="86"/>
      <c r="C12" s="86"/>
      <c r="D12" s="86"/>
      <c r="E12" s="86"/>
      <c r="F12" s="86"/>
      <c r="G12" s="86"/>
      <c r="H12" s="86"/>
      <c r="I12" s="86"/>
      <c r="J12" s="86"/>
      <c r="K12" s="86"/>
      <c r="L12" s="86"/>
      <c r="M12" s="86"/>
      <c r="N12" s="86"/>
      <c r="O12" s="86"/>
      <c r="P12" s="86"/>
      <c r="Q12" s="86"/>
      <c r="R12" s="86"/>
    </row>
    <row r="13" spans="1:18" ht="18" customHeight="1" x14ac:dyDescent="0.2">
      <c r="B13" s="39"/>
      <c r="C13" s="51"/>
      <c r="D13" s="39"/>
      <c r="E13" s="46"/>
      <c r="F13" s="39"/>
      <c r="G13" s="51"/>
      <c r="H13" s="39"/>
      <c r="I13" s="39"/>
      <c r="J13" s="46"/>
      <c r="K13" s="39"/>
      <c r="L13" s="51"/>
      <c r="M13" s="39"/>
      <c r="N13" s="46"/>
      <c r="O13" s="39"/>
      <c r="P13" s="51"/>
      <c r="Q13" s="39"/>
      <c r="R13" s="39"/>
    </row>
    <row r="14" spans="1:18" ht="22" customHeight="1" x14ac:dyDescent="0.2">
      <c r="A14" s="53"/>
      <c r="B14" s="39"/>
      <c r="C14" s="51"/>
      <c r="D14" s="39"/>
      <c r="E14" s="46"/>
      <c r="F14" s="39"/>
      <c r="G14" s="51"/>
      <c r="H14" s="39"/>
      <c r="I14" s="39"/>
      <c r="J14" s="46"/>
      <c r="K14" s="39"/>
      <c r="L14" s="51"/>
      <c r="M14" s="39"/>
      <c r="N14" s="46"/>
      <c r="O14" s="39"/>
      <c r="P14" s="51"/>
      <c r="Q14" s="39"/>
      <c r="R14" s="39"/>
    </row>
  </sheetData>
  <mergeCells count="11">
    <mergeCell ref="A12:R12"/>
    <mergeCell ref="A6:R6"/>
    <mergeCell ref="A2:A4"/>
    <mergeCell ref="B2:I2"/>
    <mergeCell ref="K2:R2"/>
    <mergeCell ref="B3:D3"/>
    <mergeCell ref="F3:H3"/>
    <mergeCell ref="K3:M3"/>
    <mergeCell ref="O3:Q3"/>
    <mergeCell ref="I3:I4"/>
    <mergeCell ref="R3:R4"/>
  </mergeCells>
  <pageMargins left="0.7" right="0.7" top="0.75" bottom="0.75" header="0.3" footer="0.3"/>
  <pageSetup paperSize="9" scale="32" orientation="portrait" horizontalDpi="0" verticalDpi="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1C1405-FCF0-8A45-86F7-882AE0D038E2}">
  <dimension ref="A1:O14"/>
  <sheetViews>
    <sheetView workbookViewId="0"/>
  </sheetViews>
  <sheetFormatPr baseColWidth="10" defaultRowHeight="16" x14ac:dyDescent="0.2"/>
  <cols>
    <col min="1" max="1" width="49.83203125" customWidth="1"/>
    <col min="2" max="2" width="24.83203125" bestFit="1" customWidth="1"/>
    <col min="3" max="3" width="22.83203125" bestFit="1" customWidth="1"/>
  </cols>
  <sheetData>
    <row r="1" spans="1:15" x14ac:dyDescent="0.2">
      <c r="A1" s="34" t="s">
        <v>926</v>
      </c>
    </row>
    <row r="2" spans="1:15" x14ac:dyDescent="0.2">
      <c r="A2" s="35" t="s">
        <v>134</v>
      </c>
      <c r="B2" s="35" t="s">
        <v>133</v>
      </c>
      <c r="C2" s="35" t="s">
        <v>135</v>
      </c>
      <c r="D2" s="35" t="s">
        <v>136</v>
      </c>
      <c r="E2" s="35" t="s">
        <v>137</v>
      </c>
      <c r="F2" s="35" t="s">
        <v>138</v>
      </c>
      <c r="G2" s="35" t="s">
        <v>139</v>
      </c>
      <c r="H2" s="35" t="s">
        <v>141</v>
      </c>
      <c r="I2" s="35" t="s">
        <v>142</v>
      </c>
      <c r="J2" s="35" t="s">
        <v>143</v>
      </c>
      <c r="K2" s="35" t="s">
        <v>152</v>
      </c>
      <c r="L2" s="35" t="s">
        <v>153</v>
      </c>
      <c r="M2" s="35" t="s">
        <v>575</v>
      </c>
      <c r="N2" s="35" t="s">
        <v>576</v>
      </c>
      <c r="O2" s="35" t="s">
        <v>577</v>
      </c>
    </row>
    <row r="3" spans="1:15" x14ac:dyDescent="0.2">
      <c r="A3" t="s">
        <v>578</v>
      </c>
      <c r="B3" t="s">
        <v>579</v>
      </c>
      <c r="C3" t="s">
        <v>145</v>
      </c>
      <c r="D3">
        <v>287</v>
      </c>
      <c r="E3" s="1">
        <v>1.5678560529462499E-2</v>
      </c>
      <c r="F3" s="1">
        <v>3.2424191672669501E-2</v>
      </c>
      <c r="G3" s="1">
        <v>0.62870871173119902</v>
      </c>
      <c r="H3" s="1">
        <v>992.02106905628</v>
      </c>
      <c r="I3">
        <v>286</v>
      </c>
      <c r="J3" s="2">
        <v>1.1493149040988101E-78</v>
      </c>
      <c r="K3" s="1">
        <f t="shared" ref="K3:K14" si="0">E3-1.96*F3</f>
        <v>-4.7872855148969731E-2</v>
      </c>
      <c r="L3" s="1">
        <f t="shared" ref="L3:L14" si="1">E3+1.96*F3</f>
        <v>7.9229976207894723E-2</v>
      </c>
      <c r="M3" s="1">
        <f t="shared" ref="M3:M14" si="2">EXP(-E3)</f>
        <v>0.9844437082670906</v>
      </c>
      <c r="N3" s="1">
        <f t="shared" ref="N3:O14" si="3">EXP(-K3)</f>
        <v>1.049037267157783</v>
      </c>
      <c r="O3" s="1">
        <f t="shared" si="3"/>
        <v>0.9238274416812462</v>
      </c>
    </row>
    <row r="4" spans="1:15" x14ac:dyDescent="0.2">
      <c r="A4" t="s">
        <v>578</v>
      </c>
      <c r="B4" t="s">
        <v>579</v>
      </c>
      <c r="C4" t="s">
        <v>147</v>
      </c>
      <c r="D4">
        <v>287</v>
      </c>
      <c r="E4" s="1">
        <v>-2.9036868252481699E-2</v>
      </c>
      <c r="F4" s="1">
        <v>3.4042601990583503E-2</v>
      </c>
      <c r="G4" s="1">
        <v>0.39368327112082702</v>
      </c>
      <c r="H4" s="10" t="s">
        <v>17</v>
      </c>
      <c r="I4" s="10" t="s">
        <v>17</v>
      </c>
      <c r="J4" s="11" t="s">
        <v>17</v>
      </c>
      <c r="K4" s="1">
        <f t="shared" si="0"/>
        <v>-9.576036815402536E-2</v>
      </c>
      <c r="L4" s="1">
        <f t="shared" si="1"/>
        <v>3.7686631649061969E-2</v>
      </c>
      <c r="M4" s="1">
        <f t="shared" si="2"/>
        <v>1.0294625482606314</v>
      </c>
      <c r="N4" s="1">
        <f t="shared" si="3"/>
        <v>1.1004953186696522</v>
      </c>
      <c r="O4" s="1">
        <f t="shared" si="3"/>
        <v>0.96301467193192347</v>
      </c>
    </row>
    <row r="5" spans="1:15" x14ac:dyDescent="0.2">
      <c r="A5" t="s">
        <v>578</v>
      </c>
      <c r="B5" t="s">
        <v>579</v>
      </c>
      <c r="C5" t="s">
        <v>148</v>
      </c>
      <c r="D5">
        <v>287</v>
      </c>
      <c r="E5" s="1">
        <v>-9.2242579808150503E-3</v>
      </c>
      <c r="F5" s="1">
        <v>7.2538419137756799E-2</v>
      </c>
      <c r="G5" s="1">
        <v>0.898900148658202</v>
      </c>
      <c r="H5" s="10" t="s">
        <v>17</v>
      </c>
      <c r="I5" s="10" t="s">
        <v>17</v>
      </c>
      <c r="J5" s="11" t="s">
        <v>17</v>
      </c>
      <c r="K5" s="1">
        <f t="shared" si="0"/>
        <v>-0.15139955949081838</v>
      </c>
      <c r="L5" s="1">
        <f t="shared" si="1"/>
        <v>0.13295104352918827</v>
      </c>
      <c r="M5" s="1">
        <f t="shared" si="2"/>
        <v>1.0092669325613188</v>
      </c>
      <c r="N5" s="1">
        <f t="shared" si="3"/>
        <v>1.1634614372816336</v>
      </c>
      <c r="O5" s="1">
        <f t="shared" si="3"/>
        <v>0.87550795283914618</v>
      </c>
    </row>
    <row r="6" spans="1:15" x14ac:dyDescent="0.2">
      <c r="A6" t="s">
        <v>578</v>
      </c>
      <c r="B6" t="s">
        <v>579</v>
      </c>
      <c r="C6" t="s">
        <v>149</v>
      </c>
      <c r="D6">
        <v>287</v>
      </c>
      <c r="E6" s="1">
        <v>-9.2242579808150503E-3</v>
      </c>
      <c r="F6" s="1">
        <v>3.1303469245635297E-2</v>
      </c>
      <c r="G6" s="1">
        <v>0.76845817833686703</v>
      </c>
      <c r="H6" s="10" t="s">
        <v>17</v>
      </c>
      <c r="I6" s="10" t="s">
        <v>17</v>
      </c>
      <c r="J6" s="11" t="s">
        <v>17</v>
      </c>
      <c r="K6" s="1">
        <f t="shared" si="0"/>
        <v>-7.0579057702260237E-2</v>
      </c>
      <c r="L6" s="1">
        <f t="shared" si="1"/>
        <v>5.2130541740630129E-2</v>
      </c>
      <c r="M6" s="1">
        <f t="shared" si="2"/>
        <v>1.0092669325613188</v>
      </c>
      <c r="N6" s="1">
        <f t="shared" si="3"/>
        <v>1.0731294052222122</v>
      </c>
      <c r="O6" s="1">
        <f t="shared" si="3"/>
        <v>0.9492049478886555</v>
      </c>
    </row>
    <row r="7" spans="1:15" x14ac:dyDescent="0.2">
      <c r="A7" t="s">
        <v>580</v>
      </c>
      <c r="B7" t="s">
        <v>579</v>
      </c>
      <c r="C7" t="s">
        <v>145</v>
      </c>
      <c r="D7">
        <v>91</v>
      </c>
      <c r="E7" s="1">
        <v>4.4689849371467704E-3</v>
      </c>
      <c r="F7" s="1">
        <v>1.92063082490572E-2</v>
      </c>
      <c r="G7" s="1">
        <v>0.81600742884698896</v>
      </c>
      <c r="H7" s="1">
        <v>272.54881913067601</v>
      </c>
      <c r="I7">
        <v>90</v>
      </c>
      <c r="J7" s="2">
        <v>2.97555731214425E-20</v>
      </c>
      <c r="K7" s="1">
        <f t="shared" si="0"/>
        <v>-3.3175379231005338E-2</v>
      </c>
      <c r="L7" s="1">
        <f t="shared" si="1"/>
        <v>4.2113349105298882E-2</v>
      </c>
      <c r="M7" s="1">
        <f t="shared" si="2"/>
        <v>0.99554098611701047</v>
      </c>
      <c r="N7" s="1">
        <f t="shared" si="3"/>
        <v>1.033731818435921</v>
      </c>
      <c r="O7" s="1">
        <f t="shared" si="3"/>
        <v>0.95876109970031465</v>
      </c>
    </row>
    <row r="8" spans="1:15" x14ac:dyDescent="0.2">
      <c r="A8" t="s">
        <v>580</v>
      </c>
      <c r="B8" t="s">
        <v>579</v>
      </c>
      <c r="C8" t="s">
        <v>147</v>
      </c>
      <c r="D8">
        <v>91</v>
      </c>
      <c r="E8" s="1">
        <v>3.0531437171575802E-3</v>
      </c>
      <c r="F8" s="1">
        <v>2.01192487274367E-2</v>
      </c>
      <c r="G8" s="1">
        <v>0.87938224859192904</v>
      </c>
      <c r="H8" s="10" t="s">
        <v>17</v>
      </c>
      <c r="I8" s="10" t="s">
        <v>17</v>
      </c>
      <c r="J8" s="11" t="s">
        <v>17</v>
      </c>
      <c r="K8" s="1">
        <f t="shared" si="0"/>
        <v>-3.6380583788618352E-2</v>
      </c>
      <c r="L8" s="1">
        <f t="shared" si="1"/>
        <v>4.2486871222933507E-2</v>
      </c>
      <c r="M8" s="1">
        <f t="shared" si="2"/>
        <v>0.99695151238633151</v>
      </c>
      <c r="N8" s="1">
        <f t="shared" si="3"/>
        <v>1.0370504559867</v>
      </c>
      <c r="O8" s="1">
        <f t="shared" si="3"/>
        <v>0.95840304809830812</v>
      </c>
    </row>
    <row r="9" spans="1:15" x14ac:dyDescent="0.2">
      <c r="A9" t="s">
        <v>580</v>
      </c>
      <c r="B9" t="s">
        <v>579</v>
      </c>
      <c r="C9" t="s">
        <v>148</v>
      </c>
      <c r="D9">
        <v>91</v>
      </c>
      <c r="E9" s="1">
        <v>3.3659630846360103E-2</v>
      </c>
      <c r="F9" s="1">
        <v>3.8499301549612501E-2</v>
      </c>
      <c r="G9" s="1">
        <v>0.38428632272860902</v>
      </c>
      <c r="H9" s="10" t="s">
        <v>17</v>
      </c>
      <c r="I9" s="10" t="s">
        <v>17</v>
      </c>
      <c r="J9" s="11" t="s">
        <v>17</v>
      </c>
      <c r="K9" s="1">
        <f t="shared" si="0"/>
        <v>-4.1799000190880398E-2</v>
      </c>
      <c r="L9" s="1">
        <f t="shared" si="1"/>
        <v>0.1091182618836006</v>
      </c>
      <c r="M9" s="1">
        <f t="shared" si="2"/>
        <v>0.96690055175804079</v>
      </c>
      <c r="N9" s="1">
        <f t="shared" si="3"/>
        <v>1.042684878225141</v>
      </c>
      <c r="O9" s="1">
        <f t="shared" si="3"/>
        <v>0.89662437474051193</v>
      </c>
    </row>
    <row r="10" spans="1:15" x14ac:dyDescent="0.2">
      <c r="A10" t="s">
        <v>580</v>
      </c>
      <c r="B10" t="s">
        <v>579</v>
      </c>
      <c r="C10" t="s">
        <v>149</v>
      </c>
      <c r="D10">
        <v>91</v>
      </c>
      <c r="E10" s="1">
        <v>5.93853929856913E-3</v>
      </c>
      <c r="F10" s="1">
        <v>2.2352741500608401E-2</v>
      </c>
      <c r="G10" s="1">
        <v>0.79109801509738797</v>
      </c>
      <c r="H10" s="10" t="s">
        <v>17</v>
      </c>
      <c r="I10" s="10" t="s">
        <v>17</v>
      </c>
      <c r="J10" s="11" t="s">
        <v>17</v>
      </c>
      <c r="K10" s="1">
        <f t="shared" si="0"/>
        <v>-3.7872834042623336E-2</v>
      </c>
      <c r="L10" s="1">
        <f t="shared" si="1"/>
        <v>4.9749912639761591E-2</v>
      </c>
      <c r="M10" s="1">
        <f t="shared" si="2"/>
        <v>0.99407905897269</v>
      </c>
      <c r="N10" s="1">
        <f t="shared" si="3"/>
        <v>1.038599150025211</v>
      </c>
      <c r="O10" s="1">
        <f t="shared" si="3"/>
        <v>0.95146734470564642</v>
      </c>
    </row>
    <row r="11" spans="1:15" x14ac:dyDescent="0.2">
      <c r="A11" t="s">
        <v>581</v>
      </c>
      <c r="B11" t="s">
        <v>579</v>
      </c>
      <c r="C11" t="s">
        <v>145</v>
      </c>
      <c r="D11">
        <v>268</v>
      </c>
      <c r="E11" s="1">
        <v>-6.83155274106074E-3</v>
      </c>
      <c r="F11" s="1">
        <v>2.4227401951957599E-2</v>
      </c>
      <c r="G11" s="1">
        <v>0.77796169637591395</v>
      </c>
      <c r="H11" s="1">
        <v>813.15696000077401</v>
      </c>
      <c r="I11">
        <v>267</v>
      </c>
      <c r="J11" s="2">
        <v>1.57506052628818E-56</v>
      </c>
      <c r="K11" s="1">
        <f t="shared" si="0"/>
        <v>-5.4317260566897632E-2</v>
      </c>
      <c r="L11" s="1">
        <f t="shared" si="1"/>
        <v>4.0654155084776156E-2</v>
      </c>
      <c r="M11" s="1">
        <f t="shared" si="2"/>
        <v>1.0068549410265888</v>
      </c>
      <c r="N11" s="1">
        <f t="shared" si="3"/>
        <v>1.0558195189234441</v>
      </c>
      <c r="O11" s="1">
        <f t="shared" si="3"/>
        <v>0.96016113938045289</v>
      </c>
    </row>
    <row r="12" spans="1:15" x14ac:dyDescent="0.2">
      <c r="A12" t="s">
        <v>581</v>
      </c>
      <c r="B12" t="s">
        <v>579</v>
      </c>
      <c r="C12" t="s">
        <v>147</v>
      </c>
      <c r="D12">
        <v>268</v>
      </c>
      <c r="E12" s="1">
        <v>-2.07783075807416E-2</v>
      </c>
      <c r="F12" s="1">
        <v>2.7253865341993502E-2</v>
      </c>
      <c r="G12" s="1">
        <v>0.44582216785101703</v>
      </c>
      <c r="H12" s="10" t="s">
        <v>17</v>
      </c>
      <c r="I12" s="10" t="s">
        <v>17</v>
      </c>
      <c r="J12" s="11" t="s">
        <v>17</v>
      </c>
      <c r="K12" s="1">
        <f t="shared" si="0"/>
        <v>-7.4195883651048858E-2</v>
      </c>
      <c r="L12" s="1">
        <f t="shared" si="1"/>
        <v>3.2639268489565665E-2</v>
      </c>
      <c r="M12" s="1">
        <f t="shared" si="2"/>
        <v>1.0209956795437167</v>
      </c>
      <c r="N12" s="1">
        <f t="shared" si="3"/>
        <v>1.0770177550048603</v>
      </c>
      <c r="O12" s="1">
        <f t="shared" si="3"/>
        <v>0.96788764419415896</v>
      </c>
    </row>
    <row r="13" spans="1:15" x14ac:dyDescent="0.2">
      <c r="A13" t="s">
        <v>581</v>
      </c>
      <c r="B13" t="s">
        <v>579</v>
      </c>
      <c r="C13" t="s">
        <v>148</v>
      </c>
      <c r="D13">
        <v>268</v>
      </c>
      <c r="E13" s="1">
        <v>-2.3086950459832799E-2</v>
      </c>
      <c r="F13" s="1">
        <v>5.9937060310142301E-2</v>
      </c>
      <c r="G13" s="1">
        <v>0.70040586676316896</v>
      </c>
      <c r="H13" s="10" t="s">
        <v>17</v>
      </c>
      <c r="I13" s="10" t="s">
        <v>17</v>
      </c>
      <c r="J13" s="11" t="s">
        <v>17</v>
      </c>
      <c r="K13" s="1">
        <f t="shared" si="0"/>
        <v>-0.14056358866771171</v>
      </c>
      <c r="L13" s="1">
        <f t="shared" si="1"/>
        <v>9.4389687748046097E-2</v>
      </c>
      <c r="M13" s="1">
        <f t="shared" si="2"/>
        <v>1.023355516911618</v>
      </c>
      <c r="N13" s="1">
        <f t="shared" si="3"/>
        <v>1.1509222628513438</v>
      </c>
      <c r="O13" s="1">
        <f t="shared" si="3"/>
        <v>0.90992810530828294</v>
      </c>
    </row>
    <row r="14" spans="1:15" x14ac:dyDescent="0.2">
      <c r="A14" s="5" t="s">
        <v>581</v>
      </c>
      <c r="B14" s="5" t="s">
        <v>579</v>
      </c>
      <c r="C14" s="5" t="s">
        <v>149</v>
      </c>
      <c r="D14" s="21">
        <v>268</v>
      </c>
      <c r="E14" s="6">
        <v>-1.25285764198204E-2</v>
      </c>
      <c r="F14" s="6">
        <v>2.26777666240215E-2</v>
      </c>
      <c r="G14" s="6">
        <v>0.58109488376145002</v>
      </c>
      <c r="H14" s="18" t="s">
        <v>17</v>
      </c>
      <c r="I14" s="18" t="s">
        <v>17</v>
      </c>
      <c r="J14" s="19" t="s">
        <v>17</v>
      </c>
      <c r="K14" s="6">
        <f t="shared" si="0"/>
        <v>-5.697699900290254E-2</v>
      </c>
      <c r="L14" s="6">
        <f t="shared" si="1"/>
        <v>3.1919846163261739E-2</v>
      </c>
      <c r="M14" s="6">
        <f t="shared" si="2"/>
        <v>1.0126073878210125</v>
      </c>
      <c r="N14" s="6">
        <f t="shared" si="3"/>
        <v>1.0586314605363145</v>
      </c>
      <c r="O14" s="6">
        <f t="shared" si="3"/>
        <v>0.96858421470889244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14</vt:i4>
      </vt:variant>
      <vt:variant>
        <vt:lpstr>Named Ranges</vt:lpstr>
      </vt:variant>
      <vt:variant>
        <vt:i4>12</vt:i4>
      </vt:variant>
    </vt:vector>
  </HeadingPairs>
  <TitlesOfParts>
    <vt:vector size="26" baseType="lpstr">
      <vt:lpstr>AT1.Genetic-instruments-ukb</vt:lpstr>
      <vt:lpstr>AT2.SLC5A2-selection</vt:lpstr>
      <vt:lpstr>AT3.Genetic-instruments-magic</vt:lpstr>
      <vt:lpstr>AT4.Outcome-info</vt:lpstr>
      <vt:lpstr>AT5.baseline-characteristics</vt:lpstr>
      <vt:lpstr>AT6.SGLT2_main_MR_results</vt:lpstr>
      <vt:lpstr>AT7.validation_MR_results</vt:lpstr>
      <vt:lpstr>AT8.Coloc-SGLT2-PC</vt:lpstr>
      <vt:lpstr>AT9.PheWAS-drug-tar-variants</vt:lpstr>
      <vt:lpstr>AT10A.MVMR-ins</vt:lpstr>
      <vt:lpstr>AT11.eQTL_assoc_nearby_genes</vt:lpstr>
      <vt:lpstr>AT12.Diff-exp-results</vt:lpstr>
      <vt:lpstr>AT13.cox-SLHD</vt:lpstr>
      <vt:lpstr>AT14.HbA1c-PC</vt:lpstr>
      <vt:lpstr>'AT5.baseline-characteristics'!_Hlk109920917</vt:lpstr>
      <vt:lpstr>'AT5.baseline-characteristics'!_Hlk75961536</vt:lpstr>
      <vt:lpstr>'AT5.baseline-characteristics'!_Hlk96783916</vt:lpstr>
      <vt:lpstr>'AT1.Genetic-instruments-ukb'!Print_Area</vt:lpstr>
      <vt:lpstr>'AT10A.MVMR-ins'!Print_Area</vt:lpstr>
      <vt:lpstr>AT11.eQTL_assoc_nearby_genes!Print_Area</vt:lpstr>
      <vt:lpstr>'AT13.cox-SLHD'!Print_Area</vt:lpstr>
      <vt:lpstr>'AT4.Outcome-info'!Print_Area</vt:lpstr>
      <vt:lpstr>'AT5.baseline-characteristics'!Print_Area</vt:lpstr>
      <vt:lpstr>AT7.validation_MR_results!Print_Area</vt:lpstr>
      <vt:lpstr>'AT8.Coloc-SGLT2-PC'!Print_Area</vt:lpstr>
      <vt:lpstr>'AT9.PheWAS-drug-tar-variants'!Print_Area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Jie Zheng</dc:creator>
  <cp:lastModifiedBy>Jie Zheng</cp:lastModifiedBy>
  <cp:lastPrinted>2022-11-08T07:38:41Z</cp:lastPrinted>
  <dcterms:created xsi:type="dcterms:W3CDTF">2021-12-10T05:43:44Z</dcterms:created>
  <dcterms:modified xsi:type="dcterms:W3CDTF">2023-09-28T02:21:17Z</dcterms:modified>
</cp:coreProperties>
</file>