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2" sheetId="1" r:id="rId4"/>
  </sheets>
  <definedNames/>
  <calcPr/>
</workbook>
</file>

<file path=xl/sharedStrings.xml><?xml version="1.0" encoding="utf-8"?>
<sst xmlns="http://schemas.openxmlformats.org/spreadsheetml/2006/main" count="676" uniqueCount="254">
  <si>
    <r>
      <rPr>
        <rFont val="Arial"/>
        <b/>
        <color theme="1"/>
      </rPr>
      <t xml:space="preserve">Supplementary Table 2: </t>
    </r>
    <r>
      <rPr>
        <rFont val="Arial"/>
        <b val="0"/>
        <color theme="1"/>
      </rPr>
      <t>Manual comparison between Rech et al., 2022 pME predictions and GraffiTE output for 94 insertions predicted by Rech et al. and not found in GraffiTE results using the sveval package</t>
    </r>
  </si>
  <si>
    <t>Rech chr</t>
  </si>
  <si>
    <t>Rech start</t>
  </si>
  <si>
    <t>Rech stop</t>
  </si>
  <si>
    <t>Rech dm6 name</t>
  </si>
  <si>
    <t>Rech median size</t>
  </si>
  <si>
    <t>Rech type</t>
  </si>
  <si>
    <t>conclusion</t>
  </si>
  <si>
    <t>example figure</t>
  </si>
  <si>
    <t>comments</t>
  </si>
  <si>
    <t>GraffiTE chr</t>
  </si>
  <si>
    <t>GraffiTE POS</t>
  </si>
  <si>
    <t>GT POS+1</t>
  </si>
  <si>
    <t>found in GraffiTE VCF:</t>
  </si>
  <si>
    <t>distance from Rech (bp)</t>
  </si>
  <si>
    <t>GraffiTE VCF INFO field</t>
  </si>
  <si>
    <t>NC_004354.4</t>
  </si>
  <si>
    <t>X_10418545_10418545_Transpac</t>
  </si>
  <si>
    <t>INS</t>
  </si>
  <si>
    <t>FILTER</t>
  </si>
  <si>
    <t>did not pass annotation filters</t>
  </si>
  <si>
    <t>GT-sv</t>
  </si>
  <si>
    <t>SUPP=1;SUPP_VEC=000000000000000000100000000000;SVLEN=5274;SVTYPE=INS;SVMETHOD=SURVIVOR1.0.7;CHR2=NC_004354.4;END=10418541;CIPOS=0,0;CIEND=0,0;STRANDS=+-</t>
  </si>
  <si>
    <t>NT_033778.4</t>
  </si>
  <si>
    <t>2R_19543746_19543746_jockey</t>
  </si>
  <si>
    <t>SUPP=1;SUPP_VEC=000000000000001000000000000000;SVLEN=329;SVTYPE=INS;SVMETHOD=SURVIVOR1.0.7;CHR2=NT_033778.4;END=19543714;CIPOS=0,0;CIEND=0,0;STRANDS=+-</t>
  </si>
  <si>
    <t>NT_033779.5</t>
  </si>
  <si>
    <t>2L_1283554_1283554_Quasimodo</t>
  </si>
  <si>
    <t>SUPP=2;SUPP_VEC=000000000000001000000000010000;SVLEN=7367;SVTYPE=INS;SVMETHOD=SURVIVOR1.0.7;CHR2=NT_033779.5;END=1283551;CIPOS=0,0;CIEND=-376,0;STRANDS=+-</t>
  </si>
  <si>
    <t>2L_12811457_12811457_17-6</t>
  </si>
  <si>
    <t>SUPP=1;SUPP_VEC=000100000000000000000000000000;SVLEN=7827;SVTYPE=INS;SVMETHOD=SURVIVOR1.0.7;CHR2=NT_033779.5;END=12811457;CIPOS=0,0;CIEND=0,0;STRANDS=+-</t>
  </si>
  <si>
    <t>X_6627235_6627235_roo</t>
  </si>
  <si>
    <t>MATCH</t>
  </si>
  <si>
    <t>GT much larger</t>
  </si>
  <si>
    <t>GT-sv-sn_pangenome</t>
  </si>
  <si>
    <t>n_hits=1;fragmts=2;match_lengths=9204;repeat_ids=con48_roo;matching_classes=Unknown;RM_hit_strands=C;RM_hit_IDs=189910/189911;total_match_length=9204;total_match_span=0.999891;TSD=AATAACTT,AATAACTT</t>
  </si>
  <si>
    <t>X_8995329_8995329_Blastopia</t>
  </si>
  <si>
    <t>Blastopia not in MCTE, flea instead</t>
  </si>
  <si>
    <t>n_hits=1;fragmts=1;match_lengths=264;repeat_ids=con15_flea;matching_classes=Unknown;RM_hit_strands=C;RM_hit_IDs=104888;total_match_length=264;total_match_span=0.981413;TSD=tatatatATA,tatacatata</t>
  </si>
  <si>
    <t>X_9825932_9825932_roo</t>
  </si>
  <si>
    <t>roo in jockey</t>
  </si>
  <si>
    <t>n_hits=3;fragmts=1,3,1;match_lengths=1700,8066,3315;repeat_ids=con20_jockey,con48_roo,con20_jockey;matching_classes=Unknown,Unknown,Unknown;RM_hit_strands=C,+,C;RM_hit_IDs=107631,107632/107633/107634,107635;total_match_length=13077;total_match_span=0.997559</t>
  </si>
  <si>
    <t>X_16189319_16189319_mdg3</t>
  </si>
  <si>
    <t>n_hits=1;fragmts=2;match_lengths=5486;repeat_ids=con26_mdg3;matching_classes=Unknown;RM_hit_strands=C;RM_hit_IDs=169092/169093;total_match_length=5486;total_match_span=0.99818</t>
  </si>
  <si>
    <t>NT_033777.3</t>
  </si>
  <si>
    <t>3R_7837437_7837437_Tabor</t>
  </si>
  <si>
    <t>&gt; 30bp sveval</t>
  </si>
  <si>
    <t>n_hits=1;fragmts=1;match_lengths=7329;repeat_ids=con45_Tabor;matching_classes=Unknown;RM_hit_strands=C;RM_hit_IDs=40948;total_match_length=7329;total_match_span=0.999182</t>
  </si>
  <si>
    <t>3R_9502694_9502694_P-element</t>
  </si>
  <si>
    <t>n_hits=1;fragmts=2;match_lengths=1187;repeat_ids=con33_P-element;matching_classes=Unknown;RM_hit_strands=+;RM_hit_IDs=165791/165792;total_match_length=1187;total_match_span=0.990818</t>
  </si>
  <si>
    <t>3R_10126572_10126572_roo</t>
  </si>
  <si>
    <t>n_hits &gt; 1</t>
  </si>
  <si>
    <t>n_hits=2;fragmts=4,2;match_lengths=8169,9121;repeat_ids=con48_roo,con48_roo;matching_classes=Unknown,Unknown;RM_hit_strands=+,+;RM_hit_IDs=41892/41893/41894/41895,41896/41897;total_match_length=16863;total_match_span=0.999763</t>
  </si>
  <si>
    <t>3R_12622325_12622327_Blastopia</t>
  </si>
  <si>
    <t>Blastopia not in MCTE, not recognized at filtering</t>
  </si>
  <si>
    <t>MUN-015.vcf (individual GT-sv)</t>
  </si>
  <si>
    <t>3R_12757562_12757562_H</t>
  </si>
  <si>
    <t>n_hits=1;fragmts=1;match_lengths=2929;repeat_ids=con43_H;matching_classes=Unknown;RM_hit_strands=+;RM_hit_IDs=169481;total_match_length=2929;total_match_span=0.998636</t>
  </si>
  <si>
    <t>3R_16072597_16072597_297</t>
  </si>
  <si>
    <t>n_hits &gt; 1, nested McClintock inside</t>
  </si>
  <si>
    <t>n_hits=3;fragmts=2,1,1;match_lengths=1013,390,461;repeat_ids=con46_297,con10_McClintock,con46_297;matching_classes=Unknown,Unknown,Unknown;RM_hit_strands=+,+,+;RM_hit_IDs=44677/44679,44678,44680;total_match_length=1465;total_match_span=0.995245</t>
  </si>
  <si>
    <t>3R_18881573_18881573_3S18</t>
  </si>
  <si>
    <t>GT much longer</t>
  </si>
  <si>
    <t>n_hits=1;fragmts=1;match_lengths=6035;repeat_ids=con10_3S18;matching_classes=Unknown;RM_hit_strands=C;RM_hit_IDs=175868;total_match_length=6035;total_match_span=0.999834;TSD=TTATAT,TTATAT</t>
  </si>
  <si>
    <t>3R_19115242_19115242_Gypsy-2_Dsim</t>
  </si>
  <si>
    <t>n_hits &gt; 1, TE not in MCTE</t>
  </si>
  <si>
    <t>n_hits=2;fragmts=2,1;match_lengths=4615,517;repeat_ids=con41_UnFmcl001_RLX-incomp,con41_UnFmcl001_RLX-incomp;matching_classes=Unknown,Unknown;RM_hit_strands=+,+;RM_hit_IDs=45668/45669,45670;total_match_length=5132;total_match_span=0.988444</t>
  </si>
  <si>
    <t>3R_19514534_19514534_I-element</t>
  </si>
  <si>
    <t>far (361)</t>
  </si>
  <si>
    <t>n_hits=1;fragmts=1;match_lengths=5258;repeat_ids=con26_I-element;matching_classes=Unknown;RM_hit_strands=C;RM_hit_IDs=176866;total_match_length=5258;total_match_span=0.99867</t>
  </si>
  <si>
    <t>3R_22842357_22842357_Rt1a</t>
  </si>
  <si>
    <t>GT longer, n_hits &gt; 1</t>
  </si>
  <si>
    <t>n_hits=2;fragmts=1,2;match_lengths=150,4896;repeat_ids=con14_Rt1a,con15_Rt1b;matching_classes=Unknown,Unknown;RM_hit_strands=+,+;RM_hit_IDs=47129,47130/47131;total_match_length=5046;total_match_span=0.951896</t>
  </si>
  <si>
    <t>3R_24203889_24203889_Tirant</t>
  </si>
  <si>
    <t>n_hits=2;fragmts=3,1;match_lengths=8348,5268;repeat_ids=con26_Tirant,DBGP_ZAM;matching_classes=Unknown,Unknown;RM_hit_strands=C,C;RM_hit_IDs=47621/47623/47624,47622;total_match_length=8348;total_match_span=0.99988</t>
  </si>
  <si>
    <t>3R_25905259_25905259_Blastopia</t>
  </si>
  <si>
    <t>&gt; 30bp sveval, Blastopia absent from MCTE library, flea assigned instead</t>
  </si>
  <si>
    <t>n_hits=1;fragmts=1;match_lengths=276;repeat_ids=con15_flea;matching_classes=Unknown;RM_hit_strands=+;RM_hit_IDs=48376;total_match_length=276;total_match_span=0.978723;TSD=TATAT,TATAT</t>
  </si>
  <si>
    <t>3R_26437357_26437357_H</t>
  </si>
  <si>
    <t>far (481)</t>
  </si>
  <si>
    <t>n_hits=1;fragmts=2;match_lengths=1584;repeat_ids=con43_H;matching_classes=Unknown;RM_hit_strands=C;RM_hit_IDs=182988/182989;total_match_length=1584;total_match_span=0.9956</t>
  </si>
  <si>
    <t>3R_27058092_27058099_jockey</t>
  </si>
  <si>
    <t>GT shorter</t>
  </si>
  <si>
    <t>n_hits=1;fragmts=1;match_lengths=2021;repeat_ids=con20_jockey;matching_classes=Unknown;RM_hit_strands=+;RM_hit_IDs=183489;total_match_length=2021;total_match_span=0.991172;TSD=TACCATTAAG,TACCATTAAG</t>
  </si>
  <si>
    <t>3R_28273761_28273761_Max-element</t>
  </si>
  <si>
    <t>n_hits=2;fragmts=3,1;match_lengths=8320,289;repeat_ids=con17_Max-element,con17_Max-element;matching_classes=Unknown,Unknown;RM_hit_strands=+,+;RM_hit_IDs=49374/49375/49376,49377;total_match_length=8406;total_match_span=0.998693</t>
  </si>
  <si>
    <t>3R_28942708_28942708_H</t>
  </si>
  <si>
    <t>far (319)</t>
  </si>
  <si>
    <t>n_hits=1;fragmts=2;match_lengths=1499;repeat_ids=con43_H;matching_classes=Unknown;RM_hit_strands=+;RM_hit_IDs=184435/184436;total_match_length=1499;total_match_span=0.995352</t>
  </si>
  <si>
    <t>3R_28953278_28953278_roo</t>
  </si>
  <si>
    <t>n_hits=1;fragmts=3;match_lengths=7444;repeat_ids=con48_roo;matching_classes=Unknown;RM_hit_strands=+;RM_hit_IDs=184438/184439/184440;total_match_length=7444;total_match_span=0.998257</t>
  </si>
  <si>
    <t>2R_8504448_8504448_Stalker4</t>
  </si>
  <si>
    <t>n_hits &gt; 1, GT much longer (SV is longer in GT)</t>
  </si>
  <si>
    <t>n_hits=3;fragmts=1,1,1;match_lengths=431,1146,5895;repeat_ids=con7_Stalker4,con42_mdg1,con7_Stalker4;matching_classes=Unknown,Unknown,Unknown;RM_hit_strands=+,+,+;RM_hit_IDs=80179,80180,80181;total_match_length=7207;total_match_span=0.999168</t>
  </si>
  <si>
    <t>2R_10670043_10670043_jockey</t>
  </si>
  <si>
    <t>&gt; 30bp distance for sveval</t>
  </si>
  <si>
    <t>n_hits=1;fragmts=1;match_lengths=5008;repeat_ids=con20_jockey;matching_classes=Unknown;RM_hit_strands=C;RM_hit_IDs=81070;total_match_length=5008;total_match_span=0.987576;TSD=GAATTTATTCAG,GAATTTATTCAG</t>
  </si>
  <si>
    <t>2R_17448127_17448127_297</t>
  </si>
  <si>
    <t>n_hits=1;fragmts=2;match_lengths=6229;repeat_ids=con46_297;matching_classes=Unknown;RM_hit_strands=+;RM_hit_IDs=83517/83518;total_match_length=6229;total_match_span=0.998877;TSD=TATA,TATA</t>
  </si>
  <si>
    <t>2R_19092847_19092847_jockey</t>
  </si>
  <si>
    <t>&lt; 30bp - sveval?</t>
  </si>
  <si>
    <t>n_hits=1;fragmts=1;match_lengths=5002;repeat_ids=con20_jockey;matching_classes=Unknown;RM_hit_strands=C;RM_hit_IDs=84027;total_match_length=5002;total_match_span=0.99128;TSD=ACTAAGGGGATT,ACTAAGGggatt</t>
  </si>
  <si>
    <t>2L_777151_777151_transib1</t>
  </si>
  <si>
    <t>n_hits=2;fragmts=1,1;match_lengths=2673,41;repeat_ids=con5_transib1,con5_transib1;matching_classes=Unknown,Unknown;RM_hit_strands=+,C;RM_hit_IDs=86782,86783;total_match_length=2714;total_match_span=0.895414</t>
  </si>
  <si>
    <t>2L_2942467_2942467_Nomad</t>
  </si>
  <si>
    <t>TE not in MCTE library</t>
  </si>
  <si>
    <t>n_hits=2;fragmts=4,1;match_lengths=14516,905;repeat_ids=con25_opus,con25_opus;matching_classes=Unknown,Unknown;RM_hit_strands=C,C;RM_hit_IDs=87417/87418/87419/87421,87420;total_match_length=14516;total_match_span=0.999931</t>
  </si>
  <si>
    <t>2L_3506092_3506092_roo</t>
  </si>
  <si>
    <t>nhits &gt; 1</t>
  </si>
  <si>
    <t>n_hits=2;fragmts=3,2;match_lengths=8428,3613;repeat_ids=con48_roo,con48_roo;matching_classes=Unknown,Unknown;RM_hit_strands=C,C;RM_hit_IDs=87569/87570/87571,87572/87573;total_match_length=12013;total_match_span=0.999584</t>
  </si>
  <si>
    <t>2L_5734880_5734880_FB4</t>
  </si>
  <si>
    <t>n_hits=3;fragmts=1,2,1;match_lengths=834,2239,1499;repeat_ids=con2_NOF,con48_FB,con48_FB;matching_classes=Unknown,Unknown,Unknown;RM_hit_strands=C,C,+;RM_hit_IDs=88184,88185/88187,88186;total_match_length=2296;total_match_span=0.995232</t>
  </si>
  <si>
    <t>2L_6889081_6889081_blood</t>
  </si>
  <si>
    <t>n_hits=3;fragmts=1,1,1;match_lengths=392,129,5126;repeat_ids=con16_blood,con48_412,con16_blood;matching_classes=Unknown,Unknown,Unknown;RM_hit_strands=+,+,+;RM_hit_IDs=189890,189891,189892;total_match_length=5533;total_match_span=0.998196</t>
  </si>
  <si>
    <t>2L_9862403_9862403_jockey</t>
  </si>
  <si>
    <t>n_hits=1;fragmts=1;match_lengths=344;repeat_ids=con20_jockey;matching_classes=Unknown;RM_hit_strands=C;RM_hit_IDs=89637;total_match_length=344;total_match_span=0.932249;TSD=ACACATGCAT,ACACATGCAT</t>
  </si>
  <si>
    <t>2L_10633323_10633323_412</t>
  </si>
  <si>
    <t>n_hits=1;fragmts=2;match_lengths=7439;repeat_ids=con48_412;matching_classes=Unknown;RM_hit_strands=+;RM_hit_IDs=89890/89891;total_match_length=7439;total_match_span=0.992661;TSD=AAGAAAAGTGCGTGAAGCCTCATTGAATA,aagaaaaagtgcGTGAAGCCTCATTGAATA</t>
  </si>
  <si>
    <t>2L_11046145_11046145_jockey</t>
  </si>
  <si>
    <t>exactly at 30bp - sveval?</t>
  </si>
  <si>
    <t>n_hits=1;fragmts=1;match_lengths=252;repeat_ids=con20_jockey;matching_classes=Unknown;RM_hit_strands=C;RM_hit_IDs=89994;total_match_length=252;total_match_span=0.82623</t>
  </si>
  <si>
    <t>2L_11339469_11339469_blood</t>
  </si>
  <si>
    <t>n_hits=1;fragmts=2;match_lengths=7331;repeat_ids=con16_blood;matching_classes=Unknown;RM_hit_strands=C;RM_hit_IDs=194515/194516;total_match_length=7331;total_match_span=0.998774</t>
  </si>
  <si>
    <t>2L_12255314_12255317_Rt1a</t>
  </si>
  <si>
    <t>n_hits=1;fragmts=3;match_lengths=3972;repeat_ids=con14_Rt1a;matching_classes=Unknown;RM_hit_strands=C;RM_hit_IDs=90292/90293/90294;total_match_length=3972;total_match_span=0.986097</t>
  </si>
  <si>
    <t>2L_13110958_13110958_mdg1</t>
  </si>
  <si>
    <t>n_hits=1;fragmts=3;match_lengths=7262;repeat_ids=con42_mdg1;matching_classes=Unknown;RM_hit_strands=+;RM_hit_IDs=166140/166141/166142;total_match_length=7262;total_match_span=0.999174;TSD=ATGAGATAG,ATGGATAG</t>
  </si>
  <si>
    <t>2L_14592665_14592665_Gypsy-24_Dya</t>
  </si>
  <si>
    <t>n_hits=1;fragmts=1;match_lengths=5254;repeat_ids=con12_UnFmcl011_RLX-incomp;matching_classes=Unknown;RM_hit_strands=+;RM_hit_IDs=91200;total_match_length=5254;total_match_span=0.999619;TSD=CGAATGA,CGCATGA</t>
  </si>
  <si>
    <t>2L_16447743_16447743_Burdock</t>
  </si>
  <si>
    <t>n_hits=1;fragmts=2;match_lengths=2574;repeat_ids=con20_Burdock;matching_classes=Unknown;RM_hit_strands=C;RM_hit_IDs=91857/91858;total_match_length=2574;total_match_span=0.997674</t>
  </si>
  <si>
    <t>2L_16631259_16631261_Copia</t>
  </si>
  <si>
    <t>GraffiTE shorter, same TE</t>
  </si>
  <si>
    <t>n_hits=1;fragmts=1;match_lengths=275;repeat_ids=con23_copia;matching_classes=Unknown;RM_hit_strands=+;RM_hit_IDs=91968;total_match_length=275;total_match_span=0.975177;TSD=GAAG,GAAG</t>
  </si>
  <si>
    <t>NT_037436.4</t>
  </si>
  <si>
    <t>3L_5502352_5502352_Copia</t>
  </si>
  <si>
    <t>exact match</t>
  </si>
  <si>
    <t>n_hits=1;fragmts=1;match_lengths=276;repeat_ids=con23_copia;matching_classes=Unknown;RM_hit_strands=+;RM_hit_IDs=106228;total_match_length=276;total_match_span=0.975265;TSD=GCAT,GCAT</t>
  </si>
  <si>
    <t>3L_6659785_6659785_Rt1a</t>
  </si>
  <si>
    <t>n_hits &gt; 1 (SV is longer) but Rt1a matches</t>
  </si>
  <si>
    <t>n_hits=2;fragmts=2,1;match_lengths=4963,150;repeat_ids=con15_Rt1b,con14_Rt1a;matching_classes=Unknown,Unknown;RM_hit_strands=C,C;RM_hit_IDs=106578/106579,106580;total_match_length=5113;total_match_span=0.954274</t>
  </si>
  <si>
    <t>3L_8827305_8827305_P-element</t>
  </si>
  <si>
    <t>EXACT, &gt; 30bp sveval</t>
  </si>
  <si>
    <t>n_hits=1;fragmts=3;match_lengths=1153;repeat_ids=con33_P-element;matching_classes=Unknown;RM_hit_strands=+;RM_hit_IDs=107176/107177/107178;total_match_length=1153;total_match_span=0.99055;TSD=GTGTGGTT,GTGTGGTT</t>
  </si>
  <si>
    <t>3L_8988806_8988808_rover</t>
  </si>
  <si>
    <t>n_hits=3;fragmts=1,3,1;match_lengths=104,7014,303;repeat_ids=con17_rover,con17_rover,con17_rover;matching_classes=Unknown,Unknown,Unknown;RM_hit_strands=+,+,+;RM_hit_IDs=191736,191737/191738/191739,191740;total_match_length=7297;total_match_span=0.998631</t>
  </si>
  <si>
    <t>3L_10095009_10095009_Blastopia</t>
  </si>
  <si>
    <t>RM assigns flea instead of blastopia (BLASTOPIA not in MCTE library)</t>
  </si>
  <si>
    <t>n_hits=1;fragmts=1;match_lengths=275;repeat_ids=con15_flea;matching_classes=Unknown;RM_hit_strands=+;RM_hit_IDs=107642;total_match_length=275;total_match_span=0.978648;TSD=TGTAT,TGTAT</t>
  </si>
  <si>
    <t>3L_17719040_17719043_297</t>
  </si>
  <si>
    <t>n_hits &gt; 1, within a jockey</t>
  </si>
  <si>
    <t>n_hits=2;fragmts=2,1;match_lengths=12023,5008;repeat_ids=con46_297,con20_jockey;matching_classes=Unknown,Unknown;RM_hit_strands=+,+;RM_hit_IDs=110625/110627,110626;total_match_length=12023;total_match_span=0.999418</t>
  </si>
  <si>
    <t>3R_7485686_7485686_jockey</t>
  </si>
  <si>
    <t>possible MATCH</t>
  </si>
  <si>
    <t>&gt; 30bp, length different</t>
  </si>
  <si>
    <t>n_hits=1;fragmts=1;match_lengths=4999;repeat_ids=con20_jockey;matching_classes=Unknown;RM_hit_strands=+;RM_hit_IDs=40758;total_match_length=4999;total_match_span=0.997406;TSD=TCTCAACTGG,TCTCAActgg</t>
  </si>
  <si>
    <t>2R_8546177_8546177_Transpac</t>
  </si>
  <si>
    <t>n_hits &gt; 1, GT much longer, &gt; 600bp</t>
  </si>
  <si>
    <t>n_hits=1;fragmts=1;match_lengths=5189;repeat_ids=con24_Transpac;matching_classes=Unknown;RM_hit_strands=C;RM_hit_IDs=168274;total_match_length=5189;total_match_span=0.99923</t>
  </si>
  <si>
    <t>2L_1378624_1378624_Doc</t>
  </si>
  <si>
    <t>n_hits=1;fragmts=1;match_lengths=947;repeat_ids=con12_Doc;matching_classes=Unknown;RM_hit_strands=+;RM_hit_IDs=173935;total_match_length=947;total_match_span=0.982365;TSD=TTATGTAAACGCT,TTATGTAAACGCT</t>
  </si>
  <si>
    <t>2L_13585500_13585500_FB4</t>
  </si>
  <si>
    <t>n_hits=9;fragmts=2,3,1,1,1,1,1,1,1;match_lengths=2541,3988,952,1247,1281,1281,952,1337,982;repeat_ids=con48_FB,con48_FB,con48_FB,con48_FB,con48_FB,con48_FB,con48_FB,con48_FB,con48_FB;matching_classes=Unknown,Unknown,Unknown,Unknown,Unknown,Unknown,Unknown,Unknown,Unknown;RM_hit_strands=+,C,C,+,C,C,C,+,C;RM_hit_IDs=90829/90831,90830/90832/90840,90833,90834,90835,90836,90837,90838,90839;total_match_length=3996;total_match_span=0.99925</t>
  </si>
  <si>
    <t>2L_14253113_14253113_jockey</t>
  </si>
  <si>
    <t>slightly longer and bp &gt; 100bp in GT</t>
  </si>
  <si>
    <t>n_hits=1;fragmts=1;match_lengths=2340;repeat_ids=con20_jockey;matching_classes=Unknown;RM_hit_strands=C;RM_hit_IDs=167577;total_match_length=2340;total_match_span=0.981132</t>
  </si>
  <si>
    <t>3L_11036257_11036293_jockey</t>
  </si>
  <si>
    <t>GT shorter, &gt; 30 bp sveval</t>
  </si>
  <si>
    <t>n_hits=1;fragmts=2;match_lengths=1045;repeat_ids=con20_jockey;matching_classes=Unknown;RM_hit_strands=+;RM_hit_IDs=107977/107978;total_match_length=1045;total_match_span=0.969388</t>
  </si>
  <si>
    <t>3L_12331344_12331344_H</t>
  </si>
  <si>
    <t>n_hits=1;fragmts=2;match_lengths=1456;repeat_ids=con43_H;matching_classes=Unknown;RM_hit_strands=+;RM_hit_IDs=164887/164888;total_match_length=1456;total_match_span=0.996578;TSD=CCAC,CCAC</t>
  </si>
  <si>
    <t>3L_13994045_13994045_P-element</t>
  </si>
  <si>
    <t>n_hits &gt; 1, GT much longer, FAR (519bp)</t>
  </si>
  <si>
    <t>n_hits=2;fragmts=2,2;match_lengths=1113,1124;repeat_ids=con33_P-element,con33_P-element;matching_classes=Unknown,Unknown;RM_hit_strands=+,C;RM_hit_IDs=109117/109118,109119/109120;total_match_length=2195;total_match_span=0.995014</t>
  </si>
  <si>
    <t>X_5300155_5300155_NewFam06</t>
  </si>
  <si>
    <t>RECH FP</t>
  </si>
  <si>
    <t>insert is in dm6</t>
  </si>
  <si>
    <t>X_20756008_20756008_I-element</t>
  </si>
  <si>
    <r>
      <rPr>
        <rFont val="Arial"/>
        <color theme="1"/>
        <sz val="12.0"/>
      </rPr>
      <t xml:space="preserve">left flank has 1000 bp of insert that is not a TE, full SV is ~2kb, while TE is ~1kb. </t>
    </r>
    <r>
      <rPr>
        <rFont val="Arial"/>
        <b/>
        <color rgb="FFFF0000"/>
        <sz val="12.0"/>
      </rPr>
      <t>2kb SV found by SVIM</t>
    </r>
  </si>
  <si>
    <t>3R_18042167_18042167_Stalker2</t>
  </si>
  <si>
    <t>left flank is not mapping at location, right flank only maps 500bp within a Nomad LTR regions</t>
  </si>
  <si>
    <t>3R_19666493_19666499_INE-1</t>
  </si>
  <si>
    <t>Figure S4</t>
  </si>
  <si>
    <t>INE-1 is present in dm6</t>
  </si>
  <si>
    <t>3R_20126106_20126106_INE-1</t>
  </si>
  <si>
    <t>Helitron in dm6</t>
  </si>
  <si>
    <t>3R_20151766_20151766_Copia</t>
  </si>
  <si>
    <r>
      <rPr>
        <rFont val="Arial"/>
        <color theme="1"/>
        <sz val="12.0"/>
      </rPr>
      <t xml:space="preserve">confirmed, </t>
    </r>
    <r>
      <rPr>
        <rFont val="Arial"/>
        <b/>
        <color rgb="FFFF0000"/>
        <sz val="12.0"/>
      </rPr>
      <t>exists in individual svim VCF but SV is 2kb longer, with TE coverage &lt; 80%</t>
    </r>
  </si>
  <si>
    <t>3R_26413337_26413337_INE-1</t>
  </si>
  <si>
    <t>no location on dm6 where left and right match (only either or, and not at excpected location)</t>
  </si>
  <si>
    <t>3R_28473393_28473393_roo</t>
  </si>
  <si>
    <t>only left (poorly) maps at excpected location</t>
  </si>
  <si>
    <t>2R_6460286_6460286_Copia2</t>
  </si>
  <si>
    <t>only right flank match ISO-1 partially, not found in GT VCFs, within a TE, but no evidence from left flank. Likely spurious.</t>
  </si>
  <si>
    <t>2R_6482661_6482661_Micropia</t>
  </si>
  <si>
    <t>Figure S7</t>
  </si>
  <si>
    <t>Micropia is in dm6 (RepeatMasker) -- the SLA-001 genome has a tandem duplication compared to ISO-1, but doesn't look like a TE insertion.</t>
  </si>
  <si>
    <t>2R_13557414_13557416_mdg3</t>
  </si>
  <si>
    <t>insert in dm6, not annotated as TE</t>
  </si>
  <si>
    <t>2R_15437010_15437085_jockey</t>
  </si>
  <si>
    <t>no flanking hit on dm6</t>
  </si>
  <si>
    <t>2R_18638009_18638009_Kepler</t>
  </si>
  <si>
    <t>the left flank is a ttata tandem repeats, if extended to the 5'end, match (but not exact) a BEL_I contained within the ttata repeat. Kepler from MCTE doesn't seem to be in the fragment Might be a complicated rearangement. Nothing in svim VCF.</t>
  </si>
  <si>
    <t>2R_21826762_21826762_roo</t>
  </si>
  <si>
    <t>Figure S6</t>
  </si>
  <si>
    <t>right only map in roo_I insert in dm6 at this position, left does not map at expected location. Right has also another roo bit on the 3' end that re-match to the dm6's roo, probably increasing mapping error</t>
  </si>
  <si>
    <t>2R_24184717_24184717_Quasimodo</t>
  </si>
  <si>
    <t>right flank is a 412, that maps in reverse at expected location, but left flank has no TE and maps further to the right</t>
  </si>
  <si>
    <t>2L_1669498_1669498_Copia</t>
  </si>
  <si>
    <t>only right flank match</t>
  </si>
  <si>
    <t>2L_7559003_7559003_Burdock</t>
  </si>
  <si>
    <t>left and righ flank match ~150kb appart, appear like a huge deletion in RAL-176 (not reported by svim asm). there is a Burdock near the right flanck mapping.</t>
  </si>
  <si>
    <t>2L_9022388_9022388_HMS-Beagle2</t>
  </si>
  <si>
    <t>only righ end match</t>
  </si>
  <si>
    <t>2L_13579882_13579882_FB4</t>
  </si>
  <si>
    <t>2L_16717577_16717579_INE-1</t>
  </si>
  <si>
    <t>insert in dm6</t>
  </si>
  <si>
    <t>3L_6997677_6997679_Invader3</t>
  </si>
  <si>
    <t>Figure S5</t>
  </si>
  <si>
    <t>3L_7065576_7065576_roo</t>
  </si>
  <si>
    <t>right flank does not map at expected location</t>
  </si>
  <si>
    <t>X_4157949_4157949_Blastopia</t>
  </si>
  <si>
    <t>RECH TP</t>
  </si>
  <si>
    <t>Blastopia INS yes, but misses a 297 deletions (~7kb), also not found by svim-asm</t>
  </si>
  <si>
    <t>X_6404906_6404916_Rt1b</t>
  </si>
  <si>
    <t>INS seems true, but misses a ~500bp deletion. Nor INS or DEL found by svim</t>
  </si>
  <si>
    <t>X_12077620_12077620_jockey</t>
  </si>
  <si>
    <t>confirmed, not found by SVIM</t>
  </si>
  <si>
    <t>X_20100456_20100456_jockey</t>
  </si>
  <si>
    <t>Figure S9</t>
  </si>
  <si>
    <t>3R_7355247_7355247_S-element</t>
  </si>
  <si>
    <t>3R_19554372_19554372_H</t>
  </si>
  <si>
    <t>3R_24494970_24494970_roo</t>
  </si>
  <si>
    <t>3R_28988784_28988784_Nomad</t>
  </si>
  <si>
    <t>solo-LTR recombination in dm6, full-length in MUN-008, no INS/DEL from SVIM</t>
  </si>
  <si>
    <t>2R_18808155_18808155_BS</t>
  </si>
  <si>
    <t>Figure S10</t>
  </si>
  <si>
    <t>2R_23493097_23493097_412</t>
  </si>
  <si>
    <t>SURVIVOR merge issue?</t>
  </si>
  <si>
    <t>2L_4582038_4582038_blood</t>
  </si>
  <si>
    <t>2L_15538814_15538817_mdg1</t>
  </si>
  <si>
    <t>3L_11848360_11848360_blood</t>
  </si>
  <si>
    <t>3L_12128400_12128400_H</t>
  </si>
  <si>
    <t>Figure S8</t>
  </si>
  <si>
    <t>3L_12646354_12646381_jockey</t>
  </si>
  <si>
    <t>legend</t>
  </si>
  <si>
    <t>description</t>
  </si>
  <si>
    <t>count</t>
  </si>
  <si>
    <t>proportion</t>
  </si>
  <si>
    <t>unambiguous match</t>
  </si>
  <si>
    <t>at least two of: ambiguity in TE name, size or breakpoint offset</t>
  </si>
  <si>
    <t>not found by GraffiTE, verified FP in Rech data</t>
  </si>
  <si>
    <t>not found by GraffiTE, verified TP in Rech data</t>
  </si>
  <si>
    <t>was filtered out after RepeatMasker (hit &lt; 80% SV)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</si>
</sst>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</font>
    <font>
      <sz val="12.0"/>
      <color theme="1"/>
      <name val="Arial"/>
    </font>
    <font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B6D7A8"/>
        <bgColor rgb="FFB6D7A8"/>
      </patternFill>
    </fill>
    <fill>
      <patternFill patternType="solid">
        <fgColor rgb="FFFF9900"/>
        <bgColor rgb="FFFF9900"/>
      </patternFill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  <fill>
      <patternFill patternType="solid">
        <fgColor rgb="FFE69138"/>
        <bgColor rgb="FFE69138"/>
      </patternFill>
    </fill>
  </fills>
  <borders count="3">
    <border/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0" fillId="2" fontId="2" numFmtId="0" xfId="0" applyAlignment="1" applyFill="1" applyFont="1">
      <alignment vertical="bottom"/>
    </xf>
    <xf borderId="0" fillId="2" fontId="2" numFmtId="0" xfId="0" applyAlignment="1" applyFont="1">
      <alignment horizontal="right" vertical="bottom"/>
    </xf>
    <xf borderId="0" fillId="3" fontId="2" numFmtId="0" xfId="0" applyAlignment="1" applyFill="1" applyFont="1">
      <alignment vertical="bottom"/>
    </xf>
    <xf borderId="0" fillId="3" fontId="2" numFmtId="0" xfId="0" applyAlignment="1" applyFont="1">
      <alignment horizontal="right" vertical="bottom"/>
    </xf>
    <xf borderId="0" fillId="3" fontId="2" numFmtId="0" xfId="0" applyAlignment="1" applyFont="1">
      <alignment shrinkToFit="0" vertical="bottom" wrapText="0"/>
    </xf>
    <xf borderId="0" fillId="4" fontId="2" numFmtId="0" xfId="0" applyAlignment="1" applyFill="1" applyFont="1">
      <alignment vertical="bottom"/>
    </xf>
    <xf borderId="0" fillId="5" fontId="2" numFmtId="0" xfId="0" applyAlignment="1" applyFill="1" applyFont="1">
      <alignment vertical="bottom"/>
    </xf>
    <xf borderId="0" fillId="5" fontId="2" numFmtId="0" xfId="0" applyAlignment="1" applyFont="1">
      <alignment horizontal="right" vertical="bottom"/>
    </xf>
    <xf borderId="0" fillId="6" fontId="2" numFmtId="0" xfId="0" applyAlignment="1" applyFill="1" applyFont="1">
      <alignment vertical="bottom"/>
    </xf>
    <xf borderId="0" fillId="6" fontId="2" numFmtId="0" xfId="0" applyAlignment="1" applyFont="1">
      <alignment horizontal="right" vertical="bottom"/>
    </xf>
    <xf borderId="0" fillId="6" fontId="2" numFmtId="0" xfId="0" applyAlignment="1" applyFont="1">
      <alignment shrinkToFit="0" vertical="bottom" wrapText="0"/>
    </xf>
    <xf borderId="0" fillId="4" fontId="2" numFmtId="0" xfId="0" applyAlignment="1" applyFont="1">
      <alignment horizontal="right" vertical="bottom"/>
    </xf>
    <xf borderId="0" fillId="4" fontId="2" numFmtId="0" xfId="0" applyAlignment="1" applyFont="1">
      <alignment shrinkToFit="0" vertical="bottom" wrapText="0"/>
    </xf>
    <xf borderId="0" fillId="7" fontId="2" numFmtId="0" xfId="0" applyAlignment="1" applyFill="1" applyFont="1">
      <alignment vertical="bottom"/>
    </xf>
    <xf borderId="0" fillId="7" fontId="2" numFmtId="0" xfId="0" applyAlignment="1" applyFont="1">
      <alignment horizontal="right" vertical="bottom"/>
    </xf>
    <xf borderId="2" fillId="4" fontId="2" numFmtId="0" xfId="0" applyAlignment="1" applyBorder="1" applyFont="1">
      <alignment vertical="bottom"/>
    </xf>
    <xf borderId="2" fillId="4" fontId="2" numFmtId="0" xfId="0" applyAlignment="1" applyBorder="1" applyFont="1">
      <alignment horizontal="right" vertical="bottom"/>
    </xf>
    <xf borderId="0" fillId="3" fontId="3" numFmtId="0" xfId="0" applyFont="1"/>
    <xf borderId="0" fillId="5" fontId="3" numFmtId="0" xfId="0" applyFont="1"/>
    <xf borderId="0" fillId="6" fontId="3" numFmtId="0" xfId="0" applyFont="1"/>
    <xf borderId="0" fillId="4" fontId="3" numFmtId="0" xfId="0" applyFont="1"/>
    <xf borderId="0" fillId="2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1.38"/>
    <col customWidth="1" min="4" max="4" width="37.63"/>
    <col customWidth="1" min="5" max="5" width="16.88"/>
    <col customWidth="1" min="6" max="6" width="10.0"/>
    <col customWidth="1" min="7" max="7" width="15.88"/>
    <col customWidth="1" min="8" max="8" width="16.0"/>
    <col customWidth="1" min="9" max="9" width="215.38"/>
    <col customWidth="1" min="14" max="14" width="29.38"/>
    <col customWidth="1" min="15" max="15" width="22.38"/>
    <col customWidth="1" min="16" max="16" width="447.25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ht="15.7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/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ht="15.75" customHeight="1">
      <c r="A3" s="4" t="s">
        <v>16</v>
      </c>
      <c r="B3" s="5">
        <v>1.0418545E7</v>
      </c>
      <c r="C3" s="5">
        <v>1.0418546E7</v>
      </c>
      <c r="D3" s="4" t="s">
        <v>17</v>
      </c>
      <c r="E3" s="5">
        <v>5275.0</v>
      </c>
      <c r="F3" s="4" t="s">
        <v>18</v>
      </c>
      <c r="G3" s="4" t="s">
        <v>19</v>
      </c>
      <c r="H3" s="4"/>
      <c r="I3" s="4" t="s">
        <v>20</v>
      </c>
      <c r="J3" s="4"/>
      <c r="K3" s="4" t="s">
        <v>16</v>
      </c>
      <c r="L3" s="5">
        <v>1.0418541E7</v>
      </c>
      <c r="M3" s="5">
        <v>1.0418542E7</v>
      </c>
      <c r="N3" s="4" t="s">
        <v>21</v>
      </c>
      <c r="O3" s="5">
        <v>4.0</v>
      </c>
      <c r="P3" s="4" t="s">
        <v>22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ht="15.75" customHeight="1">
      <c r="A4" s="4" t="s">
        <v>23</v>
      </c>
      <c r="B4" s="5">
        <v>1.9543746E7</v>
      </c>
      <c r="C4" s="5">
        <v>1.9543747E7</v>
      </c>
      <c r="D4" s="4" t="s">
        <v>24</v>
      </c>
      <c r="E4" s="5">
        <v>253.0</v>
      </c>
      <c r="F4" s="4" t="s">
        <v>18</v>
      </c>
      <c r="G4" s="4" t="s">
        <v>19</v>
      </c>
      <c r="H4" s="4"/>
      <c r="I4" s="4" t="s">
        <v>20</v>
      </c>
      <c r="J4" s="4"/>
      <c r="K4" s="4" t="s">
        <v>23</v>
      </c>
      <c r="L4" s="5">
        <v>1.9543714E7</v>
      </c>
      <c r="M4" s="5">
        <v>1.9543715E7</v>
      </c>
      <c r="N4" s="4" t="s">
        <v>21</v>
      </c>
      <c r="O4" s="5">
        <v>32.0</v>
      </c>
      <c r="P4" s="4" t="s">
        <v>25</v>
      </c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ht="15.75" customHeight="1">
      <c r="A5" s="4" t="s">
        <v>26</v>
      </c>
      <c r="B5" s="5">
        <v>1283554.0</v>
      </c>
      <c r="C5" s="5">
        <v>1283555.0</v>
      </c>
      <c r="D5" s="4" t="s">
        <v>27</v>
      </c>
      <c r="E5" s="5">
        <v>7362.0</v>
      </c>
      <c r="F5" s="4" t="s">
        <v>18</v>
      </c>
      <c r="G5" s="4" t="s">
        <v>19</v>
      </c>
      <c r="H5" s="4"/>
      <c r="I5" s="4" t="s">
        <v>20</v>
      </c>
      <c r="J5" s="4"/>
      <c r="K5" s="4" t="s">
        <v>26</v>
      </c>
      <c r="L5" s="5">
        <v>1283551.0</v>
      </c>
      <c r="M5" s="5">
        <v>1283552.0</v>
      </c>
      <c r="N5" s="4" t="s">
        <v>21</v>
      </c>
      <c r="O5" s="5">
        <v>3.0</v>
      </c>
      <c r="P5" s="4" t="s">
        <v>28</v>
      </c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ht="15.75" customHeight="1">
      <c r="A6" s="4" t="s">
        <v>26</v>
      </c>
      <c r="B6" s="5">
        <v>1.2811457E7</v>
      </c>
      <c r="C6" s="5">
        <v>1.2811458E7</v>
      </c>
      <c r="D6" s="4" t="s">
        <v>29</v>
      </c>
      <c r="E6" s="5">
        <v>7482.0</v>
      </c>
      <c r="F6" s="4" t="s">
        <v>18</v>
      </c>
      <c r="G6" s="4" t="s">
        <v>19</v>
      </c>
      <c r="H6" s="4"/>
      <c r="I6" s="4" t="s">
        <v>20</v>
      </c>
      <c r="J6" s="4"/>
      <c r="K6" s="4" t="s">
        <v>26</v>
      </c>
      <c r="L6" s="5">
        <v>1.2811457E7</v>
      </c>
      <c r="M6" s="5">
        <v>1.2811458E7</v>
      </c>
      <c r="N6" s="4" t="s">
        <v>21</v>
      </c>
      <c r="O6" s="5">
        <v>0.0</v>
      </c>
      <c r="P6" s="4" t="s">
        <v>30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ht="15.75" customHeight="1">
      <c r="A7" s="6" t="s">
        <v>16</v>
      </c>
      <c r="B7" s="7">
        <v>6627235.0</v>
      </c>
      <c r="C7" s="7">
        <v>6627236.0</v>
      </c>
      <c r="D7" s="6" t="s">
        <v>31</v>
      </c>
      <c r="E7" s="7">
        <v>426.0</v>
      </c>
      <c r="F7" s="6" t="s">
        <v>18</v>
      </c>
      <c r="G7" s="6" t="s">
        <v>32</v>
      </c>
      <c r="H7" s="6"/>
      <c r="I7" s="6" t="s">
        <v>33</v>
      </c>
      <c r="J7" s="6"/>
      <c r="K7" s="6" t="s">
        <v>16</v>
      </c>
      <c r="L7" s="7">
        <v>6627239.0</v>
      </c>
      <c r="M7" s="7">
        <v>6627240.0</v>
      </c>
      <c r="N7" s="6" t="s">
        <v>34</v>
      </c>
      <c r="O7" s="7">
        <v>4.0</v>
      </c>
      <c r="P7" s="6" t="s">
        <v>35</v>
      </c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ht="15.75" customHeight="1">
      <c r="A8" s="6" t="s">
        <v>16</v>
      </c>
      <c r="B8" s="7">
        <v>8995329.0</v>
      </c>
      <c r="C8" s="7">
        <v>8995330.0</v>
      </c>
      <c r="D8" s="6" t="s">
        <v>36</v>
      </c>
      <c r="E8" s="7">
        <v>266.0</v>
      </c>
      <c r="F8" s="6" t="s">
        <v>18</v>
      </c>
      <c r="G8" s="6" t="s">
        <v>32</v>
      </c>
      <c r="H8" s="6"/>
      <c r="I8" s="6" t="s">
        <v>37</v>
      </c>
      <c r="J8" s="6"/>
      <c r="K8" s="6" t="s">
        <v>16</v>
      </c>
      <c r="L8" s="7">
        <v>8995325.0</v>
      </c>
      <c r="M8" s="7">
        <v>8995326.0</v>
      </c>
      <c r="N8" s="6" t="s">
        <v>34</v>
      </c>
      <c r="O8" s="7">
        <v>4.0</v>
      </c>
      <c r="P8" s="6" t="s">
        <v>38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ht="15.75" customHeight="1">
      <c r="A9" s="6" t="s">
        <v>16</v>
      </c>
      <c r="B9" s="7">
        <v>9825932.0</v>
      </c>
      <c r="C9" s="7">
        <v>9825933.0</v>
      </c>
      <c r="D9" s="6" t="s">
        <v>39</v>
      </c>
      <c r="E9" s="7">
        <v>8061.0</v>
      </c>
      <c r="F9" s="6" t="s">
        <v>18</v>
      </c>
      <c r="G9" s="6" t="s">
        <v>32</v>
      </c>
      <c r="H9" s="6"/>
      <c r="I9" s="6" t="s">
        <v>40</v>
      </c>
      <c r="J9" s="6"/>
      <c r="K9" s="6" t="s">
        <v>16</v>
      </c>
      <c r="L9" s="7">
        <v>9825919.0</v>
      </c>
      <c r="M9" s="7">
        <v>9825920.0</v>
      </c>
      <c r="N9" s="6" t="s">
        <v>34</v>
      </c>
      <c r="O9" s="7">
        <v>13.0</v>
      </c>
      <c r="P9" s="6" t="s">
        <v>41</v>
      </c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ht="15.75" customHeight="1">
      <c r="A10" s="6" t="s">
        <v>16</v>
      </c>
      <c r="B10" s="7">
        <v>1.6189319E7</v>
      </c>
      <c r="C10" s="7">
        <v>1.618932E7</v>
      </c>
      <c r="D10" s="6" t="s">
        <v>42</v>
      </c>
      <c r="E10" s="7">
        <v>265.0</v>
      </c>
      <c r="F10" s="6" t="s">
        <v>18</v>
      </c>
      <c r="G10" s="6" t="s">
        <v>32</v>
      </c>
      <c r="H10" s="6"/>
      <c r="I10" s="6" t="s">
        <v>33</v>
      </c>
      <c r="J10" s="6"/>
      <c r="K10" s="6" t="s">
        <v>16</v>
      </c>
      <c r="L10" s="7">
        <v>1.6189321E7</v>
      </c>
      <c r="M10" s="7">
        <v>1.6189322E7</v>
      </c>
      <c r="N10" s="6" t="s">
        <v>34</v>
      </c>
      <c r="O10" s="7">
        <v>2.0</v>
      </c>
      <c r="P10" s="6" t="s">
        <v>43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ht="15.75" customHeight="1">
      <c r="A11" s="6" t="s">
        <v>44</v>
      </c>
      <c r="B11" s="7">
        <v>7837437.0</v>
      </c>
      <c r="C11" s="7">
        <v>7837438.0</v>
      </c>
      <c r="D11" s="6" t="s">
        <v>45</v>
      </c>
      <c r="E11" s="7">
        <v>7329.0</v>
      </c>
      <c r="F11" s="6" t="s">
        <v>18</v>
      </c>
      <c r="G11" s="6" t="s">
        <v>32</v>
      </c>
      <c r="H11" s="6"/>
      <c r="I11" s="6" t="s">
        <v>46</v>
      </c>
      <c r="J11" s="6"/>
      <c r="K11" s="6" t="s">
        <v>44</v>
      </c>
      <c r="L11" s="7">
        <v>7837126.0</v>
      </c>
      <c r="M11" s="7">
        <v>7837127.0</v>
      </c>
      <c r="N11" s="6" t="s">
        <v>34</v>
      </c>
      <c r="O11" s="7">
        <v>311.0</v>
      </c>
      <c r="P11" s="6" t="s">
        <v>47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ht="15.75" customHeight="1">
      <c r="A12" s="6" t="s">
        <v>44</v>
      </c>
      <c r="B12" s="7">
        <v>9502694.0</v>
      </c>
      <c r="C12" s="7">
        <v>9502695.0</v>
      </c>
      <c r="D12" s="6" t="s">
        <v>48</v>
      </c>
      <c r="E12" s="7">
        <v>1176.0</v>
      </c>
      <c r="F12" s="6" t="s">
        <v>18</v>
      </c>
      <c r="G12" s="6" t="s">
        <v>32</v>
      </c>
      <c r="H12" s="6"/>
      <c r="I12" s="6" t="s">
        <v>46</v>
      </c>
      <c r="J12" s="6"/>
      <c r="K12" s="6" t="s">
        <v>44</v>
      </c>
      <c r="L12" s="7">
        <v>9502589.0</v>
      </c>
      <c r="M12" s="7">
        <v>9502590.0</v>
      </c>
      <c r="N12" s="6" t="s">
        <v>34</v>
      </c>
      <c r="O12" s="7">
        <v>105.0</v>
      </c>
      <c r="P12" s="6" t="s">
        <v>49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ht="15.75" customHeight="1">
      <c r="A13" s="6" t="s">
        <v>44</v>
      </c>
      <c r="B13" s="7">
        <v>1.0126572E7</v>
      </c>
      <c r="C13" s="7">
        <v>1.0126573E7</v>
      </c>
      <c r="D13" s="6" t="s">
        <v>50</v>
      </c>
      <c r="E13" s="7">
        <v>16863.0</v>
      </c>
      <c r="F13" s="6" t="s">
        <v>18</v>
      </c>
      <c r="G13" s="6" t="s">
        <v>32</v>
      </c>
      <c r="H13" s="6"/>
      <c r="I13" s="6" t="s">
        <v>51</v>
      </c>
      <c r="J13" s="6"/>
      <c r="K13" s="6" t="s">
        <v>44</v>
      </c>
      <c r="L13" s="7">
        <v>1.0126572E7</v>
      </c>
      <c r="M13" s="7">
        <v>1.0126573E7</v>
      </c>
      <c r="N13" s="6" t="s">
        <v>34</v>
      </c>
      <c r="O13" s="7">
        <v>0.0</v>
      </c>
      <c r="P13" s="6" t="s">
        <v>52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ht="15.75" customHeight="1">
      <c r="A14" s="6" t="s">
        <v>44</v>
      </c>
      <c r="B14" s="7">
        <v>1.2622325E7</v>
      </c>
      <c r="C14" s="7">
        <v>1.2622326E7</v>
      </c>
      <c r="D14" s="6" t="s">
        <v>53</v>
      </c>
      <c r="E14" s="7">
        <v>2651.0</v>
      </c>
      <c r="F14" s="6" t="s">
        <v>18</v>
      </c>
      <c r="G14" s="6" t="s">
        <v>32</v>
      </c>
      <c r="H14" s="6"/>
      <c r="I14" s="6" t="s">
        <v>54</v>
      </c>
      <c r="J14" s="6"/>
      <c r="K14" s="6"/>
      <c r="L14" s="6"/>
      <c r="M14" s="6"/>
      <c r="N14" s="8" t="s">
        <v>55</v>
      </c>
      <c r="O14" s="6"/>
      <c r="P14" s="6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ht="15.75" customHeight="1">
      <c r="A15" s="6" t="s">
        <v>44</v>
      </c>
      <c r="B15" s="7">
        <v>1.2757562E7</v>
      </c>
      <c r="C15" s="7">
        <v>1.2757563E7</v>
      </c>
      <c r="D15" s="6" t="s">
        <v>56</v>
      </c>
      <c r="E15" s="7">
        <v>2961.0</v>
      </c>
      <c r="F15" s="6" t="s">
        <v>18</v>
      </c>
      <c r="G15" s="6" t="s">
        <v>32</v>
      </c>
      <c r="H15" s="6"/>
      <c r="I15" s="6" t="s">
        <v>46</v>
      </c>
      <c r="J15" s="6"/>
      <c r="K15" s="6" t="s">
        <v>44</v>
      </c>
      <c r="L15" s="7">
        <v>1.275762E7</v>
      </c>
      <c r="M15" s="7">
        <v>1.2757621E7</v>
      </c>
      <c r="N15" s="6" t="s">
        <v>34</v>
      </c>
      <c r="O15" s="7">
        <v>58.0</v>
      </c>
      <c r="P15" s="6" t="s">
        <v>57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ht="15.75" customHeight="1">
      <c r="A16" s="6" t="s">
        <v>44</v>
      </c>
      <c r="B16" s="7">
        <v>1.6072597E7</v>
      </c>
      <c r="C16" s="7">
        <v>1.6072598E7</v>
      </c>
      <c r="D16" s="6" t="s">
        <v>58</v>
      </c>
      <c r="E16" s="7">
        <v>1472.0</v>
      </c>
      <c r="F16" s="6" t="s">
        <v>18</v>
      </c>
      <c r="G16" s="6" t="s">
        <v>32</v>
      </c>
      <c r="H16" s="6"/>
      <c r="I16" s="6" t="s">
        <v>59</v>
      </c>
      <c r="J16" s="6"/>
      <c r="K16" s="6" t="s">
        <v>44</v>
      </c>
      <c r="L16" s="7">
        <v>1.6072592E7</v>
      </c>
      <c r="M16" s="7">
        <v>1.6072593E7</v>
      </c>
      <c r="N16" s="6" t="s">
        <v>34</v>
      </c>
      <c r="O16" s="7">
        <v>5.0</v>
      </c>
      <c r="P16" s="6" t="s">
        <v>60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ht="15.75" customHeight="1">
      <c r="A17" s="6" t="s">
        <v>44</v>
      </c>
      <c r="B17" s="7">
        <v>1.8881573E7</v>
      </c>
      <c r="C17" s="7">
        <v>1.8881574E7</v>
      </c>
      <c r="D17" s="6" t="s">
        <v>61</v>
      </c>
      <c r="E17" s="7">
        <v>365.0</v>
      </c>
      <c r="F17" s="6" t="s">
        <v>18</v>
      </c>
      <c r="G17" s="6" t="s">
        <v>32</v>
      </c>
      <c r="H17" s="6"/>
      <c r="I17" s="6" t="s">
        <v>62</v>
      </c>
      <c r="J17" s="6"/>
      <c r="K17" s="6" t="s">
        <v>44</v>
      </c>
      <c r="L17" s="7">
        <v>1.8881576E7</v>
      </c>
      <c r="M17" s="7">
        <v>1.8881577E7</v>
      </c>
      <c r="N17" s="6" t="s">
        <v>34</v>
      </c>
      <c r="O17" s="7">
        <v>3.0</v>
      </c>
      <c r="P17" s="6" t="s">
        <v>63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ht="15.75" customHeight="1">
      <c r="A18" s="6" t="s">
        <v>44</v>
      </c>
      <c r="B18" s="7">
        <v>1.9115242E7</v>
      </c>
      <c r="C18" s="7">
        <v>1.9115243E7</v>
      </c>
      <c r="D18" s="6" t="s">
        <v>64</v>
      </c>
      <c r="E18" s="7">
        <v>5222.0</v>
      </c>
      <c r="F18" s="6" t="s">
        <v>18</v>
      </c>
      <c r="G18" s="6" t="s">
        <v>32</v>
      </c>
      <c r="H18" s="6"/>
      <c r="I18" s="6" t="s">
        <v>65</v>
      </c>
      <c r="J18" s="6"/>
      <c r="K18" s="6" t="s">
        <v>44</v>
      </c>
      <c r="L18" s="7">
        <v>1.9115261E7</v>
      </c>
      <c r="M18" s="7">
        <v>1.9115262E7</v>
      </c>
      <c r="N18" s="6" t="s">
        <v>34</v>
      </c>
      <c r="O18" s="7">
        <v>19.0</v>
      </c>
      <c r="P18" s="6" t="s">
        <v>66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ht="15.75" customHeight="1">
      <c r="A19" s="6" t="s">
        <v>44</v>
      </c>
      <c r="B19" s="7">
        <v>1.9514534E7</v>
      </c>
      <c r="C19" s="7">
        <v>1.9514535E7</v>
      </c>
      <c r="D19" s="6" t="s">
        <v>67</v>
      </c>
      <c r="E19" s="7">
        <v>5369.0</v>
      </c>
      <c r="F19" s="6" t="s">
        <v>18</v>
      </c>
      <c r="G19" s="6" t="s">
        <v>32</v>
      </c>
      <c r="H19" s="6"/>
      <c r="I19" s="6" t="s">
        <v>68</v>
      </c>
      <c r="J19" s="6"/>
      <c r="K19" s="6" t="s">
        <v>44</v>
      </c>
      <c r="L19" s="7">
        <v>1.9514173E7</v>
      </c>
      <c r="M19" s="7">
        <v>1.9514174E7</v>
      </c>
      <c r="N19" s="6" t="s">
        <v>34</v>
      </c>
      <c r="O19" s="7">
        <v>361.0</v>
      </c>
      <c r="P19" s="6" t="s">
        <v>69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ht="15.75" customHeight="1">
      <c r="A20" s="6" t="s">
        <v>44</v>
      </c>
      <c r="B20" s="7">
        <v>2.2842357E7</v>
      </c>
      <c r="C20" s="7">
        <v>2.2842358E7</v>
      </c>
      <c r="D20" s="6" t="s">
        <v>70</v>
      </c>
      <c r="E20" s="7">
        <v>150.0</v>
      </c>
      <c r="F20" s="6" t="s">
        <v>18</v>
      </c>
      <c r="G20" s="6" t="s">
        <v>32</v>
      </c>
      <c r="H20" s="6"/>
      <c r="I20" s="6" t="s">
        <v>71</v>
      </c>
      <c r="J20" s="6"/>
      <c r="K20" s="6" t="s">
        <v>44</v>
      </c>
      <c r="L20" s="7">
        <v>2.2842358E7</v>
      </c>
      <c r="M20" s="7">
        <v>2.2842359E7</v>
      </c>
      <c r="N20" s="6" t="s">
        <v>34</v>
      </c>
      <c r="O20" s="7">
        <v>1.0</v>
      </c>
      <c r="P20" s="6" t="s">
        <v>72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ht="15.75" customHeight="1">
      <c r="A21" s="6" t="s">
        <v>44</v>
      </c>
      <c r="B21" s="7">
        <v>2.4203889E7</v>
      </c>
      <c r="C21" s="7">
        <v>2.420389E7</v>
      </c>
      <c r="D21" s="6" t="s">
        <v>73</v>
      </c>
      <c r="E21" s="7">
        <v>8357.0</v>
      </c>
      <c r="F21" s="6" t="s">
        <v>18</v>
      </c>
      <c r="G21" s="6" t="s">
        <v>32</v>
      </c>
      <c r="H21" s="6"/>
      <c r="I21" s="6" t="s">
        <v>51</v>
      </c>
      <c r="J21" s="6"/>
      <c r="K21" s="6" t="s">
        <v>44</v>
      </c>
      <c r="L21" s="7">
        <v>2.4203884E7</v>
      </c>
      <c r="M21" s="7">
        <v>2.4203885E7</v>
      </c>
      <c r="N21" s="6" t="s">
        <v>34</v>
      </c>
      <c r="O21" s="7">
        <v>5.0</v>
      </c>
      <c r="P21" s="6" t="s">
        <v>74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ht="15.75" customHeight="1">
      <c r="A22" s="6" t="s">
        <v>44</v>
      </c>
      <c r="B22" s="7">
        <v>2.5905259E7</v>
      </c>
      <c r="C22" s="7">
        <v>2.590526E7</v>
      </c>
      <c r="D22" s="6" t="s">
        <v>75</v>
      </c>
      <c r="E22" s="7">
        <v>277.0</v>
      </c>
      <c r="F22" s="6" t="s">
        <v>18</v>
      </c>
      <c r="G22" s="6" t="s">
        <v>32</v>
      </c>
      <c r="H22" s="8"/>
      <c r="I22" s="8" t="s">
        <v>76</v>
      </c>
      <c r="J22" s="6"/>
      <c r="K22" s="6" t="s">
        <v>44</v>
      </c>
      <c r="L22" s="7">
        <v>2.5905167E7</v>
      </c>
      <c r="M22" s="7">
        <v>2.5905168E7</v>
      </c>
      <c r="N22" s="6" t="s">
        <v>34</v>
      </c>
      <c r="O22" s="7">
        <v>92.0</v>
      </c>
      <c r="P22" s="6" t="s">
        <v>77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ht="15.75" customHeight="1">
      <c r="A23" s="6" t="s">
        <v>44</v>
      </c>
      <c r="B23" s="7">
        <v>2.6437357E7</v>
      </c>
      <c r="C23" s="7">
        <v>2.6437358E7</v>
      </c>
      <c r="D23" s="6" t="s">
        <v>78</v>
      </c>
      <c r="E23" s="7">
        <v>1540.0</v>
      </c>
      <c r="F23" s="6" t="s">
        <v>18</v>
      </c>
      <c r="G23" s="6" t="s">
        <v>32</v>
      </c>
      <c r="H23" s="6"/>
      <c r="I23" s="6" t="s">
        <v>79</v>
      </c>
      <c r="J23" s="6"/>
      <c r="K23" s="6" t="s">
        <v>44</v>
      </c>
      <c r="L23" s="7">
        <v>2.6436876E7</v>
      </c>
      <c r="M23" s="7">
        <v>2.6436877E7</v>
      </c>
      <c r="N23" s="6" t="s">
        <v>34</v>
      </c>
      <c r="O23" s="7">
        <v>481.0</v>
      </c>
      <c r="P23" s="6" t="s">
        <v>80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ht="15.75" customHeight="1">
      <c r="A24" s="6" t="s">
        <v>44</v>
      </c>
      <c r="B24" s="7">
        <v>2.7058092E7</v>
      </c>
      <c r="C24" s="7">
        <v>2.7058093E7</v>
      </c>
      <c r="D24" s="6" t="s">
        <v>81</v>
      </c>
      <c r="E24" s="7">
        <v>2504.0</v>
      </c>
      <c r="F24" s="6" t="s">
        <v>18</v>
      </c>
      <c r="G24" s="6" t="s">
        <v>32</v>
      </c>
      <c r="H24" s="6"/>
      <c r="I24" s="6" t="s">
        <v>82</v>
      </c>
      <c r="J24" s="6"/>
      <c r="K24" s="6" t="s">
        <v>44</v>
      </c>
      <c r="L24" s="7">
        <v>2.7058092E7</v>
      </c>
      <c r="M24" s="7">
        <v>2.7058093E7</v>
      </c>
      <c r="N24" s="6" t="s">
        <v>34</v>
      </c>
      <c r="O24" s="7">
        <v>0.0</v>
      </c>
      <c r="P24" s="6" t="s">
        <v>83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ht="15.75" customHeight="1">
      <c r="A25" s="6" t="s">
        <v>44</v>
      </c>
      <c r="B25" s="7">
        <v>2.8273761E7</v>
      </c>
      <c r="C25" s="7">
        <v>2.8273762E7</v>
      </c>
      <c r="D25" s="6" t="s">
        <v>84</v>
      </c>
      <c r="E25" s="7">
        <v>8404.0</v>
      </c>
      <c r="F25" s="6" t="s">
        <v>18</v>
      </c>
      <c r="G25" s="6" t="s">
        <v>32</v>
      </c>
      <c r="H25" s="6"/>
      <c r="I25" s="6" t="s">
        <v>51</v>
      </c>
      <c r="J25" s="6"/>
      <c r="K25" s="6" t="s">
        <v>44</v>
      </c>
      <c r="L25" s="7">
        <v>2.8273768E7</v>
      </c>
      <c r="M25" s="7">
        <v>2.8273769E7</v>
      </c>
      <c r="N25" s="6" t="s">
        <v>34</v>
      </c>
      <c r="O25" s="7">
        <v>7.0</v>
      </c>
      <c r="P25" s="6" t="s">
        <v>85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ht="15.75" customHeight="1">
      <c r="A26" s="6" t="s">
        <v>44</v>
      </c>
      <c r="B26" s="7">
        <v>2.8942708E7</v>
      </c>
      <c r="C26" s="7">
        <v>2.8942709E7</v>
      </c>
      <c r="D26" s="6" t="s">
        <v>86</v>
      </c>
      <c r="E26" s="7">
        <v>1523.0</v>
      </c>
      <c r="F26" s="6" t="s">
        <v>18</v>
      </c>
      <c r="G26" s="6" t="s">
        <v>32</v>
      </c>
      <c r="H26" s="6"/>
      <c r="I26" s="6" t="s">
        <v>87</v>
      </c>
      <c r="J26" s="6"/>
      <c r="K26" s="6" t="s">
        <v>44</v>
      </c>
      <c r="L26" s="7">
        <v>2.8942389E7</v>
      </c>
      <c r="M26" s="7">
        <v>2.894239E7</v>
      </c>
      <c r="N26" s="6" t="s">
        <v>34</v>
      </c>
      <c r="O26" s="7">
        <v>319.0</v>
      </c>
      <c r="P26" s="6" t="s">
        <v>88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ht="15.75" customHeight="1">
      <c r="A27" s="6" t="s">
        <v>44</v>
      </c>
      <c r="B27" s="7">
        <v>2.8953278E7</v>
      </c>
      <c r="C27" s="7">
        <v>2.8953279E7</v>
      </c>
      <c r="D27" s="6" t="s">
        <v>89</v>
      </c>
      <c r="E27" s="7">
        <v>7553.0</v>
      </c>
      <c r="F27" s="6" t="s">
        <v>18</v>
      </c>
      <c r="G27" s="6" t="s">
        <v>32</v>
      </c>
      <c r="H27" s="6"/>
      <c r="I27" s="6" t="s">
        <v>46</v>
      </c>
      <c r="J27" s="6"/>
      <c r="K27" s="6" t="s">
        <v>44</v>
      </c>
      <c r="L27" s="7">
        <v>2.8953127E7</v>
      </c>
      <c r="M27" s="7">
        <v>2.8953128E7</v>
      </c>
      <c r="N27" s="6" t="s">
        <v>34</v>
      </c>
      <c r="O27" s="7">
        <v>151.0</v>
      </c>
      <c r="P27" s="6" t="s">
        <v>90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ht="15.75" customHeight="1">
      <c r="A28" s="6" t="s">
        <v>23</v>
      </c>
      <c r="B28" s="7">
        <v>8504448.0</v>
      </c>
      <c r="C28" s="7">
        <v>8504449.0</v>
      </c>
      <c r="D28" s="6" t="s">
        <v>91</v>
      </c>
      <c r="E28" s="7">
        <v>446.0</v>
      </c>
      <c r="F28" s="6" t="s">
        <v>18</v>
      </c>
      <c r="G28" s="6" t="s">
        <v>32</v>
      </c>
      <c r="H28" s="6"/>
      <c r="I28" s="6" t="s">
        <v>92</v>
      </c>
      <c r="J28" s="6"/>
      <c r="K28" s="6" t="s">
        <v>23</v>
      </c>
      <c r="L28" s="7">
        <v>8504444.0</v>
      </c>
      <c r="M28" s="7">
        <v>8504445.0</v>
      </c>
      <c r="N28" s="6" t="s">
        <v>34</v>
      </c>
      <c r="O28" s="7">
        <v>4.0</v>
      </c>
      <c r="P28" s="6" t="s">
        <v>93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ht="15.75" customHeight="1">
      <c r="A29" s="6" t="s">
        <v>23</v>
      </c>
      <c r="B29" s="7">
        <v>1.0670043E7</v>
      </c>
      <c r="C29" s="7">
        <v>1.0670044E7</v>
      </c>
      <c r="D29" s="6" t="s">
        <v>94</v>
      </c>
      <c r="E29" s="7">
        <v>5008.0</v>
      </c>
      <c r="F29" s="6" t="s">
        <v>18</v>
      </c>
      <c r="G29" s="6" t="s">
        <v>32</v>
      </c>
      <c r="H29" s="6"/>
      <c r="I29" s="6" t="s">
        <v>95</v>
      </c>
      <c r="J29" s="6"/>
      <c r="K29" s="6" t="s">
        <v>23</v>
      </c>
      <c r="L29" s="7">
        <v>1.0670011E7</v>
      </c>
      <c r="M29" s="7">
        <v>1.0670012E7</v>
      </c>
      <c r="N29" s="6" t="s">
        <v>34</v>
      </c>
      <c r="O29" s="7">
        <v>32.0</v>
      </c>
      <c r="P29" s="6" t="s">
        <v>96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ht="15.75" customHeight="1">
      <c r="A30" s="6" t="s">
        <v>23</v>
      </c>
      <c r="B30" s="7">
        <v>1.7448127E7</v>
      </c>
      <c r="C30" s="7">
        <v>1.7448128E7</v>
      </c>
      <c r="D30" s="6" t="s">
        <v>97</v>
      </c>
      <c r="E30" s="7">
        <v>6236.0</v>
      </c>
      <c r="F30" s="6" t="s">
        <v>18</v>
      </c>
      <c r="G30" s="6" t="s">
        <v>32</v>
      </c>
      <c r="H30" s="6"/>
      <c r="I30" s="6" t="s">
        <v>95</v>
      </c>
      <c r="J30" s="6"/>
      <c r="K30" s="6" t="s">
        <v>23</v>
      </c>
      <c r="L30" s="7">
        <v>1.7447951E7</v>
      </c>
      <c r="M30" s="7">
        <v>1.7447952E7</v>
      </c>
      <c r="N30" s="6" t="s">
        <v>34</v>
      </c>
      <c r="O30" s="7">
        <v>176.0</v>
      </c>
      <c r="P30" s="6" t="s">
        <v>98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ht="15.75" customHeight="1">
      <c r="A31" s="6" t="s">
        <v>23</v>
      </c>
      <c r="B31" s="7">
        <v>1.9092847E7</v>
      </c>
      <c r="C31" s="7">
        <v>1.9092848E7</v>
      </c>
      <c r="D31" s="6" t="s">
        <v>99</v>
      </c>
      <c r="E31" s="7">
        <v>5004.0</v>
      </c>
      <c r="F31" s="6" t="s">
        <v>18</v>
      </c>
      <c r="G31" s="6" t="s">
        <v>32</v>
      </c>
      <c r="H31" s="6"/>
      <c r="I31" s="6" t="s">
        <v>100</v>
      </c>
      <c r="J31" s="6"/>
      <c r="K31" s="6" t="s">
        <v>23</v>
      </c>
      <c r="L31" s="7">
        <v>1.9092825E7</v>
      </c>
      <c r="M31" s="7">
        <v>1.9092826E7</v>
      </c>
      <c r="N31" s="6" t="s">
        <v>34</v>
      </c>
      <c r="O31" s="7">
        <v>22.0</v>
      </c>
      <c r="P31" s="6" t="s">
        <v>101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ht="15.75" customHeight="1">
      <c r="A32" s="6" t="s">
        <v>26</v>
      </c>
      <c r="B32" s="7">
        <v>777151.0</v>
      </c>
      <c r="C32" s="7">
        <v>777152.0</v>
      </c>
      <c r="D32" s="6" t="s">
        <v>102</v>
      </c>
      <c r="E32" s="7">
        <v>2673.0</v>
      </c>
      <c r="F32" s="6" t="s">
        <v>18</v>
      </c>
      <c r="G32" s="6" t="s">
        <v>32</v>
      </c>
      <c r="H32" s="6"/>
      <c r="I32" s="6" t="s">
        <v>51</v>
      </c>
      <c r="J32" s="6"/>
      <c r="K32" s="6" t="s">
        <v>26</v>
      </c>
      <c r="L32" s="7">
        <v>777151.0</v>
      </c>
      <c r="M32" s="7">
        <v>777152.0</v>
      </c>
      <c r="N32" s="6" t="s">
        <v>34</v>
      </c>
      <c r="O32" s="7">
        <v>0.0</v>
      </c>
      <c r="P32" s="6" t="s">
        <v>103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ht="15.75" customHeight="1">
      <c r="A33" s="6" t="s">
        <v>26</v>
      </c>
      <c r="B33" s="7">
        <v>2942467.0</v>
      </c>
      <c r="C33" s="7">
        <v>2942468.0</v>
      </c>
      <c r="D33" s="6" t="s">
        <v>104</v>
      </c>
      <c r="E33" s="7">
        <v>14528.0</v>
      </c>
      <c r="F33" s="6" t="s">
        <v>18</v>
      </c>
      <c r="G33" s="6" t="s">
        <v>32</v>
      </c>
      <c r="H33" s="6"/>
      <c r="I33" s="6" t="s">
        <v>105</v>
      </c>
      <c r="J33" s="6"/>
      <c r="K33" s="6" t="s">
        <v>26</v>
      </c>
      <c r="L33" s="7">
        <v>2942467.0</v>
      </c>
      <c r="M33" s="7">
        <v>2942468.0</v>
      </c>
      <c r="N33" s="6" t="s">
        <v>34</v>
      </c>
      <c r="O33" s="7">
        <v>0.0</v>
      </c>
      <c r="P33" s="6" t="s">
        <v>106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ht="15.75" customHeight="1">
      <c r="A34" s="6" t="s">
        <v>26</v>
      </c>
      <c r="B34" s="7">
        <v>3506092.0</v>
      </c>
      <c r="C34" s="7">
        <v>3506093.0</v>
      </c>
      <c r="D34" s="6" t="s">
        <v>107</v>
      </c>
      <c r="E34" s="7">
        <v>12015.0</v>
      </c>
      <c r="F34" s="6" t="s">
        <v>18</v>
      </c>
      <c r="G34" s="6" t="s">
        <v>32</v>
      </c>
      <c r="H34" s="6"/>
      <c r="I34" s="6" t="s">
        <v>108</v>
      </c>
      <c r="J34" s="6"/>
      <c r="K34" s="6" t="s">
        <v>26</v>
      </c>
      <c r="L34" s="7">
        <v>3506088.0</v>
      </c>
      <c r="M34" s="7">
        <v>3506089.0</v>
      </c>
      <c r="N34" s="6" t="s">
        <v>34</v>
      </c>
      <c r="O34" s="7">
        <v>4.0</v>
      </c>
      <c r="P34" s="6" t="s">
        <v>109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ht="15.75" customHeight="1">
      <c r="A35" s="6" t="s">
        <v>26</v>
      </c>
      <c r="B35" s="7">
        <v>5734880.0</v>
      </c>
      <c r="C35" s="7">
        <v>5734881.0</v>
      </c>
      <c r="D35" s="6" t="s">
        <v>110</v>
      </c>
      <c r="E35" s="7">
        <v>2299.0</v>
      </c>
      <c r="F35" s="6" t="s">
        <v>18</v>
      </c>
      <c r="G35" s="6" t="s">
        <v>32</v>
      </c>
      <c r="H35" s="6"/>
      <c r="I35" s="6" t="s">
        <v>51</v>
      </c>
      <c r="J35" s="6"/>
      <c r="K35" s="6" t="s">
        <v>26</v>
      </c>
      <c r="L35" s="7">
        <v>5734873.0</v>
      </c>
      <c r="M35" s="7">
        <v>5734874.0</v>
      </c>
      <c r="N35" s="6" t="s">
        <v>34</v>
      </c>
      <c r="O35" s="7">
        <v>7.0</v>
      </c>
      <c r="P35" s="6" t="s">
        <v>111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ht="15.75" customHeight="1">
      <c r="A36" s="6" t="s">
        <v>26</v>
      </c>
      <c r="B36" s="7">
        <v>6889081.0</v>
      </c>
      <c r="C36" s="7">
        <v>6889082.0</v>
      </c>
      <c r="D36" s="6" t="s">
        <v>112</v>
      </c>
      <c r="E36" s="7">
        <v>5569.0</v>
      </c>
      <c r="F36" s="6" t="s">
        <v>18</v>
      </c>
      <c r="G36" s="6" t="s">
        <v>32</v>
      </c>
      <c r="H36" s="6"/>
      <c r="I36" s="6" t="s">
        <v>51</v>
      </c>
      <c r="J36" s="6"/>
      <c r="K36" s="6" t="s">
        <v>26</v>
      </c>
      <c r="L36" s="7">
        <v>6889101.0</v>
      </c>
      <c r="M36" s="7">
        <v>6889102.0</v>
      </c>
      <c r="N36" s="6" t="s">
        <v>34</v>
      </c>
      <c r="O36" s="7">
        <v>20.0</v>
      </c>
      <c r="P36" s="6" t="s">
        <v>113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ht="15.75" customHeight="1">
      <c r="A37" s="6" t="s">
        <v>26</v>
      </c>
      <c r="B37" s="7">
        <v>9862403.0</v>
      </c>
      <c r="C37" s="7">
        <v>9862404.0</v>
      </c>
      <c r="D37" s="6" t="s">
        <v>114</v>
      </c>
      <c r="E37" s="7">
        <v>344.0</v>
      </c>
      <c r="F37" s="6" t="s">
        <v>18</v>
      </c>
      <c r="G37" s="6" t="s">
        <v>32</v>
      </c>
      <c r="H37" s="6"/>
      <c r="I37" s="6" t="s">
        <v>95</v>
      </c>
      <c r="J37" s="6"/>
      <c r="K37" s="6" t="s">
        <v>26</v>
      </c>
      <c r="L37" s="7">
        <v>9861960.0</v>
      </c>
      <c r="M37" s="7">
        <v>9861961.0</v>
      </c>
      <c r="N37" s="6" t="s">
        <v>34</v>
      </c>
      <c r="O37" s="7">
        <v>443.0</v>
      </c>
      <c r="P37" s="6" t="s">
        <v>115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ht="15.75" customHeight="1">
      <c r="A38" s="6" t="s">
        <v>26</v>
      </c>
      <c r="B38" s="7">
        <v>1.0633323E7</v>
      </c>
      <c r="C38" s="7">
        <v>1.0633324E7</v>
      </c>
      <c r="D38" s="6" t="s">
        <v>116</v>
      </c>
      <c r="E38" s="7">
        <v>7489.0</v>
      </c>
      <c r="F38" s="6" t="s">
        <v>18</v>
      </c>
      <c r="G38" s="6" t="s">
        <v>32</v>
      </c>
      <c r="H38" s="6"/>
      <c r="I38" s="6" t="s">
        <v>95</v>
      </c>
      <c r="J38" s="6"/>
      <c r="K38" s="6" t="s">
        <v>26</v>
      </c>
      <c r="L38" s="7">
        <v>1.0633255E7</v>
      </c>
      <c r="M38" s="7">
        <v>1.0633256E7</v>
      </c>
      <c r="N38" s="6" t="s">
        <v>34</v>
      </c>
      <c r="O38" s="7">
        <v>68.0</v>
      </c>
      <c r="P38" s="6" t="s">
        <v>117</v>
      </c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</row>
    <row r="39" ht="15.75" customHeight="1">
      <c r="A39" s="6" t="s">
        <v>26</v>
      </c>
      <c r="B39" s="7">
        <v>1.1046145E7</v>
      </c>
      <c r="C39" s="7">
        <v>1.1046146E7</v>
      </c>
      <c r="D39" s="6" t="s">
        <v>118</v>
      </c>
      <c r="E39" s="7">
        <v>252.0</v>
      </c>
      <c r="F39" s="6" t="s">
        <v>18</v>
      </c>
      <c r="G39" s="6" t="s">
        <v>32</v>
      </c>
      <c r="H39" s="6"/>
      <c r="I39" s="6" t="s">
        <v>119</v>
      </c>
      <c r="J39" s="6"/>
      <c r="K39" s="6" t="s">
        <v>26</v>
      </c>
      <c r="L39" s="7">
        <v>1.1046115E7</v>
      </c>
      <c r="M39" s="7">
        <v>1.1046116E7</v>
      </c>
      <c r="N39" s="6" t="s">
        <v>34</v>
      </c>
      <c r="O39" s="7">
        <v>30.0</v>
      </c>
      <c r="P39" s="6" t="s">
        <v>120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ht="15.75" customHeight="1">
      <c r="A40" s="6" t="s">
        <v>26</v>
      </c>
      <c r="B40" s="7">
        <v>1.1339469E7</v>
      </c>
      <c r="C40" s="7">
        <v>1.133947E7</v>
      </c>
      <c r="D40" s="6" t="s">
        <v>121</v>
      </c>
      <c r="E40" s="7">
        <v>7410.0</v>
      </c>
      <c r="F40" s="6" t="s">
        <v>18</v>
      </c>
      <c r="G40" s="6" t="s">
        <v>32</v>
      </c>
      <c r="H40" s="6"/>
      <c r="I40" s="6" t="s">
        <v>95</v>
      </c>
      <c r="J40" s="6"/>
      <c r="K40" s="6" t="s">
        <v>26</v>
      </c>
      <c r="L40" s="7">
        <v>1.1339809E7</v>
      </c>
      <c r="M40" s="7">
        <v>1.133981E7</v>
      </c>
      <c r="N40" s="6" t="s">
        <v>34</v>
      </c>
      <c r="O40" s="7">
        <v>340.0</v>
      </c>
      <c r="P40" s="6" t="s">
        <v>122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ht="15.75" customHeight="1">
      <c r="A41" s="6" t="s">
        <v>26</v>
      </c>
      <c r="B41" s="7">
        <v>1.2255314E7</v>
      </c>
      <c r="C41" s="7">
        <v>1.2255315E7</v>
      </c>
      <c r="D41" s="6" t="s">
        <v>123</v>
      </c>
      <c r="E41" s="7">
        <v>3906.0</v>
      </c>
      <c r="F41" s="6" t="s">
        <v>18</v>
      </c>
      <c r="G41" s="6" t="s">
        <v>32</v>
      </c>
      <c r="H41" s="6"/>
      <c r="I41" s="6" t="s">
        <v>95</v>
      </c>
      <c r="J41" s="6"/>
      <c r="K41" s="6" t="s">
        <v>26</v>
      </c>
      <c r="L41" s="7">
        <v>1.2255272E7</v>
      </c>
      <c r="M41" s="7">
        <v>1.2255273E7</v>
      </c>
      <c r="N41" s="6" t="s">
        <v>34</v>
      </c>
      <c r="O41" s="7">
        <v>42.0</v>
      </c>
      <c r="P41" s="6" t="s">
        <v>124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ht="15.75" customHeight="1">
      <c r="A42" s="6" t="s">
        <v>26</v>
      </c>
      <c r="B42" s="7">
        <v>1.3110958E7</v>
      </c>
      <c r="C42" s="7">
        <v>1.3110959E7</v>
      </c>
      <c r="D42" s="6" t="s">
        <v>125</v>
      </c>
      <c r="E42" s="7">
        <v>7372.0</v>
      </c>
      <c r="F42" s="6" t="s">
        <v>18</v>
      </c>
      <c r="G42" s="6" t="s">
        <v>32</v>
      </c>
      <c r="H42" s="6"/>
      <c r="I42" s="6" t="s">
        <v>100</v>
      </c>
      <c r="J42" s="6"/>
      <c r="K42" s="6" t="s">
        <v>26</v>
      </c>
      <c r="L42" s="7">
        <v>1.3110935E7</v>
      </c>
      <c r="M42" s="7">
        <v>1.3110936E7</v>
      </c>
      <c r="N42" s="6" t="s">
        <v>34</v>
      </c>
      <c r="O42" s="7">
        <v>23.0</v>
      </c>
      <c r="P42" s="6" t="s">
        <v>126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ht="15.75" customHeight="1">
      <c r="A43" s="6" t="s">
        <v>26</v>
      </c>
      <c r="B43" s="7">
        <v>1.4592665E7</v>
      </c>
      <c r="C43" s="7">
        <v>1.4592666E7</v>
      </c>
      <c r="D43" s="6" t="s">
        <v>127</v>
      </c>
      <c r="E43" s="7">
        <v>5254.0</v>
      </c>
      <c r="F43" s="6" t="s">
        <v>18</v>
      </c>
      <c r="G43" s="6" t="s">
        <v>32</v>
      </c>
      <c r="H43" s="6"/>
      <c r="I43" s="6" t="s">
        <v>105</v>
      </c>
      <c r="J43" s="6"/>
      <c r="K43" s="6" t="s">
        <v>26</v>
      </c>
      <c r="L43" s="7">
        <v>1.4592658E7</v>
      </c>
      <c r="M43" s="7">
        <v>1.4592659E7</v>
      </c>
      <c r="N43" s="6" t="s">
        <v>34</v>
      </c>
      <c r="O43" s="7">
        <v>7.0</v>
      </c>
      <c r="P43" s="6" t="s">
        <v>128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ht="15.75" customHeight="1">
      <c r="A44" s="6" t="s">
        <v>26</v>
      </c>
      <c r="B44" s="7">
        <v>1.6447743E7</v>
      </c>
      <c r="C44" s="7">
        <v>1.6447744E7</v>
      </c>
      <c r="D44" s="6" t="s">
        <v>129</v>
      </c>
      <c r="E44" s="7">
        <v>2580.0</v>
      </c>
      <c r="F44" s="6" t="s">
        <v>18</v>
      </c>
      <c r="G44" s="6" t="s">
        <v>32</v>
      </c>
      <c r="H44" s="6"/>
      <c r="I44" s="6" t="s">
        <v>95</v>
      </c>
      <c r="J44" s="6"/>
      <c r="K44" s="6" t="s">
        <v>26</v>
      </c>
      <c r="L44" s="7">
        <v>1.6447787E7</v>
      </c>
      <c r="M44" s="7">
        <v>1.6447788E7</v>
      </c>
      <c r="N44" s="6" t="s">
        <v>34</v>
      </c>
      <c r="O44" s="7">
        <v>44.0</v>
      </c>
      <c r="P44" s="6" t="s">
        <v>130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ht="15.75" customHeight="1">
      <c r="A45" s="6" t="s">
        <v>26</v>
      </c>
      <c r="B45" s="7">
        <v>1.6631259E7</v>
      </c>
      <c r="C45" s="7">
        <v>1.663126E7</v>
      </c>
      <c r="D45" s="6" t="s">
        <v>131</v>
      </c>
      <c r="E45" s="7">
        <v>2711.0</v>
      </c>
      <c r="F45" s="6" t="s">
        <v>18</v>
      </c>
      <c r="G45" s="6" t="s">
        <v>32</v>
      </c>
      <c r="H45" s="6"/>
      <c r="I45" s="6" t="s">
        <v>132</v>
      </c>
      <c r="J45" s="6"/>
      <c r="K45" s="6" t="s">
        <v>26</v>
      </c>
      <c r="L45" s="7">
        <v>1.6631257E7</v>
      </c>
      <c r="M45" s="7">
        <v>1.6631258E7</v>
      </c>
      <c r="N45" s="6" t="s">
        <v>34</v>
      </c>
      <c r="O45" s="7">
        <v>2.0</v>
      </c>
      <c r="P45" s="6" t="s">
        <v>133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ht="15.75" customHeight="1">
      <c r="A46" s="6" t="s">
        <v>134</v>
      </c>
      <c r="B46" s="7">
        <v>5502352.0</v>
      </c>
      <c r="C46" s="7">
        <v>5502353.0</v>
      </c>
      <c r="D46" s="6" t="s">
        <v>135</v>
      </c>
      <c r="E46" s="7">
        <v>276.0</v>
      </c>
      <c r="F46" s="6" t="s">
        <v>18</v>
      </c>
      <c r="G46" s="6" t="s">
        <v>32</v>
      </c>
      <c r="H46" s="6"/>
      <c r="I46" s="6" t="s">
        <v>136</v>
      </c>
      <c r="J46" s="6"/>
      <c r="K46" s="6" t="s">
        <v>134</v>
      </c>
      <c r="L46" s="7">
        <v>5502350.0</v>
      </c>
      <c r="M46" s="7">
        <v>5502351.0</v>
      </c>
      <c r="N46" s="6" t="s">
        <v>34</v>
      </c>
      <c r="O46" s="7">
        <v>2.0</v>
      </c>
      <c r="P46" s="6" t="s">
        <v>137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ht="15.75" customHeight="1">
      <c r="A47" s="6" t="s">
        <v>134</v>
      </c>
      <c r="B47" s="7">
        <v>6659785.0</v>
      </c>
      <c r="C47" s="7">
        <v>6659786.0</v>
      </c>
      <c r="D47" s="6" t="s">
        <v>138</v>
      </c>
      <c r="E47" s="7">
        <v>158.0</v>
      </c>
      <c r="F47" s="6" t="s">
        <v>18</v>
      </c>
      <c r="G47" s="6" t="s">
        <v>32</v>
      </c>
      <c r="H47" s="6"/>
      <c r="I47" s="6" t="s">
        <v>139</v>
      </c>
      <c r="J47" s="6"/>
      <c r="K47" s="6" t="s">
        <v>134</v>
      </c>
      <c r="L47" s="7">
        <v>6659858.0</v>
      </c>
      <c r="M47" s="7">
        <v>6659859.0</v>
      </c>
      <c r="N47" s="6" t="s">
        <v>34</v>
      </c>
      <c r="O47" s="7">
        <v>73.0</v>
      </c>
      <c r="P47" s="6" t="s">
        <v>140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ht="15.75" customHeight="1">
      <c r="A48" s="6" t="s">
        <v>134</v>
      </c>
      <c r="B48" s="7">
        <v>8827305.0</v>
      </c>
      <c r="C48" s="7">
        <v>8827306.0</v>
      </c>
      <c r="D48" s="6" t="s">
        <v>141</v>
      </c>
      <c r="E48" s="7">
        <v>1153.0</v>
      </c>
      <c r="F48" s="6" t="s">
        <v>18</v>
      </c>
      <c r="G48" s="6" t="s">
        <v>32</v>
      </c>
      <c r="H48" s="6"/>
      <c r="I48" s="6" t="s">
        <v>142</v>
      </c>
      <c r="J48" s="6"/>
      <c r="K48" s="6" t="s">
        <v>134</v>
      </c>
      <c r="L48" s="7">
        <v>8827437.0</v>
      </c>
      <c r="M48" s="7">
        <v>8827438.0</v>
      </c>
      <c r="N48" s="6" t="s">
        <v>34</v>
      </c>
      <c r="O48" s="7">
        <v>132.0</v>
      </c>
      <c r="P48" s="6" t="s">
        <v>143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ht="15.75" customHeight="1">
      <c r="A49" s="6" t="s">
        <v>134</v>
      </c>
      <c r="B49" s="7">
        <v>8988806.0</v>
      </c>
      <c r="C49" s="7">
        <v>8988807.0</v>
      </c>
      <c r="D49" s="6" t="s">
        <v>144</v>
      </c>
      <c r="E49" s="7">
        <v>7475.0</v>
      </c>
      <c r="F49" s="6" t="s">
        <v>18</v>
      </c>
      <c r="G49" s="6" t="s">
        <v>32</v>
      </c>
      <c r="H49" s="6"/>
      <c r="I49" s="6" t="s">
        <v>51</v>
      </c>
      <c r="J49" s="6"/>
      <c r="K49" s="6" t="s">
        <v>134</v>
      </c>
      <c r="L49" s="7">
        <v>8988803.0</v>
      </c>
      <c r="M49" s="7">
        <v>8988804.0</v>
      </c>
      <c r="N49" s="6" t="s">
        <v>34</v>
      </c>
      <c r="O49" s="7">
        <v>3.0</v>
      </c>
      <c r="P49" s="6" t="s">
        <v>145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ht="15.75" customHeight="1">
      <c r="A50" s="6" t="s">
        <v>134</v>
      </c>
      <c r="B50" s="7">
        <v>1.0095009E7</v>
      </c>
      <c r="C50" s="7">
        <v>1.009501E7</v>
      </c>
      <c r="D50" s="6" t="s">
        <v>146</v>
      </c>
      <c r="E50" s="7">
        <v>276.0</v>
      </c>
      <c r="F50" s="6" t="s">
        <v>18</v>
      </c>
      <c r="G50" s="6" t="s">
        <v>32</v>
      </c>
      <c r="H50" s="8"/>
      <c r="I50" s="8" t="s">
        <v>147</v>
      </c>
      <c r="J50" s="6"/>
      <c r="K50" s="6" t="s">
        <v>134</v>
      </c>
      <c r="L50" s="7">
        <v>1.0095021E7</v>
      </c>
      <c r="M50" s="7">
        <v>1.0095022E7</v>
      </c>
      <c r="N50" s="6" t="s">
        <v>34</v>
      </c>
      <c r="O50" s="7">
        <v>12.0</v>
      </c>
      <c r="P50" s="6" t="s">
        <v>148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ht="15.75" customHeight="1">
      <c r="A51" s="6" t="s">
        <v>134</v>
      </c>
      <c r="B51" s="7">
        <v>1.771904E7</v>
      </c>
      <c r="C51" s="7">
        <v>1.7719041E7</v>
      </c>
      <c r="D51" s="6" t="s">
        <v>149</v>
      </c>
      <c r="E51" s="7">
        <v>8230.0</v>
      </c>
      <c r="F51" s="6" t="s">
        <v>18</v>
      </c>
      <c r="G51" s="6" t="s">
        <v>32</v>
      </c>
      <c r="H51" s="6"/>
      <c r="I51" s="6" t="s">
        <v>150</v>
      </c>
      <c r="J51" s="6"/>
      <c r="K51" s="6" t="s">
        <v>134</v>
      </c>
      <c r="L51" s="7">
        <v>1.7719036E7</v>
      </c>
      <c r="M51" s="7">
        <v>1.7719037E7</v>
      </c>
      <c r="N51" s="6" t="s">
        <v>34</v>
      </c>
      <c r="O51" s="7">
        <v>4.0</v>
      </c>
      <c r="P51" s="6" t="s">
        <v>151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ht="15.75" customHeight="1">
      <c r="A52" s="10" t="s">
        <v>44</v>
      </c>
      <c r="B52" s="11">
        <v>7485686.0</v>
      </c>
      <c r="C52" s="11">
        <v>7485687.0</v>
      </c>
      <c r="D52" s="10" t="s">
        <v>152</v>
      </c>
      <c r="E52" s="11">
        <v>4414.0</v>
      </c>
      <c r="F52" s="10" t="s">
        <v>18</v>
      </c>
      <c r="G52" s="10" t="s">
        <v>153</v>
      </c>
      <c r="H52" s="10"/>
      <c r="I52" s="10" t="s">
        <v>154</v>
      </c>
      <c r="J52" s="10"/>
      <c r="K52" s="10" t="s">
        <v>44</v>
      </c>
      <c r="L52" s="11">
        <v>7485124.0</v>
      </c>
      <c r="M52" s="11">
        <v>7485125.0</v>
      </c>
      <c r="N52" s="10" t="s">
        <v>34</v>
      </c>
      <c r="O52" s="11">
        <v>562.0</v>
      </c>
      <c r="P52" s="10" t="s">
        <v>155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ht="15.75" customHeight="1">
      <c r="A53" s="10" t="s">
        <v>23</v>
      </c>
      <c r="B53" s="11">
        <v>8546177.0</v>
      </c>
      <c r="C53" s="11">
        <v>8546178.0</v>
      </c>
      <c r="D53" s="10" t="s">
        <v>156</v>
      </c>
      <c r="E53" s="11">
        <v>3270.0</v>
      </c>
      <c r="F53" s="10" t="s">
        <v>18</v>
      </c>
      <c r="G53" s="10" t="s">
        <v>153</v>
      </c>
      <c r="H53" s="10"/>
      <c r="I53" s="10" t="s">
        <v>157</v>
      </c>
      <c r="J53" s="10"/>
      <c r="K53" s="10" t="s">
        <v>23</v>
      </c>
      <c r="L53" s="11">
        <v>8546780.0</v>
      </c>
      <c r="M53" s="11">
        <v>8546781.0</v>
      </c>
      <c r="N53" s="10" t="s">
        <v>34</v>
      </c>
      <c r="O53" s="11">
        <v>603.0</v>
      </c>
      <c r="P53" s="10" t="s">
        <v>158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ht="15.75" customHeight="1">
      <c r="A54" s="10" t="s">
        <v>26</v>
      </c>
      <c r="B54" s="11">
        <v>1378624.0</v>
      </c>
      <c r="C54" s="11">
        <v>1378625.0</v>
      </c>
      <c r="D54" s="10" t="s">
        <v>159</v>
      </c>
      <c r="E54" s="11">
        <v>110.0</v>
      </c>
      <c r="F54" s="10" t="s">
        <v>18</v>
      </c>
      <c r="G54" s="10" t="s">
        <v>153</v>
      </c>
      <c r="H54" s="10"/>
      <c r="I54" s="10" t="s">
        <v>154</v>
      </c>
      <c r="J54" s="10"/>
      <c r="K54" s="10" t="s">
        <v>26</v>
      </c>
      <c r="L54" s="11">
        <v>1378515.0</v>
      </c>
      <c r="M54" s="11">
        <v>1378516.0</v>
      </c>
      <c r="N54" s="10" t="s">
        <v>34</v>
      </c>
      <c r="O54" s="11">
        <v>109.0</v>
      </c>
      <c r="P54" s="10" t="s">
        <v>160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ht="15.75" customHeight="1">
      <c r="A55" s="10" t="s">
        <v>26</v>
      </c>
      <c r="B55" s="11">
        <v>1.35855E7</v>
      </c>
      <c r="C55" s="11">
        <v>1.3585501E7</v>
      </c>
      <c r="D55" s="10" t="s">
        <v>161</v>
      </c>
      <c r="E55" s="11">
        <v>3646.0</v>
      </c>
      <c r="F55" s="10" t="s">
        <v>18</v>
      </c>
      <c r="G55" s="10" t="s">
        <v>153</v>
      </c>
      <c r="H55" s="10"/>
      <c r="I55" s="10" t="s">
        <v>154</v>
      </c>
      <c r="J55" s="10"/>
      <c r="K55" s="10" t="s">
        <v>26</v>
      </c>
      <c r="L55" s="11">
        <v>1.3585633E7</v>
      </c>
      <c r="M55" s="11">
        <v>1.3585634E7</v>
      </c>
      <c r="N55" s="10" t="s">
        <v>34</v>
      </c>
      <c r="O55" s="11">
        <v>133.0</v>
      </c>
      <c r="P55" s="10" t="s">
        <v>162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ht="15.75" customHeight="1">
      <c r="A56" s="10" t="s">
        <v>26</v>
      </c>
      <c r="B56" s="11">
        <v>1.4253113E7</v>
      </c>
      <c r="C56" s="11">
        <v>1.4253114E7</v>
      </c>
      <c r="D56" s="10" t="s">
        <v>163</v>
      </c>
      <c r="E56" s="11">
        <v>1819.0</v>
      </c>
      <c r="F56" s="10" t="s">
        <v>18</v>
      </c>
      <c r="G56" s="10" t="s">
        <v>153</v>
      </c>
      <c r="H56" s="10"/>
      <c r="I56" s="10" t="s">
        <v>164</v>
      </c>
      <c r="J56" s="10"/>
      <c r="K56" s="10" t="s">
        <v>26</v>
      </c>
      <c r="L56" s="11">
        <v>1.4252473E7</v>
      </c>
      <c r="M56" s="11">
        <v>1.4252474E7</v>
      </c>
      <c r="N56" s="10" t="s">
        <v>34</v>
      </c>
      <c r="O56" s="11">
        <v>640.0</v>
      </c>
      <c r="P56" s="10" t="s">
        <v>165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ht="15.75" customHeight="1">
      <c r="A57" s="10" t="s">
        <v>134</v>
      </c>
      <c r="B57" s="11">
        <v>1.1036257E7</v>
      </c>
      <c r="C57" s="11">
        <v>1.1036258E7</v>
      </c>
      <c r="D57" s="10" t="s">
        <v>166</v>
      </c>
      <c r="E57" s="11">
        <v>3025.0</v>
      </c>
      <c r="F57" s="10" t="s">
        <v>18</v>
      </c>
      <c r="G57" s="10" t="s">
        <v>153</v>
      </c>
      <c r="H57" s="10"/>
      <c r="I57" s="10" t="s">
        <v>167</v>
      </c>
      <c r="J57" s="10"/>
      <c r="K57" s="10" t="s">
        <v>134</v>
      </c>
      <c r="L57" s="11">
        <v>1.1036301E7</v>
      </c>
      <c r="M57" s="11">
        <v>1.1036302E7</v>
      </c>
      <c r="N57" s="10" t="s">
        <v>34</v>
      </c>
      <c r="O57" s="11">
        <v>44.0</v>
      </c>
      <c r="P57" s="10" t="s">
        <v>168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ht="15.75" customHeight="1">
      <c r="A58" s="10" t="s">
        <v>134</v>
      </c>
      <c r="B58" s="11">
        <v>1.2331344E7</v>
      </c>
      <c r="C58" s="11">
        <v>1.2331345E7</v>
      </c>
      <c r="D58" s="10" t="s">
        <v>169</v>
      </c>
      <c r="E58" s="11">
        <v>132.0</v>
      </c>
      <c r="F58" s="10" t="s">
        <v>18</v>
      </c>
      <c r="G58" s="10" t="s">
        <v>153</v>
      </c>
      <c r="H58" s="10"/>
      <c r="I58" s="10" t="s">
        <v>62</v>
      </c>
      <c r="J58" s="10"/>
      <c r="K58" s="10" t="s">
        <v>134</v>
      </c>
      <c r="L58" s="11">
        <v>1.2331261E7</v>
      </c>
      <c r="M58" s="11">
        <v>1.2331262E7</v>
      </c>
      <c r="N58" s="10" t="s">
        <v>34</v>
      </c>
      <c r="O58" s="11">
        <v>83.0</v>
      </c>
      <c r="P58" s="10" t="s">
        <v>170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ht="15.75" customHeight="1">
      <c r="A59" s="10" t="s">
        <v>134</v>
      </c>
      <c r="B59" s="11">
        <v>1.3994045E7</v>
      </c>
      <c r="C59" s="11">
        <v>1.3994046E7</v>
      </c>
      <c r="D59" s="10" t="s">
        <v>171</v>
      </c>
      <c r="E59" s="11">
        <v>1125.0</v>
      </c>
      <c r="F59" s="10" t="s">
        <v>18</v>
      </c>
      <c r="G59" s="10" t="s">
        <v>153</v>
      </c>
      <c r="H59" s="10"/>
      <c r="I59" s="10" t="s">
        <v>172</v>
      </c>
      <c r="J59" s="10"/>
      <c r="K59" s="10" t="s">
        <v>134</v>
      </c>
      <c r="L59" s="11">
        <v>1.3993526E7</v>
      </c>
      <c r="M59" s="11">
        <v>1.3993527E7</v>
      </c>
      <c r="N59" s="10" t="s">
        <v>34</v>
      </c>
      <c r="O59" s="11">
        <v>519.0</v>
      </c>
      <c r="P59" s="10" t="s">
        <v>173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ht="15.75" customHeight="1">
      <c r="A60" s="12" t="s">
        <v>16</v>
      </c>
      <c r="B60" s="13">
        <v>5300155.0</v>
      </c>
      <c r="C60" s="13">
        <v>5300156.0</v>
      </c>
      <c r="D60" s="12" t="s">
        <v>174</v>
      </c>
      <c r="E60" s="13">
        <v>284.0</v>
      </c>
      <c r="F60" s="12" t="s">
        <v>18</v>
      </c>
      <c r="G60" s="12" t="s">
        <v>175</v>
      </c>
      <c r="H60" s="12"/>
      <c r="I60" s="12" t="s">
        <v>176</v>
      </c>
    </row>
    <row r="61" ht="15.75" customHeight="1">
      <c r="A61" s="12" t="s">
        <v>16</v>
      </c>
      <c r="B61" s="13">
        <v>2.0756008E7</v>
      </c>
      <c r="C61" s="13">
        <v>2.0756009E7</v>
      </c>
      <c r="D61" s="12" t="s">
        <v>177</v>
      </c>
      <c r="E61" s="13">
        <v>1061.0</v>
      </c>
      <c r="F61" s="12" t="s">
        <v>18</v>
      </c>
      <c r="G61" s="12" t="s">
        <v>175</v>
      </c>
      <c r="H61" s="14"/>
      <c r="I61" s="14" t="s">
        <v>178</v>
      </c>
    </row>
    <row r="62" ht="15.75" customHeight="1">
      <c r="A62" s="12" t="s">
        <v>44</v>
      </c>
      <c r="B62" s="13">
        <v>1.8042167E7</v>
      </c>
      <c r="C62" s="13">
        <v>1.8042168E7</v>
      </c>
      <c r="D62" s="12" t="s">
        <v>179</v>
      </c>
      <c r="E62" s="13">
        <v>1262.0</v>
      </c>
      <c r="F62" s="12" t="s">
        <v>18</v>
      </c>
      <c r="G62" s="12" t="s">
        <v>175</v>
      </c>
      <c r="H62" s="14"/>
      <c r="I62" s="14" t="s">
        <v>180</v>
      </c>
    </row>
    <row r="63" ht="15.75" customHeight="1">
      <c r="A63" s="12" t="s">
        <v>44</v>
      </c>
      <c r="B63" s="13">
        <v>1.9666493E7</v>
      </c>
      <c r="C63" s="13">
        <v>1.9666494E7</v>
      </c>
      <c r="D63" s="12" t="s">
        <v>181</v>
      </c>
      <c r="E63" s="13">
        <v>198.0</v>
      </c>
      <c r="F63" s="12" t="s">
        <v>18</v>
      </c>
      <c r="G63" s="12" t="s">
        <v>175</v>
      </c>
      <c r="H63" s="12" t="s">
        <v>182</v>
      </c>
      <c r="I63" s="12" t="s">
        <v>183</v>
      </c>
    </row>
    <row r="64" ht="15.75" customHeight="1">
      <c r="A64" s="12" t="s">
        <v>44</v>
      </c>
      <c r="B64" s="13">
        <v>2.0126106E7</v>
      </c>
      <c r="C64" s="13">
        <v>2.0126107E7</v>
      </c>
      <c r="D64" s="12" t="s">
        <v>184</v>
      </c>
      <c r="E64" s="13">
        <v>311.0</v>
      </c>
      <c r="F64" s="12" t="s">
        <v>18</v>
      </c>
      <c r="G64" s="12" t="s">
        <v>175</v>
      </c>
      <c r="H64" s="12"/>
      <c r="I64" s="12" t="s">
        <v>185</v>
      </c>
    </row>
    <row r="65" ht="15.75" customHeight="1">
      <c r="A65" s="12" t="s">
        <v>44</v>
      </c>
      <c r="B65" s="13">
        <v>2.0151766E7</v>
      </c>
      <c r="C65" s="13">
        <v>2.0151767E7</v>
      </c>
      <c r="D65" s="12" t="s">
        <v>186</v>
      </c>
      <c r="E65" s="13">
        <v>5154.0</v>
      </c>
      <c r="F65" s="12" t="s">
        <v>18</v>
      </c>
      <c r="G65" s="12" t="s">
        <v>175</v>
      </c>
      <c r="H65" s="14"/>
      <c r="I65" s="14" t="s">
        <v>187</v>
      </c>
    </row>
    <row r="66" ht="15.75" customHeight="1">
      <c r="A66" s="12" t="s">
        <v>44</v>
      </c>
      <c r="B66" s="13">
        <v>2.6413337E7</v>
      </c>
      <c r="C66" s="13">
        <v>2.6413338E7</v>
      </c>
      <c r="D66" s="12" t="s">
        <v>188</v>
      </c>
      <c r="E66" s="13">
        <v>624.0</v>
      </c>
      <c r="F66" s="12" t="s">
        <v>18</v>
      </c>
      <c r="G66" s="12" t="s">
        <v>175</v>
      </c>
      <c r="H66" s="14"/>
      <c r="I66" s="14" t="s">
        <v>189</v>
      </c>
    </row>
    <row r="67" ht="15.75" customHeight="1">
      <c r="A67" s="12" t="s">
        <v>44</v>
      </c>
      <c r="B67" s="13">
        <v>2.8473393E7</v>
      </c>
      <c r="C67" s="13">
        <v>2.8473394E7</v>
      </c>
      <c r="D67" s="12" t="s">
        <v>190</v>
      </c>
      <c r="E67" s="13">
        <v>7909.0</v>
      </c>
      <c r="F67" s="12" t="s">
        <v>18</v>
      </c>
      <c r="G67" s="12" t="s">
        <v>175</v>
      </c>
      <c r="H67" s="12"/>
      <c r="I67" s="12" t="s">
        <v>191</v>
      </c>
    </row>
    <row r="68" ht="15.75" customHeight="1">
      <c r="A68" s="12" t="s">
        <v>23</v>
      </c>
      <c r="B68" s="13">
        <v>6460286.0</v>
      </c>
      <c r="C68" s="13">
        <v>6460287.0</v>
      </c>
      <c r="D68" s="12" t="s">
        <v>192</v>
      </c>
      <c r="E68" s="13">
        <v>2842.0</v>
      </c>
      <c r="F68" s="12" t="s">
        <v>18</v>
      </c>
      <c r="G68" s="12" t="s">
        <v>175</v>
      </c>
      <c r="H68" s="14"/>
      <c r="I68" s="14" t="s">
        <v>193</v>
      </c>
    </row>
    <row r="69" ht="15.75" customHeight="1">
      <c r="A69" s="12" t="s">
        <v>23</v>
      </c>
      <c r="B69" s="13">
        <v>6482661.0</v>
      </c>
      <c r="C69" s="13">
        <v>6482662.0</v>
      </c>
      <c r="D69" s="12" t="s">
        <v>194</v>
      </c>
      <c r="E69" s="13">
        <v>338.0</v>
      </c>
      <c r="F69" s="12" t="s">
        <v>18</v>
      </c>
      <c r="G69" s="12" t="s">
        <v>175</v>
      </c>
      <c r="H69" s="14" t="s">
        <v>195</v>
      </c>
      <c r="I69" s="14" t="s">
        <v>196</v>
      </c>
    </row>
    <row r="70" ht="15.75" customHeight="1">
      <c r="A70" s="12" t="s">
        <v>23</v>
      </c>
      <c r="B70" s="13">
        <v>1.3557414E7</v>
      </c>
      <c r="C70" s="13">
        <v>1.3557415E7</v>
      </c>
      <c r="D70" s="12" t="s">
        <v>197</v>
      </c>
      <c r="E70" s="13">
        <v>102.0</v>
      </c>
      <c r="F70" s="12" t="s">
        <v>18</v>
      </c>
      <c r="G70" s="12" t="s">
        <v>175</v>
      </c>
      <c r="H70" s="12"/>
      <c r="I70" s="12" t="s">
        <v>198</v>
      </c>
    </row>
    <row r="71" ht="15.75" customHeight="1">
      <c r="A71" s="12" t="s">
        <v>23</v>
      </c>
      <c r="B71" s="13">
        <v>1.543701E7</v>
      </c>
      <c r="C71" s="13">
        <v>1.5437011E7</v>
      </c>
      <c r="D71" s="12" t="s">
        <v>199</v>
      </c>
      <c r="E71" s="13">
        <v>1210.0</v>
      </c>
      <c r="F71" s="12" t="s">
        <v>18</v>
      </c>
      <c r="G71" s="12" t="s">
        <v>175</v>
      </c>
      <c r="H71" s="12"/>
      <c r="I71" s="12" t="s">
        <v>200</v>
      </c>
    </row>
    <row r="72" ht="15.75" customHeight="1">
      <c r="A72" s="12" t="s">
        <v>23</v>
      </c>
      <c r="B72" s="13">
        <v>1.8638009E7</v>
      </c>
      <c r="C72" s="13">
        <v>1.863801E7</v>
      </c>
      <c r="D72" s="12" t="s">
        <v>201</v>
      </c>
      <c r="E72" s="13">
        <v>4079.0</v>
      </c>
      <c r="F72" s="12" t="s">
        <v>18</v>
      </c>
      <c r="G72" s="12" t="s">
        <v>175</v>
      </c>
      <c r="H72" s="14"/>
      <c r="I72" s="14" t="s">
        <v>202</v>
      </c>
    </row>
    <row r="73" ht="15.75" customHeight="1">
      <c r="A73" s="12" t="s">
        <v>23</v>
      </c>
      <c r="B73" s="13">
        <v>2.1826762E7</v>
      </c>
      <c r="C73" s="13">
        <v>2.1826763E7</v>
      </c>
      <c r="D73" s="12" t="s">
        <v>203</v>
      </c>
      <c r="E73" s="13">
        <v>8045.0</v>
      </c>
      <c r="F73" s="12" t="s">
        <v>18</v>
      </c>
      <c r="G73" s="12" t="s">
        <v>175</v>
      </c>
      <c r="H73" s="14" t="s">
        <v>204</v>
      </c>
      <c r="I73" s="14" t="s">
        <v>205</v>
      </c>
    </row>
    <row r="74" ht="15.75" customHeight="1">
      <c r="A74" s="12" t="s">
        <v>23</v>
      </c>
      <c r="B74" s="13">
        <v>2.4184717E7</v>
      </c>
      <c r="C74" s="13">
        <v>2.4184718E7</v>
      </c>
      <c r="D74" s="12" t="s">
        <v>206</v>
      </c>
      <c r="E74" s="13">
        <v>653.0</v>
      </c>
      <c r="F74" s="12" t="s">
        <v>18</v>
      </c>
      <c r="G74" s="12" t="s">
        <v>175</v>
      </c>
      <c r="H74" s="14"/>
      <c r="I74" s="14" t="s">
        <v>207</v>
      </c>
    </row>
    <row r="75" ht="15.75" customHeight="1">
      <c r="A75" s="12" t="s">
        <v>26</v>
      </c>
      <c r="B75" s="13">
        <v>1669498.0</v>
      </c>
      <c r="C75" s="13">
        <v>1669499.0</v>
      </c>
      <c r="D75" s="12" t="s">
        <v>208</v>
      </c>
      <c r="E75" s="13">
        <v>5166.0</v>
      </c>
      <c r="F75" s="12" t="s">
        <v>18</v>
      </c>
      <c r="G75" s="12" t="s">
        <v>175</v>
      </c>
      <c r="H75" s="12"/>
      <c r="I75" s="12" t="s">
        <v>209</v>
      </c>
    </row>
    <row r="76" ht="15.75" customHeight="1">
      <c r="A76" s="12" t="s">
        <v>26</v>
      </c>
      <c r="B76" s="13">
        <v>7559003.0</v>
      </c>
      <c r="C76" s="13">
        <v>7559004.0</v>
      </c>
      <c r="D76" s="12" t="s">
        <v>210</v>
      </c>
      <c r="E76" s="13">
        <v>2533.0</v>
      </c>
      <c r="F76" s="12" t="s">
        <v>18</v>
      </c>
      <c r="G76" s="12" t="s">
        <v>175</v>
      </c>
      <c r="H76" s="14"/>
      <c r="I76" s="14" t="s">
        <v>211</v>
      </c>
    </row>
    <row r="77" ht="15.75" customHeight="1">
      <c r="A77" s="12" t="s">
        <v>26</v>
      </c>
      <c r="B77" s="13">
        <v>9022388.0</v>
      </c>
      <c r="C77" s="13">
        <v>9022389.0</v>
      </c>
      <c r="D77" s="12" t="s">
        <v>212</v>
      </c>
      <c r="E77" s="13">
        <v>2865.0</v>
      </c>
      <c r="F77" s="12" t="s">
        <v>18</v>
      </c>
      <c r="G77" s="12" t="s">
        <v>175</v>
      </c>
      <c r="H77" s="12"/>
      <c r="I77" s="12" t="s">
        <v>213</v>
      </c>
    </row>
    <row r="78" ht="15.75" customHeight="1">
      <c r="A78" s="12" t="s">
        <v>26</v>
      </c>
      <c r="B78" s="13">
        <v>1.3579882E7</v>
      </c>
      <c r="C78" s="13">
        <v>1.3579883E7</v>
      </c>
      <c r="D78" s="12" t="s">
        <v>214</v>
      </c>
      <c r="E78" s="13">
        <v>815.0</v>
      </c>
      <c r="F78" s="12" t="s">
        <v>18</v>
      </c>
      <c r="G78" s="12" t="s">
        <v>175</v>
      </c>
      <c r="H78" s="12"/>
      <c r="I78" s="12" t="s">
        <v>209</v>
      </c>
    </row>
    <row r="79" ht="15.75" customHeight="1">
      <c r="A79" s="12" t="s">
        <v>26</v>
      </c>
      <c r="B79" s="13">
        <v>1.6717577E7</v>
      </c>
      <c r="C79" s="13">
        <v>1.6717578E7</v>
      </c>
      <c r="D79" s="12" t="s">
        <v>215</v>
      </c>
      <c r="E79" s="13">
        <v>105.0</v>
      </c>
      <c r="F79" s="12" t="s">
        <v>18</v>
      </c>
      <c r="G79" s="12" t="s">
        <v>175</v>
      </c>
      <c r="H79" s="12"/>
      <c r="I79" s="12" t="s">
        <v>216</v>
      </c>
    </row>
    <row r="80" ht="15.75" customHeight="1">
      <c r="A80" s="12" t="s">
        <v>134</v>
      </c>
      <c r="B80" s="13">
        <v>6997677.0</v>
      </c>
      <c r="C80" s="13">
        <v>6997678.0</v>
      </c>
      <c r="D80" s="12" t="s">
        <v>217</v>
      </c>
      <c r="E80" s="13">
        <v>147.0</v>
      </c>
      <c r="F80" s="12" t="s">
        <v>18</v>
      </c>
      <c r="G80" s="12" t="s">
        <v>175</v>
      </c>
      <c r="H80" s="12" t="s">
        <v>218</v>
      </c>
      <c r="I80" s="12" t="s">
        <v>198</v>
      </c>
    </row>
    <row r="81" ht="15.75" customHeight="1">
      <c r="A81" s="12" t="s">
        <v>134</v>
      </c>
      <c r="B81" s="13">
        <v>7065576.0</v>
      </c>
      <c r="C81" s="13">
        <v>7065577.0</v>
      </c>
      <c r="D81" s="12" t="s">
        <v>219</v>
      </c>
      <c r="E81" s="13">
        <v>3314.0</v>
      </c>
      <c r="F81" s="12" t="s">
        <v>18</v>
      </c>
      <c r="G81" s="12" t="s">
        <v>175</v>
      </c>
      <c r="H81" s="12"/>
      <c r="I81" s="12" t="s">
        <v>220</v>
      </c>
    </row>
    <row r="82" ht="15.75" customHeight="1">
      <c r="A82" s="9" t="s">
        <v>16</v>
      </c>
      <c r="B82" s="15">
        <v>4157949.0</v>
      </c>
      <c r="C82" s="15">
        <v>4157950.0</v>
      </c>
      <c r="D82" s="9" t="s">
        <v>221</v>
      </c>
      <c r="E82" s="15">
        <v>276.0</v>
      </c>
      <c r="F82" s="9" t="s">
        <v>18</v>
      </c>
      <c r="G82" s="9" t="s">
        <v>222</v>
      </c>
      <c r="H82" s="16"/>
      <c r="I82" s="16" t="s">
        <v>223</v>
      </c>
    </row>
    <row r="83" ht="15.75" customHeight="1">
      <c r="A83" s="9" t="s">
        <v>16</v>
      </c>
      <c r="B83" s="15">
        <v>6404906.0</v>
      </c>
      <c r="C83" s="15">
        <v>6404907.0</v>
      </c>
      <c r="D83" s="9" t="s">
        <v>224</v>
      </c>
      <c r="E83" s="15">
        <v>1634.0</v>
      </c>
      <c r="F83" s="9" t="s">
        <v>18</v>
      </c>
      <c r="G83" s="9" t="s">
        <v>222</v>
      </c>
      <c r="H83" s="16"/>
      <c r="I83" s="16" t="s">
        <v>225</v>
      </c>
    </row>
    <row r="84" ht="15.75" customHeight="1">
      <c r="A84" s="9" t="s">
        <v>16</v>
      </c>
      <c r="B84" s="15">
        <v>1.207762E7</v>
      </c>
      <c r="C84" s="15">
        <v>1.2077621E7</v>
      </c>
      <c r="D84" s="9" t="s">
        <v>226</v>
      </c>
      <c r="E84" s="15">
        <v>342.0</v>
      </c>
      <c r="F84" s="9" t="s">
        <v>18</v>
      </c>
      <c r="G84" s="9" t="s">
        <v>222</v>
      </c>
      <c r="H84" s="9"/>
      <c r="I84" s="9" t="s">
        <v>227</v>
      </c>
    </row>
    <row r="85" ht="15.75" customHeight="1">
      <c r="A85" s="17" t="s">
        <v>16</v>
      </c>
      <c r="B85" s="18">
        <v>2.0100456E7</v>
      </c>
      <c r="C85" s="18">
        <v>2.0100457E7</v>
      </c>
      <c r="D85" s="17" t="s">
        <v>228</v>
      </c>
      <c r="E85" s="18">
        <v>1359.0</v>
      </c>
      <c r="F85" s="17" t="s">
        <v>18</v>
      </c>
      <c r="G85" s="17" t="s">
        <v>222</v>
      </c>
      <c r="H85" s="17" t="s">
        <v>229</v>
      </c>
      <c r="I85" s="17" t="s">
        <v>227</v>
      </c>
    </row>
    <row r="86" ht="15.75" customHeight="1">
      <c r="A86" s="9" t="s">
        <v>44</v>
      </c>
      <c r="B86" s="15">
        <v>7355247.0</v>
      </c>
      <c r="C86" s="15">
        <v>7355248.0</v>
      </c>
      <c r="D86" s="9" t="s">
        <v>230</v>
      </c>
      <c r="E86" s="15">
        <v>1739.0</v>
      </c>
      <c r="F86" s="9" t="s">
        <v>18</v>
      </c>
      <c r="G86" s="9" t="s">
        <v>222</v>
      </c>
      <c r="H86" s="9"/>
      <c r="I86" s="9" t="s">
        <v>227</v>
      </c>
    </row>
    <row r="87" ht="15.75" customHeight="1">
      <c r="A87" s="9" t="s">
        <v>44</v>
      </c>
      <c r="B87" s="15">
        <v>1.9554372E7</v>
      </c>
      <c r="C87" s="15">
        <v>1.9554373E7</v>
      </c>
      <c r="D87" s="9" t="s">
        <v>231</v>
      </c>
      <c r="E87" s="15">
        <v>1498.0</v>
      </c>
      <c r="F87" s="9" t="s">
        <v>18</v>
      </c>
      <c r="G87" s="9" t="s">
        <v>222</v>
      </c>
      <c r="H87" s="9"/>
      <c r="I87" s="9" t="s">
        <v>227</v>
      </c>
    </row>
    <row r="88" ht="15.75" customHeight="1">
      <c r="A88" s="9" t="s">
        <v>44</v>
      </c>
      <c r="B88" s="15">
        <v>2.449497E7</v>
      </c>
      <c r="C88" s="15">
        <v>2.4494971E7</v>
      </c>
      <c r="D88" s="9" t="s">
        <v>232</v>
      </c>
      <c r="E88" s="15">
        <v>7575.0</v>
      </c>
      <c r="F88" s="9" t="s">
        <v>18</v>
      </c>
      <c r="G88" s="9" t="s">
        <v>222</v>
      </c>
      <c r="H88" s="9"/>
      <c r="I88" s="9" t="s">
        <v>227</v>
      </c>
    </row>
    <row r="89" ht="15.75" customHeight="1">
      <c r="A89" s="9" t="s">
        <v>44</v>
      </c>
      <c r="B89" s="15">
        <v>2.8988784E7</v>
      </c>
      <c r="C89" s="15">
        <v>2.8988785E7</v>
      </c>
      <c r="D89" s="9" t="s">
        <v>233</v>
      </c>
      <c r="E89" s="15">
        <v>5906.0</v>
      </c>
      <c r="F89" s="9" t="s">
        <v>18</v>
      </c>
      <c r="G89" s="9" t="s">
        <v>222</v>
      </c>
      <c r="H89" s="16"/>
      <c r="I89" s="16" t="s">
        <v>234</v>
      </c>
    </row>
    <row r="90" ht="15.75" customHeight="1">
      <c r="A90" s="9" t="s">
        <v>23</v>
      </c>
      <c r="B90" s="15">
        <v>1.8808155E7</v>
      </c>
      <c r="C90" s="15">
        <v>1.8808156E7</v>
      </c>
      <c r="D90" s="9" t="s">
        <v>235</v>
      </c>
      <c r="E90" s="15">
        <v>540.0</v>
      </c>
      <c r="F90" s="9" t="s">
        <v>18</v>
      </c>
      <c r="G90" s="9" t="s">
        <v>222</v>
      </c>
      <c r="H90" s="9" t="s">
        <v>236</v>
      </c>
      <c r="I90" s="9" t="s">
        <v>227</v>
      </c>
    </row>
    <row r="91" ht="15.75" customHeight="1">
      <c r="A91" s="9" t="s">
        <v>23</v>
      </c>
      <c r="B91" s="15">
        <v>2.3493097E7</v>
      </c>
      <c r="C91" s="15">
        <v>2.3493098E7</v>
      </c>
      <c r="D91" s="9" t="s">
        <v>237</v>
      </c>
      <c r="E91" s="15">
        <v>7496.0</v>
      </c>
      <c r="F91" s="9" t="s">
        <v>18</v>
      </c>
      <c r="G91" s="9" t="s">
        <v>222</v>
      </c>
      <c r="H91" s="9"/>
      <c r="I91" s="9" t="s">
        <v>238</v>
      </c>
    </row>
    <row r="92" ht="15.75" customHeight="1">
      <c r="A92" s="9" t="s">
        <v>26</v>
      </c>
      <c r="B92" s="15">
        <v>4582038.0</v>
      </c>
      <c r="C92" s="15">
        <v>4582039.0</v>
      </c>
      <c r="D92" s="9" t="s">
        <v>239</v>
      </c>
      <c r="E92" s="15">
        <v>7424.0</v>
      </c>
      <c r="F92" s="9" t="s">
        <v>18</v>
      </c>
      <c r="G92" s="9" t="s">
        <v>222</v>
      </c>
      <c r="H92" s="9"/>
      <c r="I92" s="9" t="s">
        <v>227</v>
      </c>
    </row>
    <row r="93" ht="15.75" customHeight="1">
      <c r="A93" s="9" t="s">
        <v>26</v>
      </c>
      <c r="B93" s="15">
        <v>1.5538814E7</v>
      </c>
      <c r="C93" s="15">
        <v>1.5538815E7</v>
      </c>
      <c r="D93" s="9" t="s">
        <v>240</v>
      </c>
      <c r="E93" s="15">
        <v>3934.0</v>
      </c>
      <c r="F93" s="9" t="s">
        <v>18</v>
      </c>
      <c r="G93" s="9" t="s">
        <v>222</v>
      </c>
      <c r="H93" s="9"/>
      <c r="I93" s="9" t="s">
        <v>227</v>
      </c>
    </row>
    <row r="94" ht="15.75" customHeight="1">
      <c r="A94" s="9" t="s">
        <v>134</v>
      </c>
      <c r="B94" s="15">
        <v>1.184836E7</v>
      </c>
      <c r="C94" s="15">
        <v>1.1848361E7</v>
      </c>
      <c r="D94" s="9" t="s">
        <v>241</v>
      </c>
      <c r="E94" s="15">
        <v>398.0</v>
      </c>
      <c r="F94" s="9" t="s">
        <v>18</v>
      </c>
      <c r="G94" s="9" t="s">
        <v>222</v>
      </c>
      <c r="H94" s="9"/>
      <c r="I94" s="9" t="s">
        <v>227</v>
      </c>
    </row>
    <row r="95" ht="15.75" customHeight="1">
      <c r="A95" s="9" t="s">
        <v>134</v>
      </c>
      <c r="B95" s="15">
        <v>1.21284E7</v>
      </c>
      <c r="C95" s="15">
        <v>1.2128401E7</v>
      </c>
      <c r="D95" s="9" t="s">
        <v>242</v>
      </c>
      <c r="E95" s="15">
        <v>1494.0</v>
      </c>
      <c r="F95" s="9" t="s">
        <v>18</v>
      </c>
      <c r="G95" s="9" t="s">
        <v>222</v>
      </c>
      <c r="H95" s="9" t="s">
        <v>243</v>
      </c>
      <c r="I95" s="9" t="s">
        <v>227</v>
      </c>
    </row>
    <row r="96" ht="15.75" customHeight="1">
      <c r="A96" s="19" t="s">
        <v>134</v>
      </c>
      <c r="B96" s="20">
        <v>1.2646354E7</v>
      </c>
      <c r="C96" s="20">
        <v>1.2646355E7</v>
      </c>
      <c r="D96" s="19" t="s">
        <v>244</v>
      </c>
      <c r="E96" s="20">
        <v>1429.0</v>
      </c>
      <c r="F96" s="19" t="s">
        <v>18</v>
      </c>
      <c r="G96" s="19" t="s">
        <v>222</v>
      </c>
      <c r="H96" s="19"/>
      <c r="I96" s="19" t="s">
        <v>227</v>
      </c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</row>
    <row r="98" ht="15.75" customHeight="1">
      <c r="A98" s="2" t="s">
        <v>245</v>
      </c>
      <c r="B98" s="2" t="s">
        <v>246</v>
      </c>
      <c r="E98" s="2" t="s">
        <v>247</v>
      </c>
      <c r="F98" s="2" t="s">
        <v>248</v>
      </c>
      <c r="G98" s="2"/>
      <c r="H98" s="2"/>
      <c r="I98" s="2"/>
    </row>
    <row r="99" ht="15.75" customHeight="1">
      <c r="A99" s="6" t="s">
        <v>32</v>
      </c>
      <c r="B99" s="6" t="s">
        <v>249</v>
      </c>
      <c r="C99" s="21"/>
      <c r="D99" s="21"/>
      <c r="E99" s="7">
        <f>COUNTIF($G$3:$G$96,"MATCH")</f>
        <v>45</v>
      </c>
      <c r="F99" s="7">
        <f t="shared" ref="F99:F103" si="1">E99/sum($E$99:$E$103)</f>
        <v>0.4787234043</v>
      </c>
      <c r="G99" s="2"/>
      <c r="H99" s="2"/>
      <c r="I99" s="2"/>
    </row>
    <row r="100" ht="15.75" customHeight="1">
      <c r="A100" s="10" t="s">
        <v>153</v>
      </c>
      <c r="B100" s="10" t="s">
        <v>250</v>
      </c>
      <c r="C100" s="22"/>
      <c r="D100" s="22"/>
      <c r="E100" s="11">
        <f>COUNTIF($G$3:$G$96,"possible MATCH")</f>
        <v>8</v>
      </c>
      <c r="F100" s="11">
        <f t="shared" si="1"/>
        <v>0.08510638298</v>
      </c>
    </row>
    <row r="101" ht="15.75" customHeight="1">
      <c r="A101" s="12" t="s">
        <v>175</v>
      </c>
      <c r="B101" s="12" t="s">
        <v>251</v>
      </c>
      <c r="C101" s="23"/>
      <c r="D101" s="23"/>
      <c r="E101" s="13">
        <f>COUNTIF($G$3:$G$96,"RECH FP")</f>
        <v>22</v>
      </c>
      <c r="F101" s="13">
        <f t="shared" si="1"/>
        <v>0.2340425532</v>
      </c>
    </row>
    <row r="102" ht="15.75" customHeight="1">
      <c r="A102" s="9" t="s">
        <v>222</v>
      </c>
      <c r="B102" s="9" t="s">
        <v>252</v>
      </c>
      <c r="C102" s="24"/>
      <c r="D102" s="24"/>
      <c r="E102" s="15">
        <f>COUNTIF($G$3:$G$96,"RECH TP")</f>
        <v>15</v>
      </c>
      <c r="F102" s="15">
        <f t="shared" si="1"/>
        <v>0.1595744681</v>
      </c>
    </row>
    <row r="103" ht="15.75" customHeight="1">
      <c r="A103" s="4" t="s">
        <v>19</v>
      </c>
      <c r="B103" s="4" t="s">
        <v>253</v>
      </c>
      <c r="C103" s="25"/>
      <c r="D103" s="25"/>
      <c r="E103" s="5">
        <f>COUNTIF($G$3:$G$96,"FILTER")</f>
        <v>4</v>
      </c>
      <c r="F103" s="5">
        <f t="shared" si="1"/>
        <v>0.04255319149</v>
      </c>
    </row>
    <row r="104" ht="15.75" customHeight="1">
      <c r="A104" s="2"/>
      <c r="B104" s="2"/>
      <c r="C104" s="2"/>
      <c r="D104" s="2"/>
      <c r="E104" s="2"/>
      <c r="F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</row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